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ynergym-my.sharepoint.com/personal/zoilo_espana_synergym_es/Documents/Open/2026/30º Burgos Esteban/03 Proyecto/Proy Ejecucion/0 Inicial/Mediciones/2/"/>
    </mc:Choice>
  </mc:AlternateContent>
  <xr:revisionPtr revIDLastSave="0" documentId="8_{84463502-ADF7-4A4B-81EE-2A107B6AFB10}" xr6:coauthVersionLast="47" xr6:coauthVersionMax="47" xr10:uidLastSave="{00000000-0000-0000-0000-000000000000}"/>
  <bookViews>
    <workbookView xWindow="32520" yWindow="2325" windowWidth="21600" windowHeight="11835" xr2:uid="{844076C7-CFDC-4266-95C8-1180937B201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5" i="1" l="1"/>
  <c r="F785" i="1"/>
  <c r="G780" i="1"/>
  <c r="G783" i="1"/>
  <c r="E780" i="1"/>
  <c r="F780" i="1"/>
  <c r="F783" i="1"/>
  <c r="G781" i="1"/>
  <c r="G775" i="1"/>
  <c r="G778" i="1"/>
  <c r="E775" i="1"/>
  <c r="F775" i="1"/>
  <c r="F778" i="1"/>
  <c r="G776" i="1"/>
  <c r="G770" i="1"/>
  <c r="G773" i="1"/>
  <c r="E770" i="1"/>
  <c r="F770" i="1"/>
  <c r="F773" i="1"/>
  <c r="G771" i="1"/>
  <c r="G729" i="1"/>
  <c r="G768" i="1"/>
  <c r="E729" i="1"/>
  <c r="F729" i="1"/>
  <c r="F768" i="1"/>
  <c r="G766" i="1"/>
  <c r="G764" i="1"/>
  <c r="G762" i="1"/>
  <c r="G760" i="1"/>
  <c r="G758" i="1"/>
  <c r="G756" i="1"/>
  <c r="G754" i="1"/>
  <c r="G752" i="1"/>
  <c r="G750" i="1"/>
  <c r="G748" i="1"/>
  <c r="G746" i="1"/>
  <c r="G744" i="1"/>
  <c r="G742" i="1"/>
  <c r="G740" i="1"/>
  <c r="G738" i="1"/>
  <c r="G736" i="1"/>
  <c r="G734" i="1"/>
  <c r="G732" i="1"/>
  <c r="G730" i="1"/>
  <c r="G625" i="1"/>
  <c r="G727" i="1"/>
  <c r="E625" i="1"/>
  <c r="F625" i="1"/>
  <c r="F727" i="1"/>
  <c r="G700" i="1"/>
  <c r="G725" i="1"/>
  <c r="E700" i="1"/>
  <c r="F700" i="1"/>
  <c r="F725" i="1"/>
  <c r="G723" i="1"/>
  <c r="G721" i="1"/>
  <c r="G719" i="1"/>
  <c r="G717" i="1"/>
  <c r="G715" i="1"/>
  <c r="G713" i="1"/>
  <c r="G711" i="1"/>
  <c r="G709" i="1"/>
  <c r="G707" i="1"/>
  <c r="G705" i="1"/>
  <c r="G703" i="1"/>
  <c r="G701" i="1"/>
  <c r="G669" i="1"/>
  <c r="G698" i="1"/>
  <c r="E669" i="1"/>
  <c r="F669" i="1"/>
  <c r="F698" i="1"/>
  <c r="G696" i="1"/>
  <c r="G694" i="1"/>
  <c r="G692" i="1"/>
  <c r="G690" i="1"/>
  <c r="G688" i="1"/>
  <c r="G686" i="1"/>
  <c r="G684" i="1"/>
  <c r="G682" i="1"/>
  <c r="G680" i="1"/>
  <c r="G678" i="1"/>
  <c r="G676" i="1"/>
  <c r="G674" i="1"/>
  <c r="G672" i="1"/>
  <c r="G670" i="1"/>
  <c r="G626" i="1"/>
  <c r="G667" i="1"/>
  <c r="E626" i="1"/>
  <c r="F626" i="1"/>
  <c r="F667" i="1"/>
  <c r="G665" i="1"/>
  <c r="G663" i="1"/>
  <c r="G661" i="1"/>
  <c r="G659" i="1"/>
  <c r="G657" i="1"/>
  <c r="G655" i="1"/>
  <c r="G653" i="1"/>
  <c r="G651" i="1"/>
  <c r="G649" i="1"/>
  <c r="G647" i="1"/>
  <c r="G645" i="1"/>
  <c r="G643" i="1"/>
  <c r="G641" i="1"/>
  <c r="G639" i="1"/>
  <c r="G637" i="1"/>
  <c r="G635" i="1"/>
  <c r="G633" i="1"/>
  <c r="G631" i="1"/>
  <c r="G629" i="1"/>
  <c r="G627" i="1"/>
  <c r="G499" i="1"/>
  <c r="G623" i="1"/>
  <c r="E499" i="1"/>
  <c r="F499" i="1"/>
  <c r="F623" i="1"/>
  <c r="G608" i="1"/>
  <c r="G621" i="1"/>
  <c r="E608" i="1"/>
  <c r="F608" i="1"/>
  <c r="F621" i="1"/>
  <c r="G619" i="1"/>
  <c r="G617" i="1"/>
  <c r="G615" i="1"/>
  <c r="G613" i="1"/>
  <c r="G611" i="1"/>
  <c r="G609" i="1"/>
  <c r="G589" i="1"/>
  <c r="G606" i="1"/>
  <c r="E589" i="1"/>
  <c r="F589" i="1"/>
  <c r="F606" i="1"/>
  <c r="G604" i="1"/>
  <c r="G602" i="1"/>
  <c r="G600" i="1"/>
  <c r="G598" i="1"/>
  <c r="G596" i="1"/>
  <c r="G594" i="1"/>
  <c r="G592" i="1"/>
  <c r="G590" i="1"/>
  <c r="G551" i="1"/>
  <c r="G587" i="1"/>
  <c r="E551" i="1"/>
  <c r="F551" i="1"/>
  <c r="F587" i="1"/>
  <c r="G585" i="1"/>
  <c r="G583" i="1"/>
  <c r="G581" i="1"/>
  <c r="G579" i="1"/>
  <c r="G577" i="1"/>
  <c r="G575" i="1"/>
  <c r="G573" i="1"/>
  <c r="G571" i="1"/>
  <c r="G569" i="1"/>
  <c r="G567" i="1"/>
  <c r="G565" i="1"/>
  <c r="G563" i="1"/>
  <c r="G561" i="1"/>
  <c r="G559" i="1"/>
  <c r="G557" i="1"/>
  <c r="G555" i="1"/>
  <c r="G553" i="1"/>
  <c r="G500" i="1"/>
  <c r="G549" i="1"/>
  <c r="E500" i="1"/>
  <c r="F500" i="1"/>
  <c r="F549" i="1"/>
  <c r="G547" i="1"/>
  <c r="G545" i="1"/>
  <c r="G543" i="1"/>
  <c r="G541" i="1"/>
  <c r="G539" i="1"/>
  <c r="G537" i="1"/>
  <c r="G535" i="1"/>
  <c r="G533" i="1"/>
  <c r="G531" i="1"/>
  <c r="G529" i="1"/>
  <c r="G527" i="1"/>
  <c r="G525" i="1"/>
  <c r="G523" i="1"/>
  <c r="G521" i="1"/>
  <c r="G519" i="1"/>
  <c r="G517" i="1"/>
  <c r="G515" i="1"/>
  <c r="G513" i="1"/>
  <c r="G511" i="1"/>
  <c r="G509" i="1"/>
  <c r="G507" i="1"/>
  <c r="G505" i="1"/>
  <c r="G503" i="1"/>
  <c r="G501" i="1"/>
  <c r="G350" i="1"/>
  <c r="G497" i="1"/>
  <c r="E350" i="1"/>
  <c r="F350" i="1"/>
  <c r="F497" i="1"/>
  <c r="G456" i="1"/>
  <c r="G495" i="1"/>
  <c r="E456" i="1"/>
  <c r="F456" i="1"/>
  <c r="F495" i="1"/>
  <c r="G493" i="1"/>
  <c r="G491" i="1"/>
  <c r="G489" i="1"/>
  <c r="G487" i="1"/>
  <c r="G485" i="1"/>
  <c r="G483" i="1"/>
  <c r="G481" i="1"/>
  <c r="G479" i="1"/>
  <c r="G477" i="1"/>
  <c r="G475" i="1"/>
  <c r="G473" i="1"/>
  <c r="G471" i="1"/>
  <c r="G469" i="1"/>
  <c r="G467" i="1"/>
  <c r="G465" i="1"/>
  <c r="G463" i="1"/>
  <c r="G461" i="1"/>
  <c r="G459" i="1"/>
  <c r="G457" i="1"/>
  <c r="G411" i="1"/>
  <c r="G454" i="1"/>
  <c r="E411" i="1"/>
  <c r="F411" i="1"/>
  <c r="F454" i="1"/>
  <c r="G452" i="1"/>
  <c r="G450" i="1"/>
  <c r="G448" i="1"/>
  <c r="G446" i="1"/>
  <c r="G444" i="1"/>
  <c r="G442" i="1"/>
  <c r="G440" i="1"/>
  <c r="G438" i="1"/>
  <c r="G436" i="1"/>
  <c r="G434" i="1"/>
  <c r="G432" i="1"/>
  <c r="G430" i="1"/>
  <c r="G428" i="1"/>
  <c r="G426" i="1"/>
  <c r="G424" i="1"/>
  <c r="G422" i="1"/>
  <c r="G420" i="1"/>
  <c r="G418" i="1"/>
  <c r="G416" i="1"/>
  <c r="G414" i="1"/>
  <c r="G412" i="1"/>
  <c r="G394" i="1"/>
  <c r="G409" i="1"/>
  <c r="E394" i="1"/>
  <c r="F394" i="1"/>
  <c r="F409" i="1"/>
  <c r="G407" i="1"/>
  <c r="G405" i="1"/>
  <c r="G403" i="1"/>
  <c r="G401" i="1"/>
  <c r="G399" i="1"/>
  <c r="G397" i="1"/>
  <c r="G395" i="1"/>
  <c r="G351" i="1"/>
  <c r="G392" i="1"/>
  <c r="E351" i="1"/>
  <c r="F351" i="1"/>
  <c r="F392" i="1"/>
  <c r="G390" i="1"/>
  <c r="G388" i="1"/>
  <c r="G386" i="1"/>
  <c r="G384" i="1"/>
  <c r="G382" i="1"/>
  <c r="G380" i="1"/>
  <c r="G378" i="1"/>
  <c r="G376" i="1"/>
  <c r="G374" i="1"/>
  <c r="G372" i="1"/>
  <c r="G370" i="1"/>
  <c r="G368" i="1"/>
  <c r="G366" i="1"/>
  <c r="G364" i="1"/>
  <c r="G362" i="1"/>
  <c r="G360" i="1"/>
  <c r="G358" i="1"/>
  <c r="G356" i="1"/>
  <c r="G354" i="1"/>
  <c r="G352" i="1"/>
  <c r="G313" i="1"/>
  <c r="G348" i="1"/>
  <c r="E313" i="1"/>
  <c r="F313" i="1"/>
  <c r="F348" i="1"/>
  <c r="G346" i="1"/>
  <c r="G344" i="1"/>
  <c r="G342" i="1"/>
  <c r="G340" i="1"/>
  <c r="G338" i="1"/>
  <c r="G336" i="1"/>
  <c r="G334" i="1"/>
  <c r="G332" i="1"/>
  <c r="G330" i="1"/>
  <c r="G328" i="1"/>
  <c r="G326" i="1"/>
  <c r="G324" i="1"/>
  <c r="G322" i="1"/>
  <c r="G320" i="1"/>
  <c r="G318" i="1"/>
  <c r="G316" i="1"/>
  <c r="G314" i="1"/>
  <c r="G264" i="1"/>
  <c r="G311" i="1"/>
  <c r="E264" i="1"/>
  <c r="F264" i="1"/>
  <c r="F311" i="1"/>
  <c r="G309" i="1"/>
  <c r="G307" i="1"/>
  <c r="G305" i="1"/>
  <c r="G303" i="1"/>
  <c r="G301" i="1"/>
  <c r="G299" i="1"/>
  <c r="G297" i="1"/>
  <c r="G295" i="1"/>
  <c r="G293" i="1"/>
  <c r="G291" i="1"/>
  <c r="G289" i="1"/>
  <c r="G287" i="1"/>
  <c r="G285" i="1"/>
  <c r="G283" i="1"/>
  <c r="G281" i="1"/>
  <c r="G279" i="1"/>
  <c r="G277" i="1"/>
  <c r="G275" i="1"/>
  <c r="G273" i="1"/>
  <c r="G271" i="1"/>
  <c r="G269" i="1"/>
  <c r="G267" i="1"/>
  <c r="G265" i="1"/>
  <c r="G231" i="1"/>
  <c r="G262" i="1"/>
  <c r="E231" i="1"/>
  <c r="F231" i="1"/>
  <c r="F262" i="1"/>
  <c r="G260" i="1"/>
  <c r="G258" i="1"/>
  <c r="G256" i="1"/>
  <c r="G254" i="1"/>
  <c r="G252" i="1"/>
  <c r="G250" i="1"/>
  <c r="G248" i="1"/>
  <c r="G246" i="1"/>
  <c r="G244" i="1"/>
  <c r="G242" i="1"/>
  <c r="G240" i="1"/>
  <c r="G238" i="1"/>
  <c r="G236" i="1"/>
  <c r="G234" i="1"/>
  <c r="G232" i="1"/>
  <c r="G196" i="1"/>
  <c r="G229" i="1"/>
  <c r="E196" i="1"/>
  <c r="F196" i="1"/>
  <c r="F229" i="1"/>
  <c r="G227" i="1"/>
  <c r="G225" i="1"/>
  <c r="G223" i="1"/>
  <c r="G221" i="1"/>
  <c r="G219" i="1"/>
  <c r="G217" i="1"/>
  <c r="G215" i="1"/>
  <c r="G213" i="1"/>
  <c r="G211" i="1"/>
  <c r="G209" i="1"/>
  <c r="G207" i="1"/>
  <c r="G205" i="1"/>
  <c r="G203" i="1"/>
  <c r="G201" i="1"/>
  <c r="G199" i="1"/>
  <c r="G197" i="1"/>
  <c r="G167" i="1"/>
  <c r="G194" i="1"/>
  <c r="E167" i="1"/>
  <c r="F167" i="1"/>
  <c r="F194" i="1"/>
  <c r="G192" i="1"/>
  <c r="G190" i="1"/>
  <c r="G188" i="1"/>
  <c r="G186" i="1"/>
  <c r="G184" i="1"/>
  <c r="G182" i="1"/>
  <c r="G180" i="1"/>
  <c r="G178" i="1"/>
  <c r="G176" i="1"/>
  <c r="G174" i="1"/>
  <c r="G172" i="1"/>
  <c r="G170" i="1"/>
  <c r="G168" i="1"/>
  <c r="G77" i="1"/>
  <c r="G165" i="1"/>
  <c r="E77" i="1"/>
  <c r="F77" i="1"/>
  <c r="F165" i="1"/>
  <c r="G112" i="1"/>
  <c r="G163" i="1"/>
  <c r="E112" i="1"/>
  <c r="F112" i="1"/>
  <c r="F163" i="1"/>
  <c r="G161" i="1"/>
  <c r="G159" i="1"/>
  <c r="G157" i="1"/>
  <c r="G155" i="1"/>
  <c r="G153" i="1"/>
  <c r="G151" i="1"/>
  <c r="G149" i="1"/>
  <c r="G147" i="1"/>
  <c r="G145" i="1"/>
  <c r="G143" i="1"/>
  <c r="G141" i="1"/>
  <c r="G139" i="1"/>
  <c r="G137" i="1"/>
  <c r="G135" i="1"/>
  <c r="G133" i="1"/>
  <c r="G131" i="1"/>
  <c r="G129" i="1"/>
  <c r="G127" i="1"/>
  <c r="G125" i="1"/>
  <c r="G123" i="1"/>
  <c r="G121" i="1"/>
  <c r="G119" i="1"/>
  <c r="G117" i="1"/>
  <c r="G115" i="1"/>
  <c r="G113" i="1"/>
  <c r="G105" i="1"/>
  <c r="G110" i="1"/>
  <c r="E105" i="1"/>
  <c r="F105" i="1"/>
  <c r="F110" i="1"/>
  <c r="G108" i="1"/>
  <c r="G106" i="1"/>
  <c r="G86" i="1"/>
  <c r="G103" i="1"/>
  <c r="E86" i="1"/>
  <c r="F86" i="1"/>
  <c r="F103" i="1"/>
  <c r="G101" i="1"/>
  <c r="G99" i="1"/>
  <c r="G97" i="1"/>
  <c r="G95" i="1"/>
  <c r="G93" i="1"/>
  <c r="G91" i="1"/>
  <c r="G89" i="1"/>
  <c r="G87" i="1"/>
  <c r="G79" i="1"/>
  <c r="G84" i="1"/>
  <c r="E79" i="1"/>
  <c r="F79" i="1"/>
  <c r="F84" i="1"/>
  <c r="G82" i="1"/>
  <c r="G80" i="1"/>
  <c r="G59" i="1"/>
  <c r="G75" i="1"/>
  <c r="E59" i="1"/>
  <c r="F59" i="1"/>
  <c r="F75" i="1"/>
  <c r="G73" i="1"/>
  <c r="G71" i="1"/>
  <c r="G69" i="1"/>
  <c r="G67" i="1"/>
  <c r="G65" i="1"/>
  <c r="G63" i="1"/>
  <c r="G61" i="1"/>
  <c r="G4" i="1"/>
  <c r="G57" i="1"/>
  <c r="E4" i="1"/>
  <c r="F4" i="1"/>
  <c r="F57" i="1"/>
  <c r="G46" i="1"/>
  <c r="G55" i="1"/>
  <c r="E46" i="1"/>
  <c r="F46" i="1"/>
  <c r="F55" i="1"/>
  <c r="G53" i="1"/>
  <c r="G51" i="1"/>
  <c r="G49" i="1"/>
  <c r="G47" i="1"/>
  <c r="G39" i="1"/>
  <c r="G44" i="1"/>
  <c r="E39" i="1"/>
  <c r="F39" i="1"/>
  <c r="F44" i="1"/>
  <c r="G42" i="1"/>
  <c r="G40" i="1"/>
  <c r="G24" i="1"/>
  <c r="G37" i="1"/>
  <c r="E24" i="1"/>
  <c r="F24" i="1"/>
  <c r="F37" i="1"/>
  <c r="G35" i="1"/>
  <c r="G33" i="1"/>
  <c r="G31" i="1"/>
  <c r="G29" i="1"/>
  <c r="G27" i="1"/>
  <c r="G25" i="1"/>
  <c r="G17" i="1"/>
  <c r="G22" i="1"/>
  <c r="E17" i="1"/>
  <c r="F17" i="1"/>
  <c r="F22" i="1"/>
  <c r="G20" i="1"/>
  <c r="G18" i="1"/>
  <c r="G6" i="1"/>
  <c r="G15" i="1"/>
  <c r="E6" i="1"/>
  <c r="F6" i="1"/>
  <c r="F15" i="1"/>
  <c r="G13" i="1"/>
  <c r="G11" i="1"/>
  <c r="G9" i="1"/>
  <c r="G7" i="1"/>
</calcChain>
</file>

<file path=xl/sharedStrings.xml><?xml version="1.0" encoding="utf-8"?>
<sst xmlns="http://schemas.openxmlformats.org/spreadsheetml/2006/main" count="1866" uniqueCount="1131">
  <si>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</si>
  <si>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</si>
  <si>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</si>
  <si>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</si>
  <si>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</si>
  <si>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</si>
  <si>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</si>
  <si>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</si>
  <si>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</si>
  <si>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</si>
  <si>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</si>
  <si>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</si>
  <si>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</si>
  <si>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</si>
  <si>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01015        </t>
  </si>
  <si>
    <t>Apertura de hueco en hoja exterior de fachada, fábrica revestida</t>
  </si>
  <si>
    <t>Partida</t>
  </si>
  <si>
    <t>m²</t>
  </si>
  <si>
    <t xml:space="preserve">Apertura de hueco para posterior colocación de la carpintería, en hoja exterior de cerramiento de fachada, de fábrica revestida, formada por ladrillo cerámico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t>
  </si>
  <si>
    <t xml:space="preserve">01029        </t>
  </si>
  <si>
    <t>Desmontaje de lona</t>
  </si>
  <si>
    <t>m2</t>
  </si>
  <si>
    <t xml:space="preserve">Desmontaje de lona colgante situado en fachada, con medios manuales, sin deteriorar los elementos constructivos a los que está sujeto, y carga manual sobre camión o contenedor. El precio incluye el desmontaje de los accesorios, los elementos de fijación. Se medirá la superficie realmente desmontadas según especificaciones del Proyecto.
</t>
  </si>
  <si>
    <t xml:space="preserve">01020RE      </t>
  </si>
  <si>
    <t>Desmontaje de persiana metálica</t>
  </si>
  <si>
    <t>u</t>
  </si>
  <si>
    <t xml:space="preserve">Desmontaje de persiana metálica, con medios manuales, sin deteriorar los elementos constructivos a los que está sujeto, y carga manual sobre camión o contenedor. El precio incluye el desmontaje de los mecanismos y demás accesorios, incluso tambor y substructura de sujección. Se medirá la unidad realmente desmontada según especificaciones del Proyecto.
</t>
  </si>
  <si>
    <t xml:space="preserve">01020PM      </t>
  </si>
  <si>
    <t>Anulación de portón metálica tipo garaje.</t>
  </si>
  <si>
    <t xml:space="preserve">Desmontaje de mecanismo de apertura-cierre de portón mecánico, incluso engranajes, tambor y subestructura de soportación. Soldadura de puerta de garaje en su parte superior e inferior para impedir su apertura y posterior sellado del perímetro con espuma para exteriores. Incluso p.p. de retirada de material desmontado y transporte a punto limpio autorizado, repaso de zonas exteriores cortantes o punzantes con disco. Medida la unidad completamente desmontada y anulada.
</t>
  </si>
  <si>
    <t>SG0101</t>
  </si>
  <si>
    <t xml:space="preserve">SG0102       </t>
  </si>
  <si>
    <t>Demolición Estructura</t>
  </si>
  <si>
    <t xml:space="preserve">01010B       </t>
  </si>
  <si>
    <t>Demolición de escalera metálica</t>
  </si>
  <si>
    <t xml:space="preserve">Demolición de estructura metálica de escalera, formada por piezas simples de perfiles laminados, peldaños y barandilla de acero, con equipo de oxicorte, y carga manual sobre camión o contenedor. Medida la demolición en proyección horizontal del hueco completo. Incluso p.p. de despiece de estructura para carga en cuba y transporte hasta centro de gestión de residuos autorizado.
</t>
  </si>
  <si>
    <t xml:space="preserve">010156C      </t>
  </si>
  <si>
    <t>Apertura de hueco en forjado unidireccional tipo RUBIERA</t>
  </si>
  <si>
    <t xml:space="preserve">Apertura de hueco en forjado unidireccional tipo RUBIERA, con sierra con disco diamantado, previo levantado del pavimento y su base, y carga manual sobre camión o contenedor, medios auxiliares, puntales y maquinaria. Incluido remate de borde perimetral de 3cm de mortero GEOLITE MAGMA de KERAKOLL, material de encofrado, puente de unión y medios auxiliares de elevación o carga manual. Medida la ud de hueco realmente ejecutada según detalle de planos estructurales. Superficies mayores se valorarán como Demolición de forjado unidirecciónal de hormigón
</t>
  </si>
  <si>
    <t>SG0102</t>
  </si>
  <si>
    <t xml:space="preserve">SG0103       </t>
  </si>
  <si>
    <t>Demolición Albañilería</t>
  </si>
  <si>
    <t xml:space="preserve">0137         </t>
  </si>
  <si>
    <t>Demolición de trasdosado autoportante de placas de yeso laminado</t>
  </si>
  <si>
    <t xml:space="preserve">Demolición de trasdosado de placas de yeso laminado instaladas sobre una estructura simple autoportanate,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</si>
  <si>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 xml:space="preserve">01031C       </t>
  </si>
  <si>
    <t>Demolición de partición interior de fábrica revestida e&lt;11.5cm</t>
  </si>
  <si>
    <t xml:space="preserve">Demolición de partición interior de fábrica revestida, incluso rodapiés, alicatados y revestimientos, formada por ladrillo hueco sencillo de hasta 11,5cm de espesor,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</si>
  <si>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 xml:space="preserve">01041A       </t>
  </si>
  <si>
    <t>Desmontaje de puerta  de madera</t>
  </si>
  <si>
    <t xml:space="preserve">Desmontaje de hoja de puerta interior de carpintería de madera, con medios manuales y carga manual sobre camión o contenedor. El precio incluye el desmontaje de los galces, de los tapajuntas y de los herrajes y de premarco. Se medirá la superficie realmente desmontada según especificaciones del Proyecto.
</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</si>
  <si>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</si>
  <si>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</si>
  <si>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</si>
  <si>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 xml:space="preserve">01035        </t>
  </si>
  <si>
    <t>Desmontaje de barandilla metálica</t>
  </si>
  <si>
    <t>m</t>
  </si>
  <si>
    <t xml:space="preserve">Levantado con medios manuales y equipo de oxicorte, de barandilla metálica en forma recta, de 100 cm de altura, fijada sin deteriorar los elementos constructivos a los que está sujeta y carga manual sobre camión o contenedor. El precio incluye el desmontaje de los accesorios y de los elementos de fijación. Se medirá la longitud realmente desmontada según especificaciones del Proyecto.
</t>
  </si>
  <si>
    <t xml:space="preserve">01066        </t>
  </si>
  <si>
    <t>Demolicion de recrecido</t>
  </si>
  <si>
    <t xml:space="preserve">Demolición de losa de hormigón existente en el interior del edificio, de hasta 20 cm de espesor, sin deteriorar los elementos constructivos contiguos, y dejando uniforme la cara superior del forjado. Incluye carga manual sobre camión o contenedor. Se medirá la superficie realmente demolida según especificaciones del Proyecto.
</t>
  </si>
  <si>
    <t>SG0103</t>
  </si>
  <si>
    <t xml:space="preserve">SG0104       </t>
  </si>
  <si>
    <t>Demolición Varios</t>
  </si>
  <si>
    <t xml:space="preserve">01086        </t>
  </si>
  <si>
    <t>Desmontaje y limpieza de mobiliario con medios manuales</t>
  </si>
  <si>
    <t xml:space="preserve">Desmontaje y limiezas de mobiliario y materiales, con medios manuales y/o mecánicos, sin afectar a la estabilidad de los elementos resistentes a los que puedan estar unidos, y carga manual sobre camión o contenedor. El precio incluye el desmontaje de los accesorios. Se medirá la superficie realmente desmontada de la zona afectada según especificaciones de Proyecto.
</t>
  </si>
  <si>
    <t xml:space="preserve">01087        </t>
  </si>
  <si>
    <t>Sellado de huecos de instalaciones en forjado.</t>
  </si>
  <si>
    <t xml:space="preserve">Sellado de paso de instalaciones, en forjado de 30 cm de espesor, con espuma expansiva intumescente. Incluye limpieza y preparación de superficie para correcto agarre de la espuma, posterior repaso de perímetros tras el sellado y medios auxiliares. Medido el hueco completamente ejecutado.
</t>
  </si>
  <si>
    <t>SG0104</t>
  </si>
  <si>
    <t xml:space="preserve">SG0105       </t>
  </si>
  <si>
    <t>Instalaciones</t>
  </si>
  <si>
    <t xml:space="preserve">01055        </t>
  </si>
  <si>
    <t>Desmontaje de instalación eléctrica y telecomunicaciones</t>
  </si>
  <si>
    <t>PA</t>
  </si>
  <si>
    <t xml:space="preserve">Desmontaje de red completa de instalación eléctrica y  telecomunicaciones, incluso en fachada y  cubierta, con medios manuales, y carga manual sobre camión o contenedor. Incluyendo cuadros, mecanismos, luminarias y  cualquier otro elemento de la instalación. Medida la partida al alza según especificaciones de Proyecto.
</t>
  </si>
  <si>
    <t xml:space="preserve">01056        </t>
  </si>
  <si>
    <t>Desmontaje de instalación de fontanería y saneamiento</t>
  </si>
  <si>
    <t xml:space="preserve">Desmontaje de red completa de instalación de fontanería y saneamiento, incluso en fachada y cubierta, con medios manuales, y carga manual sobre camión o contenedor. Incluyendo tuberías, aparatos sanitarios, equipamiento, grifería y cualquier otro elemento de la instalación. Medida la partida al alza según especificaciones de Proyecto.
</t>
  </si>
  <si>
    <t xml:space="preserve">01057        </t>
  </si>
  <si>
    <t>Desmontaje de instalación de climatización y ventilación</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</si>
  <si>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</si>
  <si>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 xml:space="preserve">01058A       </t>
  </si>
  <si>
    <t>Desmontaje de instalación contra incendios</t>
  </si>
  <si>
    <t xml:space="preserve">Desmontaje de instalación contra incendios completa del local,  incluso en fachada y cubierta, incluyendo desconexionado, vaciado, tanques, calderines, grupo de presión, BIEs, llaves, tuberías, sanitarios, mecanismos, válvulas y cualquier otro material relacionado con la instalación. Medida la partida al alza según especificaciones de Proyecto.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</si>
  <si>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</si>
  <si>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</si>
  <si>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</si>
  <si>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</si>
  <si>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</si>
  <si>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</si>
  <si>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</si>
  <si>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</si>
  <si>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020268B      </t>
  </si>
  <si>
    <t>Acero S275 JR en placa de anclaje</t>
  </si>
  <si>
    <t xml:space="preserve">Acero S 275 JR en placa de anclaje mediante mortero 51 de retracción ligeramente expansivo tipo SIKAGROUT y pernos (de 8-10-12-16mm de diámetro), tuercas y arandelas, con adhesivo SIKA ANUMORFIX 3001 o HILTI-HIT-RE580, incluso corte elaboración y montaje, capa de imprimación antioxidante y p.p. de elementos de unión y ayudas de albañilería; construido según NCSR-02, Código Estructuraly CTE. Medido en peso nominal. Según especificaciones y detalle de proyecto.
</t>
  </si>
  <si>
    <t xml:space="preserve">CC0217       </t>
  </si>
  <si>
    <t>Chapa metálica preformada para escaleras</t>
  </si>
  <si>
    <t xml:space="preserve">Chapa de acero galvanizado de 2mm de espesor con grado de resbaladicidad 3, para mesetas, huellas de hasta 30 cm y contrahuellla de 17.5 cm. Incluso pletina en L para fijación en perfil metálico, montaje y soldadura. Medida la longitud de la arista de intersección entre huella y tabica.
</t>
  </si>
  <si>
    <t xml:space="preserve">050261120    </t>
  </si>
  <si>
    <t>Protección estructura mortero ignífugo R120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</si>
  <si>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120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</si>
  <si>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050261118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</si>
  <si>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</si>
  <si>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</si>
  <si>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01010C       </t>
  </si>
  <si>
    <t>Zuncho de borde de 30x30 armado</t>
  </si>
  <si>
    <t xml:space="preserve">Zuncho de borde de forjado de hormigón armado, realizado con hormigón HA-25/F/20/XC2 fabricado en central, y vertido con cubilote, y acero UNE-EN 10080 B 500 S, con una cuantía aproximada de 105 kg/m³; montaje y desmontaje del sistema de encofrado continuo con puntales, sopandas metálicas y superficie encofrante de madera tratada reforzada con varillas y perfiles. Armadura superior 3Ø12, armadura inferior 2Ø16 + 1Ø12, con estribos de 1Ø6 cada 15cm y 1 rama central de Ø6 cada 15cm. El zuncho se anclará en los extremos al forjado existente con 4 redondos de Ø14 y puente de unión de SIKADUR 32EF.  Incluso separadores y colocación de placas de anclaje 300x150x10 (no incluidas en esta partida) para espera de soldadura de zanca de escalera. Medida la unidad completamente ejecutada, incluso encofrado, medios auxiliares de elevación y gestión de residuos.
</t>
  </si>
  <si>
    <t xml:space="preserve">EHX011       </t>
  </si>
  <si>
    <t>Forjado de losa mixta con chapa colaborante. e=10cm</t>
  </si>
  <si>
    <t xml:space="preserve">Forjado de losa mixta, canto 10 cm, con chapa colaborante de acero galvanizado de 0,75 mm de espesor, 44 mm de canto y 172 mm de intereje, y capa de hormigón armado realizada con hormigón HA-25/B/20/IIa fabricado en central, y vertido con cubilote, volumen total de hormigón 0,062 m³/m², acero UNE-EN 10080 B 500 S, con una cuantía total de 1 kg/m², y malla electrosoldada ME 15x30 Ø 6-6 B 500 T 6x2,20 UNE-EN 10080.
</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</si>
  <si>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</si>
  <si>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</si>
  <si>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</si>
  <si>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</si>
  <si>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</si>
  <si>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</si>
  <si>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</si>
  <si>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</si>
  <si>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</si>
  <si>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</si>
  <si>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</si>
  <si>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</si>
  <si>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</si>
  <si>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</si>
  <si>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0321H4NA2    </t>
  </si>
  <si>
    <t>Tabique sencillo (15+70+15)/600 (2N disp H) c/aislamiento</t>
  </si>
  <si>
    <t xml:space="preserve">Tabique sencillo (15+70+15)/600 (70) LM, con placas de yeso laminado, con amortiguadores EP 500 + SYLOMER, detalle según estudio acústico, para apoyo sobre suelo y encuentro con techo, formado por una estructura simple, con disposición H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</si>
  <si>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0321H4NB     </t>
  </si>
  <si>
    <t>Tabique sencillo (15+70+15)/600 (2N disp H)</t>
  </si>
  <si>
    <t xml:space="preserve">Tabique sencillo (15+70+15)/600 (70), con placas de yeso laminado, con amortiguadores EP 500 + SYLOMER, detalle según estudio acústico, para apoyo sobre suelo y encuentro con techo, formado por una estructura simple, con disposición H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</si>
  <si>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0321H4WB     </t>
  </si>
  <si>
    <t>Tabique sencillo (15+70+15)/400 (2W disp H)</t>
  </si>
  <si>
    <t xml:space="preserve">Tabique sencillo (15+70+15)/400 (70) - (2 hidrofugado), con placas de yeso laminado, con amortiguadores EP 500 + SYLOMER, detalle según estudio acústico, para apoyo sobre suelo y encuentro con techo, formado por una estructura simple, con disposición H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</si>
  <si>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03259H4W     </t>
  </si>
  <si>
    <t>Trasdosado autoportante placa yeso 15 (1W disp H) c/maestras</t>
  </si>
  <si>
    <t xml:space="preserve">Trasdosado autoportante, realizado con placa de yeso laminado - |15 hidrófuga, formado por una estructura simple, con disposición normal "H" de los montantes; 85 mm de espesor total; separación entre maestras 400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</si>
  <si>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</si>
  <si>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</si>
  <si>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</si>
  <si>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</si>
  <si>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</si>
  <si>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</si>
  <si>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03126NW      </t>
  </si>
  <si>
    <t>Cambio de placa de N a W</t>
  </si>
  <si>
    <t xml:space="preserve">Incremento por cambio de placa N a placa hidrófuga W. Medida la superficie realmente ejecutada
</t>
  </si>
  <si>
    <t xml:space="preserve">032012C4FC   </t>
  </si>
  <si>
    <t>Tabique múltiple (2x15+70+2x15)/600 (4 FOC disp C) c/aisl EI120</t>
  </si>
  <si>
    <t xml:space="preserve">Tabique autoportante 15+15+70+15+15 formado por una estructura de perfiles de chapa de acero galvanizado de 70 mm de ancho a base de montantes (elementos verticales),  con banda acústica para apoyo sobre suelo actual o encofrado perdido y banda acústica en unión de techo y laterales, separados 600 mm entre ellos y canales (elementos horizontales) a cada lado de la cual se atornilla doble placa de yeso laminado contra incendios de 15 mm de espesor tipo FOC (UNE 102.023) dando un ancho total del tabique terminado de 130 mm. Para estabilidad al fuego EI-120, con relleno de capa de material aislante de lana de roca de 5 cm de espesor y 70 kg/m2 de densidad, incluso certificado de resistencia al fuego. El precio incluye medios auxiliares.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</si>
  <si>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C03.2</t>
  </si>
  <si>
    <t xml:space="preserve">C03.3        </t>
  </si>
  <si>
    <t>Techos</t>
  </si>
  <si>
    <t xml:space="preserve">033215N      </t>
  </si>
  <si>
    <t>Falso techo continuo de placas de yeso laminado N</t>
  </si>
  <si>
    <t xml:space="preserve">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</si>
  <si>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</si>
  <si>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</si>
  <si>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</si>
  <si>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C03.3</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</si>
  <si>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</si>
  <si>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</si>
  <si>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</si>
  <si>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</si>
  <si>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</si>
  <si>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0201810      </t>
  </si>
  <si>
    <t>Solera de hormigón armado de 10 cm de espesor</t>
  </si>
  <si>
    <t xml:space="preserve">Solera de hormigón armado de 10 cm de espesor, realizada con hormigón HA-25/B/20/IIa fabricado en central, y vertido con bomba, y malla electrosoldada ME 20x20 Ø 5-5 B 500 T 6x2,20 UNE-EN 10080 como armadura de reparto, colocada sobre separadores homologados, extendido y vibrado manual mediante regla vibrante, sin tratamiento de su superficie con juntas de retracción de 5 mm de espesor, mediante corte con disco de diamante. Incluso panel de poliestireno expandido de 3 cm de espesor, para la ejecución de juntas de dilatación. Se medirá la superficie realmente ejecutada según especificaciones de Proyecto, sin deducir la superficie ocupada por los pilares situados dentro de su perímetro.
</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</si>
  <si>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</si>
  <si>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</si>
  <si>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</si>
  <si>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</si>
  <si>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</si>
  <si>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</si>
  <si>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020182       </t>
  </si>
  <si>
    <t>Capa de mortero de autonivelante=4cm</t>
  </si>
  <si>
    <t xml:space="preserve">Capa de mortero de cemento autonivelante para nivelación de pavimento, de 4 cm de espesor. Medida la superficie realmente ejecutada.
</t>
  </si>
  <si>
    <t xml:space="preserve">06WWT00051   </t>
  </si>
  <si>
    <t>Empalomado de altura media 50cm form. pr tabiquillos y rasillon</t>
  </si>
  <si>
    <t xml:space="preserve">Empalomado de hasta 50cm de altura media, formado por tabiquillos aligerados de ladrillo cerámico hueco doble de 24x11,5x7 cm, separados 50 cm, con doble tablero de rasillón de 50x20x4 cm, recibido el primero con pasta de yeso YG, y el segundo con mortero de cemento M5 (1:6), capa de compresión de hormigón en masa de 5 cm de espesor y mallazo de acero 150x300x6 mm. Medido deduciendo huecos en proyección horizontal.
</t>
  </si>
  <si>
    <t xml:space="preserve">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</si>
  <si>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</si>
  <si>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</si>
  <si>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03432A5      </t>
  </si>
  <si>
    <t>Aislamiento horizontal de soleras XPS 50mm</t>
  </si>
  <si>
    <t xml:space="preserve">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</si>
  <si>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03432A4      </t>
  </si>
  <si>
    <t>Aislamiento horizontal de soleras XPS 40mm</t>
  </si>
  <si>
    <t xml:space="preserve">Aislamiento térmico horizontal de soleras en contacto con el terreno formado por panel rígido de poliestireno extruido, de superficie lisa y mecanizado lateral a media madera, de 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</si>
  <si>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03432A2      </t>
  </si>
  <si>
    <t>Aislamiento horizontal de soleras XPS 20mm</t>
  </si>
  <si>
    <t xml:space="preserve">Aislamiento térmico horizontal de soleras en contacto con el terreno formado por panel rígido de poliestireno extruido, de superficie lisa y mecanizado lateral a media madera, de 20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</si>
  <si>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03434DM      </t>
  </si>
  <si>
    <t>Tablero OSB 10mm</t>
  </si>
  <si>
    <t xml:space="preserve">Tablero OSB de virutas orientadas de madera, para uso en ambiente húmedo, clase OSB/3, según UNE-EN 300, sin recubrimiento, de 10 mm de espesor, se colocaran los tableros de forma contrapeada. Incluso mano de obra, pequeño material y elementos auxiliares. Se medirá la superficie realmente ejecutada según especificaciones de Proyecto.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</si>
  <si>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</si>
  <si>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</si>
  <si>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</si>
  <si>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</si>
  <si>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</si>
  <si>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</si>
  <si>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</si>
  <si>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</si>
  <si>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</si>
  <si>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</si>
  <si>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</si>
  <si>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</si>
  <si>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</si>
  <si>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</si>
  <si>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</si>
  <si>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</si>
  <si>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</si>
  <si>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</si>
  <si>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</si>
  <si>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</si>
  <si>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</si>
  <si>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</si>
  <si>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</si>
  <si>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1cm de espesor de solera de hormigon y relleno de porexpán</t>
  </si>
  <si>
    <t>ml</t>
  </si>
  <si>
    <t xml:space="preserve">Corte mínimo de 1cm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</si>
  <si>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15.01        </t>
  </si>
  <si>
    <t>Señalización elementos accesibles</t>
  </si>
  <si>
    <t>ud</t>
  </si>
  <si>
    <t xml:space="preserve">Placa de señalización de elementos accesibles de PVC, de 250x300 mm, Incluso elementos de fijación. Se medirá el número de unidades realmente ejecutadas según especificaciones de Proyecto.
</t>
  </si>
  <si>
    <t xml:space="preserve">03402        </t>
  </si>
  <si>
    <t>Peldañeado de escalera con ladrillo cerámico recibido con morter</t>
  </si>
  <si>
    <t xml:space="preserve">Peldañeado de escalera con ladrillo cerámico hueco, recibido con mortero de cemento, industrial, M-5, sobre la losa o bóveda de escalera, como base para la posterior colocación del acabado de peldaños. Se medirá la longitud realmente ejecutada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</si>
  <si>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</si>
  <si>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</si>
  <si>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</si>
  <si>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0186244      </t>
  </si>
  <si>
    <t>Formación de hornacina en fachada para suministro de agua</t>
  </si>
  <si>
    <t>U</t>
  </si>
  <si>
    <t xml:space="preserve">Ejecución de hornacina para alojar puentes de contador de acometida para suministro de agua sanitaria (o de agua para instalación contra incendios). La partida incluye la apertura de huecos, realización de hornacina, con recibido de hornacina normalizada según compañía o fábrica in situ según indicaciones de compañía suministradora local, enfoscado del interior, puertas normalizadas según exigencias de compañía suministradora y gestión de residuos. En la partida no están incluidos los puentes de contador. Medido según la unidad real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</si>
  <si>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</si>
  <si>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</si>
  <si>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</si>
  <si>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</si>
  <si>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</si>
  <si>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</si>
  <si>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</si>
  <si>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</si>
  <si>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</si>
  <si>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</si>
  <si>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</si>
  <si>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</si>
  <si>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9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</si>
  <si>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4SA084       </t>
  </si>
  <si>
    <t>Suelo acústico. H8+C4</t>
  </si>
  <si>
    <t xml:space="preserve">Espesor total = 12 cm
Losa flotante de hormigon armado de 8cm de espesor (no incluida en esta paratida) sobre 4 cm de COPOPREN, de 80 Kg/m3 de densidad, cubierta con un plástico hidrofugo.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12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</si>
  <si>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</si>
  <si>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</si>
  <si>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14 cm
Losa flotante de hormigon armado de 8 cm de espesor (no incluida en esta paratida) sobre 6 cm de COPOPREN,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</si>
  <si>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4SA108       </t>
  </si>
  <si>
    <t>Suelo acústico. H8+C8</t>
  </si>
  <si>
    <t xml:space="preserve">Espesor total = 16 cm 
Losa flotante de hormigon armado de 8cm de espesor (no incluida en esta partida) sobre 8 cm de COPOPREN, de 80 Kg/m3 de densidad, cubierta con un plastico hidrofugo.
Las planchas de copoprén irán contrapeadas, evitando huecos entre planchas.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16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</si>
  <si>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4SA10AB1     </t>
  </si>
  <si>
    <t>Suelo acustico alto rendimiento</t>
  </si>
  <si>
    <t xml:space="preserve">Espesor total = 18 cm + 4 cm SBR
Se construirá una losa flotante de hormigón armado de 8 cm de espesor (no incluida en esta paratida) sobre 4 cm de COPOPRÉN, de 80 Kg/m3 de densidad cubierto con un plástico hidrófugo. El copoprén a su vez, estará colocado sobre 2 tableros de DM de 10 mm contrapeados colocados sobre tacos azules de Viscoren (6,25 uds/m²),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</si>
  <si>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0P110L10B    </t>
  </si>
  <si>
    <t>Trasdosado Acústico P1.10.L10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</si>
  <si>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VISCOREM bajo tabique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</si>
  <si>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0P230L15A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</si>
  <si>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</si>
  <si>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VISCOREM bajo tabique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</si>
  <si>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</si>
  <si>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</si>
  <si>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1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</si>
  <si>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0T212L12     </t>
  </si>
  <si>
    <t>Techo acustico T2.12.L12 (2x15+12LM)</t>
  </si>
  <si>
    <t xml:space="preserve">Espesor total = 18cm
El aislamiento del techo consistira en un cerramiento con dos placas de yeso laminado de 15mm dejando una camara de 12 cm que se rellenara con 12 cm de lana mineral de 30 Kg/m3 de densidad, incluso  amortiguadores tipo AKUSTIK 1 + SYLOMER B60 de AMC mecanocaucho (1,2 ud/m2).
Todo el sistema se construira empleando buenas practicas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Aunque la solución es común a todo el local, se realizará una compartimentacion de techos segun areas funcionales evitar la transmisión de ruido entre zonas.
Por debajo del techo acustico se debera construir un techo tecnico para el paso de instalaciones, preferiblemente con terminacion fonoabsorbente.
Detalle según estudio acústico.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</si>
  <si>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</si>
  <si>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</si>
  <si>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</si>
  <si>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</si>
  <si>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</si>
  <si>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</si>
  <si>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 xml:space="preserve">4SILENCIOSOS </t>
  </si>
  <si>
    <t>Silencioso 3700x2500x1800mm</t>
  </si>
  <si>
    <t xml:space="preserve">Suministro y colocación de silenciador acústico de celdillas de dimensiones 3700x2500x1800mm (AxLxH), de características según estudio acústico: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baffle de 20 mm con ancho de paso de aire entre baffles de 5cm.
Modelo: SNA5, SNA7.5, SNA10 y SNA15.
Ancho canal paso de aire: 50, 75, 100 y 150 mm. según
modelo.
Temperatura máx. utilización: 200 ºC
Certificado acústico: APPLUS Expte. nº 12/4410 - Pérdida
de inserción de silenciadores según UNE-EN ISO 11691:2010
Incluso subestructura de perfiles tubulares para soportación de silenciadores, p.p. de elementos auxiliares de montaje y fijación, apoyos y amortiguadores. Medidas las unidades realmente ejecutadas.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</si>
  <si>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</si>
  <si>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</si>
  <si>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</si>
  <si>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</si>
  <si>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</si>
  <si>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</si>
  <si>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 xml:space="preserve">05000        </t>
  </si>
  <si>
    <t>Enfoscado de cemento para terminación sobre capa base interior</t>
  </si>
  <si>
    <t xml:space="preserve">Enfoscado maestrado y fratasado con tipo GP CSIII W2, según UNE-EN 998-1 de 3cm de espesor, con acabado liso, aplicado manualmente, sobre capa base de mortero, en paramento interior vertical, de hasta 3 m de altura. Se medirá la superficie realmente ejecutada según especificaciones de Proyecto, deduciendo, en los huecos de superficie mayor de 4 m², el exceso sobre 4 m². Incluso protección de los elementos del entorno que puedan verse afectados durante los trabajos, resolución de puntos singulares, materiales y elementos necesarios para su ejecución y mano de obra. Mortero con marcado CE y DdP (Declaración de prestaciones) según Reglamento (UE) 305/2011.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</si>
  <si>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</si>
  <si>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</si>
  <si>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</si>
  <si>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</si>
  <si>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</si>
  <si>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</si>
  <si>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</si>
  <si>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</si>
  <si>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</si>
  <si>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</si>
  <si>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</si>
  <si>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</si>
  <si>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</si>
  <si>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</si>
  <si>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</si>
  <si>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</si>
  <si>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</si>
  <si>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</si>
  <si>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</si>
  <si>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</si>
  <si>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</si>
  <si>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</si>
  <si>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</si>
  <si>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</si>
  <si>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</si>
  <si>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</si>
  <si>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</si>
  <si>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</si>
  <si>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</si>
  <si>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</si>
  <si>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</si>
  <si>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</si>
  <si>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</si>
  <si>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</si>
  <si>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</si>
  <si>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</si>
  <si>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</si>
  <si>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</si>
  <si>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</si>
  <si>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</si>
  <si>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</si>
  <si>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</si>
  <si>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</si>
  <si>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</si>
  <si>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</si>
  <si>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06021        </t>
  </si>
  <si>
    <t>Solado de baldosa exterior de acera</t>
  </si>
  <si>
    <t xml:space="preserve">Solado de baldosas de acera para uso exterior similar al acero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</si>
  <si>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</si>
  <si>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</si>
  <si>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</si>
  <si>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</si>
  <si>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</si>
  <si>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</si>
  <si>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</si>
  <si>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</si>
  <si>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</si>
  <si>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</si>
  <si>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</si>
  <si>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</si>
  <si>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06027B       </t>
  </si>
  <si>
    <t>Pavimento de parquet laminado GERFLOR Bostonian Oak Grey</t>
  </si>
  <si>
    <t xml:space="preserve">Pavimento vinílico de la marca GERFLOR modelo CREATION 30 CLIC SYSTEM heterogéneo de 4,5 mm. de espesor, Ref. 0855 Bostonian Oak Grey,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</si>
  <si>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</si>
  <si>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</si>
  <si>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</si>
  <si>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 xml:space="preserve">06014A4GMZG  </t>
  </si>
  <si>
    <t>Pavimento Macizo caucho SBR GORILASTIC gris 1000x500x40mm GRUESO</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</si>
  <si>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</si>
  <si>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</si>
  <si>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</si>
  <si>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</si>
  <si>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</si>
  <si>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</si>
  <si>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</si>
  <si>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</si>
  <si>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</si>
  <si>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</si>
  <si>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</si>
  <si>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</si>
  <si>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06023        </t>
  </si>
  <si>
    <t>Remate de peldaño con revestimiento flexible, L aluminio</t>
  </si>
  <si>
    <t xml:space="preserve">Remate de peldaño con revestimiento flexible o textil, mediante perfil en L de aluminio anodizado, de 40x20 mm, color plata, con muescas antideslizantes, fijado con adhesivo. Se medirá la longitud realmente ejecutada según especificaciones de Proyecto.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</si>
  <si>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</si>
  <si>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</si>
  <si>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</si>
  <si>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</si>
  <si>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 mm</t>
  </si>
  <si>
    <t xml:space="preserve">Banda de panel rígido de poliestireno expandido de 20 mm de espesor. Incluso colocación evitando contacto de mortero autonivelante y trasdosado acústico. Se medirá la longitud realmente ejecutada según especificaciones de Proyecto.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</si>
  <si>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</si>
  <si>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</si>
  <si>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</si>
  <si>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</si>
  <si>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</si>
  <si>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</si>
  <si>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</si>
  <si>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</si>
  <si>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</si>
  <si>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</si>
  <si>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</si>
  <si>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</si>
  <si>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</si>
  <si>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</si>
  <si>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</si>
  <si>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070075-100CSA</t>
  </si>
  <si>
    <t>Puerta tablero MDF lacada, 1 hoja corredera 100cm con casoneto</t>
  </si>
  <si>
    <t xml:space="preserve">Puerta interior corredera con casoneto para doble tabique con hueco, ciega, de una hoja de 203x100x3,5 cm, de tablero de MDF para dejar un paso de 80cm como mínimo, lacada en color según Proyecto, con moldura de forma recta; precerco de pino país de 120x35 mm; galces de MDF de 120x20 mm; tapajuntas de MDF de 100x10 mm; con herrajes de colgar y de cierre, armarzón metálico de chapa y malla metálica Se medirá el número de unidades realmente ejecutadas según especificaciones de Proyecto.
</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</si>
  <si>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</si>
  <si>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</si>
  <si>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</si>
  <si>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07077-90AT   </t>
  </si>
  <si>
    <t>Puerta cortafuegos EI2 60-C5, 1 hoja 92 cm, c/antipánico</t>
  </si>
  <si>
    <t xml:space="preserve">Puerta cortafuegos de acero galvanizado homologada, EI2 60-C5, de una hoja, 925x2050 mm de luz y altura de paso, acabado lacado en color según proyecto, con cierrapuertas para uso moderado, barra antipánico, tapa ciega para la cara exterior. Se medirá el número de unidades realmente ejecutadas según especificaciones de Proyecto.
</t>
  </si>
  <si>
    <t xml:space="preserve">07078-180AT  </t>
  </si>
  <si>
    <t>Puerta cortafuegos EI 60-c5, 2 hojas de 180cm de paso c/barra an</t>
  </si>
  <si>
    <t xml:space="preserve">Puerta cortafuegos pivotante homologada, EI2 60-C5, según UNE-EN 1634-1, de dos hoja de 83 mm de espesor y 925x2050mm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cierrapuertas para uso moderado, barra antipánico, tapa ciega para la cara exterior. Se medirá el número de unidades realmente ejecutadas según especificaciones de Proyecto.
</t>
  </si>
  <si>
    <t xml:space="preserve">07017-90B    </t>
  </si>
  <si>
    <t>Puerta acero, lacada 90cm de paso</t>
  </si>
  <si>
    <t xml:space="preserve">Puerta de acero galvanizado homologada,9250x2100 mm de luz y altura de paso, acabado lacado en color según proyecto, hoja provista de cierrapuertas para uso moderado, barra antipánico, si es necesaria, tapa ciega para la cara exterior. Se medirá el número de unidades realmente ejecutadas según especificaciones de Proyecto.
</t>
  </si>
  <si>
    <t xml:space="preserve">07017-160B   </t>
  </si>
  <si>
    <t>Puerta acero, lacada, 2 hojas 160cm de paso</t>
  </si>
  <si>
    <t xml:space="preserve">Puerta cde acero galvanizado homologada,  de dos hojas, 1600x2000 mm de luz y altura de paso, acabado lacado en color según proyecto, ambas hojas provistas de cierrapuertas para uso moderado, barra antipánico, si es necesaria, tapa ciega para la cara exterior.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</si>
  <si>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</si>
  <si>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</si>
  <si>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</si>
  <si>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12007        </t>
  </si>
  <si>
    <t>Electroimán para retención de puerta cortafuegos</t>
  </si>
  <si>
    <t xml:space="preserve">Electroimán para retención de puerta cortafuegos, de 24 Vcc y 590 N de fuerza máxima de retención, con caja de bornes de ABS, pulsador de desbloqueo y placa de anclaje articulada. Incluso elementos de fijación.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</si>
  <si>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</si>
  <si>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</si>
  <si>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</si>
  <si>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</si>
  <si>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</si>
  <si>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</si>
  <si>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</si>
  <si>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</si>
  <si>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</si>
  <si>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</si>
  <si>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</si>
  <si>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</si>
  <si>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 xml:space="preserve">07026B       </t>
  </si>
  <si>
    <t>Barandilla de acero h=90cm</t>
  </si>
  <si>
    <t xml:space="preserve">Barandilla de 90 cm de altura, formada por: bastidor compuesto de barandal superior e inferior de tubo circular de perfil hueco de acero laminado en frío de diámetro 50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pasamanos de tubo cuadrado de perfil hueco de acero laminado en frío de 20x20x1,5 mm, fijada mediante anclaje químico con varillas roscadas. Se medirá, en la dirección del pasamanos, a ejes, la longitud realmente ejecutada según especificaciones de Proyecto.
</t>
  </si>
  <si>
    <t xml:space="preserve">07027        </t>
  </si>
  <si>
    <t>Pasamanos de acero galvanizado tubo 50 mm</t>
  </si>
  <si>
    <t xml:space="preserve">Pasamanos recto metálico, formado por tubo hueco de acero galvanizado, de 50 mm de diámetro, con soportes metálicos fijados al paramento mediante anclaje mecánico con tacos de nylon y tornillos de acero. Se medirá, a ejes, la longitud realmente ejecutada según especificaciones de Proyecto.
</t>
  </si>
  <si>
    <t xml:space="preserve">070278       </t>
  </si>
  <si>
    <t>Doble pasamanos de acero galvanizado tubo 50 mm</t>
  </si>
  <si>
    <t xml:space="preserve">Doble pasamanos recto metálico, formado por tubo hueco de acero galvanizado, de 50 mm de diámetro, con soportes metálicos fijados al paramento mediante anclaje mecánico con tacos de nylon y tornillos de acero, a 90cm de altura y a 75cm de altura respectivamente, fijados mediante anclaje químico con varillas roscadas.. Se medirá, a ejes, la longitud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</si>
  <si>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</si>
  <si>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</si>
  <si>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</si>
  <si>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</si>
  <si>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</si>
  <si>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</si>
  <si>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</si>
  <si>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</si>
  <si>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</si>
  <si>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</si>
  <si>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</si>
  <si>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</si>
  <si>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SG07</t>
  </si>
  <si>
    <t xml:space="preserve">SG08         </t>
  </si>
  <si>
    <t>Instalación de saneamiento</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</si>
  <si>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</si>
  <si>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</si>
  <si>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</si>
  <si>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</si>
  <si>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</si>
  <si>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</si>
  <si>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</si>
  <si>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</si>
  <si>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</si>
  <si>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080392       </t>
  </si>
  <si>
    <t>Colector suspendido de PVC, serie B de 32 mm</t>
  </si>
  <si>
    <t xml:space="preserve">Colector suspendido de PVC,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</si>
  <si>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</si>
  <si>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</si>
  <si>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</si>
  <si>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</si>
  <si>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</si>
  <si>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</si>
  <si>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</si>
  <si>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</si>
  <si>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</si>
  <si>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</si>
  <si>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</si>
  <si>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</si>
  <si>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</si>
  <si>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</si>
  <si>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</si>
  <si>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</si>
  <si>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</si>
  <si>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</si>
  <si>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</si>
  <si>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</si>
  <si>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</si>
  <si>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</si>
  <si>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</si>
  <si>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</si>
  <si>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08021A       </t>
  </si>
  <si>
    <t>Colector enterrado PVC 90mm</t>
  </si>
  <si>
    <t xml:space="preserve">Colector enterrado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</si>
  <si>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</si>
  <si>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</si>
  <si>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</si>
  <si>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</si>
  <si>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</si>
  <si>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</si>
  <si>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</si>
  <si>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</si>
  <si>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</si>
  <si>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080033       </t>
  </si>
  <si>
    <t>Equipo recogida y evacuación de aguas residuales BEST BOX(L/D)</t>
  </si>
  <si>
    <t xml:space="preserve">Grupo automático de elevación de aguas residuales, formado por un depósito en polietileno de alta densidad y una bomba BEST ONE en AISI 304. Adecuado para la recogida de aguas residuales (WC) y su elevación hasta el alcantarillado. Salida normalizada 1 1/4", cable 5m con enchufe tipo Schuko, 30 lts de capacidad, sistema de apertura para interevenciones rápidas. Incluso pp de pequeño material auxiliar de montaje. Medida la unidad completamente conexionada y funcionando.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</si>
  <si>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</si>
  <si>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</si>
  <si>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</si>
  <si>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</si>
  <si>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</si>
  <si>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</si>
  <si>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</si>
  <si>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</si>
  <si>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</si>
  <si>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</si>
  <si>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</si>
  <si>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</si>
  <si>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</si>
  <si>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</si>
  <si>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</si>
  <si>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</si>
  <si>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</si>
  <si>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</si>
  <si>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</si>
  <si>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</si>
  <si>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</si>
  <si>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</si>
  <si>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</si>
  <si>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</si>
  <si>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</si>
  <si>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</si>
  <si>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</si>
  <si>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</si>
  <si>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</si>
  <si>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</si>
  <si>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</si>
  <si>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</si>
  <si>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</si>
  <si>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</si>
  <si>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</si>
  <si>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</si>
  <si>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</si>
  <si>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</si>
  <si>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</si>
  <si>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</si>
  <si>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</si>
  <si>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</si>
  <si>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</si>
  <si>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</si>
  <si>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</si>
  <si>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</si>
  <si>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</si>
  <si>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</si>
  <si>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</si>
  <si>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</si>
  <si>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</si>
  <si>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</si>
  <si>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</si>
  <si>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</si>
  <si>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</si>
  <si>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</si>
  <si>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</si>
  <si>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</si>
  <si>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</si>
  <si>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</si>
  <si>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</si>
  <si>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</si>
  <si>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</si>
  <si>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</si>
  <si>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</si>
  <si>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</si>
  <si>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</si>
  <si>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</si>
  <si>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</si>
  <si>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</si>
  <si>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</si>
  <si>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</si>
  <si>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</si>
  <si>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</si>
  <si>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</si>
  <si>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</si>
  <si>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</si>
  <si>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</si>
  <si>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</si>
  <si>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</si>
  <si>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</si>
  <si>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</si>
  <si>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</si>
  <si>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</si>
  <si>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</si>
  <si>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</si>
  <si>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09230LTB     </t>
  </si>
  <si>
    <t>Bomba de calor Ferroli 260LT</t>
  </si>
  <si>
    <t xml:space="preserve">Bomba de calor aire-agua con acumulador integrado EGEA 260 LT de Ferroli con capacidad de 250 lit  para producción de ACS. Instalación de pie. Incluye valvula de expansion termostatica que permite funcionamiento con temperaturas de aire de hasta -7ºC sin apoyo eléctrico.  Refrigerante ecológico R134a de bajo impacto ambiental. Desescarche activo con valcvula de gas caliente. Posibilidad de conducir la entrada y la salida de aire (Ø 160 mm). Presion estatica disponible ventilador centrifugo EC : 200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frío. Consumo electrico en calefaccion (sin resistencia) segun ISO 255-3 = 430 W. COP 4,23. Potencia Termica: 1.820 W. COP DHW (A7): 3,37 -  COP DHW (A14): 3,90 según EN 16147:2017: Eficiencia en calefaccion: 139 %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</si>
  <si>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</si>
  <si>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</si>
  <si>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</si>
  <si>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</si>
  <si>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</si>
  <si>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</si>
  <si>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</si>
  <si>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</si>
  <si>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</si>
  <si>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</si>
  <si>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</si>
  <si>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</si>
  <si>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</si>
  <si>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</si>
  <si>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</si>
  <si>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</si>
  <si>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</si>
  <si>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</si>
  <si>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</si>
  <si>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</si>
  <si>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</si>
  <si>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</si>
  <si>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</si>
  <si>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</si>
  <si>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</si>
  <si>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</si>
  <si>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</si>
  <si>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</si>
  <si>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</si>
  <si>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</si>
  <si>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</si>
  <si>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</si>
  <si>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</si>
  <si>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090488       </t>
  </si>
  <si>
    <t>Válvula de dureza residual</t>
  </si>
  <si>
    <t xml:space="preserve">Válvula de regulación de dureza residual (Bypass).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</si>
  <si>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</si>
  <si>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</si>
  <si>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</si>
  <si>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</si>
  <si>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</si>
  <si>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</si>
  <si>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09061B       </t>
  </si>
  <si>
    <t>Válvula mezcladora termostática de 3 vías ULTRAMIX TX91E de 3/4"</t>
  </si>
  <si>
    <t xml:space="preserve">Válvula termostática ULTRAMIX TX91E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</si>
  <si>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</si>
  <si>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</si>
  <si>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</si>
  <si>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</si>
  <si>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</si>
  <si>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</si>
  <si>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</si>
  <si>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</si>
  <si>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</si>
  <si>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</si>
  <si>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</si>
  <si>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</si>
  <si>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</si>
  <si>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</si>
  <si>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</si>
  <si>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</si>
  <si>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</si>
  <si>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</si>
  <si>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</si>
  <si>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</si>
  <si>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</si>
  <si>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</si>
  <si>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</si>
  <si>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</si>
  <si>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</si>
  <si>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</si>
  <si>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</si>
  <si>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</si>
  <si>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</si>
  <si>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</si>
  <si>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</si>
  <si>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</si>
  <si>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</si>
  <si>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</si>
  <si>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</si>
  <si>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</si>
  <si>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09427        </t>
  </si>
  <si>
    <t>Conjunto ducha con rociador antivandálico " Presto 65"</t>
  </si>
  <si>
    <t xml:space="preserve">Columna de grifo temporizado de un agua con instalación mural con cuerpo y rociador antivandalico de latón cromado, conjunto 65(c) con rociador antivandálico, Ref. 65040 "PRESTO IBÉRICA". Se medirá el número de unidades realmente ejecutadas según especificaciones de Proyecto. Incluso elementos de conexión. 
</t>
  </si>
  <si>
    <t xml:space="preserve">0112369      </t>
  </si>
  <si>
    <t>Pieza Presto racor DL400</t>
  </si>
  <si>
    <t xml:space="preserve">Suministro y colocación de racor DL400 para conexionado de ducha. Medida la unidad totalmente colocada.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</si>
  <si>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</si>
  <si>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</si>
  <si>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</si>
  <si>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09562        </t>
  </si>
  <si>
    <t>Grifería temporizada lavabo "Presto XT LM" AFS y ACS</t>
  </si>
  <si>
    <t xml:space="preserve">Grifería temporizada, para agua fría y caliente, de repisa, serie Presto XT LM Eco con llaves de paso, Ref. 26132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</si>
  <si>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09421B       </t>
  </si>
  <si>
    <t>Grifería temporizada lavabo "Presto XT LM palanca" AFS y ACS</t>
  </si>
  <si>
    <t xml:space="preserve">Grifería temporizada, con mezclador, de repisa, serie Presto XT LM palanca sin llaves de paso Ref. 26245 "PRESTO IBÉRICA", para lavabo, acabado cromado, aireador, con tiempo de flujo de 10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</si>
  <si>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</si>
  <si>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</si>
  <si>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</si>
  <si>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</si>
  <si>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</si>
  <si>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</si>
  <si>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</si>
  <si>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</si>
  <si>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</si>
  <si>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</si>
  <si>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</si>
  <si>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</si>
  <si>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</si>
  <si>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</si>
  <si>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</si>
  <si>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</si>
  <si>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</si>
  <si>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</si>
  <si>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</si>
  <si>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</si>
  <si>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</si>
  <si>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</si>
  <si>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</si>
  <si>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</si>
  <si>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</si>
  <si>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</si>
  <si>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</si>
  <si>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</si>
  <si>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</si>
  <si>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</si>
  <si>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</si>
  <si>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</si>
  <si>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</si>
  <si>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</si>
  <si>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</si>
  <si>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</si>
  <si>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</si>
  <si>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</si>
  <si>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</si>
  <si>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</si>
  <si>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</si>
  <si>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</si>
  <si>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</si>
  <si>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</si>
  <si>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</si>
  <si>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</si>
  <si>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</si>
  <si>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</si>
  <si>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</si>
  <si>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</si>
  <si>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</si>
  <si>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</si>
  <si>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</si>
  <si>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</si>
  <si>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</si>
  <si>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</si>
  <si>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</si>
  <si>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10112A       </t>
  </si>
  <si>
    <t>Cable multipolar RZ1-K 0,6/1 kV, 4x6 mm2, Cu AFUMES (AS+)</t>
  </si>
  <si>
    <t xml:space="preserve">Cable multipolar RZ1-K (libre de halógeno), siendo su tensión asignada de 0,6/1 kV, reacción al fuego clase Eca, con conductor de cobre clase 5 (-K) de 4x6+TTx6mm² de sección tipo AFUMEX (AS+), con aislamiento de polietileno reticulado (R) y cubierta de PVC (V), incluso elementos auxiliares, cajas de empalme y pequeño material. Se medirá la longitud realmente ejecutada según especificaciones de Proyecto.
</t>
  </si>
  <si>
    <t xml:space="preserve">10112B       </t>
  </si>
  <si>
    <t>Cable multipolar RZ1-K 0,6/1 kV, 4x10 mm2, Cu AFUMES (AS+)</t>
  </si>
  <si>
    <t xml:space="preserve">Cable multipolar RZ1-K (libre de halógeno), siendo su tensión asignada de 0,6/1 kV, reacción al fuego clase Eca, con conductor de cobre clase 5 (-K) de 4x10+TTx10mm² de sección tipo AFUMEX (AS+), con aislamiento de polietileno reticulado (R) y cubierta de PVC (V), incluso elementos auxiliares, cajas de empalme y pequeño material. Se medirá la longitud realmente ejecutada según especificaciones de Proyecto.
</t>
  </si>
  <si>
    <t xml:space="preserve">10120        </t>
  </si>
  <si>
    <t>Cable multipolar RZ1-K 0,6/1 kV, 4x16 mm2, Cu</t>
  </si>
  <si>
    <t xml:space="preserve">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</si>
  <si>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</si>
  <si>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</si>
  <si>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</si>
  <si>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</si>
  <si>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</si>
  <si>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</si>
  <si>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1046B010     </t>
  </si>
  <si>
    <t>Toma de datos RJ45</t>
  </si>
  <si>
    <t xml:space="preserve">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</si>
  <si>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</si>
  <si>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</si>
  <si>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</si>
  <si>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</si>
  <si>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</si>
  <si>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</si>
  <si>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1046A211B    </t>
  </si>
  <si>
    <t>KIT Caja de 2 módulos en paramento (1xTC16A+1xRJ45)</t>
  </si>
  <si>
    <t xml:space="preserve">Kit caja de 2 módulos cableado interior totalmente instalada para montaje en paramento o bandeja, compuesto por caja de conexiones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</si>
  <si>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</si>
  <si>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paramento (4xTC16A+2xRJ45)</t>
  </si>
  <si>
    <t xml:space="preserve">Kit caja estanca de seis módulos cableado interior totalmente instalada para colocar en paramento en superficie,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</si>
  <si>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</si>
  <si>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</si>
  <si>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</si>
  <si>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</si>
  <si>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</si>
  <si>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</si>
  <si>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</si>
  <si>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</si>
  <si>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</si>
  <si>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</si>
  <si>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</si>
  <si>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</si>
  <si>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</si>
  <si>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</si>
  <si>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</si>
  <si>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</si>
  <si>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</si>
  <si>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</si>
  <si>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 xml:space="preserve">10109        </t>
  </si>
  <si>
    <t>Tubo PVC rígido 40 mm, superficie</t>
  </si>
  <si>
    <t xml:space="preserve">Suministro e instalación en superficie de canalización de protección de cableado, formada por tubo de PVC rígido, blindado, enchufable, de color negro, de 40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</si>
  <si>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</si>
  <si>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</si>
  <si>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</si>
  <si>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</si>
  <si>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</si>
  <si>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</si>
  <si>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</si>
  <si>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</si>
  <si>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</si>
  <si>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</si>
  <si>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</si>
  <si>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</si>
  <si>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</si>
  <si>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</si>
  <si>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</si>
  <si>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</si>
  <si>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</si>
  <si>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</si>
  <si>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</si>
  <si>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</si>
  <si>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</si>
  <si>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</si>
  <si>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</si>
  <si>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</si>
  <si>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</si>
  <si>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</si>
  <si>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</si>
  <si>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</si>
  <si>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</si>
  <si>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</si>
  <si>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</si>
  <si>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</si>
  <si>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</si>
  <si>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</si>
  <si>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10205B       </t>
  </si>
  <si>
    <t>Luminaria emergencia estanca 60 lúmenes</t>
  </si>
  <si>
    <t xml:space="preserve">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
</t>
  </si>
  <si>
    <t xml:space="preserve">10205C       </t>
  </si>
  <si>
    <t>Luminaria emergencia estanca 110 lúmenes</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</si>
  <si>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</si>
  <si>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</si>
  <si>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</si>
  <si>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</si>
  <si>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</si>
  <si>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</si>
  <si>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10140        </t>
  </si>
  <si>
    <t>Baliza empotrada</t>
  </si>
  <si>
    <t xml:space="preserve">Iluminacion de balizamiento empotrada de acero inox. DAISALUX ALCIR inox rs difusor acabado negro
</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</si>
  <si>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</si>
  <si>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</si>
  <si>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</si>
  <si>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 xml:space="preserve">10001        </t>
  </si>
  <si>
    <t>Focos LED TROMILUX 5080.100xXX (Rail)</t>
  </si>
  <si>
    <t xml:space="preserve">Suministro y montaje de focos LED orientables, tipo LED TROMILUX 5080 100xXX (rail) antracita, incluso parte proporcional de rail anclado a techo para poder mover el foco según necesidad de iluminación, conexionado, mano de obra, pequeño material, accesorios y elementos de fijación. Se medirá el número de focos realmente ejecutadas según especificaciones de Proyecto.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</si>
  <si>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</si>
  <si>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</si>
  <si>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</si>
  <si>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</si>
  <si>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</si>
  <si>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</si>
  <si>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</si>
  <si>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</si>
  <si>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</si>
  <si>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10317B       </t>
  </si>
  <si>
    <t>Armario rack de telecomunicaciones U29</t>
  </si>
  <si>
    <t xml:space="preserve">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</si>
  <si>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</si>
  <si>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</si>
  <si>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</si>
  <si>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</si>
  <si>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</si>
  <si>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</si>
  <si>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</si>
  <si>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</si>
  <si>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</si>
  <si>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</si>
  <si>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</si>
  <si>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</si>
  <si>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</si>
  <si>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</si>
  <si>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</si>
  <si>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</si>
  <si>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</si>
  <si>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</si>
  <si>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</si>
  <si>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</si>
  <si>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</si>
  <si>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</si>
  <si>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</si>
  <si>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</si>
  <si>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</si>
  <si>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</si>
  <si>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</si>
  <si>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</si>
  <si>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</si>
  <si>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</si>
  <si>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</si>
  <si>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</si>
  <si>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</si>
  <si>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</si>
  <si>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</si>
  <si>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</si>
  <si>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</si>
  <si>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</si>
  <si>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</si>
  <si>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</si>
  <si>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</si>
  <si>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</si>
  <si>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</si>
  <si>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</si>
  <si>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</si>
  <si>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1118020      </t>
  </si>
  <si>
    <t>Ventilador helicocentrígugo "S&amp;P TD-800/200  SILENT 3V"</t>
  </si>
  <si>
    <t xml:space="preserve">Ventilador helicocentrífugos de bajo perfil S&amp;p TD-800/200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</si>
  <si>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</si>
  <si>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</si>
  <si>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</si>
  <si>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117021GIS    </t>
  </si>
  <si>
    <t>Recuperador de calor "GISER GSR 18 20/25"</t>
  </si>
  <si>
    <t xml:space="preserve">Recuperador de calor "GISER GSR 18 20/25"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</si>
  <si>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</si>
  <si>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</si>
  <si>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</si>
  <si>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HAIERAV36NMVE</t>
  </si>
  <si>
    <t>Conjunto exterior HAIER AV36NMVETA MRV 5-H Haier</t>
  </si>
  <si>
    <t xml:space="preserve">Unidad exterior para sistema MRV 5-H (volumen de refrigerante variable), bomba de calor con calefacción continua, modelo AV36NMVETA "HAIER" con certificación EUROVENT, para gas R-410A, formada por los módulos AV18NMVETA y  AV18NMVETA, con temperatura de refrigerante variable para la mejora de la eficiencia estacional, alimentación trifásica  (380V/50Hz), potencia frigorífica nominal 100,80 kW (temperatura de bulbo húmedo del aire interior 19°C, temperatura de bulbo seco del aire exterior 35°C), SEER 6,78, consumo eléctrico nominal en refrigeración 31,20 kW, rango de temperatura en refrigeración desde -5 hasta 52°C, potencia calorífica nominal 100,80 kW (temperatura de bulbo seco del aire interior 20°C, temperatura de bulbo húmedo del aire exterior 6°C), SCOP 4,15, consumo eléctrico nominal en calefacción 25,62 kW, rango de temperatura en calefacción desde -27 hasta 21°C, máximo de 59 unidades interiores con un porcentaje de capacidad mínimo del 50% y máximo del 130%, 2 compresores DC full inverter, dimensiones 1410x1690x750 (x2) mm, peso 385 (x2) kg, presión sonora 64 dBA, caudal de aire 34000m³/h,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Embocadura a conductos y salidas con lona antivibratoria.
</t>
  </si>
  <si>
    <t>HAIERAB282MRR</t>
  </si>
  <si>
    <t>Unidad interior cassette de 4 vías AB282MRERA MRV</t>
  </si>
  <si>
    <t xml:space="preserve">Unidad interior de aire acondicionado, para sistema MRV (Volumen de Refrigerante Variable), de cassette de 4 vías, adaptable a panel modular para techo estándar de 900x900 mm, modelo AB282MRERA"HAIER", para gas R-410A, alimentación monofásica (230V/50Hz), potencia frigorífica nominal 11,2 kW (temperatura de bulbo húmedo del aire interior 19°C, temperatura de bulbo seco del aire exterior 35°C), potencia calorífica nominal 12,5 kW (temperatura de bulbo seco del aire interior 20°C, temperatura de bulbo seco del aire exterior 7°C), presión sonora a velocidad baja 37/35/31 dBA, caudal de aire a velocidad alta 2050 m³/h, de 260x570x570 mm (de perfil bajo), peso 6,5/9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 
</t>
  </si>
  <si>
    <t>HAIERAB383MRR</t>
  </si>
  <si>
    <t>Unidad interior cassette de 4 vías AB382MRERA MRV</t>
  </si>
  <si>
    <t xml:space="preserve">Unidad interior de aire acondicionado, para sistema MRV (Volumen de Refrigerante Variable), de cassette de 4 vías, adaptable a panel modular para techo estándar de 900x900 mm, modelo AB382MRERA"HAIER", para gas R-410A, alimentación monofásica (230V/50Hz), potencia frigorífica nominal 11,2 kW (temperatura de bulbo húmedo del aire interior 19°C, temperatura de bulbo seco del aire exterior 35°C), potencia calorífica nominal 12,5 kW (temperatura de bulbo seco del aire interior 20°C, temperatura de bulbo seco del aire exterior 7°C), presión sonora a velocidad baja 37/35/31 dBA, caudal de aire a velocidad alta 2050 m³/h, de 260x570x570 mm (de perfil bajo), peso 6,5/9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 
</t>
  </si>
  <si>
    <t>HAIERPB-900KB</t>
  </si>
  <si>
    <t>Panel decorativo Round Flow 360º Cassette 4 vías Haier"</t>
  </si>
  <si>
    <t xml:space="preserve">Unidad de panel decorativo de cassette de 4 vías 92x92 cm modelo PB-950KB-I, aplicable para modelos desde AB072MRERA(M) hasta AB602MRERA. Medida la unidad totalmente ejecutada
</t>
  </si>
  <si>
    <t>HAIERAS052MNE</t>
  </si>
  <si>
    <t>Unidad interior split mural AS052MNERAC MRV Haier</t>
  </si>
  <si>
    <t xml:space="preserve">Unidad interior de aire acondicionado, para sistema MRV (Volumen de Refrigerante Variable), tipo split mural modelo AS072MNERAB "HAIER", para gas R-410A, alimentación monofásica (230V/50Hz), potencia frigorífica nominal 2,2 kW (temperatura de bulbo húmedo del aire interior 19°C, temperatura de bulbo seco del aire exterior 35°C), potencia calorífica nominal 2,5 kW (temperatura de bulbo seco del aire interior 20°C, temperatura de bulbo seco del aire exterior 7°C), presión sonora a velocidad baja 29 dBA, caudal de aire a velocidad alta 550 m³/h, de dimensiones 855x208x280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
</t>
  </si>
  <si>
    <t xml:space="preserve">YRE16B       </t>
  </si>
  <si>
    <t>Control de grupo modelo YR-E16A "Haier"</t>
  </si>
  <si>
    <t xml:space="preserve">Control de grupo modelo YR-E16A "Haier" con pantalla a color retroiluminada que indica del estado, funciones y otros detalles: encendido/apagado, modo, velocidad del ventilador, ajuste de temperatura y swing. Función de control de grupo máximo 16 unidades  interiores. Sensibilidad 0,5ºC. Medida la unidad totalmente ejecutada.
</t>
  </si>
  <si>
    <t xml:space="preserve">HCSA164DBT   </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</si>
  <si>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</si>
  <si>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</si>
  <si>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 xml:space="preserve">HI-WA164DBI  </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</si>
  <si>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</si>
  <si>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</si>
  <si>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 xml:space="preserve">HWSA201ABK-I </t>
  </si>
  <si>
    <t>Control remoto por cable individual modelo HW-SA201ABK "Haier"</t>
  </si>
  <si>
    <t xml:space="preserve">Control remoto por cable individual modelo HW-SA201ABK "Haier" de dimensiones 86x86x13,05 mm, con pantalla LCD retroiluminada táctil que indica del estado, funciones y otros detalles: encendido/apagado, modo, velocidad del ventilador, ajuste de temperatura y swing. Control individual de los álabes para cassettes SuperMatch. Función de control de grupo máximo 16 unidades interiores. Medida la unidad totalmente ejecutada.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</si>
  <si>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</si>
  <si>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</si>
  <si>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</si>
  <si>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</si>
  <si>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</si>
  <si>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</si>
  <si>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</si>
  <si>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</si>
  <si>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</si>
  <si>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11185        </t>
  </si>
  <si>
    <t>Emisor eléctrico 2000 W</t>
  </si>
  <si>
    <t xml:space="preserve">Convector mural eléctrico, de 2000 W de potencia eléctrica, con programador de 24 horas, ajuste de calor, pantalla LCD, mando a distancia y selector de conexión y desconexión manual, convección controlada por termostato incorporado. VONROC calefactor VOLSINI  Profesional .Se medirá el número de unidades realmente ejecutadas según especificaciones del Proyecto.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</si>
  <si>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</si>
  <si>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</si>
  <si>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</si>
  <si>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</si>
  <si>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</si>
  <si>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</si>
  <si>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</si>
  <si>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</si>
  <si>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</si>
  <si>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</si>
  <si>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</si>
  <si>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</si>
  <si>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</si>
  <si>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</si>
  <si>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</si>
  <si>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</si>
  <si>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</si>
  <si>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</si>
  <si>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</si>
  <si>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</si>
  <si>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</si>
  <si>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 xml:space="preserve">HZG-20B      </t>
  </si>
  <si>
    <t>Kit de conexión modelo HZG-20B MRV Haier</t>
  </si>
  <si>
    <t xml:space="preserve">Kit de conexión múltiple de módulos de 2 unidades exteriores para sistema MRV (Volumen de Refrigerante Variable) "Haier", modelo HZG-20B. Compatible con MRV 5 Bomba de Calor.
Medida la unidad realmente ejecutada.
</t>
  </si>
  <si>
    <t xml:space="preserve">11151A1      </t>
  </si>
  <si>
    <t>Línea frigorífica doble cobre 3/8" (9,52mm) + 1/4" (6,32mm)</t>
  </si>
  <si>
    <t xml:space="preserve">Línea frigorífica doble realizada con tubería para gas mediante tubo de cobre sin soldadura, de 3/8"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</si>
  <si>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</si>
  <si>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</si>
  <si>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</si>
  <si>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11154A2      </t>
  </si>
  <si>
    <t>Línea frigorífica doble cobre 3/4" (19,05mm) + 3/8" (9,52mm)</t>
  </si>
  <si>
    <t xml:space="preserve">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</si>
  <si>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11154A3      </t>
  </si>
  <si>
    <t>Línea frigorífica doble cobre 3/4" (19,05mm)  + 1/2" (12,7mm)</t>
  </si>
  <si>
    <t xml:space="preserve">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</si>
  <si>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11170A5      </t>
  </si>
  <si>
    <t>Línea frigorífica doble cobre 7/8" (22,20mm)  + 1/2" (12,7mm)</t>
  </si>
  <si>
    <t xml:space="preserve">Línea frigorífica doble realizada con tubería para gas mediante tubo de cobre sin soldadura, de 7/8"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</si>
  <si>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111459A1     </t>
  </si>
  <si>
    <t>Línea frigorífica doble cobre 1" (25,4mm) + 1/2" (12,7mm)</t>
  </si>
  <si>
    <t xml:space="preserve">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</si>
  <si>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11159A56     </t>
  </si>
  <si>
    <t>Línea frigorífica doble cobre 1 3/8" (34,90) + 5/8" (15,87mm)</t>
  </si>
  <si>
    <t xml:space="preserve">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5/8"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</si>
  <si>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11159A5      </t>
  </si>
  <si>
    <t>Línea frigorífica doble cobre 1 3/8" (34,90) + 3/4"(19,05mm)</t>
  </si>
  <si>
    <t xml:space="preserve">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3/4"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</si>
  <si>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11158A6      </t>
  </si>
  <si>
    <t>Línea frigorífica doble cobre 1 5/8" (41,27mm) + 7/8" (22,20mm)</t>
  </si>
  <si>
    <t xml:space="preserve">Línea frigorífica doble realizada con tubería para gas mediante tubo de cobre sin soldadura, de 1 5/8" de diámetro y 1,25 mm de espesor con coquilla de espuma elastomérica, de 43,5 mm de diámetro interior y 30 mm de espesor, a base de caucho sintético flexible, de estructura celular cerrada y tubería para líquido mediante tubo de cobre sin soldadura, de 7/8" de diámetro y 1 mm de espesor con coquilla de espuma elastomérica, de 19 mm de diámetro interior y 15 mm de espesor, a base de caucho sintético flexible, de estructura celular cerrada. Se medirá la longitud realmente ejecutada según especificaciones del Proyecto.
</t>
  </si>
  <si>
    <t>C11.2</t>
  </si>
  <si>
    <t xml:space="preserve">C11.3        </t>
  </si>
  <si>
    <t>Difusión</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</si>
  <si>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</si>
  <si>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</si>
  <si>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</si>
  <si>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1125130X10B  </t>
  </si>
  <si>
    <t>Rejilla impusión 300x100 mm de Madel</t>
  </si>
  <si>
    <t xml:space="preserve">Rejilla de impulsión, de aluminio extruido, anodizado color negro mate, con lamas horizontales regulables individualmente, de 300x100mm,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</si>
  <si>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1125550X10B  </t>
  </si>
  <si>
    <t>Rejilla impulsión 500x100mm de Madel</t>
  </si>
  <si>
    <t xml:space="preserve">Rejilla de impulsión, de aluminio extruido, anodizado color negro mate, con lamas horizontales regulables individualmente, de 500x100 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</si>
  <si>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</si>
  <si>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</si>
  <si>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</si>
  <si>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</si>
  <si>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</si>
  <si>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</si>
  <si>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</si>
  <si>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</si>
  <si>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</si>
  <si>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</si>
  <si>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</si>
  <si>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</si>
  <si>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112631       </t>
  </si>
  <si>
    <t>Visera contra la lluvia</t>
  </si>
  <si>
    <t xml:space="preserve">Visera contra la lluvia de acero galvanizado. Se medirá el número de unidades realmente ejecutadas según especificaciones de Proyecto.
</t>
  </si>
  <si>
    <t xml:space="preserve">11255760X33  </t>
  </si>
  <si>
    <t>Rejilla de intemperie ventilación 600x330mm</t>
  </si>
  <si>
    <t xml:space="preserve">Suministro y montaje de rejilla de interperie para instalaciones de ventilación, color a definir por dirección facultativa,  formada por marco principal, lamas de chapa perfilada de acero galvanizado, de 600x330mm, tela metálica de acero galvanizado con malla de 20x20 mm, incluso accesorios de montaje y elementos de fijación, totalmente montada y conectada a la red de conductos. Se medirá el número de unidades realmente ejecutadas según especificaciones de Proyecto.
</t>
  </si>
  <si>
    <t xml:space="preserve">11257120X50  </t>
  </si>
  <si>
    <t>Rejilla de intemperie ventilacion 1200x500mm</t>
  </si>
  <si>
    <t xml:space="preserve">Suministro y montaje de rejilla de interperie para instalaciones de ventilación, color a definir por dirección facultativa,  formada por marco principal, lamas de chapa perfilada de acero galvanizado, de 1200x500mm, tela metálica de acero galvanizado con malla de 20x20 mm, incluso accesorios de montaje y elementos de fijación, totalmente montada y conectada a la red de conductos. Se medirá el número de unidades realmente ejecutadas según especificaciones de Proyecto.
</t>
  </si>
  <si>
    <t xml:space="preserve">IVG04020     </t>
  </si>
  <si>
    <t>Compuerta cortafuegos para conducto de ventilación 40x20cm</t>
  </si>
  <si>
    <t xml:space="preserve">Compuerta cortafuegos rectangular para conducto de 40x20cm, basculante, con disparo automático para el cierre de secciones de incendio por fusible térmico tarado a 72ºC, resistencia al fuego EI 120 según UNE-EN 1366-2, de dimensiones según plano, de chapa de acero galvanizado, conexión a conducto rectangular, para el cierre automático de secciones de incendio en instalaciones de ventilación. Incluso accesorios de montaje y elementos de fijación.
</t>
  </si>
  <si>
    <t xml:space="preserve">IVG02010     </t>
  </si>
  <si>
    <t>Compuerta cortafuegos para conducto de ventilación 20x10cm</t>
  </si>
  <si>
    <t xml:space="preserve">Compuerta cortafuegos rectangular para conducto de 20x10cm, basculante, con disparo automático y rearme automático conectadas a la central de PCI para el cierre de secciones de incendio por fusible térmico tarado a 72ºC, resistencia al fuego EI 120 según UNE-EN 1366-2, de dimensiones según plano, de chapa de acero galvanizado, conexión a conducto rectangular, para el cierre automático de secciones de incendio en instalaciones de ventilación. Incluso accesorios de montaje y elementos de fijación.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</si>
  <si>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</si>
  <si>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</si>
  <si>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</si>
  <si>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</si>
  <si>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</si>
  <si>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</si>
  <si>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</si>
  <si>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12050        </t>
  </si>
  <si>
    <t>Legalización de instalación de PCI incluso proyecto</t>
  </si>
  <si>
    <t xml:space="preserve">Certificación y legalización de instalación de protección contra incendios, incluyendo preparación, proyecto y visado (si procede)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</si>
  <si>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</si>
  <si>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</si>
  <si>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</si>
  <si>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1200-6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</si>
  <si>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</si>
  <si>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</si>
  <si>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12003B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</si>
  <si>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</si>
  <si>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</si>
  <si>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12004B       </t>
  </si>
  <si>
    <t>Pulsador de alarma, con tapa</t>
  </si>
  <si>
    <t xml:space="preserve">Pulsador de alarma convencional de rearme manual, de ABS color rojo, protección IP41, con led indicador de alarma color rojo y llave de rearme, con tapa de metacrilato.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</si>
  <si>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12005B       </t>
  </si>
  <si>
    <t>Sirena interior</t>
  </si>
  <si>
    <t xml:space="preserve">Suministro e instalación en paramento interior de sirena electrónica, de color rojo, con señal acústica y visual, alimentación a 24 Vcc, potencia sonora de 100 dB a 1 m y consumo de 14 mA.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</si>
  <si>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</si>
  <si>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</si>
  <si>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</si>
  <si>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12031E       </t>
  </si>
  <si>
    <t>Depósitos para reserva agua PCI de 1000L</t>
  </si>
  <si>
    <t xml:space="preserve">Depósitos para reserva de agua contra incendios de 1000L de capacidad, prefabricados o ejecutados in situ de polietileno de alta densidad (PEAD), cerrados, de dimensiones Largo x Ancho x Alto (mm): 780 x 780 x 1950,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</si>
  <si>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</si>
  <si>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</si>
  <si>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</si>
  <si>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120352       </t>
  </si>
  <si>
    <t xml:space="preserve">Red de distribución de agua de 2"	</t>
  </si>
  <si>
    <t xml:space="preserve">Red aérea de distribución de agua para abastecimiento de los equipos de extinción de incendios, formada por tubería de acero negro con soldadura longitudinal, de 2" DN 63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</si>
  <si>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12036        </t>
  </si>
  <si>
    <t xml:space="preserve">Red de distribución de agua de 1 1/2"		</t>
  </si>
  <si>
    <t xml:space="preserve">Red aérea de distribución de agua para abastecimiento de los equipos de extinción de incendios, formada por tubería de acero negro con soldadura longitudinal, de 1 1/2" DN 40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</si>
  <si>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</si>
  <si>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</si>
  <si>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</si>
  <si>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</si>
  <si>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</si>
  <si>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</si>
  <si>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</si>
  <si>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</si>
  <si>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</si>
  <si>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</si>
  <si>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</si>
  <si>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</si>
  <si>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</si>
  <si>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</si>
  <si>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</si>
  <si>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</si>
  <si>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</si>
  <si>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</si>
  <si>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</si>
  <si>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</si>
  <si>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</si>
  <si>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</si>
  <si>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</si>
  <si>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</si>
  <si>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</si>
  <si>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</si>
  <si>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</si>
  <si>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</si>
  <si>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</si>
  <si>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</si>
  <si>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</si>
  <si>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</si>
  <si>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</si>
  <si>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</si>
  <si>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 xml:space="preserve">SG15         </t>
  </si>
  <si>
    <t>Ascensor</t>
  </si>
  <si>
    <t xml:space="preserve">016326A      </t>
  </si>
  <si>
    <t>Ascensor embarque simple 2 paradas</t>
  </si>
  <si>
    <t xml:space="preserve">Ascensor Embarba modelo EVP1 embarque simple, adaptado a personas con discapacidad según normativa local o auatomnómica de la loalización de la obra, embarque simple, con mpuertas automáticas 2T. Dimensiones plataforma 1000x1250 mm, hueco 1450x1500 mm. Incluso obras de ayuda de albañilería, estructura necesaria, pequeño material y todo lo necesario para la instalación completa. Medida la unidad instalada, certificada y funcionando.
</t>
  </si>
  <si>
    <t>SG15</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</si>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</sst>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0" fontId="4" fillId="0" borderId="0" xfId="0" applyFont="1" applyAlignment="1">
      <alignment vertical="top"/>
    </xf>
    <xf numFmtId="49" fontId="5" fillId="4" borderId="0" xfId="0" applyNumberFormat="1" applyFont="1" applyFill="1" applyAlignment="1">
      <alignment vertical="top"/>
    </xf>
    <xf numFmtId="49" fontId="4" fillId="0" borderId="0" xfId="0" applyNumberFormat="1" applyFont="1" applyAlignment="1">
      <alignment vertical="top"/>
    </xf>
    <xf numFmtId="0" fontId="4" fillId="0" borderId="0" xfId="0" applyFont="1" applyAlignment="1">
      <alignment vertical="top" wrapText="1"/>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4861-44D0-4BC4-9F40-42D776A19F4C}">
  <dimension ref="A1:G786"/>
  <sheetViews>
    <sheetView tabSelected="1" workbookViewId="0">
      <pane xSplit="4" ySplit="3" topLeftCell="E4" activePane="bottomRight" state="frozen"/>
      <selection pane="topRight" activeCell="E1" sqref="E1"/>
      <selection pane="bottomLeft" activeCell="A4" sqref="A4"/>
      <selection pane="bottomRight" activeCell="G1" sqref="E1:G1048576"/>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0</v>
      </c>
      <c r="D4" s="13" t="s">
        <v>10</v>
      </c>
      <c r="E4" s="21">
        <f>E57</f>
        <v>1</v>
      </c>
      <c r="F4" s="21">
        <f>F57</f>
        <v>13453.99</v>
      </c>
      <c r="G4" s="21">
        <f>G57</f>
        <v>13453.99</v>
      </c>
    </row>
    <row r="5" spans="1:7" x14ac:dyDescent="0.25">
      <c r="A5" s="7"/>
      <c r="B5" s="7"/>
      <c r="C5" s="7"/>
      <c r="D5" s="10"/>
      <c r="E5" s="22"/>
      <c r="F5" s="22"/>
      <c r="G5" s="22"/>
    </row>
    <row r="6" spans="1:7" x14ac:dyDescent="0.25">
      <c r="A6" s="8" t="s">
        <v>12</v>
      </c>
      <c r="B6" s="8" t="s">
        <v>11</v>
      </c>
      <c r="C6" s="8" t="s">
        <v>0</v>
      </c>
      <c r="D6" s="14" t="s">
        <v>13</v>
      </c>
      <c r="E6" s="21">
        <f>E15</f>
        <v>1</v>
      </c>
      <c r="F6" s="21">
        <f>F15</f>
        <v>951.11</v>
      </c>
      <c r="G6" s="21">
        <f>G15</f>
        <v>951.11</v>
      </c>
    </row>
    <row r="7" spans="1:7" ht="22.5" x14ac:dyDescent="0.25">
      <c r="A7" s="9" t="s">
        <v>14</v>
      </c>
      <c r="B7" s="9" t="s">
        <v>16</v>
      </c>
      <c r="C7" s="9" t="s">
        <v>17</v>
      </c>
      <c r="D7" s="15" t="s">
        <v>15</v>
      </c>
      <c r="E7" s="22">
        <v>18.12</v>
      </c>
      <c r="F7" s="22">
        <v>35.549999999999997</v>
      </c>
      <c r="G7" s="23">
        <f>ROUND(E7*F7,2)</f>
        <v>644.16999999999996</v>
      </c>
    </row>
    <row r="8" spans="1:7" ht="157.5" x14ac:dyDescent="0.25">
      <c r="A8" s="7"/>
      <c r="B8" s="7"/>
      <c r="C8" s="7"/>
      <c r="D8" s="10" t="s">
        <v>18</v>
      </c>
      <c r="E8" s="22"/>
      <c r="F8" s="22"/>
      <c r="G8" s="22"/>
    </row>
    <row r="9" spans="1:7" x14ac:dyDescent="0.25">
      <c r="A9" s="9" t="s">
        <v>19</v>
      </c>
      <c r="B9" s="9" t="s">
        <v>16</v>
      </c>
      <c r="C9" s="9" t="s">
        <v>21</v>
      </c>
      <c r="D9" s="15" t="s">
        <v>20</v>
      </c>
      <c r="E9" s="22">
        <v>11.04</v>
      </c>
      <c r="F9" s="22">
        <v>12.5</v>
      </c>
      <c r="G9" s="23">
        <f>ROUND(E9*F9,2)</f>
        <v>138</v>
      </c>
    </row>
    <row r="10" spans="1:7" ht="112.5" x14ac:dyDescent="0.25">
      <c r="A10" s="7"/>
      <c r="B10" s="7"/>
      <c r="C10" s="7"/>
      <c r="D10" s="10" t="s">
        <v>22</v>
      </c>
      <c r="E10" s="22"/>
      <c r="F10" s="22"/>
      <c r="G10" s="22"/>
    </row>
    <row r="11" spans="1:7" x14ac:dyDescent="0.25">
      <c r="A11" s="9" t="s">
        <v>23</v>
      </c>
      <c r="B11" s="9" t="s">
        <v>16</v>
      </c>
      <c r="C11" s="9" t="s">
        <v>25</v>
      </c>
      <c r="D11" s="15" t="s">
        <v>24</v>
      </c>
      <c r="E11" s="22">
        <v>1</v>
      </c>
      <c r="F11" s="22">
        <v>18.940000000000001</v>
      </c>
      <c r="G11" s="23">
        <f>ROUND(E11*F11,2)</f>
        <v>18.940000000000001</v>
      </c>
    </row>
    <row r="12" spans="1:7" ht="101.25" x14ac:dyDescent="0.25">
      <c r="A12" s="7"/>
      <c r="B12" s="7"/>
      <c r="C12" s="7"/>
      <c r="D12" s="10" t="s">
        <v>26</v>
      </c>
      <c r="E12" s="22"/>
      <c r="F12" s="22"/>
      <c r="G12" s="22"/>
    </row>
    <row r="13" spans="1:7" x14ac:dyDescent="0.25">
      <c r="A13" s="9" t="s">
        <v>27</v>
      </c>
      <c r="B13" s="9" t="s">
        <v>16</v>
      </c>
      <c r="C13" s="9" t="s">
        <v>25</v>
      </c>
      <c r="D13" s="15" t="s">
        <v>28</v>
      </c>
      <c r="E13" s="22">
        <v>1</v>
      </c>
      <c r="F13" s="22">
        <v>150</v>
      </c>
      <c r="G13" s="23">
        <f>ROUND(E13*F13,2)</f>
        <v>150</v>
      </c>
    </row>
    <row r="14" spans="1:7" ht="135" x14ac:dyDescent="0.25">
      <c r="A14" s="7"/>
      <c r="B14" s="7"/>
      <c r="C14" s="7"/>
      <c r="D14" s="10" t="s">
        <v>29</v>
      </c>
      <c r="E14" s="22"/>
      <c r="F14" s="22"/>
      <c r="G14" s="22"/>
    </row>
    <row r="15" spans="1:7" x14ac:dyDescent="0.25">
      <c r="A15" s="7"/>
      <c r="B15" s="7"/>
      <c r="C15" s="7"/>
      <c r="D15" s="16" t="s">
        <v>30</v>
      </c>
      <c r="E15" s="22">
        <v>1</v>
      </c>
      <c r="F15" s="21">
        <f>G7+G9+G11+G13</f>
        <v>951.11</v>
      </c>
      <c r="G15" s="21">
        <f>ROUND(F15*E15,2)</f>
        <v>951.11</v>
      </c>
    </row>
    <row r="16" spans="1:7" ht="0.95" customHeight="1" x14ac:dyDescent="0.25">
      <c r="A16" s="11"/>
      <c r="B16" s="11"/>
      <c r="C16" s="11"/>
      <c r="D16" s="17"/>
      <c r="E16" s="24"/>
      <c r="F16" s="24"/>
      <c r="G16" s="24"/>
    </row>
    <row r="17" spans="1:7" x14ac:dyDescent="0.25">
      <c r="A17" s="8" t="s">
        <v>31</v>
      </c>
      <c r="B17" s="8" t="s">
        <v>11</v>
      </c>
      <c r="C17" s="8" t="s">
        <v>0</v>
      </c>
      <c r="D17" s="14" t="s">
        <v>32</v>
      </c>
      <c r="E17" s="21">
        <f>E22</f>
        <v>1</v>
      </c>
      <c r="F17" s="21">
        <f>F22</f>
        <v>3709.76</v>
      </c>
      <c r="G17" s="21">
        <f>G22</f>
        <v>3709.76</v>
      </c>
    </row>
    <row r="18" spans="1:7" x14ac:dyDescent="0.25">
      <c r="A18" s="9" t="s">
        <v>33</v>
      </c>
      <c r="B18" s="9" t="s">
        <v>16</v>
      </c>
      <c r="C18" s="9" t="s">
        <v>17</v>
      </c>
      <c r="D18" s="15" t="s">
        <v>34</v>
      </c>
      <c r="E18" s="22">
        <v>13</v>
      </c>
      <c r="F18" s="22">
        <v>31.52</v>
      </c>
      <c r="G18" s="23">
        <f>ROUND(E18*F18,2)</f>
        <v>409.76</v>
      </c>
    </row>
    <row r="19" spans="1:7" ht="123.75" x14ac:dyDescent="0.25">
      <c r="A19" s="7"/>
      <c r="B19" s="7"/>
      <c r="C19" s="7"/>
      <c r="D19" s="10" t="s">
        <v>35</v>
      </c>
      <c r="E19" s="22"/>
      <c r="F19" s="22"/>
      <c r="G19" s="22"/>
    </row>
    <row r="20" spans="1:7" ht="22.5" x14ac:dyDescent="0.25">
      <c r="A20" s="9" t="s">
        <v>36</v>
      </c>
      <c r="B20" s="9" t="s">
        <v>16</v>
      </c>
      <c r="C20" s="9" t="s">
        <v>17</v>
      </c>
      <c r="D20" s="15" t="s">
        <v>37</v>
      </c>
      <c r="E20" s="22">
        <v>55</v>
      </c>
      <c r="F20" s="22">
        <v>60</v>
      </c>
      <c r="G20" s="23">
        <f>ROUND(E20*F20,2)</f>
        <v>3300</v>
      </c>
    </row>
    <row r="21" spans="1:7" ht="157.5" x14ac:dyDescent="0.25">
      <c r="A21" s="7"/>
      <c r="B21" s="7"/>
      <c r="C21" s="7"/>
      <c r="D21" s="10" t="s">
        <v>38</v>
      </c>
      <c r="E21" s="22"/>
      <c r="F21" s="22"/>
      <c r="G21" s="22"/>
    </row>
    <row r="22" spans="1:7" x14ac:dyDescent="0.25">
      <c r="A22" s="7"/>
      <c r="B22" s="7"/>
      <c r="C22" s="7"/>
      <c r="D22" s="16" t="s">
        <v>39</v>
      </c>
      <c r="E22" s="22">
        <v>1</v>
      </c>
      <c r="F22" s="21">
        <f>G18+G20</f>
        <v>3709.76</v>
      </c>
      <c r="G22" s="21">
        <f>ROUND(F22*E22,2)</f>
        <v>3709.76</v>
      </c>
    </row>
    <row r="23" spans="1:7" ht="0.95" customHeight="1" x14ac:dyDescent="0.25">
      <c r="A23" s="11"/>
      <c r="B23" s="11"/>
      <c r="C23" s="11"/>
      <c r="D23" s="17"/>
      <c r="E23" s="24"/>
      <c r="F23" s="24"/>
      <c r="G23" s="24"/>
    </row>
    <row r="24" spans="1:7" x14ac:dyDescent="0.25">
      <c r="A24" s="8" t="s">
        <v>40</v>
      </c>
      <c r="B24" s="8" t="s">
        <v>11</v>
      </c>
      <c r="C24" s="8" t="s">
        <v>0</v>
      </c>
      <c r="D24" s="14" t="s">
        <v>41</v>
      </c>
      <c r="E24" s="21">
        <f>E37</f>
        <v>1</v>
      </c>
      <c r="F24" s="21">
        <f>F37</f>
        <v>5785.619999999999</v>
      </c>
      <c r="G24" s="21">
        <f>G37</f>
        <v>5785.62</v>
      </c>
    </row>
    <row r="25" spans="1:7" ht="22.5" x14ac:dyDescent="0.25">
      <c r="A25" s="9" t="s">
        <v>42</v>
      </c>
      <c r="B25" s="9" t="s">
        <v>16</v>
      </c>
      <c r="C25" s="9" t="s">
        <v>17</v>
      </c>
      <c r="D25" s="15" t="s">
        <v>43</v>
      </c>
      <c r="E25" s="22">
        <v>170</v>
      </c>
      <c r="F25" s="22">
        <v>5.8</v>
      </c>
      <c r="G25" s="23">
        <f>ROUND(E25*F25,2)</f>
        <v>986</v>
      </c>
    </row>
    <row r="26" spans="1:7" ht="157.5" x14ac:dyDescent="0.25">
      <c r="A26" s="7"/>
      <c r="B26" s="7"/>
      <c r="C26" s="7"/>
      <c r="D26" s="10" t="s">
        <v>44</v>
      </c>
      <c r="E26" s="22"/>
      <c r="F26" s="22"/>
      <c r="G26" s="22"/>
    </row>
    <row r="27" spans="1:7" ht="22.5" x14ac:dyDescent="0.25">
      <c r="A27" s="9" t="s">
        <v>45</v>
      </c>
      <c r="B27" s="9" t="s">
        <v>16</v>
      </c>
      <c r="C27" s="9" t="s">
        <v>17</v>
      </c>
      <c r="D27" s="15" t="s">
        <v>46</v>
      </c>
      <c r="E27" s="22">
        <v>502.4</v>
      </c>
      <c r="F27" s="22">
        <v>8.83</v>
      </c>
      <c r="G27" s="23">
        <f>ROUND(E27*F27,2)</f>
        <v>4436.1899999999996</v>
      </c>
    </row>
    <row r="28" spans="1:7" ht="157.5" x14ac:dyDescent="0.25">
      <c r="A28" s="7"/>
      <c r="B28" s="7"/>
      <c r="C28" s="7"/>
      <c r="D28" s="10" t="s">
        <v>47</v>
      </c>
      <c r="E28" s="22"/>
      <c r="F28" s="22"/>
      <c r="G28" s="22"/>
    </row>
    <row r="29" spans="1:7" x14ac:dyDescent="0.25">
      <c r="A29" s="9" t="s">
        <v>48</v>
      </c>
      <c r="B29" s="9" t="s">
        <v>16</v>
      </c>
      <c r="C29" s="9" t="s">
        <v>17</v>
      </c>
      <c r="D29" s="15" t="s">
        <v>49</v>
      </c>
      <c r="E29" s="22">
        <v>7</v>
      </c>
      <c r="F29" s="22">
        <v>14.01</v>
      </c>
      <c r="G29" s="23">
        <f>ROUND(E29*F29,2)</f>
        <v>98.07</v>
      </c>
    </row>
    <row r="30" spans="1:7" ht="90" x14ac:dyDescent="0.25">
      <c r="A30" s="7"/>
      <c r="B30" s="7"/>
      <c r="C30" s="7"/>
      <c r="D30" s="10" t="s">
        <v>50</v>
      </c>
      <c r="E30" s="22"/>
      <c r="F30" s="22"/>
      <c r="G30" s="22"/>
    </row>
    <row r="31" spans="1:7" x14ac:dyDescent="0.25">
      <c r="A31" s="9" t="s">
        <v>51</v>
      </c>
      <c r="B31" s="9" t="s">
        <v>16</v>
      </c>
      <c r="C31" s="9" t="s">
        <v>17</v>
      </c>
      <c r="D31" s="15" t="s">
        <v>52</v>
      </c>
      <c r="E31" s="22">
        <v>2</v>
      </c>
      <c r="F31" s="22">
        <v>18.940000000000001</v>
      </c>
      <c r="G31" s="23">
        <f>ROUND(E31*F31,2)</f>
        <v>37.880000000000003</v>
      </c>
    </row>
    <row r="32" spans="1:7" ht="78.75" x14ac:dyDescent="0.25">
      <c r="A32" s="7"/>
      <c r="B32" s="7"/>
      <c r="C32" s="7"/>
      <c r="D32" s="10" t="s">
        <v>53</v>
      </c>
      <c r="E32" s="22"/>
      <c r="F32" s="22"/>
      <c r="G32" s="22"/>
    </row>
    <row r="33" spans="1:7" x14ac:dyDescent="0.25">
      <c r="A33" s="9" t="s">
        <v>54</v>
      </c>
      <c r="B33" s="9" t="s">
        <v>16</v>
      </c>
      <c r="C33" s="9" t="s">
        <v>56</v>
      </c>
      <c r="D33" s="15" t="s">
        <v>55</v>
      </c>
      <c r="E33" s="22">
        <v>7.5</v>
      </c>
      <c r="F33" s="22">
        <v>12.13</v>
      </c>
      <c r="G33" s="23">
        <f>ROUND(E33*F33,2)</f>
        <v>90.98</v>
      </c>
    </row>
    <row r="34" spans="1:7" ht="112.5" x14ac:dyDescent="0.25">
      <c r="A34" s="7"/>
      <c r="B34" s="7"/>
      <c r="C34" s="7"/>
      <c r="D34" s="10" t="s">
        <v>57</v>
      </c>
      <c r="E34" s="22"/>
      <c r="F34" s="22"/>
      <c r="G34" s="22"/>
    </row>
    <row r="35" spans="1:7" x14ac:dyDescent="0.25">
      <c r="A35" s="9" t="s">
        <v>58</v>
      </c>
      <c r="B35" s="9" t="s">
        <v>16</v>
      </c>
      <c r="C35" s="9" t="s">
        <v>17</v>
      </c>
      <c r="D35" s="15" t="s">
        <v>59</v>
      </c>
      <c r="E35" s="22">
        <v>13</v>
      </c>
      <c r="F35" s="22">
        <v>10.5</v>
      </c>
      <c r="G35" s="23">
        <f>ROUND(E35*F35,2)</f>
        <v>136.5</v>
      </c>
    </row>
    <row r="36" spans="1:7" ht="112.5" x14ac:dyDescent="0.25">
      <c r="A36" s="7"/>
      <c r="B36" s="7"/>
      <c r="C36" s="7"/>
      <c r="D36" s="10" t="s">
        <v>60</v>
      </c>
      <c r="E36" s="22"/>
      <c r="F36" s="22"/>
      <c r="G36" s="22"/>
    </row>
    <row r="37" spans="1:7" x14ac:dyDescent="0.25">
      <c r="A37" s="7"/>
      <c r="B37" s="7"/>
      <c r="C37" s="7"/>
      <c r="D37" s="16" t="s">
        <v>61</v>
      </c>
      <c r="E37" s="22">
        <v>1</v>
      </c>
      <c r="F37" s="21">
        <f>G25+G27+G29+G31+G33+G35</f>
        <v>5785.619999999999</v>
      </c>
      <c r="G37" s="21">
        <f>ROUND(F37*E37,2)</f>
        <v>5785.62</v>
      </c>
    </row>
    <row r="38" spans="1:7" ht="0.95" customHeight="1" x14ac:dyDescent="0.25">
      <c r="A38" s="11"/>
      <c r="B38" s="11"/>
      <c r="C38" s="11"/>
      <c r="D38" s="17"/>
      <c r="E38" s="24"/>
      <c r="F38" s="24"/>
      <c r="G38" s="24"/>
    </row>
    <row r="39" spans="1:7" x14ac:dyDescent="0.25">
      <c r="A39" s="8" t="s">
        <v>62</v>
      </c>
      <c r="B39" s="8" t="s">
        <v>11</v>
      </c>
      <c r="C39" s="8" t="s">
        <v>0</v>
      </c>
      <c r="D39" s="14" t="s">
        <v>63</v>
      </c>
      <c r="E39" s="21">
        <f>E44</f>
        <v>1</v>
      </c>
      <c r="F39" s="21">
        <f>F44</f>
        <v>3007.5</v>
      </c>
      <c r="G39" s="21">
        <f>G44</f>
        <v>3007.5</v>
      </c>
    </row>
    <row r="40" spans="1:7" ht="22.5" x14ac:dyDescent="0.25">
      <c r="A40" s="9" t="s">
        <v>64</v>
      </c>
      <c r="B40" s="9" t="s">
        <v>16</v>
      </c>
      <c r="C40" s="9" t="s">
        <v>17</v>
      </c>
      <c r="D40" s="15" t="s">
        <v>65</v>
      </c>
      <c r="E40" s="22">
        <v>250</v>
      </c>
      <c r="F40" s="22">
        <v>9.2799999999999994</v>
      </c>
      <c r="G40" s="23">
        <f>ROUND(E40*F40,2)</f>
        <v>2320</v>
      </c>
    </row>
    <row r="41" spans="1:7" ht="112.5" x14ac:dyDescent="0.25">
      <c r="A41" s="7"/>
      <c r="B41" s="7"/>
      <c r="C41" s="7"/>
      <c r="D41" s="10" t="s">
        <v>66</v>
      </c>
      <c r="E41" s="22"/>
      <c r="F41" s="22"/>
      <c r="G41" s="22"/>
    </row>
    <row r="42" spans="1:7" x14ac:dyDescent="0.25">
      <c r="A42" s="9" t="s">
        <v>67</v>
      </c>
      <c r="B42" s="9" t="s">
        <v>16</v>
      </c>
      <c r="C42" s="9" t="s">
        <v>25</v>
      </c>
      <c r="D42" s="15" t="s">
        <v>68</v>
      </c>
      <c r="E42" s="22">
        <v>22</v>
      </c>
      <c r="F42" s="22">
        <v>31.25</v>
      </c>
      <c r="G42" s="23">
        <f>ROUND(E42*F42,2)</f>
        <v>687.5</v>
      </c>
    </row>
    <row r="43" spans="1:7" ht="90" x14ac:dyDescent="0.25">
      <c r="A43" s="7"/>
      <c r="B43" s="7"/>
      <c r="C43" s="7"/>
      <c r="D43" s="10" t="s">
        <v>69</v>
      </c>
      <c r="E43" s="22"/>
      <c r="F43" s="22"/>
      <c r="G43" s="22"/>
    </row>
    <row r="44" spans="1:7" x14ac:dyDescent="0.25">
      <c r="A44" s="7"/>
      <c r="B44" s="7"/>
      <c r="C44" s="7"/>
      <c r="D44" s="16" t="s">
        <v>70</v>
      </c>
      <c r="E44" s="22">
        <v>1</v>
      </c>
      <c r="F44" s="21">
        <f>G40+G42</f>
        <v>3007.5</v>
      </c>
      <c r="G44" s="21">
        <f>ROUND(F44*E44,2)</f>
        <v>3007.5</v>
      </c>
    </row>
    <row r="45" spans="1:7" ht="0.95" customHeight="1" x14ac:dyDescent="0.25">
      <c r="A45" s="11"/>
      <c r="B45" s="11"/>
      <c r="C45" s="11"/>
      <c r="D45" s="17"/>
      <c r="E45" s="24"/>
      <c r="F45" s="24"/>
      <c r="G45" s="24"/>
    </row>
    <row r="46" spans="1:7" x14ac:dyDescent="0.25">
      <c r="A46" s="8" t="s">
        <v>71</v>
      </c>
      <c r="B46" s="8" t="s">
        <v>11</v>
      </c>
      <c r="C46" s="8" t="s">
        <v>0</v>
      </c>
      <c r="D46" s="14" t="s">
        <v>72</v>
      </c>
      <c r="E46" s="21">
        <f>E55</f>
        <v>0</v>
      </c>
      <c r="F46" s="21">
        <f>F55</f>
        <v>3441.25</v>
      </c>
      <c r="G46" s="21">
        <f>G55</f>
        <v>0</v>
      </c>
    </row>
    <row r="47" spans="1:7" ht="22.5" x14ac:dyDescent="0.25">
      <c r="A47" s="9" t="s">
        <v>73</v>
      </c>
      <c r="B47" s="9" t="s">
        <v>16</v>
      </c>
      <c r="C47" s="9" t="s">
        <v>75</v>
      </c>
      <c r="D47" s="15" t="s">
        <v>74</v>
      </c>
      <c r="E47" s="22">
        <v>1</v>
      </c>
      <c r="F47" s="22">
        <v>972.9</v>
      </c>
      <c r="G47" s="23">
        <f>ROUND(E47*F47,2)</f>
        <v>972.9</v>
      </c>
    </row>
    <row r="48" spans="1:7" ht="90" x14ac:dyDescent="0.25">
      <c r="A48" s="7"/>
      <c r="B48" s="7"/>
      <c r="C48" s="7"/>
      <c r="D48" s="10" t="s">
        <v>76</v>
      </c>
      <c r="E48" s="22"/>
      <c r="F48" s="22"/>
      <c r="G48" s="22"/>
    </row>
    <row r="49" spans="1:7" ht="22.5" x14ac:dyDescent="0.25">
      <c r="A49" s="9" t="s">
        <v>77</v>
      </c>
      <c r="B49" s="9" t="s">
        <v>16</v>
      </c>
      <c r="C49" s="9" t="s">
        <v>75</v>
      </c>
      <c r="D49" s="15" t="s">
        <v>78</v>
      </c>
      <c r="E49" s="22">
        <v>1</v>
      </c>
      <c r="F49" s="22">
        <v>632.12</v>
      </c>
      <c r="G49" s="23">
        <f>ROUND(E49*F49,2)</f>
        <v>632.12</v>
      </c>
    </row>
    <row r="50" spans="1:7" ht="123.75" x14ac:dyDescent="0.25">
      <c r="A50" s="7"/>
      <c r="B50" s="7"/>
      <c r="C50" s="7"/>
      <c r="D50" s="10" t="s">
        <v>79</v>
      </c>
      <c r="E50" s="22"/>
      <c r="F50" s="22"/>
      <c r="G50" s="22"/>
    </row>
    <row r="51" spans="1:7" ht="22.5" x14ac:dyDescent="0.25">
      <c r="A51" s="9" t="s">
        <v>80</v>
      </c>
      <c r="B51" s="9" t="s">
        <v>16</v>
      </c>
      <c r="C51" s="9" t="s">
        <v>75</v>
      </c>
      <c r="D51" s="15" t="s">
        <v>81</v>
      </c>
      <c r="E51" s="22">
        <v>1</v>
      </c>
      <c r="F51" s="22">
        <v>1045.01</v>
      </c>
      <c r="G51" s="23">
        <f>ROUND(E51*F51,2)</f>
        <v>1045.01</v>
      </c>
    </row>
    <row r="52" spans="1:7" ht="90" x14ac:dyDescent="0.25">
      <c r="A52" s="7"/>
      <c r="B52" s="7"/>
      <c r="C52" s="7"/>
      <c r="D52" s="10" t="s">
        <v>82</v>
      </c>
      <c r="E52" s="22"/>
      <c r="F52" s="22"/>
      <c r="G52" s="22"/>
    </row>
    <row r="53" spans="1:7" x14ac:dyDescent="0.25">
      <c r="A53" s="9" t="s">
        <v>83</v>
      </c>
      <c r="B53" s="9" t="s">
        <v>16</v>
      </c>
      <c r="C53" s="9" t="s">
        <v>75</v>
      </c>
      <c r="D53" s="15" t="s">
        <v>84</v>
      </c>
      <c r="E53" s="22">
        <v>1</v>
      </c>
      <c r="F53" s="22">
        <v>791.22</v>
      </c>
      <c r="G53" s="23">
        <f>ROUND(E53*F53,2)</f>
        <v>791.22</v>
      </c>
    </row>
    <row r="54" spans="1:7" ht="112.5" x14ac:dyDescent="0.25">
      <c r="A54" s="7"/>
      <c r="B54" s="7"/>
      <c r="C54" s="7"/>
      <c r="D54" s="10" t="s">
        <v>85</v>
      </c>
      <c r="E54" s="22"/>
      <c r="F54" s="22"/>
      <c r="G54" s="22"/>
    </row>
    <row r="55" spans="1:7" x14ac:dyDescent="0.25">
      <c r="A55" s="7"/>
      <c r="B55" s="7"/>
      <c r="C55" s="7"/>
      <c r="D55" s="16" t="s">
        <v>86</v>
      </c>
      <c r="E55" s="22">
        <v>0</v>
      </c>
      <c r="F55" s="21">
        <f>G47+G49+G51+G53</f>
        <v>3441.25</v>
      </c>
      <c r="G55" s="21">
        <f>ROUND(F55*E55,2)</f>
        <v>0</v>
      </c>
    </row>
    <row r="56" spans="1:7" ht="0.95" customHeight="1" x14ac:dyDescent="0.25">
      <c r="A56" s="11"/>
      <c r="B56" s="11"/>
      <c r="C56" s="11"/>
      <c r="D56" s="17"/>
      <c r="E56" s="24"/>
      <c r="F56" s="24"/>
      <c r="G56" s="24"/>
    </row>
    <row r="57" spans="1:7" x14ac:dyDescent="0.25">
      <c r="A57" s="7"/>
      <c r="B57" s="7"/>
      <c r="C57" s="7"/>
      <c r="D57" s="16" t="s">
        <v>87</v>
      </c>
      <c r="E57" s="22">
        <v>1</v>
      </c>
      <c r="F57" s="21">
        <f>G15+G22+G37+G44+G55</f>
        <v>13453.99</v>
      </c>
      <c r="G57" s="21">
        <f>ROUND(F57*E57,2)</f>
        <v>13453.99</v>
      </c>
    </row>
    <row r="58" spans="1:7" ht="0.95" customHeight="1" x14ac:dyDescent="0.25">
      <c r="A58" s="11"/>
      <c r="B58" s="11"/>
      <c r="C58" s="11"/>
      <c r="D58" s="17"/>
      <c r="E58" s="24"/>
      <c r="F58" s="24"/>
      <c r="G58" s="24"/>
    </row>
    <row r="59" spans="1:7" x14ac:dyDescent="0.25">
      <c r="A59" s="6" t="s">
        <v>88</v>
      </c>
      <c r="B59" s="6" t="s">
        <v>11</v>
      </c>
      <c r="C59" s="6" t="s">
        <v>0</v>
      </c>
      <c r="D59" s="13" t="s">
        <v>89</v>
      </c>
      <c r="E59" s="21">
        <f>E75</f>
        <v>1</v>
      </c>
      <c r="F59" s="21">
        <f>F75</f>
        <v>51312.529999999992</v>
      </c>
      <c r="G59" s="21">
        <f>G75</f>
        <v>51312.53</v>
      </c>
    </row>
    <row r="60" spans="1:7" x14ac:dyDescent="0.25">
      <c r="A60" s="7"/>
      <c r="B60" s="7"/>
      <c r="C60" s="7"/>
      <c r="D60" s="10"/>
      <c r="E60" s="22"/>
      <c r="F60" s="22"/>
      <c r="G60" s="22"/>
    </row>
    <row r="61" spans="1:7" ht="22.5" x14ac:dyDescent="0.25">
      <c r="A61" s="9" t="s">
        <v>90</v>
      </c>
      <c r="B61" s="9" t="s">
        <v>16</v>
      </c>
      <c r="C61" s="9" t="s">
        <v>92</v>
      </c>
      <c r="D61" s="15" t="s">
        <v>91</v>
      </c>
      <c r="E61" s="22">
        <v>696.11</v>
      </c>
      <c r="F61" s="22">
        <v>3.08</v>
      </c>
      <c r="G61" s="23">
        <f>ROUND(E61*F61,2)</f>
        <v>2144.02</v>
      </c>
    </row>
    <row r="62" spans="1:7" ht="90" x14ac:dyDescent="0.25">
      <c r="A62" s="7"/>
      <c r="B62" s="7"/>
      <c r="C62" s="7"/>
      <c r="D62" s="10" t="s">
        <v>93</v>
      </c>
      <c r="E62" s="22"/>
      <c r="F62" s="22"/>
      <c r="G62" s="22"/>
    </row>
    <row r="63" spans="1:7" x14ac:dyDescent="0.25">
      <c r="A63" s="9" t="s">
        <v>94</v>
      </c>
      <c r="B63" s="9" t="s">
        <v>16</v>
      </c>
      <c r="C63" s="9" t="s">
        <v>92</v>
      </c>
      <c r="D63" s="15" t="s">
        <v>95</v>
      </c>
      <c r="E63" s="22">
        <v>37.64</v>
      </c>
      <c r="F63" s="22">
        <v>3.56</v>
      </c>
      <c r="G63" s="23">
        <f>ROUND(E63*F63,2)</f>
        <v>134</v>
      </c>
    </row>
    <row r="64" spans="1:7" ht="146.25" x14ac:dyDescent="0.25">
      <c r="A64" s="7"/>
      <c r="B64" s="7"/>
      <c r="C64" s="7"/>
      <c r="D64" s="10" t="s">
        <v>96</v>
      </c>
      <c r="E64" s="22"/>
      <c r="F64" s="22"/>
      <c r="G64" s="22"/>
    </row>
    <row r="65" spans="1:7" x14ac:dyDescent="0.25">
      <c r="A65" s="9" t="s">
        <v>97</v>
      </c>
      <c r="B65" s="9" t="s">
        <v>16</v>
      </c>
      <c r="C65" s="9" t="s">
        <v>17</v>
      </c>
      <c r="D65" s="15" t="s">
        <v>98</v>
      </c>
      <c r="E65" s="22">
        <v>21</v>
      </c>
      <c r="F65" s="22">
        <v>65.959999999999994</v>
      </c>
      <c r="G65" s="23">
        <f>ROUND(E65*F65,2)</f>
        <v>1385.16</v>
      </c>
    </row>
    <row r="66" spans="1:7" ht="90" x14ac:dyDescent="0.25">
      <c r="A66" s="7"/>
      <c r="B66" s="7"/>
      <c r="C66" s="7"/>
      <c r="D66" s="10" t="s">
        <v>99</v>
      </c>
      <c r="E66" s="22"/>
      <c r="F66" s="22"/>
      <c r="G66" s="22"/>
    </row>
    <row r="67" spans="1:7" x14ac:dyDescent="0.25">
      <c r="A67" s="9" t="s">
        <v>100</v>
      </c>
      <c r="B67" s="9" t="s">
        <v>16</v>
      </c>
      <c r="C67" s="9" t="s">
        <v>17</v>
      </c>
      <c r="D67" s="15" t="s">
        <v>101</v>
      </c>
      <c r="E67" s="22">
        <v>709.72</v>
      </c>
      <c r="F67" s="22">
        <v>23</v>
      </c>
      <c r="G67" s="23">
        <f>ROUND(E67*F67,2)</f>
        <v>16323.56</v>
      </c>
    </row>
    <row r="68" spans="1:7" ht="247.5" x14ac:dyDescent="0.25">
      <c r="A68" s="7"/>
      <c r="B68" s="7"/>
      <c r="C68" s="7"/>
      <c r="D68" s="10" t="s">
        <v>102</v>
      </c>
      <c r="E68" s="22"/>
      <c r="F68" s="22"/>
      <c r="G68" s="22"/>
    </row>
    <row r="69" spans="1:7" x14ac:dyDescent="0.25">
      <c r="A69" s="9" t="s">
        <v>103</v>
      </c>
      <c r="B69" s="9" t="s">
        <v>16</v>
      </c>
      <c r="C69" s="9" t="s">
        <v>17</v>
      </c>
      <c r="D69" s="15" t="s">
        <v>104</v>
      </c>
      <c r="E69" s="22">
        <v>1464.84</v>
      </c>
      <c r="F69" s="22">
        <v>20.91</v>
      </c>
      <c r="G69" s="23">
        <f>ROUND(E69*F69,2)</f>
        <v>30629.8</v>
      </c>
    </row>
    <row r="70" spans="1:7" ht="236.25" x14ac:dyDescent="0.25">
      <c r="A70" s="7"/>
      <c r="B70" s="7"/>
      <c r="C70" s="7"/>
      <c r="D70" s="10" t="s">
        <v>105</v>
      </c>
      <c r="E70" s="22"/>
      <c r="F70" s="22"/>
      <c r="G70" s="22"/>
    </row>
    <row r="71" spans="1:7" x14ac:dyDescent="0.25">
      <c r="A71" s="9" t="s">
        <v>106</v>
      </c>
      <c r="B71" s="9" t="s">
        <v>16</v>
      </c>
      <c r="C71" s="9" t="s">
        <v>56</v>
      </c>
      <c r="D71" s="15" t="s">
        <v>107</v>
      </c>
      <c r="E71" s="22">
        <v>3.6</v>
      </c>
      <c r="F71" s="22">
        <v>112.13</v>
      </c>
      <c r="G71" s="23">
        <f>ROUND(E71*F71,2)</f>
        <v>403.67</v>
      </c>
    </row>
    <row r="72" spans="1:7" ht="225" x14ac:dyDescent="0.25">
      <c r="A72" s="7"/>
      <c r="B72" s="7"/>
      <c r="C72" s="7"/>
      <c r="D72" s="10" t="s">
        <v>108</v>
      </c>
      <c r="E72" s="22"/>
      <c r="F72" s="22"/>
      <c r="G72" s="22"/>
    </row>
    <row r="73" spans="1:7" ht="22.5" x14ac:dyDescent="0.25">
      <c r="A73" s="9" t="s">
        <v>109</v>
      </c>
      <c r="B73" s="9" t="s">
        <v>16</v>
      </c>
      <c r="C73" s="9" t="s">
        <v>17</v>
      </c>
      <c r="D73" s="15" t="s">
        <v>110</v>
      </c>
      <c r="E73" s="22">
        <v>4</v>
      </c>
      <c r="F73" s="22">
        <v>73.08</v>
      </c>
      <c r="G73" s="23">
        <f>ROUND(E73*F73,2)</f>
        <v>292.32</v>
      </c>
    </row>
    <row r="74" spans="1:7" ht="112.5" x14ac:dyDescent="0.25">
      <c r="A74" s="7"/>
      <c r="B74" s="7"/>
      <c r="C74" s="7"/>
      <c r="D74" s="10" t="s">
        <v>111</v>
      </c>
      <c r="E74" s="22"/>
      <c r="F74" s="22"/>
      <c r="G74" s="22"/>
    </row>
    <row r="75" spans="1:7" x14ac:dyDescent="0.25">
      <c r="A75" s="7"/>
      <c r="B75" s="7"/>
      <c r="C75" s="7"/>
      <c r="D75" s="16" t="s">
        <v>112</v>
      </c>
      <c r="E75" s="22">
        <v>1</v>
      </c>
      <c r="F75" s="21">
        <f>G61+G63+G65+G67+G69+G71+G73</f>
        <v>51312.529999999992</v>
      </c>
      <c r="G75" s="21">
        <f>ROUND(F75*E75,2)</f>
        <v>51312.53</v>
      </c>
    </row>
    <row r="76" spans="1:7" ht="0.95" customHeight="1" x14ac:dyDescent="0.25">
      <c r="A76" s="11"/>
      <c r="B76" s="11"/>
      <c r="C76" s="11"/>
      <c r="D76" s="17"/>
      <c r="E76" s="24"/>
      <c r="F76" s="24"/>
      <c r="G76" s="24"/>
    </row>
    <row r="77" spans="1:7" x14ac:dyDescent="0.25">
      <c r="A77" s="6" t="s">
        <v>113</v>
      </c>
      <c r="B77" s="6" t="s">
        <v>11</v>
      </c>
      <c r="C77" s="6" t="s">
        <v>0</v>
      </c>
      <c r="D77" s="13" t="s">
        <v>114</v>
      </c>
      <c r="E77" s="21">
        <f>E165</f>
        <v>1</v>
      </c>
      <c r="F77" s="21">
        <f>F165</f>
        <v>91791.65</v>
      </c>
      <c r="G77" s="21">
        <f>G165</f>
        <v>91791.65</v>
      </c>
    </row>
    <row r="78" spans="1:7" x14ac:dyDescent="0.25">
      <c r="A78" s="7"/>
      <c r="B78" s="7"/>
      <c r="C78" s="7"/>
      <c r="D78" s="10"/>
      <c r="E78" s="22"/>
      <c r="F78" s="22"/>
      <c r="G78" s="22"/>
    </row>
    <row r="79" spans="1:7" x14ac:dyDescent="0.25">
      <c r="A79" s="8" t="s">
        <v>115</v>
      </c>
      <c r="B79" s="8" t="s">
        <v>11</v>
      </c>
      <c r="C79" s="8" t="s">
        <v>0</v>
      </c>
      <c r="D79" s="14" t="s">
        <v>116</v>
      </c>
      <c r="E79" s="21">
        <f>E84</f>
        <v>1</v>
      </c>
      <c r="F79" s="21">
        <f>F84</f>
        <v>12484.74</v>
      </c>
      <c r="G79" s="21">
        <f>G84</f>
        <v>12484.74</v>
      </c>
    </row>
    <row r="80" spans="1:7" ht="22.5" x14ac:dyDescent="0.25">
      <c r="A80" s="9" t="s">
        <v>117</v>
      </c>
      <c r="B80" s="9" t="s">
        <v>16</v>
      </c>
      <c r="C80" s="9" t="s">
        <v>17</v>
      </c>
      <c r="D80" s="15" t="s">
        <v>118</v>
      </c>
      <c r="E80" s="22">
        <v>34.020000000000003</v>
      </c>
      <c r="F80" s="22">
        <v>32.17</v>
      </c>
      <c r="G80" s="23">
        <f>ROUND(E80*F80,2)</f>
        <v>1094.42</v>
      </c>
    </row>
    <row r="81" spans="1:7" ht="202.5" x14ac:dyDescent="0.25">
      <c r="A81" s="7"/>
      <c r="B81" s="7"/>
      <c r="C81" s="7"/>
      <c r="D81" s="10" t="s">
        <v>119</v>
      </c>
      <c r="E81" s="22"/>
      <c r="F81" s="22"/>
      <c r="G81" s="22"/>
    </row>
    <row r="82" spans="1:7" ht="22.5" x14ac:dyDescent="0.25">
      <c r="A82" s="9" t="s">
        <v>120</v>
      </c>
      <c r="B82" s="9" t="s">
        <v>16</v>
      </c>
      <c r="C82" s="9" t="s">
        <v>17</v>
      </c>
      <c r="D82" s="15" t="s">
        <v>121</v>
      </c>
      <c r="E82" s="22">
        <v>372.72</v>
      </c>
      <c r="F82" s="22">
        <v>30.56</v>
      </c>
      <c r="G82" s="23">
        <f>ROUND(E82*F82,2)</f>
        <v>11390.32</v>
      </c>
    </row>
    <row r="83" spans="1:7" ht="191.25" x14ac:dyDescent="0.25">
      <c r="A83" s="7"/>
      <c r="B83" s="7"/>
      <c r="C83" s="7"/>
      <c r="D83" s="10" t="s">
        <v>122</v>
      </c>
      <c r="E83" s="22"/>
      <c r="F83" s="22"/>
      <c r="G83" s="22"/>
    </row>
    <row r="84" spans="1:7" x14ac:dyDescent="0.25">
      <c r="A84" s="7"/>
      <c r="B84" s="7"/>
      <c r="C84" s="7"/>
      <c r="D84" s="16" t="s">
        <v>123</v>
      </c>
      <c r="E84" s="22">
        <v>1</v>
      </c>
      <c r="F84" s="21">
        <f>G80+G82</f>
        <v>12484.74</v>
      </c>
      <c r="G84" s="21">
        <f>ROUND(F84*E84,2)</f>
        <v>12484.74</v>
      </c>
    </row>
    <row r="85" spans="1:7" ht="0.95" customHeight="1" x14ac:dyDescent="0.25">
      <c r="A85" s="11"/>
      <c r="B85" s="11"/>
      <c r="C85" s="11"/>
      <c r="D85" s="17"/>
      <c r="E85" s="24"/>
      <c r="F85" s="24"/>
      <c r="G85" s="24"/>
    </row>
    <row r="86" spans="1:7" x14ac:dyDescent="0.25">
      <c r="A86" s="8" t="s">
        <v>124</v>
      </c>
      <c r="B86" s="8" t="s">
        <v>11</v>
      </c>
      <c r="C86" s="8" t="s">
        <v>0</v>
      </c>
      <c r="D86" s="14" t="s">
        <v>125</v>
      </c>
      <c r="E86" s="21">
        <f>E103</f>
        <v>1</v>
      </c>
      <c r="F86" s="21">
        <f>F103</f>
        <v>28931.489999999998</v>
      </c>
      <c r="G86" s="21">
        <f>G103</f>
        <v>28931.49</v>
      </c>
    </row>
    <row r="87" spans="1:7" ht="22.5" x14ac:dyDescent="0.25">
      <c r="A87" s="9" t="s">
        <v>126</v>
      </c>
      <c r="B87" s="9" t="s">
        <v>16</v>
      </c>
      <c r="C87" s="9" t="s">
        <v>17</v>
      </c>
      <c r="D87" s="15" t="s">
        <v>127</v>
      </c>
      <c r="E87" s="22">
        <v>72.58</v>
      </c>
      <c r="F87" s="22">
        <v>48.85</v>
      </c>
      <c r="G87" s="23">
        <f>ROUND(E87*F87,2)</f>
        <v>3545.53</v>
      </c>
    </row>
    <row r="88" spans="1:7" ht="236.25" x14ac:dyDescent="0.25">
      <c r="A88" s="7"/>
      <c r="B88" s="7"/>
      <c r="C88" s="7"/>
      <c r="D88" s="10" t="s">
        <v>128</v>
      </c>
      <c r="E88" s="22"/>
      <c r="F88" s="22"/>
      <c r="G88" s="22"/>
    </row>
    <row r="89" spans="1:7" x14ac:dyDescent="0.25">
      <c r="A89" s="9" t="s">
        <v>129</v>
      </c>
      <c r="B89" s="9" t="s">
        <v>16</v>
      </c>
      <c r="C89" s="9" t="s">
        <v>17</v>
      </c>
      <c r="D89" s="15" t="s">
        <v>130</v>
      </c>
      <c r="E89" s="22">
        <v>129.77000000000001</v>
      </c>
      <c r="F89" s="22">
        <v>42.85</v>
      </c>
      <c r="G89" s="23">
        <f>ROUND(E89*F89,2)</f>
        <v>5560.64</v>
      </c>
    </row>
    <row r="90" spans="1:7" ht="191.25" x14ac:dyDescent="0.25">
      <c r="A90" s="7"/>
      <c r="B90" s="7"/>
      <c r="C90" s="7"/>
      <c r="D90" s="10" t="s">
        <v>131</v>
      </c>
      <c r="E90" s="22"/>
      <c r="F90" s="22"/>
      <c r="G90" s="22"/>
    </row>
    <row r="91" spans="1:7" x14ac:dyDescent="0.25">
      <c r="A91" s="9" t="s">
        <v>132</v>
      </c>
      <c r="B91" s="9" t="s">
        <v>16</v>
      </c>
      <c r="C91" s="9" t="s">
        <v>17</v>
      </c>
      <c r="D91" s="15" t="s">
        <v>133</v>
      </c>
      <c r="E91" s="22">
        <v>141.4</v>
      </c>
      <c r="F91" s="22">
        <v>58.6</v>
      </c>
      <c r="G91" s="23">
        <f>ROUND(E91*F91,2)</f>
        <v>8286.0400000000009</v>
      </c>
    </row>
    <row r="92" spans="1:7" ht="236.25" x14ac:dyDescent="0.25">
      <c r="A92" s="7"/>
      <c r="B92" s="7"/>
      <c r="C92" s="7"/>
      <c r="D92" s="10" t="s">
        <v>134</v>
      </c>
      <c r="E92" s="22"/>
      <c r="F92" s="22"/>
      <c r="G92" s="22"/>
    </row>
    <row r="93" spans="1:7" ht="22.5" x14ac:dyDescent="0.25">
      <c r="A93" s="9" t="s">
        <v>135</v>
      </c>
      <c r="B93" s="9" t="s">
        <v>16</v>
      </c>
      <c r="C93" s="9" t="s">
        <v>17</v>
      </c>
      <c r="D93" s="15" t="s">
        <v>136</v>
      </c>
      <c r="E93" s="22">
        <v>111.72</v>
      </c>
      <c r="F93" s="22">
        <v>39.200000000000003</v>
      </c>
      <c r="G93" s="23">
        <f>ROUND(E93*F93,2)</f>
        <v>4379.42</v>
      </c>
    </row>
    <row r="94" spans="1:7" ht="258.75" x14ac:dyDescent="0.25">
      <c r="A94" s="7"/>
      <c r="B94" s="7"/>
      <c r="C94" s="7"/>
      <c r="D94" s="10" t="s">
        <v>137</v>
      </c>
      <c r="E94" s="22"/>
      <c r="F94" s="22"/>
      <c r="G94" s="22"/>
    </row>
    <row r="95" spans="1:7" x14ac:dyDescent="0.25">
      <c r="A95" s="9" t="s">
        <v>138</v>
      </c>
      <c r="B95" s="9" t="s">
        <v>16</v>
      </c>
      <c r="C95" s="9" t="s">
        <v>17</v>
      </c>
      <c r="D95" s="15" t="s">
        <v>139</v>
      </c>
      <c r="E95" s="22">
        <v>141.29</v>
      </c>
      <c r="F95" s="22">
        <v>20.55</v>
      </c>
      <c r="G95" s="23">
        <f>ROUND(E95*F95,2)</f>
        <v>2903.51</v>
      </c>
    </row>
    <row r="96" spans="1:7" ht="168.75" x14ac:dyDescent="0.25">
      <c r="A96" s="7"/>
      <c r="B96" s="7"/>
      <c r="C96" s="7"/>
      <c r="D96" s="10" t="s">
        <v>140</v>
      </c>
      <c r="E96" s="22"/>
      <c r="F96" s="22"/>
      <c r="G96" s="22"/>
    </row>
    <row r="97" spans="1:7" x14ac:dyDescent="0.25">
      <c r="A97" s="9" t="s">
        <v>141</v>
      </c>
      <c r="B97" s="9" t="s">
        <v>16</v>
      </c>
      <c r="C97" s="9" t="s">
        <v>17</v>
      </c>
      <c r="D97" s="15" t="s">
        <v>142</v>
      </c>
      <c r="E97" s="22">
        <v>25.46</v>
      </c>
      <c r="F97" s="22">
        <v>23.07</v>
      </c>
      <c r="G97" s="23">
        <f>ROUND(E97*F97,2)</f>
        <v>587.36</v>
      </c>
    </row>
    <row r="98" spans="1:7" ht="168.75" x14ac:dyDescent="0.25">
      <c r="A98" s="7"/>
      <c r="B98" s="7"/>
      <c r="C98" s="7"/>
      <c r="D98" s="10" t="s">
        <v>143</v>
      </c>
      <c r="E98" s="22"/>
      <c r="F98" s="22"/>
      <c r="G98" s="22"/>
    </row>
    <row r="99" spans="1:7" x14ac:dyDescent="0.25">
      <c r="A99" s="9" t="s">
        <v>144</v>
      </c>
      <c r="B99" s="9" t="s">
        <v>16</v>
      </c>
      <c r="C99" s="9" t="s">
        <v>17</v>
      </c>
      <c r="D99" s="15" t="s">
        <v>145</v>
      </c>
      <c r="E99" s="22">
        <v>74.48</v>
      </c>
      <c r="F99" s="22">
        <v>3</v>
      </c>
      <c r="G99" s="23">
        <f>ROUND(E99*F99,2)</f>
        <v>223.44</v>
      </c>
    </row>
    <row r="100" spans="1:7" ht="45" x14ac:dyDescent="0.25">
      <c r="A100" s="7"/>
      <c r="B100" s="7"/>
      <c r="C100" s="7"/>
      <c r="D100" s="10" t="s">
        <v>146</v>
      </c>
      <c r="E100" s="22"/>
      <c r="F100" s="22"/>
      <c r="G100" s="22"/>
    </row>
    <row r="101" spans="1:7" ht="22.5" x14ac:dyDescent="0.25">
      <c r="A101" s="9" t="s">
        <v>147</v>
      </c>
      <c r="B101" s="9" t="s">
        <v>16</v>
      </c>
      <c r="C101" s="9" t="s">
        <v>17</v>
      </c>
      <c r="D101" s="15" t="s">
        <v>148</v>
      </c>
      <c r="E101" s="22">
        <v>44.94</v>
      </c>
      <c r="F101" s="22">
        <v>76.67</v>
      </c>
      <c r="G101" s="23">
        <f>ROUND(E101*F101,2)</f>
        <v>3445.55</v>
      </c>
    </row>
    <row r="102" spans="1:7" ht="292.5" x14ac:dyDescent="0.25">
      <c r="A102" s="7"/>
      <c r="B102" s="7"/>
      <c r="C102" s="7"/>
      <c r="D102" s="10" t="s">
        <v>149</v>
      </c>
      <c r="E102" s="22"/>
      <c r="F102" s="22"/>
      <c r="G102" s="22"/>
    </row>
    <row r="103" spans="1:7" x14ac:dyDescent="0.25">
      <c r="A103" s="7"/>
      <c r="B103" s="7"/>
      <c r="C103" s="7"/>
      <c r="D103" s="16" t="s">
        <v>150</v>
      </c>
      <c r="E103" s="22">
        <v>1</v>
      </c>
      <c r="F103" s="21">
        <f>G87+G89+G91+G93+G95+G97+G99+G101</f>
        <v>28931.489999999998</v>
      </c>
      <c r="G103" s="21">
        <f>ROUND(F103*E103,2)</f>
        <v>28931.49</v>
      </c>
    </row>
    <row r="104" spans="1:7" ht="0.95" customHeight="1" x14ac:dyDescent="0.25">
      <c r="A104" s="11"/>
      <c r="B104" s="11"/>
      <c r="C104" s="11"/>
      <c r="D104" s="17"/>
      <c r="E104" s="24"/>
      <c r="F104" s="24"/>
      <c r="G104" s="24"/>
    </row>
    <row r="105" spans="1:7" x14ac:dyDescent="0.25">
      <c r="A105" s="8" t="s">
        <v>151</v>
      </c>
      <c r="B105" s="8" t="s">
        <v>11</v>
      </c>
      <c r="C105" s="8" t="s">
        <v>0</v>
      </c>
      <c r="D105" s="14" t="s">
        <v>152</v>
      </c>
      <c r="E105" s="21">
        <f>E110</f>
        <v>1</v>
      </c>
      <c r="F105" s="21">
        <f>F110</f>
        <v>8608.380000000001</v>
      </c>
      <c r="G105" s="21">
        <f>G110</f>
        <v>8608.3799999999992</v>
      </c>
    </row>
    <row r="106" spans="1:7" ht="22.5" x14ac:dyDescent="0.25">
      <c r="A106" s="9" t="s">
        <v>153</v>
      </c>
      <c r="B106" s="9" t="s">
        <v>16</v>
      </c>
      <c r="C106" s="9" t="s">
        <v>17</v>
      </c>
      <c r="D106" s="15" t="s">
        <v>154</v>
      </c>
      <c r="E106" s="22">
        <v>84</v>
      </c>
      <c r="F106" s="22">
        <v>32.67</v>
      </c>
      <c r="G106" s="23">
        <f>ROUND(E106*F106,2)</f>
        <v>2744.28</v>
      </c>
    </row>
    <row r="107" spans="1:7" ht="258.75" x14ac:dyDescent="0.25">
      <c r="A107" s="7"/>
      <c r="B107" s="7"/>
      <c r="C107" s="7"/>
      <c r="D107" s="10" t="s">
        <v>155</v>
      </c>
      <c r="E107" s="22"/>
      <c r="F107" s="22"/>
      <c r="G107" s="22"/>
    </row>
    <row r="108" spans="1:7" ht="22.5" x14ac:dyDescent="0.25">
      <c r="A108" s="9" t="s">
        <v>156</v>
      </c>
      <c r="B108" s="9" t="s">
        <v>16</v>
      </c>
      <c r="C108" s="9" t="s">
        <v>17</v>
      </c>
      <c r="D108" s="15" t="s">
        <v>157</v>
      </c>
      <c r="E108" s="22">
        <v>165</v>
      </c>
      <c r="F108" s="22">
        <v>35.54</v>
      </c>
      <c r="G108" s="23">
        <f>ROUND(E108*F108,2)</f>
        <v>5864.1</v>
      </c>
    </row>
    <row r="109" spans="1:7" ht="247.5" x14ac:dyDescent="0.25">
      <c r="A109" s="7"/>
      <c r="B109" s="7"/>
      <c r="C109" s="7"/>
      <c r="D109" s="10" t="s">
        <v>158</v>
      </c>
      <c r="E109" s="22"/>
      <c r="F109" s="22"/>
      <c r="G109" s="22"/>
    </row>
    <row r="110" spans="1:7" x14ac:dyDescent="0.25">
      <c r="A110" s="7"/>
      <c r="B110" s="7"/>
      <c r="C110" s="7"/>
      <c r="D110" s="16" t="s">
        <v>159</v>
      </c>
      <c r="E110" s="22">
        <v>1</v>
      </c>
      <c r="F110" s="21">
        <f>G106+G108</f>
        <v>8608.380000000001</v>
      </c>
      <c r="G110" s="21">
        <f>ROUND(F110*E110,2)</f>
        <v>8608.3799999999992</v>
      </c>
    </row>
    <row r="111" spans="1:7" ht="0.95" customHeight="1" x14ac:dyDescent="0.25">
      <c r="A111" s="11"/>
      <c r="B111" s="11"/>
      <c r="C111" s="11"/>
      <c r="D111" s="17"/>
      <c r="E111" s="24"/>
      <c r="F111" s="24"/>
      <c r="G111" s="24"/>
    </row>
    <row r="112" spans="1:7" x14ac:dyDescent="0.25">
      <c r="A112" s="8" t="s">
        <v>160</v>
      </c>
      <c r="B112" s="8" t="s">
        <v>11</v>
      </c>
      <c r="C112" s="8" t="s">
        <v>0</v>
      </c>
      <c r="D112" s="14" t="s">
        <v>161</v>
      </c>
      <c r="E112" s="21">
        <f>E163</f>
        <v>1</v>
      </c>
      <c r="F112" s="21">
        <f>F163</f>
        <v>41767.039999999994</v>
      </c>
      <c r="G112" s="21">
        <f>G163</f>
        <v>41767.040000000001</v>
      </c>
    </row>
    <row r="113" spans="1:7" ht="22.5" x14ac:dyDescent="0.25">
      <c r="A113" s="9" t="s">
        <v>162</v>
      </c>
      <c r="B113" s="9" t="s">
        <v>16</v>
      </c>
      <c r="C113" s="9" t="s">
        <v>17</v>
      </c>
      <c r="D113" s="15" t="s">
        <v>163</v>
      </c>
      <c r="E113" s="22">
        <v>768</v>
      </c>
      <c r="F113" s="22">
        <v>18.670000000000002</v>
      </c>
      <c r="G113" s="23">
        <f>ROUND(E113*F113,2)</f>
        <v>14338.56</v>
      </c>
    </row>
    <row r="114" spans="1:7" ht="236.25" x14ac:dyDescent="0.25">
      <c r="A114" s="7"/>
      <c r="B114" s="7"/>
      <c r="C114" s="7"/>
      <c r="D114" s="10" t="s">
        <v>164</v>
      </c>
      <c r="E114" s="22"/>
      <c r="F114" s="22"/>
      <c r="G114" s="22"/>
    </row>
    <row r="115" spans="1:7" x14ac:dyDescent="0.25">
      <c r="A115" s="9" t="s">
        <v>165</v>
      </c>
      <c r="B115" s="9" t="s">
        <v>16</v>
      </c>
      <c r="C115" s="9" t="s">
        <v>17</v>
      </c>
      <c r="D115" s="15" t="s">
        <v>166</v>
      </c>
      <c r="E115" s="22">
        <v>43.25</v>
      </c>
      <c r="F115" s="22">
        <v>15.78</v>
      </c>
      <c r="G115" s="23">
        <f>ROUND(E115*F115,2)</f>
        <v>682.49</v>
      </c>
    </row>
    <row r="116" spans="1:7" ht="191.25" x14ac:dyDescent="0.25">
      <c r="A116" s="7"/>
      <c r="B116" s="7"/>
      <c r="C116" s="7"/>
      <c r="D116" s="10" t="s">
        <v>167</v>
      </c>
      <c r="E116" s="22"/>
      <c r="F116" s="22"/>
      <c r="G116" s="22"/>
    </row>
    <row r="117" spans="1:7" x14ac:dyDescent="0.25">
      <c r="A117" s="9" t="s">
        <v>168</v>
      </c>
      <c r="B117" s="9" t="s">
        <v>16</v>
      </c>
      <c r="C117" s="9" t="s">
        <v>17</v>
      </c>
      <c r="D117" s="15" t="s">
        <v>169</v>
      </c>
      <c r="E117" s="22">
        <v>199.02</v>
      </c>
      <c r="F117" s="22">
        <v>12.89</v>
      </c>
      <c r="G117" s="23">
        <f>ROUND(E117*F117,2)</f>
        <v>2565.37</v>
      </c>
    </row>
    <row r="118" spans="1:7" ht="56.25" x14ac:dyDescent="0.25">
      <c r="A118" s="7"/>
      <c r="B118" s="7"/>
      <c r="C118" s="7"/>
      <c r="D118" s="10" t="s">
        <v>170</v>
      </c>
      <c r="E118" s="22"/>
      <c r="F118" s="22"/>
      <c r="G118" s="22"/>
    </row>
    <row r="119" spans="1:7" ht="22.5" x14ac:dyDescent="0.25">
      <c r="A119" s="9" t="s">
        <v>171</v>
      </c>
      <c r="B119" s="9" t="s">
        <v>16</v>
      </c>
      <c r="C119" s="9" t="s">
        <v>17</v>
      </c>
      <c r="D119" s="15" t="s">
        <v>172</v>
      </c>
      <c r="E119" s="22">
        <v>192.5</v>
      </c>
      <c r="F119" s="22">
        <v>29.41</v>
      </c>
      <c r="G119" s="23">
        <f>ROUND(E119*F119,2)</f>
        <v>5661.43</v>
      </c>
    </row>
    <row r="120" spans="1:7" ht="247.5" x14ac:dyDescent="0.25">
      <c r="A120" s="7"/>
      <c r="B120" s="7"/>
      <c r="C120" s="7"/>
      <c r="D120" s="10" t="s">
        <v>173</v>
      </c>
      <c r="E120" s="22"/>
      <c r="F120" s="22"/>
      <c r="G120" s="22"/>
    </row>
    <row r="121" spans="1:7" x14ac:dyDescent="0.25">
      <c r="A121" s="9" t="s">
        <v>174</v>
      </c>
      <c r="B121" s="9" t="s">
        <v>16</v>
      </c>
      <c r="C121" s="9" t="s">
        <v>17</v>
      </c>
      <c r="D121" s="15" t="s">
        <v>175</v>
      </c>
      <c r="E121" s="22">
        <v>74.7</v>
      </c>
      <c r="F121" s="22">
        <v>11.19</v>
      </c>
      <c r="G121" s="23">
        <f>ROUND(E121*F121,2)</f>
        <v>835.89</v>
      </c>
    </row>
    <row r="122" spans="1:7" ht="45" x14ac:dyDescent="0.25">
      <c r="A122" s="7"/>
      <c r="B122" s="7"/>
      <c r="C122" s="7"/>
      <c r="D122" s="10" t="s">
        <v>176</v>
      </c>
      <c r="E122" s="22"/>
      <c r="F122" s="22"/>
      <c r="G122" s="22"/>
    </row>
    <row r="123" spans="1:7" ht="22.5" x14ac:dyDescent="0.25">
      <c r="A123" s="9" t="s">
        <v>177</v>
      </c>
      <c r="B123" s="9" t="s">
        <v>16</v>
      </c>
      <c r="C123" s="9" t="s">
        <v>17</v>
      </c>
      <c r="D123" s="15" t="s">
        <v>178</v>
      </c>
      <c r="E123" s="22">
        <v>87</v>
      </c>
      <c r="F123" s="22">
        <v>59.15</v>
      </c>
      <c r="G123" s="23">
        <f>ROUND(E123*F123,2)</f>
        <v>5146.05</v>
      </c>
    </row>
    <row r="124" spans="1:7" ht="123.75" x14ac:dyDescent="0.25">
      <c r="A124" s="7"/>
      <c r="B124" s="7"/>
      <c r="C124" s="7"/>
      <c r="D124" s="10" t="s">
        <v>179</v>
      </c>
      <c r="E124" s="22"/>
      <c r="F124" s="22"/>
      <c r="G124" s="22"/>
    </row>
    <row r="125" spans="1:7" x14ac:dyDescent="0.25">
      <c r="A125" s="9" t="s">
        <v>180</v>
      </c>
      <c r="B125" s="9" t="s">
        <v>16</v>
      </c>
      <c r="C125" s="9" t="s">
        <v>17</v>
      </c>
      <c r="D125" s="15" t="s">
        <v>181</v>
      </c>
      <c r="E125" s="22">
        <v>73</v>
      </c>
      <c r="F125" s="22">
        <v>11.5</v>
      </c>
      <c r="G125" s="23">
        <f>ROUND(E125*F125,2)</f>
        <v>839.5</v>
      </c>
    </row>
    <row r="126" spans="1:7" ht="146.25" x14ac:dyDescent="0.25">
      <c r="A126" s="7"/>
      <c r="B126" s="7"/>
      <c r="C126" s="7"/>
      <c r="D126" s="10" t="s">
        <v>182</v>
      </c>
      <c r="E126" s="22"/>
      <c r="F126" s="22"/>
      <c r="G126" s="22"/>
    </row>
    <row r="127" spans="1:7" x14ac:dyDescent="0.25">
      <c r="A127" s="9" t="s">
        <v>183</v>
      </c>
      <c r="B127" s="9" t="s">
        <v>16</v>
      </c>
      <c r="C127" s="9" t="s">
        <v>17</v>
      </c>
      <c r="D127" s="15" t="s">
        <v>184</v>
      </c>
      <c r="E127" s="22">
        <v>140</v>
      </c>
      <c r="F127" s="22">
        <v>10.08</v>
      </c>
      <c r="G127" s="23">
        <f>ROUND(E127*F127,2)</f>
        <v>1411.2</v>
      </c>
    </row>
    <row r="128" spans="1:7" ht="157.5" x14ac:dyDescent="0.25">
      <c r="A128" s="7"/>
      <c r="B128" s="7"/>
      <c r="C128" s="7"/>
      <c r="D128" s="10" t="s">
        <v>185</v>
      </c>
      <c r="E128" s="22"/>
      <c r="F128" s="22"/>
      <c r="G128" s="22"/>
    </row>
    <row r="129" spans="1:7" x14ac:dyDescent="0.25">
      <c r="A129" s="9" t="s">
        <v>186</v>
      </c>
      <c r="B129" s="9" t="s">
        <v>16</v>
      </c>
      <c r="C129" s="9" t="s">
        <v>17</v>
      </c>
      <c r="D129" s="15" t="s">
        <v>187</v>
      </c>
      <c r="E129" s="22">
        <v>73</v>
      </c>
      <c r="F129" s="22">
        <v>9.06</v>
      </c>
      <c r="G129" s="23">
        <f>ROUND(E129*F129,2)</f>
        <v>661.38</v>
      </c>
    </row>
    <row r="130" spans="1:7" ht="135" x14ac:dyDescent="0.25">
      <c r="A130" s="7"/>
      <c r="B130" s="7"/>
      <c r="C130" s="7"/>
      <c r="D130" s="10" t="s">
        <v>188</v>
      </c>
      <c r="E130" s="22"/>
      <c r="F130" s="22"/>
      <c r="G130" s="22"/>
    </row>
    <row r="131" spans="1:7" x14ac:dyDescent="0.25">
      <c r="A131" s="9" t="s">
        <v>189</v>
      </c>
      <c r="B131" s="9" t="s">
        <v>16</v>
      </c>
      <c r="C131" s="9" t="s">
        <v>17</v>
      </c>
      <c r="D131" s="15" t="s">
        <v>190</v>
      </c>
      <c r="E131" s="22">
        <v>352</v>
      </c>
      <c r="F131" s="22">
        <v>6.5</v>
      </c>
      <c r="G131" s="23">
        <f>ROUND(E131*F131,2)</f>
        <v>2288</v>
      </c>
    </row>
    <row r="132" spans="1:7" ht="157.5" x14ac:dyDescent="0.25">
      <c r="A132" s="7"/>
      <c r="B132" s="7"/>
      <c r="C132" s="7"/>
      <c r="D132" s="10" t="s">
        <v>191</v>
      </c>
      <c r="E132" s="22"/>
      <c r="F132" s="22"/>
      <c r="G132" s="22"/>
    </row>
    <row r="133" spans="1:7" x14ac:dyDescent="0.25">
      <c r="A133" s="9" t="s">
        <v>192</v>
      </c>
      <c r="B133" s="9" t="s">
        <v>16</v>
      </c>
      <c r="C133" s="9" t="s">
        <v>17</v>
      </c>
      <c r="D133" s="15" t="s">
        <v>193</v>
      </c>
      <c r="E133" s="22">
        <v>256</v>
      </c>
      <c r="F133" s="22">
        <v>11.9</v>
      </c>
      <c r="G133" s="23">
        <f>ROUND(E133*F133,2)</f>
        <v>3046.4</v>
      </c>
    </row>
    <row r="134" spans="1:7" ht="123.75" x14ac:dyDescent="0.25">
      <c r="A134" s="7"/>
      <c r="B134" s="7"/>
      <c r="C134" s="7"/>
      <c r="D134" s="10" t="s">
        <v>194</v>
      </c>
      <c r="E134" s="22"/>
      <c r="F134" s="22"/>
      <c r="G134" s="22"/>
    </row>
    <row r="135" spans="1:7" x14ac:dyDescent="0.25">
      <c r="A135" s="9" t="s">
        <v>195</v>
      </c>
      <c r="B135" s="9" t="s">
        <v>16</v>
      </c>
      <c r="C135" s="9" t="s">
        <v>56</v>
      </c>
      <c r="D135" s="15" t="s">
        <v>196</v>
      </c>
      <c r="E135" s="22">
        <v>37.1</v>
      </c>
      <c r="F135" s="22">
        <v>19.86</v>
      </c>
      <c r="G135" s="23">
        <f>ROUND(E135*F135,2)</f>
        <v>736.81</v>
      </c>
    </row>
    <row r="136" spans="1:7" ht="123.75" x14ac:dyDescent="0.25">
      <c r="A136" s="7"/>
      <c r="B136" s="7"/>
      <c r="C136" s="7"/>
      <c r="D136" s="10" t="s">
        <v>197</v>
      </c>
      <c r="E136" s="22"/>
      <c r="F136" s="22"/>
      <c r="G136" s="22"/>
    </row>
    <row r="137" spans="1:7" x14ac:dyDescent="0.25">
      <c r="A137" s="9" t="s">
        <v>198</v>
      </c>
      <c r="B137" s="9" t="s">
        <v>16</v>
      </c>
      <c r="C137" s="9" t="s">
        <v>56</v>
      </c>
      <c r="D137" s="15" t="s">
        <v>199</v>
      </c>
      <c r="E137" s="22">
        <v>7.6</v>
      </c>
      <c r="F137" s="22">
        <v>28.96</v>
      </c>
      <c r="G137" s="23">
        <f>ROUND(E137*F137,2)</f>
        <v>220.1</v>
      </c>
    </row>
    <row r="138" spans="1:7" ht="67.5" x14ac:dyDescent="0.25">
      <c r="A138" s="7"/>
      <c r="B138" s="7"/>
      <c r="C138" s="7"/>
      <c r="D138" s="10" t="s">
        <v>200</v>
      </c>
      <c r="E138" s="22"/>
      <c r="F138" s="22"/>
      <c r="G138" s="22"/>
    </row>
    <row r="139" spans="1:7" ht="22.5" x14ac:dyDescent="0.25">
      <c r="A139" s="9" t="s">
        <v>201</v>
      </c>
      <c r="B139" s="9" t="s">
        <v>16</v>
      </c>
      <c r="C139" s="9" t="s">
        <v>25</v>
      </c>
      <c r="D139" s="15" t="s">
        <v>202</v>
      </c>
      <c r="E139" s="22">
        <v>1</v>
      </c>
      <c r="F139" s="22">
        <v>60</v>
      </c>
      <c r="G139" s="23">
        <f>ROUND(E139*F139,2)</f>
        <v>60</v>
      </c>
    </row>
    <row r="140" spans="1:7" ht="33.75" x14ac:dyDescent="0.25">
      <c r="A140" s="7"/>
      <c r="B140" s="7"/>
      <c r="C140" s="7"/>
      <c r="D140" s="10" t="s">
        <v>203</v>
      </c>
      <c r="E140" s="22"/>
      <c r="F140" s="22"/>
      <c r="G140" s="22"/>
    </row>
    <row r="141" spans="1:7" ht="22.5" x14ac:dyDescent="0.25">
      <c r="A141" s="9" t="s">
        <v>204</v>
      </c>
      <c r="B141" s="9" t="s">
        <v>16</v>
      </c>
      <c r="C141" s="9" t="s">
        <v>25</v>
      </c>
      <c r="D141" s="15" t="s">
        <v>205</v>
      </c>
      <c r="E141" s="22">
        <v>1</v>
      </c>
      <c r="F141" s="22">
        <v>150</v>
      </c>
      <c r="G141" s="23">
        <f>ROUND(E141*F141,2)</f>
        <v>150</v>
      </c>
    </row>
    <row r="142" spans="1:7" ht="78.75" x14ac:dyDescent="0.25">
      <c r="A142" s="7"/>
      <c r="B142" s="7"/>
      <c r="C142" s="7"/>
      <c r="D142" s="10" t="s">
        <v>206</v>
      </c>
      <c r="E142" s="22"/>
      <c r="F142" s="22"/>
      <c r="G142" s="22"/>
    </row>
    <row r="143" spans="1:7" ht="22.5" x14ac:dyDescent="0.25">
      <c r="A143" s="9" t="s">
        <v>207</v>
      </c>
      <c r="B143" s="9" t="s">
        <v>16</v>
      </c>
      <c r="C143" s="9" t="s">
        <v>25</v>
      </c>
      <c r="D143" s="15" t="s">
        <v>208</v>
      </c>
      <c r="E143" s="22">
        <v>1</v>
      </c>
      <c r="F143" s="22">
        <v>150</v>
      </c>
      <c r="G143" s="23">
        <f>ROUND(E143*F143,2)</f>
        <v>150</v>
      </c>
    </row>
    <row r="144" spans="1:7" ht="56.25" x14ac:dyDescent="0.25">
      <c r="A144" s="7"/>
      <c r="B144" s="7"/>
      <c r="C144" s="7"/>
      <c r="D144" s="10" t="s">
        <v>209</v>
      </c>
      <c r="E144" s="22"/>
      <c r="F144" s="22"/>
      <c r="G144" s="22"/>
    </row>
    <row r="145" spans="1:7" x14ac:dyDescent="0.25">
      <c r="A145" s="9" t="s">
        <v>210</v>
      </c>
      <c r="B145" s="9" t="s">
        <v>16</v>
      </c>
      <c r="C145" s="9" t="s">
        <v>212</v>
      </c>
      <c r="D145" s="15" t="s">
        <v>211</v>
      </c>
      <c r="E145" s="22">
        <v>1</v>
      </c>
      <c r="F145" s="22">
        <v>1386.33</v>
      </c>
      <c r="G145" s="23">
        <f>ROUND(E145*F145,2)</f>
        <v>1386.33</v>
      </c>
    </row>
    <row r="146" spans="1:7" ht="101.25" x14ac:dyDescent="0.25">
      <c r="A146" s="7"/>
      <c r="B146" s="7"/>
      <c r="C146" s="7"/>
      <c r="D146" s="10" t="s">
        <v>213</v>
      </c>
      <c r="E146" s="22"/>
      <c r="F146" s="22"/>
      <c r="G146" s="22"/>
    </row>
    <row r="147" spans="1:7" ht="22.5" x14ac:dyDescent="0.25">
      <c r="A147" s="9" t="s">
        <v>214</v>
      </c>
      <c r="B147" s="9" t="s">
        <v>16</v>
      </c>
      <c r="C147" s="9" t="s">
        <v>25</v>
      </c>
      <c r="D147" s="15" t="s">
        <v>215</v>
      </c>
      <c r="E147" s="22">
        <v>1</v>
      </c>
      <c r="F147" s="22">
        <v>100</v>
      </c>
      <c r="G147" s="23">
        <f>ROUND(E147*F147,2)</f>
        <v>100</v>
      </c>
    </row>
    <row r="148" spans="1:7" ht="33.75" x14ac:dyDescent="0.25">
      <c r="A148" s="7"/>
      <c r="B148" s="7"/>
      <c r="C148" s="7"/>
      <c r="D148" s="10" t="s">
        <v>216</v>
      </c>
      <c r="E148" s="22"/>
      <c r="F148" s="22"/>
      <c r="G148" s="22"/>
    </row>
    <row r="149" spans="1:7" ht="22.5" x14ac:dyDescent="0.25">
      <c r="A149" s="9" t="s">
        <v>217</v>
      </c>
      <c r="B149" s="9" t="s">
        <v>16</v>
      </c>
      <c r="C149" s="9" t="s">
        <v>219</v>
      </c>
      <c r="D149" s="15" t="s">
        <v>218</v>
      </c>
      <c r="E149" s="22">
        <v>28</v>
      </c>
      <c r="F149" s="22">
        <v>20.84</v>
      </c>
      <c r="G149" s="23">
        <f>ROUND(E149*F149,2)</f>
        <v>583.52</v>
      </c>
    </row>
    <row r="150" spans="1:7" ht="101.25" x14ac:dyDescent="0.25">
      <c r="A150" s="7"/>
      <c r="B150" s="7"/>
      <c r="C150" s="7"/>
      <c r="D150" s="10" t="s">
        <v>220</v>
      </c>
      <c r="E150" s="22"/>
      <c r="F150" s="22"/>
      <c r="G150" s="22"/>
    </row>
    <row r="151" spans="1:7" x14ac:dyDescent="0.25">
      <c r="A151" s="9" t="s">
        <v>221</v>
      </c>
      <c r="B151" s="9" t="s">
        <v>16</v>
      </c>
      <c r="C151" s="9" t="s">
        <v>223</v>
      </c>
      <c r="D151" s="15" t="s">
        <v>222</v>
      </c>
      <c r="E151" s="22">
        <v>3</v>
      </c>
      <c r="F151" s="22">
        <v>15</v>
      </c>
      <c r="G151" s="23">
        <f>ROUND(E151*F151,2)</f>
        <v>45</v>
      </c>
    </row>
    <row r="152" spans="1:7" ht="90" x14ac:dyDescent="0.25">
      <c r="A152" s="7"/>
      <c r="B152" s="7"/>
      <c r="C152" s="7"/>
      <c r="D152" s="10" t="s">
        <v>224</v>
      </c>
      <c r="E152" s="22"/>
      <c r="F152" s="22"/>
      <c r="G152" s="22"/>
    </row>
    <row r="153" spans="1:7" ht="22.5" x14ac:dyDescent="0.25">
      <c r="A153" s="9" t="s">
        <v>225</v>
      </c>
      <c r="B153" s="9" t="s">
        <v>16</v>
      </c>
      <c r="C153" s="9" t="s">
        <v>56</v>
      </c>
      <c r="D153" s="15" t="s">
        <v>226</v>
      </c>
      <c r="E153" s="22">
        <v>4</v>
      </c>
      <c r="F153" s="22">
        <v>38.94</v>
      </c>
      <c r="G153" s="23">
        <f>ROUND(E153*F153,2)</f>
        <v>155.76</v>
      </c>
    </row>
    <row r="154" spans="1:7" ht="90" x14ac:dyDescent="0.25">
      <c r="A154" s="7"/>
      <c r="B154" s="7"/>
      <c r="C154" s="7"/>
      <c r="D154" s="10" t="s">
        <v>227</v>
      </c>
      <c r="E154" s="22"/>
      <c r="F154" s="22"/>
      <c r="G154" s="22"/>
    </row>
    <row r="155" spans="1:7" x14ac:dyDescent="0.25">
      <c r="A155" s="9" t="s">
        <v>228</v>
      </c>
      <c r="B155" s="9" t="s">
        <v>16</v>
      </c>
      <c r="C155" s="9" t="s">
        <v>25</v>
      </c>
      <c r="D155" s="15" t="s">
        <v>229</v>
      </c>
      <c r="E155" s="22">
        <v>1</v>
      </c>
      <c r="F155" s="22">
        <v>19.5</v>
      </c>
      <c r="G155" s="23">
        <f>ROUND(E155*F155,2)</f>
        <v>19.5</v>
      </c>
    </row>
    <row r="156" spans="1:7" ht="67.5" x14ac:dyDescent="0.25">
      <c r="A156" s="7"/>
      <c r="B156" s="7"/>
      <c r="C156" s="7"/>
      <c r="D156" s="10" t="s">
        <v>230</v>
      </c>
      <c r="E156" s="22"/>
      <c r="F156" s="22"/>
      <c r="G156" s="22"/>
    </row>
    <row r="157" spans="1:7" ht="22.5" x14ac:dyDescent="0.25">
      <c r="A157" s="9" t="s">
        <v>231</v>
      </c>
      <c r="B157" s="9" t="s">
        <v>16</v>
      </c>
      <c r="C157" s="9" t="s">
        <v>233</v>
      </c>
      <c r="D157" s="15" t="s">
        <v>232</v>
      </c>
      <c r="E157" s="22">
        <v>2</v>
      </c>
      <c r="F157" s="22">
        <v>150</v>
      </c>
      <c r="G157" s="23">
        <f>ROUND(E157*F157,2)</f>
        <v>300</v>
      </c>
    </row>
    <row r="158" spans="1:7" ht="146.25" x14ac:dyDescent="0.25">
      <c r="A158" s="7"/>
      <c r="B158" s="7"/>
      <c r="C158" s="7"/>
      <c r="D158" s="10" t="s">
        <v>234</v>
      </c>
      <c r="E158" s="22"/>
      <c r="F158" s="22"/>
      <c r="G158" s="22"/>
    </row>
    <row r="159" spans="1:7" x14ac:dyDescent="0.25">
      <c r="A159" s="9" t="s">
        <v>235</v>
      </c>
      <c r="B159" s="9" t="s">
        <v>16</v>
      </c>
      <c r="C159" s="9" t="s">
        <v>25</v>
      </c>
      <c r="D159" s="15" t="s">
        <v>236</v>
      </c>
      <c r="E159" s="22">
        <v>2</v>
      </c>
      <c r="F159" s="22">
        <v>90</v>
      </c>
      <c r="G159" s="23">
        <f>ROUND(E159*F159,2)</f>
        <v>180</v>
      </c>
    </row>
    <row r="160" spans="1:7" ht="90" x14ac:dyDescent="0.25">
      <c r="A160" s="7"/>
      <c r="B160" s="7"/>
      <c r="C160" s="7"/>
      <c r="D160" s="10" t="s">
        <v>237</v>
      </c>
      <c r="E160" s="22"/>
      <c r="F160" s="22"/>
      <c r="G160" s="22"/>
    </row>
    <row r="161" spans="1:7" x14ac:dyDescent="0.25">
      <c r="A161" s="9" t="s">
        <v>238</v>
      </c>
      <c r="B161" s="9" t="s">
        <v>16</v>
      </c>
      <c r="C161" s="9" t="s">
        <v>17</v>
      </c>
      <c r="D161" s="15" t="s">
        <v>239</v>
      </c>
      <c r="E161" s="22">
        <v>6.52</v>
      </c>
      <c r="F161" s="22">
        <v>31.25</v>
      </c>
      <c r="G161" s="23">
        <f>ROUND(E161*F161,2)</f>
        <v>203.75</v>
      </c>
    </row>
    <row r="162" spans="1:7" ht="101.25" x14ac:dyDescent="0.25">
      <c r="A162" s="7"/>
      <c r="B162" s="7"/>
      <c r="C162" s="7"/>
      <c r="D162" s="10" t="s">
        <v>240</v>
      </c>
      <c r="E162" s="22"/>
      <c r="F162" s="22"/>
      <c r="G162" s="22"/>
    </row>
    <row r="163" spans="1:7" x14ac:dyDescent="0.25">
      <c r="A163" s="7"/>
      <c r="B163" s="7"/>
      <c r="C163" s="7"/>
      <c r="D163" s="16" t="s">
        <v>241</v>
      </c>
      <c r="E163" s="22">
        <v>1</v>
      </c>
      <c r="F163" s="21">
        <f>G113+G115+G117+G119+G121+G123+G125+G127+G129+G131+G133+G135+G137+G139+G141+G143+G145+G147+G149+G151+G153+G155+G157+G159+G161</f>
        <v>41767.039999999994</v>
      </c>
      <c r="G163" s="21">
        <f>ROUND(F163*E163,2)</f>
        <v>41767.040000000001</v>
      </c>
    </row>
    <row r="164" spans="1:7" ht="0.95" customHeight="1" x14ac:dyDescent="0.25">
      <c r="A164" s="11"/>
      <c r="B164" s="11"/>
      <c r="C164" s="11"/>
      <c r="D164" s="17"/>
      <c r="E164" s="24"/>
      <c r="F164" s="24"/>
      <c r="G164" s="24"/>
    </row>
    <row r="165" spans="1:7" x14ac:dyDescent="0.25">
      <c r="A165" s="7"/>
      <c r="B165" s="7"/>
      <c r="C165" s="7"/>
      <c r="D165" s="16" t="s">
        <v>242</v>
      </c>
      <c r="E165" s="22">
        <v>1</v>
      </c>
      <c r="F165" s="21">
        <f>G84+G103+G110+G163</f>
        <v>91791.65</v>
      </c>
      <c r="G165" s="21">
        <f>ROUND(F165*E165,2)</f>
        <v>91791.65</v>
      </c>
    </row>
    <row r="166" spans="1:7" ht="0.95" customHeight="1" x14ac:dyDescent="0.25">
      <c r="A166" s="11"/>
      <c r="B166" s="11"/>
      <c r="C166" s="11"/>
      <c r="D166" s="17"/>
      <c r="E166" s="24"/>
      <c r="F166" s="24"/>
      <c r="G166" s="24"/>
    </row>
    <row r="167" spans="1:7" x14ac:dyDescent="0.25">
      <c r="A167" s="6" t="s">
        <v>243</v>
      </c>
      <c r="B167" s="6" t="s">
        <v>11</v>
      </c>
      <c r="C167" s="6" t="s">
        <v>0</v>
      </c>
      <c r="D167" s="13" t="s">
        <v>244</v>
      </c>
      <c r="E167" s="21">
        <f>E194</f>
        <v>1</v>
      </c>
      <c r="F167" s="21">
        <f>F194</f>
        <v>144873.38999999998</v>
      </c>
      <c r="G167" s="21">
        <f>G194</f>
        <v>144873.39000000001</v>
      </c>
    </row>
    <row r="168" spans="1:7" x14ac:dyDescent="0.25">
      <c r="A168" s="9" t="s">
        <v>245</v>
      </c>
      <c r="B168" s="9" t="s">
        <v>16</v>
      </c>
      <c r="C168" s="9" t="s">
        <v>17</v>
      </c>
      <c r="D168" s="15" t="s">
        <v>246</v>
      </c>
      <c r="E168" s="22">
        <v>31</v>
      </c>
      <c r="F168" s="22">
        <v>7.05</v>
      </c>
      <c r="G168" s="23">
        <f>ROUND(E168*F168,2)</f>
        <v>218.55</v>
      </c>
    </row>
    <row r="169" spans="1:7" ht="292.5" x14ac:dyDescent="0.25">
      <c r="A169" s="7"/>
      <c r="B169" s="7"/>
      <c r="C169" s="7"/>
      <c r="D169" s="10" t="s">
        <v>247</v>
      </c>
      <c r="E169" s="22"/>
      <c r="F169" s="22"/>
      <c r="G169" s="22"/>
    </row>
    <row r="170" spans="1:7" x14ac:dyDescent="0.25">
      <c r="A170" s="9" t="s">
        <v>248</v>
      </c>
      <c r="B170" s="9" t="s">
        <v>16</v>
      </c>
      <c r="C170" s="9" t="s">
        <v>17</v>
      </c>
      <c r="D170" s="15" t="s">
        <v>249</v>
      </c>
      <c r="E170" s="22">
        <v>186</v>
      </c>
      <c r="F170" s="22">
        <v>11.5</v>
      </c>
      <c r="G170" s="23">
        <f>ROUND(E170*F170,2)</f>
        <v>2139</v>
      </c>
    </row>
    <row r="171" spans="1:7" ht="348.75" x14ac:dyDescent="0.25">
      <c r="A171" s="7"/>
      <c r="B171" s="7"/>
      <c r="C171" s="7"/>
      <c r="D171" s="10" t="s">
        <v>250</v>
      </c>
      <c r="E171" s="22"/>
      <c r="F171" s="22"/>
      <c r="G171" s="22"/>
    </row>
    <row r="172" spans="1:7" x14ac:dyDescent="0.25">
      <c r="A172" s="9" t="s">
        <v>251</v>
      </c>
      <c r="B172" s="9" t="s">
        <v>16</v>
      </c>
      <c r="C172" s="9" t="s">
        <v>17</v>
      </c>
      <c r="D172" s="15" t="s">
        <v>252</v>
      </c>
      <c r="E172" s="22">
        <v>98</v>
      </c>
      <c r="F172" s="22">
        <v>16.850000000000001</v>
      </c>
      <c r="G172" s="23">
        <f>ROUND(E172*F172,2)</f>
        <v>1651.3</v>
      </c>
    </row>
    <row r="173" spans="1:7" ht="393.75" x14ac:dyDescent="0.25">
      <c r="A173" s="7"/>
      <c r="B173" s="7"/>
      <c r="C173" s="7"/>
      <c r="D173" s="10" t="s">
        <v>253</v>
      </c>
      <c r="E173" s="22"/>
      <c r="F173" s="22"/>
      <c r="G173" s="22"/>
    </row>
    <row r="174" spans="1:7" x14ac:dyDescent="0.25">
      <c r="A174" s="9" t="s">
        <v>254</v>
      </c>
      <c r="B174" s="9" t="s">
        <v>16</v>
      </c>
      <c r="C174" s="9" t="s">
        <v>17</v>
      </c>
      <c r="D174" s="15" t="s">
        <v>255</v>
      </c>
      <c r="E174" s="22">
        <v>277</v>
      </c>
      <c r="F174" s="22">
        <v>19.5</v>
      </c>
      <c r="G174" s="23">
        <f>ROUND(E174*F174,2)</f>
        <v>5401.5</v>
      </c>
    </row>
    <row r="175" spans="1:7" ht="393.75" x14ac:dyDescent="0.25">
      <c r="A175" s="7"/>
      <c r="B175" s="7"/>
      <c r="C175" s="7"/>
      <c r="D175" s="10" t="s">
        <v>256</v>
      </c>
      <c r="E175" s="22"/>
      <c r="F175" s="22"/>
      <c r="G175" s="22"/>
    </row>
    <row r="176" spans="1:7" x14ac:dyDescent="0.25">
      <c r="A176" s="9" t="s">
        <v>257</v>
      </c>
      <c r="B176" s="9" t="s">
        <v>16</v>
      </c>
      <c r="C176" s="9" t="s">
        <v>17</v>
      </c>
      <c r="D176" s="15" t="s">
        <v>258</v>
      </c>
      <c r="E176" s="22">
        <v>176</v>
      </c>
      <c r="F176" s="22">
        <v>86.01</v>
      </c>
      <c r="G176" s="23">
        <f>ROUND(E176*F176,2)</f>
        <v>15137.76</v>
      </c>
    </row>
    <row r="177" spans="1:7" ht="409.5" x14ac:dyDescent="0.25">
      <c r="A177" s="7"/>
      <c r="B177" s="7"/>
      <c r="C177" s="7"/>
      <c r="D177" s="10" t="s">
        <v>259</v>
      </c>
      <c r="E177" s="22"/>
      <c r="F177" s="22"/>
      <c r="G177" s="22"/>
    </row>
    <row r="178" spans="1:7" x14ac:dyDescent="0.25">
      <c r="A178" s="9" t="s">
        <v>260</v>
      </c>
      <c r="B178" s="9" t="s">
        <v>16</v>
      </c>
      <c r="C178" s="9" t="s">
        <v>17</v>
      </c>
      <c r="D178" s="15" t="s">
        <v>261</v>
      </c>
      <c r="E178" s="22">
        <v>1088.02</v>
      </c>
      <c r="F178" s="22">
        <v>40.049999999999997</v>
      </c>
      <c r="G178" s="23">
        <f>ROUND(E178*F178,2)</f>
        <v>43575.199999999997</v>
      </c>
    </row>
    <row r="179" spans="1:7" ht="409.5" x14ac:dyDescent="0.25">
      <c r="A179" s="7"/>
      <c r="B179" s="7"/>
      <c r="C179" s="7"/>
      <c r="D179" s="10" t="s">
        <v>262</v>
      </c>
      <c r="E179" s="22"/>
      <c r="F179" s="22"/>
      <c r="G179" s="22"/>
    </row>
    <row r="180" spans="1:7" x14ac:dyDescent="0.25">
      <c r="A180" s="9" t="s">
        <v>263</v>
      </c>
      <c r="B180" s="9" t="s">
        <v>16</v>
      </c>
      <c r="C180" s="9" t="s">
        <v>17</v>
      </c>
      <c r="D180" s="15" t="s">
        <v>264</v>
      </c>
      <c r="E180" s="22">
        <v>231.6</v>
      </c>
      <c r="F180" s="22">
        <v>52.35</v>
      </c>
      <c r="G180" s="23">
        <f>ROUND(E180*F180,2)</f>
        <v>12124.26</v>
      </c>
    </row>
    <row r="181" spans="1:7" ht="409.5" x14ac:dyDescent="0.25">
      <c r="A181" s="7"/>
      <c r="B181" s="7"/>
      <c r="C181" s="7"/>
      <c r="D181" s="10" t="s">
        <v>265</v>
      </c>
      <c r="E181" s="22"/>
      <c r="F181" s="22"/>
      <c r="G181" s="22"/>
    </row>
    <row r="182" spans="1:7" x14ac:dyDescent="0.25">
      <c r="A182" s="9" t="s">
        <v>266</v>
      </c>
      <c r="B182" s="9" t="s">
        <v>16</v>
      </c>
      <c r="C182" s="9" t="s">
        <v>17</v>
      </c>
      <c r="D182" s="15" t="s">
        <v>267</v>
      </c>
      <c r="E182" s="22">
        <v>910</v>
      </c>
      <c r="F182" s="22">
        <v>46.5</v>
      </c>
      <c r="G182" s="23">
        <f>ROUND(E182*F182,2)</f>
        <v>42315</v>
      </c>
    </row>
    <row r="183" spans="1:7" ht="409.5" x14ac:dyDescent="0.25">
      <c r="A183" s="7"/>
      <c r="B183" s="7"/>
      <c r="C183" s="7"/>
      <c r="D183" s="10" t="s">
        <v>268</v>
      </c>
      <c r="E183" s="22"/>
      <c r="F183" s="22"/>
      <c r="G183" s="22"/>
    </row>
    <row r="184" spans="1:7" x14ac:dyDescent="0.25">
      <c r="A184" s="9" t="s">
        <v>269</v>
      </c>
      <c r="B184" s="9" t="s">
        <v>16</v>
      </c>
      <c r="C184" s="9" t="s">
        <v>17</v>
      </c>
      <c r="D184" s="15" t="s">
        <v>270</v>
      </c>
      <c r="E184" s="22">
        <v>51</v>
      </c>
      <c r="F184" s="22">
        <v>55</v>
      </c>
      <c r="G184" s="23">
        <f>ROUND(E184*F184,2)</f>
        <v>2805</v>
      </c>
    </row>
    <row r="185" spans="1:7" ht="409.5" x14ac:dyDescent="0.25">
      <c r="A185" s="7"/>
      <c r="B185" s="7"/>
      <c r="C185" s="7"/>
      <c r="D185" s="10" t="s">
        <v>271</v>
      </c>
      <c r="E185" s="22"/>
      <c r="F185" s="22"/>
      <c r="G185" s="22"/>
    </row>
    <row r="186" spans="1:7" x14ac:dyDescent="0.25">
      <c r="A186" s="9" t="s">
        <v>272</v>
      </c>
      <c r="B186" s="9" t="s">
        <v>16</v>
      </c>
      <c r="C186" s="9" t="s">
        <v>56</v>
      </c>
      <c r="D186" s="15" t="s">
        <v>273</v>
      </c>
      <c r="E186" s="22">
        <v>260</v>
      </c>
      <c r="F186" s="22">
        <v>13</v>
      </c>
      <c r="G186" s="23">
        <f>ROUND(E186*F186,2)</f>
        <v>3380</v>
      </c>
    </row>
    <row r="187" spans="1:7" ht="67.5" x14ac:dyDescent="0.25">
      <c r="A187" s="7"/>
      <c r="B187" s="7"/>
      <c r="C187" s="7"/>
      <c r="D187" s="10" t="s">
        <v>274</v>
      </c>
      <c r="E187" s="22"/>
      <c r="F187" s="22"/>
      <c r="G187" s="22"/>
    </row>
    <row r="188" spans="1:7" x14ac:dyDescent="0.25">
      <c r="A188" s="9" t="s">
        <v>275</v>
      </c>
      <c r="B188" s="9" t="s">
        <v>16</v>
      </c>
      <c r="C188" s="9" t="s">
        <v>17</v>
      </c>
      <c r="D188" s="15" t="s">
        <v>276</v>
      </c>
      <c r="E188" s="22">
        <v>35.799999999999997</v>
      </c>
      <c r="F188" s="22">
        <v>26</v>
      </c>
      <c r="G188" s="23">
        <f>ROUND(E188*F188,2)</f>
        <v>930.8</v>
      </c>
    </row>
    <row r="189" spans="1:7" ht="56.25" x14ac:dyDescent="0.25">
      <c r="A189" s="7"/>
      <c r="B189" s="7"/>
      <c r="C189" s="7"/>
      <c r="D189" s="10" t="s">
        <v>277</v>
      </c>
      <c r="E189" s="22"/>
      <c r="F189" s="22"/>
      <c r="G189" s="22"/>
    </row>
    <row r="190" spans="1:7" x14ac:dyDescent="0.25">
      <c r="A190" s="9" t="s">
        <v>278</v>
      </c>
      <c r="B190" s="9" t="s">
        <v>16</v>
      </c>
      <c r="C190" s="9" t="s">
        <v>25</v>
      </c>
      <c r="D190" s="15" t="s">
        <v>279</v>
      </c>
      <c r="E190" s="22">
        <v>2</v>
      </c>
      <c r="F190" s="22">
        <v>7322.17</v>
      </c>
      <c r="G190" s="23">
        <f>ROUND(E190*F190,2)</f>
        <v>14644.34</v>
      </c>
    </row>
    <row r="191" spans="1:7" ht="371.25" x14ac:dyDescent="0.25">
      <c r="A191" s="7"/>
      <c r="B191" s="7"/>
      <c r="C191" s="7"/>
      <c r="D191" s="10" t="s">
        <v>280</v>
      </c>
      <c r="E191" s="22"/>
      <c r="F191" s="22"/>
      <c r="G191" s="22"/>
    </row>
    <row r="192" spans="1:7" x14ac:dyDescent="0.25">
      <c r="A192" s="9" t="s">
        <v>144</v>
      </c>
      <c r="B192" s="9" t="s">
        <v>16</v>
      </c>
      <c r="C192" s="9" t="s">
        <v>17</v>
      </c>
      <c r="D192" s="15" t="s">
        <v>145</v>
      </c>
      <c r="E192" s="22">
        <v>183.56</v>
      </c>
      <c r="F192" s="22">
        <v>3</v>
      </c>
      <c r="G192" s="23">
        <f>ROUND(E192*F192,2)</f>
        <v>550.67999999999995</v>
      </c>
    </row>
    <row r="193" spans="1:7" ht="45" x14ac:dyDescent="0.25">
      <c r="A193" s="7"/>
      <c r="B193" s="7"/>
      <c r="C193" s="7"/>
      <c r="D193" s="10" t="s">
        <v>146</v>
      </c>
      <c r="E193" s="22"/>
      <c r="F193" s="22"/>
      <c r="G193" s="22"/>
    </row>
    <row r="194" spans="1:7" x14ac:dyDescent="0.25">
      <c r="A194" s="7"/>
      <c r="B194" s="7"/>
      <c r="C194" s="7"/>
      <c r="D194" s="16" t="s">
        <v>281</v>
      </c>
      <c r="E194" s="22">
        <v>1</v>
      </c>
      <c r="F194" s="21">
        <f>G168+G170+G172+G174+G176+G178+G180+G182+G184+G186+G188+G190+G192</f>
        <v>144873.38999999998</v>
      </c>
      <c r="G194" s="21">
        <f>ROUND(F194*E194,2)</f>
        <v>144873.39000000001</v>
      </c>
    </row>
    <row r="195" spans="1:7" ht="0.95" customHeight="1" x14ac:dyDescent="0.25">
      <c r="A195" s="11"/>
      <c r="B195" s="11"/>
      <c r="C195" s="11"/>
      <c r="D195" s="17"/>
      <c r="E195" s="24"/>
      <c r="F195" s="24"/>
      <c r="G195" s="24"/>
    </row>
    <row r="196" spans="1:7" x14ac:dyDescent="0.25">
      <c r="A196" s="6" t="s">
        <v>282</v>
      </c>
      <c r="B196" s="6" t="s">
        <v>11</v>
      </c>
      <c r="C196" s="6" t="s">
        <v>0</v>
      </c>
      <c r="D196" s="13" t="s">
        <v>283</v>
      </c>
      <c r="E196" s="21">
        <f>E229</f>
        <v>1</v>
      </c>
      <c r="F196" s="21">
        <f>F229</f>
        <v>41032.479999999996</v>
      </c>
      <c r="G196" s="21">
        <f>G229</f>
        <v>41032.480000000003</v>
      </c>
    </row>
    <row r="197" spans="1:7" ht="22.5" x14ac:dyDescent="0.25">
      <c r="A197" s="9" t="s">
        <v>284</v>
      </c>
      <c r="B197" s="9" t="s">
        <v>16</v>
      </c>
      <c r="C197" s="9" t="s">
        <v>17</v>
      </c>
      <c r="D197" s="15" t="s">
        <v>285</v>
      </c>
      <c r="E197" s="22">
        <v>408.44</v>
      </c>
      <c r="F197" s="22">
        <v>14.18</v>
      </c>
      <c r="G197" s="23">
        <f>ROUND(E197*F197,2)</f>
        <v>5791.68</v>
      </c>
    </row>
    <row r="198" spans="1:7" ht="112.5" x14ac:dyDescent="0.25">
      <c r="A198" s="7"/>
      <c r="B198" s="7"/>
      <c r="C198" s="7"/>
      <c r="D198" s="10" t="s">
        <v>286</v>
      </c>
      <c r="E198" s="22"/>
      <c r="F198" s="22"/>
      <c r="G198" s="22"/>
    </row>
    <row r="199" spans="1:7" ht="22.5" x14ac:dyDescent="0.25">
      <c r="A199" s="9" t="s">
        <v>287</v>
      </c>
      <c r="B199" s="9" t="s">
        <v>16</v>
      </c>
      <c r="C199" s="9" t="s">
        <v>17</v>
      </c>
      <c r="D199" s="15" t="s">
        <v>288</v>
      </c>
      <c r="E199" s="22">
        <v>94.7</v>
      </c>
      <c r="F199" s="22">
        <v>18.239999999999998</v>
      </c>
      <c r="G199" s="23">
        <f>ROUND(E199*F199,2)</f>
        <v>1727.33</v>
      </c>
    </row>
    <row r="200" spans="1:7" ht="180" x14ac:dyDescent="0.25">
      <c r="A200" s="7"/>
      <c r="B200" s="7"/>
      <c r="C200" s="7"/>
      <c r="D200" s="10" t="s">
        <v>289</v>
      </c>
      <c r="E200" s="22"/>
      <c r="F200" s="22"/>
      <c r="G200" s="22"/>
    </row>
    <row r="201" spans="1:7" ht="22.5" x14ac:dyDescent="0.25">
      <c r="A201" s="9" t="s">
        <v>290</v>
      </c>
      <c r="B201" s="9" t="s">
        <v>16</v>
      </c>
      <c r="C201" s="9" t="s">
        <v>17</v>
      </c>
      <c r="D201" s="15" t="s">
        <v>291</v>
      </c>
      <c r="E201" s="22">
        <v>94.7</v>
      </c>
      <c r="F201" s="22">
        <v>43.77</v>
      </c>
      <c r="G201" s="23">
        <f>ROUND(E201*F201,2)</f>
        <v>4145.0200000000004</v>
      </c>
    </row>
    <row r="202" spans="1:7" ht="180" x14ac:dyDescent="0.25">
      <c r="A202" s="7"/>
      <c r="B202" s="7"/>
      <c r="C202" s="7"/>
      <c r="D202" s="10" t="s">
        <v>292</v>
      </c>
      <c r="E202" s="22"/>
      <c r="F202" s="22"/>
      <c r="G202" s="22"/>
    </row>
    <row r="203" spans="1:7" x14ac:dyDescent="0.25">
      <c r="A203" s="9" t="s">
        <v>293</v>
      </c>
      <c r="B203" s="9" t="s">
        <v>16</v>
      </c>
      <c r="C203" s="9" t="s">
        <v>25</v>
      </c>
      <c r="D203" s="15" t="s">
        <v>294</v>
      </c>
      <c r="E203" s="22">
        <v>10</v>
      </c>
      <c r="F203" s="22">
        <v>35.270000000000003</v>
      </c>
      <c r="G203" s="23">
        <f>ROUND(E203*F203,2)</f>
        <v>352.7</v>
      </c>
    </row>
    <row r="204" spans="1:7" ht="101.25" x14ac:dyDescent="0.25">
      <c r="A204" s="7"/>
      <c r="B204" s="7"/>
      <c r="C204" s="7"/>
      <c r="D204" s="10" t="s">
        <v>295</v>
      </c>
      <c r="E204" s="22"/>
      <c r="F204" s="22"/>
      <c r="G204" s="22"/>
    </row>
    <row r="205" spans="1:7" ht="22.5" x14ac:dyDescent="0.25">
      <c r="A205" s="9" t="s">
        <v>296</v>
      </c>
      <c r="B205" s="9" t="s">
        <v>16</v>
      </c>
      <c r="C205" s="9" t="s">
        <v>17</v>
      </c>
      <c r="D205" s="15" t="s">
        <v>297</v>
      </c>
      <c r="E205" s="22">
        <v>0.36</v>
      </c>
      <c r="F205" s="22">
        <v>94.02</v>
      </c>
      <c r="G205" s="23">
        <f>ROUND(E205*F205,2)</f>
        <v>33.85</v>
      </c>
    </row>
    <row r="206" spans="1:7" ht="101.25" x14ac:dyDescent="0.25">
      <c r="A206" s="7"/>
      <c r="B206" s="7"/>
      <c r="C206" s="7"/>
      <c r="D206" s="10" t="s">
        <v>298</v>
      </c>
      <c r="E206" s="22"/>
      <c r="F206" s="22"/>
      <c r="G206" s="22"/>
    </row>
    <row r="207" spans="1:7" ht="22.5" x14ac:dyDescent="0.25">
      <c r="A207" s="9" t="s">
        <v>299</v>
      </c>
      <c r="B207" s="9" t="s">
        <v>16</v>
      </c>
      <c r="C207" s="9" t="s">
        <v>17</v>
      </c>
      <c r="D207" s="15" t="s">
        <v>300</v>
      </c>
      <c r="E207" s="22">
        <v>57.6</v>
      </c>
      <c r="F207" s="22">
        <v>20</v>
      </c>
      <c r="G207" s="23">
        <f>ROUND(E207*F207,2)</f>
        <v>1152</v>
      </c>
    </row>
    <row r="208" spans="1:7" ht="123.75" x14ac:dyDescent="0.25">
      <c r="A208" s="7"/>
      <c r="B208" s="7"/>
      <c r="C208" s="7"/>
      <c r="D208" s="10" t="s">
        <v>301</v>
      </c>
      <c r="E208" s="22"/>
      <c r="F208" s="22"/>
      <c r="G208" s="22"/>
    </row>
    <row r="209" spans="1:7" x14ac:dyDescent="0.25">
      <c r="A209" s="9" t="s">
        <v>302</v>
      </c>
      <c r="B209" s="9" t="s">
        <v>16</v>
      </c>
      <c r="C209" s="9" t="s">
        <v>17</v>
      </c>
      <c r="D209" s="15" t="s">
        <v>303</v>
      </c>
      <c r="E209" s="22">
        <v>1584.07</v>
      </c>
      <c r="F209" s="22">
        <v>4.58</v>
      </c>
      <c r="G209" s="23">
        <f>ROUND(E209*F209,2)</f>
        <v>7255.04</v>
      </c>
    </row>
    <row r="210" spans="1:7" ht="180" x14ac:dyDescent="0.25">
      <c r="A210" s="7"/>
      <c r="B210" s="7"/>
      <c r="C210" s="7"/>
      <c r="D210" s="10" t="s">
        <v>304</v>
      </c>
      <c r="E210" s="22"/>
      <c r="F210" s="22"/>
      <c r="G210" s="22"/>
    </row>
    <row r="211" spans="1:7" ht="22.5" x14ac:dyDescent="0.25">
      <c r="A211" s="9" t="s">
        <v>305</v>
      </c>
      <c r="B211" s="9" t="s">
        <v>16</v>
      </c>
      <c r="C211" s="9" t="s">
        <v>17</v>
      </c>
      <c r="D211" s="15" t="s">
        <v>306</v>
      </c>
      <c r="E211" s="22">
        <v>1210</v>
      </c>
      <c r="F211" s="22">
        <v>5.27</v>
      </c>
      <c r="G211" s="23">
        <f>ROUND(E211*F211,2)</f>
        <v>6376.7</v>
      </c>
    </row>
    <row r="212" spans="1:7" ht="247.5" x14ac:dyDescent="0.25">
      <c r="A212" s="7"/>
      <c r="B212" s="7"/>
      <c r="C212" s="7"/>
      <c r="D212" s="10" t="s">
        <v>307</v>
      </c>
      <c r="E212" s="22"/>
      <c r="F212" s="22"/>
      <c r="G212" s="22"/>
    </row>
    <row r="213" spans="1:7" x14ac:dyDescent="0.25">
      <c r="A213" s="9" t="s">
        <v>308</v>
      </c>
      <c r="B213" s="9" t="s">
        <v>16</v>
      </c>
      <c r="C213" s="9" t="s">
        <v>17</v>
      </c>
      <c r="D213" s="15" t="s">
        <v>309</v>
      </c>
      <c r="E213" s="22">
        <v>408.44</v>
      </c>
      <c r="F213" s="22">
        <v>6.55</v>
      </c>
      <c r="G213" s="23">
        <f>ROUND(E213*F213,2)</f>
        <v>2675.28</v>
      </c>
    </row>
    <row r="214" spans="1:7" ht="180" x14ac:dyDescent="0.25">
      <c r="A214" s="7"/>
      <c r="B214" s="7"/>
      <c r="C214" s="7"/>
      <c r="D214" s="10" t="s">
        <v>310</v>
      </c>
      <c r="E214" s="22"/>
      <c r="F214" s="22"/>
      <c r="G214" s="22"/>
    </row>
    <row r="215" spans="1:7" ht="22.5" x14ac:dyDescent="0.25">
      <c r="A215" s="9" t="s">
        <v>311</v>
      </c>
      <c r="B215" s="9" t="s">
        <v>16</v>
      </c>
      <c r="C215" s="9" t="s">
        <v>17</v>
      </c>
      <c r="D215" s="15" t="s">
        <v>312</v>
      </c>
      <c r="E215" s="22">
        <v>24.7</v>
      </c>
      <c r="F215" s="22">
        <v>11.1</v>
      </c>
      <c r="G215" s="23">
        <f>ROUND(E215*F215,2)</f>
        <v>274.17</v>
      </c>
    </row>
    <row r="216" spans="1:7" ht="168.75" x14ac:dyDescent="0.25">
      <c r="A216" s="7"/>
      <c r="B216" s="7"/>
      <c r="C216" s="7"/>
      <c r="D216" s="10" t="s">
        <v>313</v>
      </c>
      <c r="E216" s="22"/>
      <c r="F216" s="22"/>
      <c r="G216" s="22"/>
    </row>
    <row r="217" spans="1:7" x14ac:dyDescent="0.25">
      <c r="A217" s="9" t="s">
        <v>314</v>
      </c>
      <c r="B217" s="9" t="s">
        <v>16</v>
      </c>
      <c r="C217" s="9" t="s">
        <v>17</v>
      </c>
      <c r="D217" s="15" t="s">
        <v>315</v>
      </c>
      <c r="E217" s="22">
        <v>1.08</v>
      </c>
      <c r="F217" s="22">
        <v>11.7</v>
      </c>
      <c r="G217" s="23">
        <f>ROUND(E217*F217,2)</f>
        <v>12.64</v>
      </c>
    </row>
    <row r="218" spans="1:7" ht="180" x14ac:dyDescent="0.25">
      <c r="A218" s="7"/>
      <c r="B218" s="7"/>
      <c r="C218" s="7"/>
      <c r="D218" s="10" t="s">
        <v>316</v>
      </c>
      <c r="E218" s="22"/>
      <c r="F218" s="22"/>
      <c r="G218" s="22"/>
    </row>
    <row r="219" spans="1:7" ht="22.5" x14ac:dyDescent="0.25">
      <c r="A219" s="9" t="s">
        <v>317</v>
      </c>
      <c r="B219" s="9" t="s">
        <v>16</v>
      </c>
      <c r="C219" s="9" t="s">
        <v>17</v>
      </c>
      <c r="D219" s="15" t="s">
        <v>318</v>
      </c>
      <c r="E219" s="22">
        <v>197.25</v>
      </c>
      <c r="F219" s="22">
        <v>27.69</v>
      </c>
      <c r="G219" s="23">
        <f>ROUND(E219*F219,2)</f>
        <v>5461.85</v>
      </c>
    </row>
    <row r="220" spans="1:7" ht="123.75" x14ac:dyDescent="0.25">
      <c r="A220" s="7"/>
      <c r="B220" s="7"/>
      <c r="C220" s="7"/>
      <c r="D220" s="10" t="s">
        <v>319</v>
      </c>
      <c r="E220" s="22"/>
      <c r="F220" s="22"/>
      <c r="G220" s="22"/>
    </row>
    <row r="221" spans="1:7" ht="22.5" x14ac:dyDescent="0.25">
      <c r="A221" s="9" t="s">
        <v>320</v>
      </c>
      <c r="B221" s="9" t="s">
        <v>16</v>
      </c>
      <c r="C221" s="9" t="s">
        <v>17</v>
      </c>
      <c r="D221" s="15" t="s">
        <v>321</v>
      </c>
      <c r="E221" s="22">
        <v>118.6</v>
      </c>
      <c r="F221" s="22">
        <v>27.69</v>
      </c>
      <c r="G221" s="23">
        <f>ROUND(E221*F221,2)</f>
        <v>3284.03</v>
      </c>
    </row>
    <row r="222" spans="1:7" ht="123.75" x14ac:dyDescent="0.25">
      <c r="A222" s="7"/>
      <c r="B222" s="7"/>
      <c r="C222" s="7"/>
      <c r="D222" s="10" t="s">
        <v>322</v>
      </c>
      <c r="E222" s="22"/>
      <c r="F222" s="22"/>
      <c r="G222" s="22"/>
    </row>
    <row r="223" spans="1:7" ht="22.5" x14ac:dyDescent="0.25">
      <c r="A223" s="9" t="s">
        <v>323</v>
      </c>
      <c r="B223" s="9" t="s">
        <v>16</v>
      </c>
      <c r="C223" s="9" t="s">
        <v>17</v>
      </c>
      <c r="D223" s="15" t="s">
        <v>324</v>
      </c>
      <c r="E223" s="22">
        <v>16.420000000000002</v>
      </c>
      <c r="F223" s="22">
        <v>27.69</v>
      </c>
      <c r="G223" s="23">
        <f>ROUND(E223*F223,2)</f>
        <v>454.67</v>
      </c>
    </row>
    <row r="224" spans="1:7" ht="123.75" x14ac:dyDescent="0.25">
      <c r="A224" s="7"/>
      <c r="B224" s="7"/>
      <c r="C224" s="7"/>
      <c r="D224" s="10" t="s">
        <v>325</v>
      </c>
      <c r="E224" s="22"/>
      <c r="F224" s="22"/>
      <c r="G224" s="22"/>
    </row>
    <row r="225" spans="1:7" x14ac:dyDescent="0.25">
      <c r="A225" s="9" t="s">
        <v>326</v>
      </c>
      <c r="B225" s="9" t="s">
        <v>16</v>
      </c>
      <c r="C225" s="9" t="s">
        <v>56</v>
      </c>
      <c r="D225" s="15" t="s">
        <v>327</v>
      </c>
      <c r="E225" s="22">
        <v>208.81</v>
      </c>
      <c r="F225" s="22">
        <v>8.5</v>
      </c>
      <c r="G225" s="23">
        <f>ROUND(E225*F225,2)</f>
        <v>1774.89</v>
      </c>
    </row>
    <row r="226" spans="1:7" ht="67.5" x14ac:dyDescent="0.25">
      <c r="A226" s="7"/>
      <c r="B226" s="7"/>
      <c r="C226" s="7"/>
      <c r="D226" s="10" t="s">
        <v>328</v>
      </c>
      <c r="E226" s="22"/>
      <c r="F226" s="22"/>
      <c r="G226" s="22"/>
    </row>
    <row r="227" spans="1:7" x14ac:dyDescent="0.25">
      <c r="A227" s="9" t="s">
        <v>329</v>
      </c>
      <c r="B227" s="9" t="s">
        <v>16</v>
      </c>
      <c r="C227" s="9" t="s">
        <v>56</v>
      </c>
      <c r="D227" s="15" t="s">
        <v>330</v>
      </c>
      <c r="E227" s="22">
        <v>20.85</v>
      </c>
      <c r="F227" s="22">
        <v>12.5</v>
      </c>
      <c r="G227" s="23">
        <f>ROUND(E227*F227,2)</f>
        <v>260.63</v>
      </c>
    </row>
    <row r="228" spans="1:7" ht="67.5" x14ac:dyDescent="0.25">
      <c r="A228" s="7"/>
      <c r="B228" s="7"/>
      <c r="C228" s="7"/>
      <c r="D228" s="10" t="s">
        <v>331</v>
      </c>
      <c r="E228" s="22"/>
      <c r="F228" s="22"/>
      <c r="G228" s="22"/>
    </row>
    <row r="229" spans="1:7" x14ac:dyDescent="0.25">
      <c r="A229" s="7"/>
      <c r="B229" s="7"/>
      <c r="C229" s="7"/>
      <c r="D229" s="16" t="s">
        <v>332</v>
      </c>
      <c r="E229" s="22">
        <v>1</v>
      </c>
      <c r="F229" s="21">
        <f>G197+G199+G201+G203+G205+G207+G209+G211+G213+G215+G217+G219+G221+G223+G225+G227</f>
        <v>41032.479999999996</v>
      </c>
      <c r="G229" s="21">
        <f>ROUND(F229*E229,2)</f>
        <v>41032.480000000003</v>
      </c>
    </row>
    <row r="230" spans="1:7" ht="0.95" customHeight="1" x14ac:dyDescent="0.25">
      <c r="A230" s="11"/>
      <c r="B230" s="11"/>
      <c r="C230" s="11"/>
      <c r="D230" s="17"/>
      <c r="E230" s="24"/>
      <c r="F230" s="24"/>
      <c r="G230" s="24"/>
    </row>
    <row r="231" spans="1:7" x14ac:dyDescent="0.25">
      <c r="A231" s="6" t="s">
        <v>333</v>
      </c>
      <c r="B231" s="6" t="s">
        <v>11</v>
      </c>
      <c r="C231" s="6" t="s">
        <v>0</v>
      </c>
      <c r="D231" s="13" t="s">
        <v>334</v>
      </c>
      <c r="E231" s="21">
        <f>E262</f>
        <v>1</v>
      </c>
      <c r="F231" s="21">
        <f>F262</f>
        <v>50667.47</v>
      </c>
      <c r="G231" s="21">
        <f>G262</f>
        <v>50667.47</v>
      </c>
    </row>
    <row r="232" spans="1:7" x14ac:dyDescent="0.25">
      <c r="A232" s="9" t="s">
        <v>335</v>
      </c>
      <c r="B232" s="9" t="s">
        <v>16</v>
      </c>
      <c r="C232" s="9" t="s">
        <v>17</v>
      </c>
      <c r="D232" s="15" t="s">
        <v>336</v>
      </c>
      <c r="E232" s="22">
        <v>5.6</v>
      </c>
      <c r="F232" s="22">
        <v>44.27</v>
      </c>
      <c r="G232" s="23">
        <f>ROUND(E232*F232,2)</f>
        <v>247.91</v>
      </c>
    </row>
    <row r="233" spans="1:7" ht="157.5" x14ac:dyDescent="0.25">
      <c r="A233" s="7"/>
      <c r="B233" s="7"/>
      <c r="C233" s="7"/>
      <c r="D233" s="10" t="s">
        <v>337</v>
      </c>
      <c r="E233" s="22"/>
      <c r="F233" s="22"/>
      <c r="G233" s="22"/>
    </row>
    <row r="234" spans="1:7" ht="22.5" x14ac:dyDescent="0.25">
      <c r="A234" s="9" t="s">
        <v>338</v>
      </c>
      <c r="B234" s="9" t="s">
        <v>16</v>
      </c>
      <c r="C234" s="9" t="s">
        <v>17</v>
      </c>
      <c r="D234" s="15" t="s">
        <v>339</v>
      </c>
      <c r="E234" s="22">
        <v>144</v>
      </c>
      <c r="F234" s="22">
        <v>44.27</v>
      </c>
      <c r="G234" s="23">
        <f>ROUND(E234*F234,2)</f>
        <v>6374.88</v>
      </c>
    </row>
    <row r="235" spans="1:7" ht="135" x14ac:dyDescent="0.25">
      <c r="A235" s="7"/>
      <c r="B235" s="7"/>
      <c r="C235" s="7"/>
      <c r="D235" s="10" t="s">
        <v>340</v>
      </c>
      <c r="E235" s="22"/>
      <c r="F235" s="22"/>
      <c r="G235" s="22"/>
    </row>
    <row r="236" spans="1:7" x14ac:dyDescent="0.25">
      <c r="A236" s="9" t="s">
        <v>341</v>
      </c>
      <c r="B236" s="9" t="s">
        <v>16</v>
      </c>
      <c r="C236" s="9" t="s">
        <v>56</v>
      </c>
      <c r="D236" s="15" t="s">
        <v>342</v>
      </c>
      <c r="E236" s="22">
        <v>43.9</v>
      </c>
      <c r="F236" s="22">
        <v>8.27</v>
      </c>
      <c r="G236" s="23">
        <f>ROUND(E236*F236,2)</f>
        <v>363.05</v>
      </c>
    </row>
    <row r="237" spans="1:7" ht="112.5" x14ac:dyDescent="0.25">
      <c r="A237" s="7"/>
      <c r="B237" s="7"/>
      <c r="C237" s="7"/>
      <c r="D237" s="10" t="s">
        <v>343</v>
      </c>
      <c r="E237" s="22"/>
      <c r="F237" s="22"/>
      <c r="G237" s="22"/>
    </row>
    <row r="238" spans="1:7" ht="22.5" x14ac:dyDescent="0.25">
      <c r="A238" s="9" t="s">
        <v>344</v>
      </c>
      <c r="B238" s="9" t="s">
        <v>16</v>
      </c>
      <c r="C238" s="9" t="s">
        <v>17</v>
      </c>
      <c r="D238" s="15" t="s">
        <v>345</v>
      </c>
      <c r="E238" s="22">
        <v>199.8</v>
      </c>
      <c r="F238" s="22">
        <v>39.83</v>
      </c>
      <c r="G238" s="23">
        <f>ROUND(E238*F238,2)</f>
        <v>7958.03</v>
      </c>
    </row>
    <row r="239" spans="1:7" ht="180" x14ac:dyDescent="0.25">
      <c r="A239" s="7"/>
      <c r="B239" s="7"/>
      <c r="C239" s="7"/>
      <c r="D239" s="10" t="s">
        <v>346</v>
      </c>
      <c r="E239" s="22"/>
      <c r="F239" s="22"/>
      <c r="G239" s="22"/>
    </row>
    <row r="240" spans="1:7" x14ac:dyDescent="0.25">
      <c r="A240" s="9" t="s">
        <v>347</v>
      </c>
      <c r="B240" s="9" t="s">
        <v>16</v>
      </c>
      <c r="C240" s="9" t="s">
        <v>17</v>
      </c>
      <c r="D240" s="15" t="s">
        <v>348</v>
      </c>
      <c r="E240" s="22">
        <v>195</v>
      </c>
      <c r="F240" s="22">
        <v>39.83</v>
      </c>
      <c r="G240" s="23">
        <f>ROUND(E240*F240,2)</f>
        <v>7766.85</v>
      </c>
    </row>
    <row r="241" spans="1:7" ht="168.75" x14ac:dyDescent="0.25">
      <c r="A241" s="7"/>
      <c r="B241" s="7"/>
      <c r="C241" s="7"/>
      <c r="D241" s="10" t="s">
        <v>349</v>
      </c>
      <c r="E241" s="22"/>
      <c r="F241" s="22"/>
      <c r="G241" s="22"/>
    </row>
    <row r="242" spans="1:7" ht="22.5" x14ac:dyDescent="0.25">
      <c r="A242" s="9" t="s">
        <v>350</v>
      </c>
      <c r="B242" s="9" t="s">
        <v>16</v>
      </c>
      <c r="C242" s="9" t="s">
        <v>17</v>
      </c>
      <c r="D242" s="15" t="s">
        <v>351</v>
      </c>
      <c r="E242" s="22">
        <v>86</v>
      </c>
      <c r="F242" s="22">
        <v>39.83</v>
      </c>
      <c r="G242" s="23">
        <f>ROUND(E242*F242,2)</f>
        <v>3425.38</v>
      </c>
    </row>
    <row r="243" spans="1:7" ht="382.5" x14ac:dyDescent="0.25">
      <c r="A243" s="7"/>
      <c r="B243" s="7"/>
      <c r="C243" s="7"/>
      <c r="D243" s="10" t="s">
        <v>352</v>
      </c>
      <c r="E243" s="22"/>
      <c r="F243" s="22"/>
      <c r="G243" s="22"/>
    </row>
    <row r="244" spans="1:7" ht="22.5" x14ac:dyDescent="0.25">
      <c r="A244" s="9" t="s">
        <v>353</v>
      </c>
      <c r="B244" s="9" t="s">
        <v>16</v>
      </c>
      <c r="C244" s="9" t="s">
        <v>17</v>
      </c>
      <c r="D244" s="15" t="s">
        <v>354</v>
      </c>
      <c r="E244" s="22">
        <v>414</v>
      </c>
      <c r="F244" s="22">
        <v>43.79</v>
      </c>
      <c r="G244" s="23">
        <f>ROUND(E244*F244,2)</f>
        <v>18129.060000000001</v>
      </c>
    </row>
    <row r="245" spans="1:7" ht="112.5" x14ac:dyDescent="0.25">
      <c r="A245" s="7"/>
      <c r="B245" s="7"/>
      <c r="C245" s="7"/>
      <c r="D245" s="10" t="s">
        <v>355</v>
      </c>
      <c r="E245" s="22"/>
      <c r="F245" s="22"/>
      <c r="G245" s="22"/>
    </row>
    <row r="246" spans="1:7" ht="22.5" x14ac:dyDescent="0.25">
      <c r="A246" s="9" t="s">
        <v>356</v>
      </c>
      <c r="B246" s="9" t="s">
        <v>16</v>
      </c>
      <c r="C246" s="9" t="s">
        <v>17</v>
      </c>
      <c r="D246" s="15" t="s">
        <v>357</v>
      </c>
      <c r="E246" s="22">
        <v>32</v>
      </c>
      <c r="F246" s="22">
        <v>45.54</v>
      </c>
      <c r="G246" s="23">
        <f>ROUND(E246*F246,2)</f>
        <v>1457.28</v>
      </c>
    </row>
    <row r="247" spans="1:7" ht="112.5" x14ac:dyDescent="0.25">
      <c r="A247" s="7"/>
      <c r="B247" s="7"/>
      <c r="C247" s="7"/>
      <c r="D247" s="10" t="s">
        <v>355</v>
      </c>
      <c r="E247" s="22"/>
      <c r="F247" s="22"/>
      <c r="G247" s="22"/>
    </row>
    <row r="248" spans="1:7" ht="22.5" x14ac:dyDescent="0.25">
      <c r="A248" s="9" t="s">
        <v>358</v>
      </c>
      <c r="B248" s="9" t="s">
        <v>16</v>
      </c>
      <c r="C248" s="9" t="s">
        <v>17</v>
      </c>
      <c r="D248" s="15" t="s">
        <v>359</v>
      </c>
      <c r="E248" s="22">
        <v>4.5</v>
      </c>
      <c r="F248" s="22">
        <v>45.54</v>
      </c>
      <c r="G248" s="23">
        <f>ROUND(E248*F248,2)</f>
        <v>204.93</v>
      </c>
    </row>
    <row r="249" spans="1:7" ht="146.25" x14ac:dyDescent="0.25">
      <c r="A249" s="7"/>
      <c r="B249" s="7"/>
      <c r="C249" s="7"/>
      <c r="D249" s="10" t="s">
        <v>360</v>
      </c>
      <c r="E249" s="22"/>
      <c r="F249" s="22"/>
      <c r="G249" s="22"/>
    </row>
    <row r="250" spans="1:7" x14ac:dyDescent="0.25">
      <c r="A250" s="9" t="s">
        <v>361</v>
      </c>
      <c r="B250" s="9" t="s">
        <v>16</v>
      </c>
      <c r="C250" s="9" t="s">
        <v>56</v>
      </c>
      <c r="D250" s="15" t="s">
        <v>362</v>
      </c>
      <c r="E250" s="22">
        <v>21.15</v>
      </c>
      <c r="F250" s="22">
        <v>17.38</v>
      </c>
      <c r="G250" s="23">
        <f>ROUND(E250*F250,2)</f>
        <v>367.59</v>
      </c>
    </row>
    <row r="251" spans="1:7" ht="78.75" x14ac:dyDescent="0.25">
      <c r="A251" s="7"/>
      <c r="B251" s="7"/>
      <c r="C251" s="7"/>
      <c r="D251" s="10" t="s">
        <v>363</v>
      </c>
      <c r="E251" s="22"/>
      <c r="F251" s="22"/>
      <c r="G251" s="22"/>
    </row>
    <row r="252" spans="1:7" x14ac:dyDescent="0.25">
      <c r="A252" s="9" t="s">
        <v>364</v>
      </c>
      <c r="B252" s="9" t="s">
        <v>16</v>
      </c>
      <c r="C252" s="9" t="s">
        <v>56</v>
      </c>
      <c r="D252" s="15" t="s">
        <v>365</v>
      </c>
      <c r="E252" s="22">
        <v>20.6</v>
      </c>
      <c r="F252" s="22">
        <v>4.9400000000000004</v>
      </c>
      <c r="G252" s="23">
        <f>ROUND(E252*F252,2)</f>
        <v>101.76</v>
      </c>
    </row>
    <row r="253" spans="1:7" ht="67.5" x14ac:dyDescent="0.25">
      <c r="A253" s="7"/>
      <c r="B253" s="7"/>
      <c r="C253" s="7"/>
      <c r="D253" s="10" t="s">
        <v>366</v>
      </c>
      <c r="E253" s="22"/>
      <c r="F253" s="22"/>
      <c r="G253" s="22"/>
    </row>
    <row r="254" spans="1:7" x14ac:dyDescent="0.25">
      <c r="A254" s="9" t="s">
        <v>367</v>
      </c>
      <c r="B254" s="9" t="s">
        <v>16</v>
      </c>
      <c r="C254" s="9" t="s">
        <v>56</v>
      </c>
      <c r="D254" s="15" t="s">
        <v>368</v>
      </c>
      <c r="E254" s="22">
        <v>242.95</v>
      </c>
      <c r="F254" s="22">
        <v>5.74</v>
      </c>
      <c r="G254" s="23">
        <f>ROUND(E254*F254,2)</f>
        <v>1394.53</v>
      </c>
    </row>
    <row r="255" spans="1:7" ht="45" x14ac:dyDescent="0.25">
      <c r="A255" s="7"/>
      <c r="B255" s="7"/>
      <c r="C255" s="7"/>
      <c r="D255" s="10" t="s">
        <v>369</v>
      </c>
      <c r="E255" s="22"/>
      <c r="F255" s="22"/>
      <c r="G255" s="22"/>
    </row>
    <row r="256" spans="1:7" ht="22.5" x14ac:dyDescent="0.25">
      <c r="A256" s="9" t="s">
        <v>370</v>
      </c>
      <c r="B256" s="9" t="s">
        <v>16</v>
      </c>
      <c r="C256" s="9" t="s">
        <v>56</v>
      </c>
      <c r="D256" s="15" t="s">
        <v>371</v>
      </c>
      <c r="E256" s="22">
        <v>104.4</v>
      </c>
      <c r="F256" s="22">
        <v>19.47</v>
      </c>
      <c r="G256" s="23">
        <f>ROUND(E256*F256,2)</f>
        <v>2032.67</v>
      </c>
    </row>
    <row r="257" spans="1:7" ht="78.75" x14ac:dyDescent="0.25">
      <c r="A257" s="7"/>
      <c r="B257" s="7"/>
      <c r="C257" s="7"/>
      <c r="D257" s="10" t="s">
        <v>372</v>
      </c>
      <c r="E257" s="22"/>
      <c r="F257" s="22"/>
      <c r="G257" s="22"/>
    </row>
    <row r="258" spans="1:7" ht="22.5" x14ac:dyDescent="0.25">
      <c r="A258" s="9" t="s">
        <v>373</v>
      </c>
      <c r="B258" s="9" t="s">
        <v>16</v>
      </c>
      <c r="C258" s="9" t="s">
        <v>56</v>
      </c>
      <c r="D258" s="15" t="s">
        <v>374</v>
      </c>
      <c r="E258" s="22">
        <v>83.6</v>
      </c>
      <c r="F258" s="22">
        <v>4.25</v>
      </c>
      <c r="G258" s="23">
        <f>ROUND(E258*F258,2)</f>
        <v>355.3</v>
      </c>
    </row>
    <row r="259" spans="1:7" ht="112.5" x14ac:dyDescent="0.25">
      <c r="A259" s="7"/>
      <c r="B259" s="7"/>
      <c r="C259" s="7"/>
      <c r="D259" s="10" t="s">
        <v>375</v>
      </c>
      <c r="E259" s="22"/>
      <c r="F259" s="22"/>
      <c r="G259" s="22"/>
    </row>
    <row r="260" spans="1:7" x14ac:dyDescent="0.25">
      <c r="A260" s="9" t="s">
        <v>376</v>
      </c>
      <c r="B260" s="9" t="s">
        <v>16</v>
      </c>
      <c r="C260" s="9" t="s">
        <v>56</v>
      </c>
      <c r="D260" s="15" t="s">
        <v>377</v>
      </c>
      <c r="E260" s="22">
        <v>217</v>
      </c>
      <c r="F260" s="22">
        <v>2.25</v>
      </c>
      <c r="G260" s="23">
        <f>ROUND(E260*F260,2)</f>
        <v>488.25</v>
      </c>
    </row>
    <row r="261" spans="1:7" ht="78.75" x14ac:dyDescent="0.25">
      <c r="A261" s="7"/>
      <c r="B261" s="7"/>
      <c r="C261" s="7"/>
      <c r="D261" s="10" t="s">
        <v>378</v>
      </c>
      <c r="E261" s="22"/>
      <c r="F261" s="22"/>
      <c r="G261" s="22"/>
    </row>
    <row r="262" spans="1:7" x14ac:dyDescent="0.25">
      <c r="A262" s="7"/>
      <c r="B262" s="7"/>
      <c r="C262" s="7"/>
      <c r="D262" s="16" t="s">
        <v>379</v>
      </c>
      <c r="E262" s="22">
        <v>1</v>
      </c>
      <c r="F262" s="21">
        <f>G232+G234+G236+G238+G240+G242+G244+G246+G248+G250+G252+G254+G256+G258+G260</f>
        <v>50667.47</v>
      </c>
      <c r="G262" s="21">
        <f>ROUND(F262*E262,2)</f>
        <v>50667.47</v>
      </c>
    </row>
    <row r="263" spans="1:7" ht="0.95" customHeight="1" x14ac:dyDescent="0.25">
      <c r="A263" s="11"/>
      <c r="B263" s="11"/>
      <c r="C263" s="11"/>
      <c r="D263" s="17"/>
      <c r="E263" s="24"/>
      <c r="F263" s="24"/>
      <c r="G263" s="24"/>
    </row>
    <row r="264" spans="1:7" x14ac:dyDescent="0.25">
      <c r="A264" s="6" t="s">
        <v>380</v>
      </c>
      <c r="B264" s="6" t="s">
        <v>11</v>
      </c>
      <c r="C264" s="6" t="s">
        <v>0</v>
      </c>
      <c r="D264" s="13" t="s">
        <v>381</v>
      </c>
      <c r="E264" s="21">
        <f>E311</f>
        <v>1</v>
      </c>
      <c r="F264" s="21">
        <f>F311</f>
        <v>33067.17</v>
      </c>
      <c r="G264" s="21">
        <f>G311</f>
        <v>33067.17</v>
      </c>
    </row>
    <row r="265" spans="1:7" ht="22.5" x14ac:dyDescent="0.25">
      <c r="A265" s="9" t="s">
        <v>382</v>
      </c>
      <c r="B265" s="9" t="s">
        <v>16</v>
      </c>
      <c r="C265" s="9" t="s">
        <v>17</v>
      </c>
      <c r="D265" s="15" t="s">
        <v>383</v>
      </c>
      <c r="E265" s="22">
        <v>13.37</v>
      </c>
      <c r="F265" s="22">
        <v>183.16</v>
      </c>
      <c r="G265" s="23">
        <f>ROUND(E265*F265,2)</f>
        <v>2448.85</v>
      </c>
    </row>
    <row r="266" spans="1:7" ht="270" x14ac:dyDescent="0.25">
      <c r="A266" s="7"/>
      <c r="B266" s="7"/>
      <c r="C266" s="7"/>
      <c r="D266" s="10" t="s">
        <v>384</v>
      </c>
      <c r="E266" s="22"/>
      <c r="F266" s="22"/>
      <c r="G266" s="22"/>
    </row>
    <row r="267" spans="1:7" x14ac:dyDescent="0.25">
      <c r="A267" s="9" t="s">
        <v>385</v>
      </c>
      <c r="B267" s="9" t="s">
        <v>16</v>
      </c>
      <c r="C267" s="9" t="s">
        <v>17</v>
      </c>
      <c r="D267" s="15" t="s">
        <v>386</v>
      </c>
      <c r="E267" s="22">
        <v>7.31</v>
      </c>
      <c r="F267" s="22">
        <v>140.69999999999999</v>
      </c>
      <c r="G267" s="23">
        <f>ROUND(E267*F267,2)</f>
        <v>1028.52</v>
      </c>
    </row>
    <row r="268" spans="1:7" ht="258.75" x14ac:dyDescent="0.25">
      <c r="A268" s="7"/>
      <c r="B268" s="7"/>
      <c r="C268" s="7"/>
      <c r="D268" s="10" t="s">
        <v>387</v>
      </c>
      <c r="E268" s="22"/>
      <c r="F268" s="22"/>
      <c r="G268" s="22"/>
    </row>
    <row r="269" spans="1:7" ht="22.5" x14ac:dyDescent="0.25">
      <c r="A269" s="9" t="s">
        <v>388</v>
      </c>
      <c r="B269" s="9" t="s">
        <v>16</v>
      </c>
      <c r="C269" s="9" t="s">
        <v>17</v>
      </c>
      <c r="D269" s="15" t="s">
        <v>389</v>
      </c>
      <c r="E269" s="22">
        <v>13.37</v>
      </c>
      <c r="F269" s="22">
        <v>275.5</v>
      </c>
      <c r="G269" s="23">
        <f>ROUND(E269*F269,2)</f>
        <v>3683.44</v>
      </c>
    </row>
    <row r="270" spans="1:7" ht="270" x14ac:dyDescent="0.25">
      <c r="A270" s="7"/>
      <c r="B270" s="7"/>
      <c r="C270" s="7"/>
      <c r="D270" s="10" t="s">
        <v>390</v>
      </c>
      <c r="E270" s="22"/>
      <c r="F270" s="22"/>
      <c r="G270" s="22"/>
    </row>
    <row r="271" spans="1:7" x14ac:dyDescent="0.25">
      <c r="A271" s="9" t="s">
        <v>391</v>
      </c>
      <c r="B271" s="9" t="s">
        <v>16</v>
      </c>
      <c r="C271" s="9" t="s">
        <v>17</v>
      </c>
      <c r="D271" s="15" t="s">
        <v>392</v>
      </c>
      <c r="E271" s="22">
        <v>7.31</v>
      </c>
      <c r="F271" s="22">
        <v>84.25</v>
      </c>
      <c r="G271" s="23">
        <f>ROUND(E271*F271,2)</f>
        <v>615.87</v>
      </c>
    </row>
    <row r="272" spans="1:7" ht="180" x14ac:dyDescent="0.25">
      <c r="A272" s="7"/>
      <c r="B272" s="7"/>
      <c r="C272" s="7"/>
      <c r="D272" s="10" t="s">
        <v>393</v>
      </c>
      <c r="E272" s="22"/>
      <c r="F272" s="22"/>
      <c r="G272" s="22"/>
    </row>
    <row r="273" spans="1:7" ht="22.5" x14ac:dyDescent="0.25">
      <c r="A273" s="9" t="s">
        <v>394</v>
      </c>
      <c r="B273" s="9" t="s">
        <v>16</v>
      </c>
      <c r="C273" s="9" t="s">
        <v>223</v>
      </c>
      <c r="D273" s="15" t="s">
        <v>395</v>
      </c>
      <c r="E273" s="22">
        <v>2</v>
      </c>
      <c r="F273" s="22">
        <v>419.36</v>
      </c>
      <c r="G273" s="23">
        <f>ROUND(E273*F273,2)</f>
        <v>838.72</v>
      </c>
    </row>
    <row r="274" spans="1:7" ht="135" x14ac:dyDescent="0.25">
      <c r="A274" s="7"/>
      <c r="B274" s="7"/>
      <c r="C274" s="7"/>
      <c r="D274" s="10" t="s">
        <v>396</v>
      </c>
      <c r="E274" s="22"/>
      <c r="F274" s="22"/>
      <c r="G274" s="22"/>
    </row>
    <row r="275" spans="1:7" ht="22.5" x14ac:dyDescent="0.25">
      <c r="A275" s="9" t="s">
        <v>397</v>
      </c>
      <c r="B275" s="9" t="s">
        <v>16</v>
      </c>
      <c r="C275" s="9" t="s">
        <v>223</v>
      </c>
      <c r="D275" s="15" t="s">
        <v>398</v>
      </c>
      <c r="E275" s="22">
        <v>2</v>
      </c>
      <c r="F275" s="22">
        <v>419.36</v>
      </c>
      <c r="G275" s="23">
        <f>ROUND(E275*F275,2)</f>
        <v>838.72</v>
      </c>
    </row>
    <row r="276" spans="1:7" ht="112.5" x14ac:dyDescent="0.25">
      <c r="A276" s="7"/>
      <c r="B276" s="7"/>
      <c r="C276" s="7"/>
      <c r="D276" s="10" t="s">
        <v>399</v>
      </c>
      <c r="E276" s="22"/>
      <c r="F276" s="22"/>
      <c r="G276" s="22"/>
    </row>
    <row r="277" spans="1:7" ht="22.5" x14ac:dyDescent="0.25">
      <c r="A277" s="9" t="s">
        <v>400</v>
      </c>
      <c r="B277" s="9" t="s">
        <v>16</v>
      </c>
      <c r="C277" s="9" t="s">
        <v>223</v>
      </c>
      <c r="D277" s="15" t="s">
        <v>401</v>
      </c>
      <c r="E277" s="22">
        <v>2</v>
      </c>
      <c r="F277" s="22">
        <v>399.49</v>
      </c>
      <c r="G277" s="23">
        <f>ROUND(E277*F277,2)</f>
        <v>798.98</v>
      </c>
    </row>
    <row r="278" spans="1:7" ht="101.25" x14ac:dyDescent="0.25">
      <c r="A278" s="7"/>
      <c r="B278" s="7"/>
      <c r="C278" s="7"/>
      <c r="D278" s="10" t="s">
        <v>402</v>
      </c>
      <c r="E278" s="22"/>
      <c r="F278" s="22"/>
      <c r="G278" s="22"/>
    </row>
    <row r="279" spans="1:7" ht="22.5" x14ac:dyDescent="0.25">
      <c r="A279" s="9" t="s">
        <v>403</v>
      </c>
      <c r="B279" s="9" t="s">
        <v>16</v>
      </c>
      <c r="C279" s="9" t="s">
        <v>223</v>
      </c>
      <c r="D279" s="15" t="s">
        <v>404</v>
      </c>
      <c r="E279" s="22">
        <v>2</v>
      </c>
      <c r="F279" s="22">
        <v>878.83</v>
      </c>
      <c r="G279" s="23">
        <f>ROUND(E279*F279,2)</f>
        <v>1757.66</v>
      </c>
    </row>
    <row r="280" spans="1:7" ht="225" x14ac:dyDescent="0.25">
      <c r="A280" s="7"/>
      <c r="B280" s="7"/>
      <c r="C280" s="7"/>
      <c r="D280" s="10" t="s">
        <v>405</v>
      </c>
      <c r="E280" s="22"/>
      <c r="F280" s="22"/>
      <c r="G280" s="22"/>
    </row>
    <row r="281" spans="1:7" x14ac:dyDescent="0.25">
      <c r="A281" s="9" t="s">
        <v>406</v>
      </c>
      <c r="B281" s="9" t="s">
        <v>16</v>
      </c>
      <c r="C281" s="9" t="s">
        <v>223</v>
      </c>
      <c r="D281" s="15" t="s">
        <v>407</v>
      </c>
      <c r="E281" s="22">
        <v>1</v>
      </c>
      <c r="F281" s="22">
        <v>570.54999999999995</v>
      </c>
      <c r="G281" s="23">
        <f>ROUND(E281*F281,2)</f>
        <v>570.54999999999995</v>
      </c>
    </row>
    <row r="282" spans="1:7" ht="101.25" x14ac:dyDescent="0.25">
      <c r="A282" s="7"/>
      <c r="B282" s="7"/>
      <c r="C282" s="7"/>
      <c r="D282" s="10" t="s">
        <v>408</v>
      </c>
      <c r="E282" s="22"/>
      <c r="F282" s="22"/>
      <c r="G282" s="22"/>
    </row>
    <row r="283" spans="1:7" x14ac:dyDescent="0.25">
      <c r="A283" s="9" t="s">
        <v>409</v>
      </c>
      <c r="B283" s="9" t="s">
        <v>16</v>
      </c>
      <c r="C283" s="9" t="s">
        <v>223</v>
      </c>
      <c r="D283" s="15" t="s">
        <v>410</v>
      </c>
      <c r="E283" s="22">
        <v>1</v>
      </c>
      <c r="F283" s="22">
        <v>870.35</v>
      </c>
      <c r="G283" s="23">
        <f>ROUND(E283*F283,2)</f>
        <v>870.35</v>
      </c>
    </row>
    <row r="284" spans="1:7" ht="101.25" x14ac:dyDescent="0.25">
      <c r="A284" s="7"/>
      <c r="B284" s="7"/>
      <c r="C284" s="7"/>
      <c r="D284" s="10" t="s">
        <v>411</v>
      </c>
      <c r="E284" s="22"/>
      <c r="F284" s="22"/>
      <c r="G284" s="22"/>
    </row>
    <row r="285" spans="1:7" x14ac:dyDescent="0.25">
      <c r="A285" s="9" t="s">
        <v>412</v>
      </c>
      <c r="B285" s="9" t="s">
        <v>16</v>
      </c>
      <c r="C285" s="9" t="s">
        <v>223</v>
      </c>
      <c r="D285" s="15" t="s">
        <v>413</v>
      </c>
      <c r="E285" s="22">
        <v>10</v>
      </c>
      <c r="F285" s="22">
        <v>88.89</v>
      </c>
      <c r="G285" s="23">
        <f>ROUND(E285*F285,2)</f>
        <v>888.9</v>
      </c>
    </row>
    <row r="286" spans="1:7" ht="67.5" x14ac:dyDescent="0.25">
      <c r="A286" s="7"/>
      <c r="B286" s="7"/>
      <c r="C286" s="7"/>
      <c r="D286" s="10" t="s">
        <v>414</v>
      </c>
      <c r="E286" s="22"/>
      <c r="F286" s="22"/>
      <c r="G286" s="22"/>
    </row>
    <row r="287" spans="1:7" x14ac:dyDescent="0.25">
      <c r="A287" s="9" t="s">
        <v>415</v>
      </c>
      <c r="B287" s="9" t="s">
        <v>16</v>
      </c>
      <c r="C287" s="9" t="s">
        <v>223</v>
      </c>
      <c r="D287" s="15" t="s">
        <v>416</v>
      </c>
      <c r="E287" s="22">
        <v>2</v>
      </c>
      <c r="F287" s="22">
        <v>72.06</v>
      </c>
      <c r="G287" s="23">
        <f>ROUND(E287*F287,2)</f>
        <v>144.12</v>
      </c>
    </row>
    <row r="288" spans="1:7" ht="67.5" x14ac:dyDescent="0.25">
      <c r="A288" s="7"/>
      <c r="B288" s="7"/>
      <c r="C288" s="7"/>
      <c r="D288" s="10" t="s">
        <v>417</v>
      </c>
      <c r="E288" s="22"/>
      <c r="F288" s="22"/>
      <c r="G288" s="22"/>
    </row>
    <row r="289" spans="1:7" x14ac:dyDescent="0.25">
      <c r="A289" s="9" t="s">
        <v>418</v>
      </c>
      <c r="B289" s="9" t="s">
        <v>16</v>
      </c>
      <c r="C289" s="9" t="s">
        <v>17</v>
      </c>
      <c r="D289" s="15" t="s">
        <v>419</v>
      </c>
      <c r="E289" s="22">
        <v>39.590000000000003</v>
      </c>
      <c r="F289" s="22">
        <v>40.5</v>
      </c>
      <c r="G289" s="23">
        <f>ROUND(E289*F289,2)</f>
        <v>1603.4</v>
      </c>
    </row>
    <row r="290" spans="1:7" ht="168.75" x14ac:dyDescent="0.25">
      <c r="A290" s="7"/>
      <c r="B290" s="7"/>
      <c r="C290" s="7"/>
      <c r="D290" s="10" t="s">
        <v>420</v>
      </c>
      <c r="E290" s="22"/>
      <c r="F290" s="22"/>
      <c r="G290" s="22"/>
    </row>
    <row r="291" spans="1:7" x14ac:dyDescent="0.25">
      <c r="A291" s="9" t="s">
        <v>421</v>
      </c>
      <c r="B291" s="9" t="s">
        <v>16</v>
      </c>
      <c r="C291" s="9" t="s">
        <v>17</v>
      </c>
      <c r="D291" s="15" t="s">
        <v>422</v>
      </c>
      <c r="E291" s="22">
        <v>42.95</v>
      </c>
      <c r="F291" s="22">
        <v>80</v>
      </c>
      <c r="G291" s="23">
        <f>ROUND(E291*F291,2)</f>
        <v>3436</v>
      </c>
    </row>
    <row r="292" spans="1:7" ht="67.5" x14ac:dyDescent="0.25">
      <c r="A292" s="7"/>
      <c r="B292" s="7"/>
      <c r="C292" s="7"/>
      <c r="D292" s="10" t="s">
        <v>423</v>
      </c>
      <c r="E292" s="22"/>
      <c r="F292" s="22"/>
      <c r="G292" s="22"/>
    </row>
    <row r="293" spans="1:7" ht="22.5" x14ac:dyDescent="0.25">
      <c r="A293" s="9" t="s">
        <v>424</v>
      </c>
      <c r="B293" s="9" t="s">
        <v>16</v>
      </c>
      <c r="C293" s="9" t="s">
        <v>17</v>
      </c>
      <c r="D293" s="15" t="s">
        <v>425</v>
      </c>
      <c r="E293" s="22">
        <v>19.22</v>
      </c>
      <c r="F293" s="22">
        <v>24.76</v>
      </c>
      <c r="G293" s="23">
        <f>ROUND(E293*F293,2)</f>
        <v>475.89</v>
      </c>
    </row>
    <row r="294" spans="1:7" ht="67.5" x14ac:dyDescent="0.25">
      <c r="A294" s="7"/>
      <c r="B294" s="7"/>
      <c r="C294" s="7"/>
      <c r="D294" s="10" t="s">
        <v>426</v>
      </c>
      <c r="E294" s="22"/>
      <c r="F294" s="22"/>
      <c r="G294" s="22"/>
    </row>
    <row r="295" spans="1:7" x14ac:dyDescent="0.25">
      <c r="A295" s="9" t="s">
        <v>427</v>
      </c>
      <c r="B295" s="9" t="s">
        <v>16</v>
      </c>
      <c r="C295" s="9" t="s">
        <v>56</v>
      </c>
      <c r="D295" s="15" t="s">
        <v>428</v>
      </c>
      <c r="E295" s="22">
        <v>1.6</v>
      </c>
      <c r="F295" s="22">
        <v>350</v>
      </c>
      <c r="G295" s="23">
        <f>ROUND(E295*F295,2)</f>
        <v>560</v>
      </c>
    </row>
    <row r="296" spans="1:7" ht="135" x14ac:dyDescent="0.25">
      <c r="A296" s="7"/>
      <c r="B296" s="7"/>
      <c r="C296" s="7"/>
      <c r="D296" s="10" t="s">
        <v>429</v>
      </c>
      <c r="E296" s="22"/>
      <c r="F296" s="22"/>
      <c r="G296" s="22"/>
    </row>
    <row r="297" spans="1:7" x14ac:dyDescent="0.25">
      <c r="A297" s="9" t="s">
        <v>430</v>
      </c>
      <c r="B297" s="9" t="s">
        <v>16</v>
      </c>
      <c r="C297" s="9" t="s">
        <v>56</v>
      </c>
      <c r="D297" s="15" t="s">
        <v>431</v>
      </c>
      <c r="E297" s="22">
        <v>44.75</v>
      </c>
      <c r="F297" s="22">
        <v>130.44999999999999</v>
      </c>
      <c r="G297" s="23">
        <f>ROUND(E297*F297,2)</f>
        <v>5837.64</v>
      </c>
    </row>
    <row r="298" spans="1:7" ht="202.5" x14ac:dyDescent="0.25">
      <c r="A298" s="7"/>
      <c r="B298" s="7"/>
      <c r="C298" s="7"/>
      <c r="D298" s="10" t="s">
        <v>432</v>
      </c>
      <c r="E298" s="22"/>
      <c r="F298" s="22"/>
      <c r="G298" s="22"/>
    </row>
    <row r="299" spans="1:7" x14ac:dyDescent="0.25">
      <c r="A299" s="9" t="s">
        <v>433</v>
      </c>
      <c r="B299" s="9" t="s">
        <v>16</v>
      </c>
      <c r="C299" s="9" t="s">
        <v>56</v>
      </c>
      <c r="D299" s="15" t="s">
        <v>434</v>
      </c>
      <c r="E299" s="22">
        <v>21.8</v>
      </c>
      <c r="F299" s="22">
        <v>45.96</v>
      </c>
      <c r="G299" s="23">
        <f>ROUND(E299*F299,2)</f>
        <v>1001.93</v>
      </c>
    </row>
    <row r="300" spans="1:7" ht="90" x14ac:dyDescent="0.25">
      <c r="A300" s="7"/>
      <c r="B300" s="7"/>
      <c r="C300" s="7"/>
      <c r="D300" s="10" t="s">
        <v>435</v>
      </c>
      <c r="E300" s="22"/>
      <c r="F300" s="22"/>
      <c r="G300" s="22"/>
    </row>
    <row r="301" spans="1:7" ht="22.5" x14ac:dyDescent="0.25">
      <c r="A301" s="9" t="s">
        <v>436</v>
      </c>
      <c r="B301" s="9" t="s">
        <v>16</v>
      </c>
      <c r="C301" s="9" t="s">
        <v>56</v>
      </c>
      <c r="D301" s="15" t="s">
        <v>437</v>
      </c>
      <c r="E301" s="22">
        <v>11.9</v>
      </c>
      <c r="F301" s="22">
        <v>75.72</v>
      </c>
      <c r="G301" s="23">
        <f>ROUND(E301*F301,2)</f>
        <v>901.07</v>
      </c>
    </row>
    <row r="302" spans="1:7" ht="123.75" x14ac:dyDescent="0.25">
      <c r="A302" s="7"/>
      <c r="B302" s="7"/>
      <c r="C302" s="7"/>
      <c r="D302" s="10" t="s">
        <v>438</v>
      </c>
      <c r="E302" s="22"/>
      <c r="F302" s="22"/>
      <c r="G302" s="22"/>
    </row>
    <row r="303" spans="1:7" ht="22.5" x14ac:dyDescent="0.25">
      <c r="A303" s="9" t="s">
        <v>439</v>
      </c>
      <c r="B303" s="9" t="s">
        <v>16</v>
      </c>
      <c r="C303" s="9" t="s">
        <v>17</v>
      </c>
      <c r="D303" s="15" t="s">
        <v>440</v>
      </c>
      <c r="E303" s="22">
        <v>4.62</v>
      </c>
      <c r="F303" s="22">
        <v>172.34</v>
      </c>
      <c r="G303" s="23">
        <f>ROUND(E303*F303,2)</f>
        <v>796.21</v>
      </c>
    </row>
    <row r="304" spans="1:7" ht="236.25" x14ac:dyDescent="0.25">
      <c r="A304" s="7"/>
      <c r="B304" s="7"/>
      <c r="C304" s="7"/>
      <c r="D304" s="10" t="s">
        <v>441</v>
      </c>
      <c r="E304" s="22"/>
      <c r="F304" s="22"/>
      <c r="G304" s="22"/>
    </row>
    <row r="305" spans="1:7" x14ac:dyDescent="0.25">
      <c r="A305" s="9" t="s">
        <v>442</v>
      </c>
      <c r="B305" s="9" t="s">
        <v>16</v>
      </c>
      <c r="C305" s="9" t="s">
        <v>223</v>
      </c>
      <c r="D305" s="15" t="s">
        <v>443</v>
      </c>
      <c r="E305" s="22">
        <v>6</v>
      </c>
      <c r="F305" s="22">
        <v>70</v>
      </c>
      <c r="G305" s="23">
        <f>ROUND(E305*F305,2)</f>
        <v>420</v>
      </c>
    </row>
    <row r="306" spans="1:7" ht="56.25" x14ac:dyDescent="0.25">
      <c r="A306" s="7"/>
      <c r="B306" s="7"/>
      <c r="C306" s="7"/>
      <c r="D306" s="10" t="s">
        <v>444</v>
      </c>
      <c r="E306" s="22"/>
      <c r="F306" s="22"/>
      <c r="G306" s="22"/>
    </row>
    <row r="307" spans="1:7" x14ac:dyDescent="0.25">
      <c r="A307" s="9" t="s">
        <v>445</v>
      </c>
      <c r="B307" s="9" t="s">
        <v>16</v>
      </c>
      <c r="C307" s="9" t="s">
        <v>17</v>
      </c>
      <c r="D307" s="15" t="s">
        <v>446</v>
      </c>
      <c r="E307" s="22">
        <v>14.43</v>
      </c>
      <c r="F307" s="22">
        <v>220</v>
      </c>
      <c r="G307" s="23">
        <f>ROUND(E307*F307,2)</f>
        <v>3174.6</v>
      </c>
    </row>
    <row r="308" spans="1:7" ht="56.25" x14ac:dyDescent="0.25">
      <c r="A308" s="7"/>
      <c r="B308" s="7"/>
      <c r="C308" s="7"/>
      <c r="D308" s="10" t="s">
        <v>447</v>
      </c>
      <c r="E308" s="22"/>
      <c r="F308" s="22"/>
      <c r="G308" s="22"/>
    </row>
    <row r="309" spans="1:7" ht="22.5" x14ac:dyDescent="0.25">
      <c r="A309" s="9" t="s">
        <v>448</v>
      </c>
      <c r="B309" s="9" t="s">
        <v>16</v>
      </c>
      <c r="C309" s="9" t="s">
        <v>25</v>
      </c>
      <c r="D309" s="15" t="s">
        <v>449</v>
      </c>
      <c r="E309" s="22">
        <v>1</v>
      </c>
      <c r="F309" s="22">
        <v>375.75</v>
      </c>
      <c r="G309" s="23">
        <f>ROUND(E309*F309,2)</f>
        <v>375.75</v>
      </c>
    </row>
    <row r="310" spans="1:7" ht="146.25" x14ac:dyDescent="0.25">
      <c r="A310" s="7"/>
      <c r="B310" s="7"/>
      <c r="C310" s="7"/>
      <c r="D310" s="10" t="s">
        <v>450</v>
      </c>
      <c r="E310" s="22"/>
      <c r="F310" s="22"/>
      <c r="G310" s="22"/>
    </row>
    <row r="311" spans="1:7" x14ac:dyDescent="0.25">
      <c r="A311" s="7"/>
      <c r="B311" s="7"/>
      <c r="C311" s="7"/>
      <c r="D311" s="16" t="s">
        <v>451</v>
      </c>
      <c r="E311" s="22">
        <v>1</v>
      </c>
      <c r="F311" s="21">
        <f>G265+G267+G269+G271+G273+G275+G277+G279+G281+G283+G285+G287+G289+G291+G293+G295+G297+G299+G301+G303+G305+G307+G309</f>
        <v>33067.17</v>
      </c>
      <c r="G311" s="21">
        <f>ROUND(F311*E311,2)</f>
        <v>33067.17</v>
      </c>
    </row>
    <row r="312" spans="1:7" ht="0.95" customHeight="1" x14ac:dyDescent="0.25">
      <c r="A312" s="11"/>
      <c r="B312" s="11"/>
      <c r="C312" s="11"/>
      <c r="D312" s="17"/>
      <c r="E312" s="24"/>
      <c r="F312" s="24"/>
      <c r="G312" s="24"/>
    </row>
    <row r="313" spans="1:7" x14ac:dyDescent="0.25">
      <c r="A313" s="6" t="s">
        <v>452</v>
      </c>
      <c r="B313" s="6" t="s">
        <v>11</v>
      </c>
      <c r="C313" s="6" t="s">
        <v>0</v>
      </c>
      <c r="D313" s="13" t="s">
        <v>453</v>
      </c>
      <c r="E313" s="21">
        <f>E348</f>
        <v>1</v>
      </c>
      <c r="F313" s="21">
        <f>F348</f>
        <v>5698.5400000000009</v>
      </c>
      <c r="G313" s="21">
        <f>G348</f>
        <v>5698.54</v>
      </c>
    </row>
    <row r="314" spans="1:7" x14ac:dyDescent="0.25">
      <c r="A314" s="9" t="s">
        <v>454</v>
      </c>
      <c r="B314" s="9" t="s">
        <v>16</v>
      </c>
      <c r="C314" s="9" t="s">
        <v>25</v>
      </c>
      <c r="D314" s="15" t="s">
        <v>455</v>
      </c>
      <c r="E314" s="22">
        <v>1</v>
      </c>
      <c r="F314" s="22">
        <v>250</v>
      </c>
      <c r="G314" s="23">
        <f>ROUND(E314*F314,2)</f>
        <v>250</v>
      </c>
    </row>
    <row r="315" spans="1:7" ht="90" x14ac:dyDescent="0.25">
      <c r="A315" s="7"/>
      <c r="B315" s="7"/>
      <c r="C315" s="7"/>
      <c r="D315" s="10" t="s">
        <v>456</v>
      </c>
      <c r="E315" s="22"/>
      <c r="F315" s="22"/>
      <c r="G315" s="22"/>
    </row>
    <row r="316" spans="1:7" ht="22.5" x14ac:dyDescent="0.25">
      <c r="A316" s="9" t="s">
        <v>457</v>
      </c>
      <c r="B316" s="9" t="s">
        <v>16</v>
      </c>
      <c r="C316" s="9" t="s">
        <v>56</v>
      </c>
      <c r="D316" s="15" t="s">
        <v>458</v>
      </c>
      <c r="E316" s="22">
        <v>8</v>
      </c>
      <c r="F316" s="22">
        <v>57.1</v>
      </c>
      <c r="G316" s="23">
        <f>ROUND(E316*F316,2)</f>
        <v>456.8</v>
      </c>
    </row>
    <row r="317" spans="1:7" ht="157.5" x14ac:dyDescent="0.25">
      <c r="A317" s="7"/>
      <c r="B317" s="7"/>
      <c r="C317" s="7"/>
      <c r="D317" s="10" t="s">
        <v>459</v>
      </c>
      <c r="E317" s="22"/>
      <c r="F317" s="22"/>
      <c r="G317" s="22"/>
    </row>
    <row r="318" spans="1:7" x14ac:dyDescent="0.25">
      <c r="A318" s="9" t="s">
        <v>460</v>
      </c>
      <c r="B318" s="9" t="s">
        <v>16</v>
      </c>
      <c r="C318" s="9" t="s">
        <v>56</v>
      </c>
      <c r="D318" s="15" t="s">
        <v>461</v>
      </c>
      <c r="E318" s="22">
        <v>150</v>
      </c>
      <c r="F318" s="22">
        <v>8.06</v>
      </c>
      <c r="G318" s="23">
        <f>ROUND(E318*F318,2)</f>
        <v>1209</v>
      </c>
    </row>
    <row r="319" spans="1:7" ht="112.5" x14ac:dyDescent="0.25">
      <c r="A319" s="7"/>
      <c r="B319" s="7"/>
      <c r="C319" s="7"/>
      <c r="D319" s="10" t="s">
        <v>462</v>
      </c>
      <c r="E319" s="22"/>
      <c r="F319" s="22"/>
      <c r="G319" s="22"/>
    </row>
    <row r="320" spans="1:7" x14ac:dyDescent="0.25">
      <c r="A320" s="9" t="s">
        <v>463</v>
      </c>
      <c r="B320" s="9" t="s">
        <v>16</v>
      </c>
      <c r="C320" s="9" t="s">
        <v>56</v>
      </c>
      <c r="D320" s="15" t="s">
        <v>464</v>
      </c>
      <c r="E320" s="22">
        <v>25</v>
      </c>
      <c r="F320" s="22">
        <v>8.58</v>
      </c>
      <c r="G320" s="23">
        <f>ROUND(E320*F320,2)</f>
        <v>214.5</v>
      </c>
    </row>
    <row r="321" spans="1:7" ht="123.75" x14ac:dyDescent="0.25">
      <c r="A321" s="7"/>
      <c r="B321" s="7"/>
      <c r="C321" s="7"/>
      <c r="D321" s="10" t="s">
        <v>465</v>
      </c>
      <c r="E321" s="22"/>
      <c r="F321" s="22"/>
      <c r="G321" s="22"/>
    </row>
    <row r="322" spans="1:7" x14ac:dyDescent="0.25">
      <c r="A322" s="9" t="s">
        <v>466</v>
      </c>
      <c r="B322" s="9" t="s">
        <v>16</v>
      </c>
      <c r="C322" s="9" t="s">
        <v>56</v>
      </c>
      <c r="D322" s="15" t="s">
        <v>467</v>
      </c>
      <c r="E322" s="22">
        <v>31</v>
      </c>
      <c r="F322" s="22">
        <v>11.09</v>
      </c>
      <c r="G322" s="23">
        <f>ROUND(E322*F322,2)</f>
        <v>343.79</v>
      </c>
    </row>
    <row r="323" spans="1:7" ht="123.75" x14ac:dyDescent="0.25">
      <c r="A323" s="7"/>
      <c r="B323" s="7"/>
      <c r="C323" s="7"/>
      <c r="D323" s="10" t="s">
        <v>468</v>
      </c>
      <c r="E323" s="22"/>
      <c r="F323" s="22"/>
      <c r="G323" s="22"/>
    </row>
    <row r="324" spans="1:7" x14ac:dyDescent="0.25">
      <c r="A324" s="9" t="s">
        <v>469</v>
      </c>
      <c r="B324" s="9" t="s">
        <v>16</v>
      </c>
      <c r="C324" s="9" t="s">
        <v>56</v>
      </c>
      <c r="D324" s="15" t="s">
        <v>470</v>
      </c>
      <c r="E324" s="22">
        <v>20</v>
      </c>
      <c r="F324" s="22">
        <v>18.78</v>
      </c>
      <c r="G324" s="23">
        <f>ROUND(E324*F324,2)</f>
        <v>375.6</v>
      </c>
    </row>
    <row r="325" spans="1:7" ht="123.75" x14ac:dyDescent="0.25">
      <c r="A325" s="7"/>
      <c r="B325" s="7"/>
      <c r="C325" s="7"/>
      <c r="D325" s="10" t="s">
        <v>471</v>
      </c>
      <c r="E325" s="22"/>
      <c r="F325" s="22"/>
      <c r="G325" s="22"/>
    </row>
    <row r="326" spans="1:7" ht="22.5" x14ac:dyDescent="0.25">
      <c r="A326" s="9" t="s">
        <v>472</v>
      </c>
      <c r="B326" s="9" t="s">
        <v>16</v>
      </c>
      <c r="C326" s="9" t="s">
        <v>56</v>
      </c>
      <c r="D326" s="15" t="s">
        <v>473</v>
      </c>
      <c r="E326" s="22">
        <v>20</v>
      </c>
      <c r="F326" s="22">
        <v>5.5</v>
      </c>
      <c r="G326" s="23">
        <f>ROUND(E326*F326,2)</f>
        <v>110</v>
      </c>
    </row>
    <row r="327" spans="1:7" ht="135" x14ac:dyDescent="0.25">
      <c r="A327" s="7"/>
      <c r="B327" s="7"/>
      <c r="C327" s="7"/>
      <c r="D327" s="10" t="s">
        <v>474</v>
      </c>
      <c r="E327" s="22"/>
      <c r="F327" s="22"/>
      <c r="G327" s="22"/>
    </row>
    <row r="328" spans="1:7" ht="22.5" x14ac:dyDescent="0.25">
      <c r="A328" s="9" t="s">
        <v>475</v>
      </c>
      <c r="B328" s="9" t="s">
        <v>16</v>
      </c>
      <c r="C328" s="9" t="s">
        <v>56</v>
      </c>
      <c r="D328" s="15" t="s">
        <v>476</v>
      </c>
      <c r="E328" s="22">
        <v>20</v>
      </c>
      <c r="F328" s="22">
        <v>6</v>
      </c>
      <c r="G328" s="23">
        <f>ROUND(E328*F328,2)</f>
        <v>120</v>
      </c>
    </row>
    <row r="329" spans="1:7" ht="112.5" x14ac:dyDescent="0.25">
      <c r="A329" s="7"/>
      <c r="B329" s="7"/>
      <c r="C329" s="7"/>
      <c r="D329" s="10" t="s">
        <v>477</v>
      </c>
      <c r="E329" s="22"/>
      <c r="F329" s="22"/>
      <c r="G329" s="22"/>
    </row>
    <row r="330" spans="1:7" x14ac:dyDescent="0.25">
      <c r="A330" s="9" t="s">
        <v>478</v>
      </c>
      <c r="B330" s="9" t="s">
        <v>16</v>
      </c>
      <c r="C330" s="9" t="s">
        <v>56</v>
      </c>
      <c r="D330" s="15" t="s">
        <v>479</v>
      </c>
      <c r="E330" s="22">
        <v>10</v>
      </c>
      <c r="F330" s="22">
        <v>11.09</v>
      </c>
      <c r="G330" s="23">
        <f>ROUND(E330*F330,2)</f>
        <v>110.9</v>
      </c>
    </row>
    <row r="331" spans="1:7" ht="67.5" x14ac:dyDescent="0.25">
      <c r="A331" s="7"/>
      <c r="B331" s="7"/>
      <c r="C331" s="7"/>
      <c r="D331" s="10" t="s">
        <v>480</v>
      </c>
      <c r="E331" s="22"/>
      <c r="F331" s="22"/>
      <c r="G331" s="22"/>
    </row>
    <row r="332" spans="1:7" ht="22.5" x14ac:dyDescent="0.25">
      <c r="A332" s="9" t="s">
        <v>481</v>
      </c>
      <c r="B332" s="9" t="s">
        <v>16</v>
      </c>
      <c r="C332" s="9" t="s">
        <v>56</v>
      </c>
      <c r="D332" s="15" t="s">
        <v>482</v>
      </c>
      <c r="E332" s="22">
        <v>9</v>
      </c>
      <c r="F332" s="22">
        <v>7.76</v>
      </c>
      <c r="G332" s="23">
        <f>ROUND(E332*F332,2)</f>
        <v>69.84</v>
      </c>
    </row>
    <row r="333" spans="1:7" ht="123.75" x14ac:dyDescent="0.25">
      <c r="A333" s="7"/>
      <c r="B333" s="7"/>
      <c r="C333" s="7"/>
      <c r="D333" s="10" t="s">
        <v>483</v>
      </c>
      <c r="E333" s="22"/>
      <c r="F333" s="22"/>
      <c r="G333" s="22"/>
    </row>
    <row r="334" spans="1:7" x14ac:dyDescent="0.25">
      <c r="A334" s="9" t="s">
        <v>484</v>
      </c>
      <c r="B334" s="9" t="s">
        <v>16</v>
      </c>
      <c r="C334" s="9" t="s">
        <v>56</v>
      </c>
      <c r="D334" s="15" t="s">
        <v>485</v>
      </c>
      <c r="E334" s="22">
        <v>12</v>
      </c>
      <c r="F334" s="22">
        <v>12.26</v>
      </c>
      <c r="G334" s="23">
        <f>ROUND(E334*F334,2)</f>
        <v>147.12</v>
      </c>
    </row>
    <row r="335" spans="1:7" ht="225" x14ac:dyDescent="0.25">
      <c r="A335" s="7"/>
      <c r="B335" s="7"/>
      <c r="C335" s="7"/>
      <c r="D335" s="10" t="s">
        <v>486</v>
      </c>
      <c r="E335" s="22"/>
      <c r="F335" s="22"/>
      <c r="G335" s="22"/>
    </row>
    <row r="336" spans="1:7" x14ac:dyDescent="0.25">
      <c r="A336" s="9" t="s">
        <v>487</v>
      </c>
      <c r="B336" s="9" t="s">
        <v>16</v>
      </c>
      <c r="C336" s="9" t="s">
        <v>56</v>
      </c>
      <c r="D336" s="15" t="s">
        <v>488</v>
      </c>
      <c r="E336" s="22">
        <v>24</v>
      </c>
      <c r="F336" s="22">
        <v>16.62</v>
      </c>
      <c r="G336" s="23">
        <f>ROUND(E336*F336,2)</f>
        <v>398.88</v>
      </c>
    </row>
    <row r="337" spans="1:7" ht="225" x14ac:dyDescent="0.25">
      <c r="A337" s="7"/>
      <c r="B337" s="7"/>
      <c r="C337" s="7"/>
      <c r="D337" s="10" t="s">
        <v>489</v>
      </c>
      <c r="E337" s="22"/>
      <c r="F337" s="22"/>
      <c r="G337" s="22"/>
    </row>
    <row r="338" spans="1:7" x14ac:dyDescent="0.25">
      <c r="A338" s="9" t="s">
        <v>490</v>
      </c>
      <c r="B338" s="9" t="s">
        <v>16</v>
      </c>
      <c r="C338" s="9" t="s">
        <v>56</v>
      </c>
      <c r="D338" s="15" t="s">
        <v>491</v>
      </c>
      <c r="E338" s="22">
        <v>6</v>
      </c>
      <c r="F338" s="22">
        <v>15.64</v>
      </c>
      <c r="G338" s="23">
        <f>ROUND(E338*F338,2)</f>
        <v>93.84</v>
      </c>
    </row>
    <row r="339" spans="1:7" ht="225" x14ac:dyDescent="0.25">
      <c r="A339" s="7"/>
      <c r="B339" s="7"/>
      <c r="C339" s="7"/>
      <c r="D339" s="10" t="s">
        <v>492</v>
      </c>
      <c r="E339" s="22"/>
      <c r="F339" s="22"/>
      <c r="G339" s="22"/>
    </row>
    <row r="340" spans="1:7" x14ac:dyDescent="0.25">
      <c r="A340" s="9" t="s">
        <v>493</v>
      </c>
      <c r="B340" s="9" t="s">
        <v>16</v>
      </c>
      <c r="C340" s="9" t="s">
        <v>56</v>
      </c>
      <c r="D340" s="15" t="s">
        <v>494</v>
      </c>
      <c r="E340" s="22">
        <v>8</v>
      </c>
      <c r="F340" s="22">
        <v>17.05</v>
      </c>
      <c r="G340" s="23">
        <f>ROUND(E340*F340,2)</f>
        <v>136.4</v>
      </c>
    </row>
    <row r="341" spans="1:7" ht="213.75" x14ac:dyDescent="0.25">
      <c r="A341" s="7"/>
      <c r="B341" s="7"/>
      <c r="C341" s="7"/>
      <c r="D341" s="10" t="s">
        <v>495</v>
      </c>
      <c r="E341" s="22"/>
      <c r="F341" s="22"/>
      <c r="G341" s="22"/>
    </row>
    <row r="342" spans="1:7" x14ac:dyDescent="0.25">
      <c r="A342" s="9" t="s">
        <v>496</v>
      </c>
      <c r="B342" s="9" t="s">
        <v>16</v>
      </c>
      <c r="C342" s="9" t="s">
        <v>25</v>
      </c>
      <c r="D342" s="15" t="s">
        <v>497</v>
      </c>
      <c r="E342" s="22">
        <v>2</v>
      </c>
      <c r="F342" s="22">
        <v>10.06</v>
      </c>
      <c r="G342" s="23">
        <f>ROUND(E342*F342,2)</f>
        <v>20.12</v>
      </c>
    </row>
    <row r="343" spans="1:7" ht="112.5" x14ac:dyDescent="0.25">
      <c r="A343" s="7"/>
      <c r="B343" s="7"/>
      <c r="C343" s="7"/>
      <c r="D343" s="10" t="s">
        <v>498</v>
      </c>
      <c r="E343" s="22"/>
      <c r="F343" s="22"/>
      <c r="G343" s="22"/>
    </row>
    <row r="344" spans="1:7" x14ac:dyDescent="0.25">
      <c r="A344" s="9" t="s">
        <v>499</v>
      </c>
      <c r="B344" s="9" t="s">
        <v>16</v>
      </c>
      <c r="C344" s="9" t="s">
        <v>25</v>
      </c>
      <c r="D344" s="15" t="s">
        <v>500</v>
      </c>
      <c r="E344" s="22">
        <v>2</v>
      </c>
      <c r="F344" s="22">
        <v>30.27</v>
      </c>
      <c r="G344" s="23">
        <f>ROUND(E344*F344,2)</f>
        <v>60.54</v>
      </c>
    </row>
    <row r="345" spans="1:7" ht="112.5" x14ac:dyDescent="0.25">
      <c r="A345" s="7"/>
      <c r="B345" s="7"/>
      <c r="C345" s="7"/>
      <c r="D345" s="10" t="s">
        <v>501</v>
      </c>
      <c r="E345" s="22"/>
      <c r="F345" s="22"/>
      <c r="G345" s="22"/>
    </row>
    <row r="346" spans="1:7" ht="22.5" x14ac:dyDescent="0.25">
      <c r="A346" s="9" t="s">
        <v>502</v>
      </c>
      <c r="B346" s="9" t="s">
        <v>16</v>
      </c>
      <c r="C346" s="9" t="s">
        <v>25</v>
      </c>
      <c r="D346" s="15" t="s">
        <v>503</v>
      </c>
      <c r="E346" s="22">
        <v>1</v>
      </c>
      <c r="F346" s="22">
        <v>1581.21</v>
      </c>
      <c r="G346" s="23">
        <f>ROUND(E346*F346,2)</f>
        <v>1581.21</v>
      </c>
    </row>
    <row r="347" spans="1:7" ht="135" x14ac:dyDescent="0.25">
      <c r="A347" s="7"/>
      <c r="B347" s="7"/>
      <c r="C347" s="7"/>
      <c r="D347" s="10" t="s">
        <v>504</v>
      </c>
      <c r="E347" s="22"/>
      <c r="F347" s="22"/>
      <c r="G347" s="22"/>
    </row>
    <row r="348" spans="1:7" x14ac:dyDescent="0.25">
      <c r="A348" s="7"/>
      <c r="B348" s="7"/>
      <c r="C348" s="7"/>
      <c r="D348" s="16" t="s">
        <v>505</v>
      </c>
      <c r="E348" s="22">
        <v>1</v>
      </c>
      <c r="F348" s="21">
        <f>G314+G316+G318+G320+G322+G324+G326+G328+G330+G332+G334+G336+G338+G340+G342+G344+G346</f>
        <v>5698.5400000000009</v>
      </c>
      <c r="G348" s="21">
        <f>ROUND(F348*E348,2)</f>
        <v>5698.54</v>
      </c>
    </row>
    <row r="349" spans="1:7" ht="0.95" customHeight="1" x14ac:dyDescent="0.25">
      <c r="A349" s="11"/>
      <c r="B349" s="11"/>
      <c r="C349" s="11"/>
      <c r="D349" s="17"/>
      <c r="E349" s="24"/>
      <c r="F349" s="24"/>
      <c r="G349" s="24"/>
    </row>
    <row r="350" spans="1:7" x14ac:dyDescent="0.25">
      <c r="A350" s="6" t="s">
        <v>506</v>
      </c>
      <c r="B350" s="6" t="s">
        <v>11</v>
      </c>
      <c r="C350" s="6" t="s">
        <v>0</v>
      </c>
      <c r="D350" s="13" t="s">
        <v>507</v>
      </c>
      <c r="E350" s="21">
        <f>E497</f>
        <v>1</v>
      </c>
      <c r="F350" s="21">
        <f>F497</f>
        <v>53364.29</v>
      </c>
      <c r="G350" s="21">
        <f>G497</f>
        <v>53364.29</v>
      </c>
    </row>
    <row r="351" spans="1:7" x14ac:dyDescent="0.25">
      <c r="A351" s="8" t="s">
        <v>508</v>
      </c>
      <c r="B351" s="8" t="s">
        <v>11</v>
      </c>
      <c r="C351" s="8" t="s">
        <v>0</v>
      </c>
      <c r="D351" s="14" t="s">
        <v>509</v>
      </c>
      <c r="E351" s="21">
        <f>E392</f>
        <v>1</v>
      </c>
      <c r="F351" s="21">
        <f>F392</f>
        <v>12303.170000000004</v>
      </c>
      <c r="G351" s="21">
        <f>G392</f>
        <v>12303.17</v>
      </c>
    </row>
    <row r="352" spans="1:7" x14ac:dyDescent="0.25">
      <c r="A352" s="9" t="s">
        <v>510</v>
      </c>
      <c r="B352" s="9" t="s">
        <v>16</v>
      </c>
      <c r="C352" s="9" t="s">
        <v>25</v>
      </c>
      <c r="D352" s="15" t="s">
        <v>511</v>
      </c>
      <c r="E352" s="22">
        <v>1</v>
      </c>
      <c r="F352" s="22">
        <v>352.09</v>
      </c>
      <c r="G352" s="23">
        <f>ROUND(E352*F352,2)</f>
        <v>352.09</v>
      </c>
    </row>
    <row r="353" spans="1:7" ht="112.5" x14ac:dyDescent="0.25">
      <c r="A353" s="7"/>
      <c r="B353" s="7"/>
      <c r="C353" s="7"/>
      <c r="D353" s="10" t="s">
        <v>512</v>
      </c>
      <c r="E353" s="22"/>
      <c r="F353" s="22"/>
      <c r="G353" s="22"/>
    </row>
    <row r="354" spans="1:7" x14ac:dyDescent="0.25">
      <c r="A354" s="9" t="s">
        <v>513</v>
      </c>
      <c r="B354" s="9" t="s">
        <v>16</v>
      </c>
      <c r="C354" s="9" t="s">
        <v>25</v>
      </c>
      <c r="D354" s="15" t="s">
        <v>514</v>
      </c>
      <c r="E354" s="22">
        <v>1</v>
      </c>
      <c r="F354" s="22">
        <v>287.23</v>
      </c>
      <c r="G354" s="23">
        <f>ROUND(E354*F354,2)</f>
        <v>287.23</v>
      </c>
    </row>
    <row r="355" spans="1:7" x14ac:dyDescent="0.25">
      <c r="A355" s="7"/>
      <c r="B355" s="7"/>
      <c r="C355" s="7"/>
      <c r="D355" s="10" t="s">
        <v>515</v>
      </c>
      <c r="E355" s="22"/>
      <c r="F355" s="22"/>
      <c r="G355" s="22"/>
    </row>
    <row r="356" spans="1:7" x14ac:dyDescent="0.25">
      <c r="A356" s="9" t="s">
        <v>516</v>
      </c>
      <c r="B356" s="9" t="s">
        <v>16</v>
      </c>
      <c r="C356" s="9" t="s">
        <v>75</v>
      </c>
      <c r="D356" s="15" t="s">
        <v>517</v>
      </c>
      <c r="E356" s="22">
        <v>1</v>
      </c>
      <c r="F356" s="22">
        <v>342.11</v>
      </c>
      <c r="G356" s="23">
        <f>ROUND(E356*F356,2)</f>
        <v>342.11</v>
      </c>
    </row>
    <row r="357" spans="1:7" ht="146.25" x14ac:dyDescent="0.25">
      <c r="A357" s="7"/>
      <c r="B357" s="7"/>
      <c r="C357" s="7"/>
      <c r="D357" s="10" t="s">
        <v>518</v>
      </c>
      <c r="E357" s="22"/>
      <c r="F357" s="22"/>
      <c r="G357" s="22"/>
    </row>
    <row r="358" spans="1:7" x14ac:dyDescent="0.25">
      <c r="A358" s="9" t="s">
        <v>519</v>
      </c>
      <c r="B358" s="9" t="s">
        <v>16</v>
      </c>
      <c r="C358" s="9" t="s">
        <v>25</v>
      </c>
      <c r="D358" s="15" t="s">
        <v>520</v>
      </c>
      <c r="E358" s="22">
        <v>1</v>
      </c>
      <c r="F358" s="22">
        <v>2034.32</v>
      </c>
      <c r="G358" s="23">
        <f>ROUND(E358*F358,2)</f>
        <v>2034.32</v>
      </c>
    </row>
    <row r="359" spans="1:7" ht="236.25" x14ac:dyDescent="0.25">
      <c r="A359" s="7"/>
      <c r="B359" s="7"/>
      <c r="C359" s="7"/>
      <c r="D359" s="10" t="s">
        <v>521</v>
      </c>
      <c r="E359" s="22"/>
      <c r="F359" s="22"/>
      <c r="G359" s="22"/>
    </row>
    <row r="360" spans="1:7" x14ac:dyDescent="0.25">
      <c r="A360" s="9" t="s">
        <v>522</v>
      </c>
      <c r="B360" s="9" t="s">
        <v>16</v>
      </c>
      <c r="C360" s="9" t="s">
        <v>25</v>
      </c>
      <c r="D360" s="15" t="s">
        <v>523</v>
      </c>
      <c r="E360" s="22">
        <v>1</v>
      </c>
      <c r="F360" s="22">
        <v>414.74</v>
      </c>
      <c r="G360" s="23">
        <f>ROUND(E360*F360,2)</f>
        <v>414.74</v>
      </c>
    </row>
    <row r="361" spans="1:7" ht="112.5" x14ac:dyDescent="0.25">
      <c r="A361" s="7"/>
      <c r="B361" s="7"/>
      <c r="C361" s="7"/>
      <c r="D361" s="10" t="s">
        <v>524</v>
      </c>
      <c r="E361" s="22"/>
      <c r="F361" s="22"/>
      <c r="G361" s="22"/>
    </row>
    <row r="362" spans="1:7" ht="22.5" x14ac:dyDescent="0.25">
      <c r="A362" s="9" t="s">
        <v>525</v>
      </c>
      <c r="B362" s="9" t="s">
        <v>16</v>
      </c>
      <c r="C362" s="9" t="s">
        <v>25</v>
      </c>
      <c r="D362" s="15" t="s">
        <v>526</v>
      </c>
      <c r="E362" s="22">
        <v>1</v>
      </c>
      <c r="F362" s="22">
        <v>2049.2600000000002</v>
      </c>
      <c r="G362" s="23">
        <f>ROUND(E362*F362,2)</f>
        <v>2049.2600000000002</v>
      </c>
    </row>
    <row r="363" spans="1:7" ht="146.25" x14ac:dyDescent="0.25">
      <c r="A363" s="7"/>
      <c r="B363" s="7"/>
      <c r="C363" s="7"/>
      <c r="D363" s="10" t="s">
        <v>527</v>
      </c>
      <c r="E363" s="22"/>
      <c r="F363" s="22"/>
      <c r="G363" s="22"/>
    </row>
    <row r="364" spans="1:7" x14ac:dyDescent="0.25">
      <c r="A364" s="9" t="s">
        <v>528</v>
      </c>
      <c r="B364" s="9" t="s">
        <v>16</v>
      </c>
      <c r="C364" s="9" t="s">
        <v>25</v>
      </c>
      <c r="D364" s="15" t="s">
        <v>529</v>
      </c>
      <c r="E364" s="22">
        <v>2</v>
      </c>
      <c r="F364" s="22">
        <v>138.76</v>
      </c>
      <c r="G364" s="23">
        <f>ROUND(E364*F364,2)</f>
        <v>277.52</v>
      </c>
    </row>
    <row r="365" spans="1:7" ht="90" x14ac:dyDescent="0.25">
      <c r="A365" s="7"/>
      <c r="B365" s="7"/>
      <c r="C365" s="7"/>
      <c r="D365" s="10" t="s">
        <v>530</v>
      </c>
      <c r="E365" s="22"/>
      <c r="F365" s="22"/>
      <c r="G365" s="22"/>
    </row>
    <row r="366" spans="1:7" ht="22.5" x14ac:dyDescent="0.25">
      <c r="A366" s="9" t="s">
        <v>531</v>
      </c>
      <c r="B366" s="9" t="s">
        <v>16</v>
      </c>
      <c r="C366" s="9" t="s">
        <v>56</v>
      </c>
      <c r="D366" s="15" t="s">
        <v>532</v>
      </c>
      <c r="E366" s="22">
        <v>27</v>
      </c>
      <c r="F366" s="22">
        <v>19.149999999999999</v>
      </c>
      <c r="G366" s="23">
        <f>ROUND(E366*F366,2)</f>
        <v>517.04999999999995</v>
      </c>
    </row>
    <row r="367" spans="1:7" ht="123.75" x14ac:dyDescent="0.25">
      <c r="A367" s="7"/>
      <c r="B367" s="7"/>
      <c r="C367" s="7"/>
      <c r="D367" s="10" t="s">
        <v>533</v>
      </c>
      <c r="E367" s="22"/>
      <c r="F367" s="22"/>
      <c r="G367" s="22"/>
    </row>
    <row r="368" spans="1:7" ht="22.5" x14ac:dyDescent="0.25">
      <c r="A368" s="9" t="s">
        <v>534</v>
      </c>
      <c r="B368" s="9" t="s">
        <v>16</v>
      </c>
      <c r="C368" s="9" t="s">
        <v>25</v>
      </c>
      <c r="D368" s="15" t="s">
        <v>535</v>
      </c>
      <c r="E368" s="22">
        <v>2</v>
      </c>
      <c r="F368" s="22">
        <v>530.24</v>
      </c>
      <c r="G368" s="23">
        <f>ROUND(E368*F368,2)</f>
        <v>1060.48</v>
      </c>
    </row>
    <row r="369" spans="1:7" ht="101.25" x14ac:dyDescent="0.25">
      <c r="A369" s="7"/>
      <c r="B369" s="7"/>
      <c r="C369" s="7"/>
      <c r="D369" s="10" t="s">
        <v>536</v>
      </c>
      <c r="E369" s="22"/>
      <c r="F369" s="22"/>
      <c r="G369" s="22"/>
    </row>
    <row r="370" spans="1:7" x14ac:dyDescent="0.25">
      <c r="A370" s="9" t="s">
        <v>537</v>
      </c>
      <c r="B370" s="9" t="s">
        <v>16</v>
      </c>
      <c r="C370" s="9" t="s">
        <v>56</v>
      </c>
      <c r="D370" s="15" t="s">
        <v>538</v>
      </c>
      <c r="E370" s="22">
        <v>5</v>
      </c>
      <c r="F370" s="22">
        <v>41.07</v>
      </c>
      <c r="G370" s="23">
        <f>ROUND(E370*F370,2)</f>
        <v>205.35</v>
      </c>
    </row>
    <row r="371" spans="1:7" ht="123.75" x14ac:dyDescent="0.25">
      <c r="A371" s="7"/>
      <c r="B371" s="7"/>
      <c r="C371" s="7"/>
      <c r="D371" s="10" t="s">
        <v>539</v>
      </c>
      <c r="E371" s="22"/>
      <c r="F371" s="22"/>
      <c r="G371" s="22"/>
    </row>
    <row r="372" spans="1:7" x14ac:dyDescent="0.25">
      <c r="A372" s="9" t="s">
        <v>540</v>
      </c>
      <c r="B372" s="9" t="s">
        <v>16</v>
      </c>
      <c r="C372" s="9" t="s">
        <v>56</v>
      </c>
      <c r="D372" s="15" t="s">
        <v>541</v>
      </c>
      <c r="E372" s="22">
        <v>95</v>
      </c>
      <c r="F372" s="22">
        <v>19.420000000000002</v>
      </c>
      <c r="G372" s="23">
        <f>ROUND(E372*F372,2)</f>
        <v>1844.9</v>
      </c>
    </row>
    <row r="373" spans="1:7" ht="123.75" x14ac:dyDescent="0.25">
      <c r="A373" s="7"/>
      <c r="B373" s="7"/>
      <c r="C373" s="7"/>
      <c r="D373" s="10" t="s">
        <v>542</v>
      </c>
      <c r="E373" s="22"/>
      <c r="F373" s="22"/>
      <c r="G373" s="22"/>
    </row>
    <row r="374" spans="1:7" x14ac:dyDescent="0.25">
      <c r="A374" s="9" t="s">
        <v>543</v>
      </c>
      <c r="B374" s="9" t="s">
        <v>16</v>
      </c>
      <c r="C374" s="9" t="s">
        <v>56</v>
      </c>
      <c r="D374" s="15" t="s">
        <v>544</v>
      </c>
      <c r="E374" s="22">
        <v>26.5</v>
      </c>
      <c r="F374" s="22">
        <v>12.18</v>
      </c>
      <c r="G374" s="23">
        <f>ROUND(E374*F374,2)</f>
        <v>322.77</v>
      </c>
    </row>
    <row r="375" spans="1:7" ht="123.75" x14ac:dyDescent="0.25">
      <c r="A375" s="7"/>
      <c r="B375" s="7"/>
      <c r="C375" s="7"/>
      <c r="D375" s="10" t="s">
        <v>545</v>
      </c>
      <c r="E375" s="22"/>
      <c r="F375" s="22"/>
      <c r="G375" s="22"/>
    </row>
    <row r="376" spans="1:7" x14ac:dyDescent="0.25">
      <c r="A376" s="9" t="s">
        <v>546</v>
      </c>
      <c r="B376" s="9" t="s">
        <v>16</v>
      </c>
      <c r="C376" s="9" t="s">
        <v>56</v>
      </c>
      <c r="D376" s="15" t="s">
        <v>547</v>
      </c>
      <c r="E376" s="22">
        <v>73.5</v>
      </c>
      <c r="F376" s="22">
        <v>10.26</v>
      </c>
      <c r="G376" s="23">
        <f>ROUND(E376*F376,2)</f>
        <v>754.11</v>
      </c>
    </row>
    <row r="377" spans="1:7" ht="123.75" x14ac:dyDescent="0.25">
      <c r="A377" s="7"/>
      <c r="B377" s="7"/>
      <c r="C377" s="7"/>
      <c r="D377" s="10" t="s">
        <v>548</v>
      </c>
      <c r="E377" s="22"/>
      <c r="F377" s="22"/>
      <c r="G377" s="22"/>
    </row>
    <row r="378" spans="1:7" x14ac:dyDescent="0.25">
      <c r="A378" s="9" t="s">
        <v>549</v>
      </c>
      <c r="B378" s="9" t="s">
        <v>16</v>
      </c>
      <c r="C378" s="9" t="s">
        <v>56</v>
      </c>
      <c r="D378" s="15" t="s">
        <v>550</v>
      </c>
      <c r="E378" s="22">
        <v>54</v>
      </c>
      <c r="F378" s="22">
        <v>9.83</v>
      </c>
      <c r="G378" s="23">
        <f>ROUND(E378*F378,2)</f>
        <v>530.82000000000005</v>
      </c>
    </row>
    <row r="379" spans="1:7" ht="123.75" x14ac:dyDescent="0.25">
      <c r="A379" s="7"/>
      <c r="B379" s="7"/>
      <c r="C379" s="7"/>
      <c r="D379" s="10" t="s">
        <v>551</v>
      </c>
      <c r="E379" s="22"/>
      <c r="F379" s="22"/>
      <c r="G379" s="22"/>
    </row>
    <row r="380" spans="1:7" ht="22.5" x14ac:dyDescent="0.25">
      <c r="A380" s="9" t="s">
        <v>552</v>
      </c>
      <c r="B380" s="9" t="s">
        <v>16</v>
      </c>
      <c r="C380" s="9" t="s">
        <v>56</v>
      </c>
      <c r="D380" s="15" t="s">
        <v>553</v>
      </c>
      <c r="E380" s="22">
        <v>5</v>
      </c>
      <c r="F380" s="22">
        <v>8.8699999999999992</v>
      </c>
      <c r="G380" s="23">
        <f>ROUND(E380*F380,2)</f>
        <v>44.35</v>
      </c>
    </row>
    <row r="381" spans="1:7" ht="135" x14ac:dyDescent="0.25">
      <c r="A381" s="7"/>
      <c r="B381" s="7"/>
      <c r="C381" s="7"/>
      <c r="D381" s="10" t="s">
        <v>554</v>
      </c>
      <c r="E381" s="22"/>
      <c r="F381" s="22"/>
      <c r="G381" s="22"/>
    </row>
    <row r="382" spans="1:7" ht="22.5" x14ac:dyDescent="0.25">
      <c r="A382" s="9" t="s">
        <v>555</v>
      </c>
      <c r="B382" s="9" t="s">
        <v>16</v>
      </c>
      <c r="C382" s="9" t="s">
        <v>56</v>
      </c>
      <c r="D382" s="15" t="s">
        <v>556</v>
      </c>
      <c r="E382" s="22">
        <v>95</v>
      </c>
      <c r="F382" s="22">
        <v>6.13</v>
      </c>
      <c r="G382" s="23">
        <f>ROUND(E382*F382,2)</f>
        <v>582.35</v>
      </c>
    </row>
    <row r="383" spans="1:7" ht="146.25" x14ac:dyDescent="0.25">
      <c r="A383" s="7"/>
      <c r="B383" s="7"/>
      <c r="C383" s="7"/>
      <c r="D383" s="10" t="s">
        <v>557</v>
      </c>
      <c r="E383" s="22"/>
      <c r="F383" s="22"/>
      <c r="G383" s="22"/>
    </row>
    <row r="384" spans="1:7" ht="22.5" x14ac:dyDescent="0.25">
      <c r="A384" s="9" t="s">
        <v>558</v>
      </c>
      <c r="B384" s="9" t="s">
        <v>16</v>
      </c>
      <c r="C384" s="9" t="s">
        <v>56</v>
      </c>
      <c r="D384" s="15" t="s">
        <v>559</v>
      </c>
      <c r="E384" s="22">
        <v>26.5</v>
      </c>
      <c r="F384" s="22">
        <v>5.07</v>
      </c>
      <c r="G384" s="23">
        <f>ROUND(E384*F384,2)</f>
        <v>134.36000000000001</v>
      </c>
    </row>
    <row r="385" spans="1:7" ht="146.25" x14ac:dyDescent="0.25">
      <c r="A385" s="7"/>
      <c r="B385" s="7"/>
      <c r="C385" s="7"/>
      <c r="D385" s="10" t="s">
        <v>560</v>
      </c>
      <c r="E385" s="22"/>
      <c r="F385" s="22"/>
      <c r="G385" s="22"/>
    </row>
    <row r="386" spans="1:7" ht="22.5" x14ac:dyDescent="0.25">
      <c r="A386" s="9" t="s">
        <v>561</v>
      </c>
      <c r="B386" s="9" t="s">
        <v>16</v>
      </c>
      <c r="C386" s="9" t="s">
        <v>56</v>
      </c>
      <c r="D386" s="15" t="s">
        <v>562</v>
      </c>
      <c r="E386" s="22">
        <v>73.5</v>
      </c>
      <c r="F386" s="22">
        <v>4.16</v>
      </c>
      <c r="G386" s="23">
        <f>ROUND(E386*F386,2)</f>
        <v>305.76</v>
      </c>
    </row>
    <row r="387" spans="1:7" ht="146.25" x14ac:dyDescent="0.25">
      <c r="A387" s="7"/>
      <c r="B387" s="7"/>
      <c r="C387" s="7"/>
      <c r="D387" s="10" t="s">
        <v>563</v>
      </c>
      <c r="E387" s="22"/>
      <c r="F387" s="22"/>
      <c r="G387" s="22"/>
    </row>
    <row r="388" spans="1:7" ht="22.5" x14ac:dyDescent="0.25">
      <c r="A388" s="9" t="s">
        <v>564</v>
      </c>
      <c r="B388" s="9" t="s">
        <v>16</v>
      </c>
      <c r="C388" s="9" t="s">
        <v>56</v>
      </c>
      <c r="D388" s="15" t="s">
        <v>565</v>
      </c>
      <c r="E388" s="22">
        <v>54</v>
      </c>
      <c r="F388" s="22">
        <v>4.05</v>
      </c>
      <c r="G388" s="23">
        <f>ROUND(E388*F388,2)</f>
        <v>218.7</v>
      </c>
    </row>
    <row r="389" spans="1:7" ht="157.5" x14ac:dyDescent="0.25">
      <c r="A389" s="7"/>
      <c r="B389" s="7"/>
      <c r="C389" s="7"/>
      <c r="D389" s="10" t="s">
        <v>566</v>
      </c>
      <c r="E389" s="22"/>
      <c r="F389" s="22"/>
      <c r="G389" s="22"/>
    </row>
    <row r="390" spans="1:7" x14ac:dyDescent="0.25">
      <c r="A390" s="9" t="s">
        <v>567</v>
      </c>
      <c r="B390" s="9" t="s">
        <v>16</v>
      </c>
      <c r="C390" s="9" t="s">
        <v>25</v>
      </c>
      <c r="D390" s="15" t="s">
        <v>568</v>
      </c>
      <c r="E390" s="22">
        <v>1</v>
      </c>
      <c r="F390" s="22">
        <v>24.9</v>
      </c>
      <c r="G390" s="23">
        <f>ROUND(E390*F390,2)</f>
        <v>24.9</v>
      </c>
    </row>
    <row r="391" spans="1:7" ht="67.5" x14ac:dyDescent="0.25">
      <c r="A391" s="7"/>
      <c r="B391" s="7"/>
      <c r="C391" s="7"/>
      <c r="D391" s="10" t="s">
        <v>569</v>
      </c>
      <c r="E391" s="22"/>
      <c r="F391" s="22"/>
      <c r="G391" s="22"/>
    </row>
    <row r="392" spans="1:7" x14ac:dyDescent="0.25">
      <c r="A392" s="7"/>
      <c r="B392" s="7"/>
      <c r="C392" s="7"/>
      <c r="D392" s="16" t="s">
        <v>570</v>
      </c>
      <c r="E392" s="22">
        <v>1</v>
      </c>
      <c r="F392" s="21">
        <f>G352+G354+G356+G358+G360+G362+G364+G366+G368+G370+G372+G374+G376+G378+G380+G382+G384+G386+G388+G390</f>
        <v>12303.170000000004</v>
      </c>
      <c r="G392" s="21">
        <f>ROUND(F392*E392,2)</f>
        <v>12303.17</v>
      </c>
    </row>
    <row r="393" spans="1:7" ht="0.95" customHeight="1" x14ac:dyDescent="0.25">
      <c r="A393" s="11"/>
      <c r="B393" s="11"/>
      <c r="C393" s="11"/>
      <c r="D393" s="17"/>
      <c r="E393" s="24"/>
      <c r="F393" s="24"/>
      <c r="G393" s="24"/>
    </row>
    <row r="394" spans="1:7" x14ac:dyDescent="0.25">
      <c r="A394" s="8" t="s">
        <v>571</v>
      </c>
      <c r="B394" s="8" t="s">
        <v>11</v>
      </c>
      <c r="C394" s="8" t="s">
        <v>0</v>
      </c>
      <c r="D394" s="14" t="s">
        <v>572</v>
      </c>
      <c r="E394" s="21">
        <f>E409</f>
        <v>1</v>
      </c>
      <c r="F394" s="21">
        <f>F409</f>
        <v>20445.87</v>
      </c>
      <c r="G394" s="21">
        <f>G409</f>
        <v>20445.87</v>
      </c>
    </row>
    <row r="395" spans="1:7" ht="22.5" x14ac:dyDescent="0.25">
      <c r="A395" s="9" t="s">
        <v>573</v>
      </c>
      <c r="B395" s="9" t="s">
        <v>16</v>
      </c>
      <c r="C395" s="9" t="s">
        <v>56</v>
      </c>
      <c r="D395" s="15" t="s">
        <v>574</v>
      </c>
      <c r="E395" s="22">
        <v>81</v>
      </c>
      <c r="F395" s="22">
        <v>17.72</v>
      </c>
      <c r="G395" s="23">
        <f>ROUND(E395*F395,2)</f>
        <v>1435.32</v>
      </c>
    </row>
    <row r="396" spans="1:7" ht="123.75" x14ac:dyDescent="0.25">
      <c r="A396" s="7"/>
      <c r="B396" s="7"/>
      <c r="C396" s="7"/>
      <c r="D396" s="10" t="s">
        <v>575</v>
      </c>
      <c r="E396" s="22"/>
      <c r="F396" s="22"/>
      <c r="G396" s="22"/>
    </row>
    <row r="397" spans="1:7" ht="22.5" x14ac:dyDescent="0.25">
      <c r="A397" s="9" t="s">
        <v>576</v>
      </c>
      <c r="B397" s="9" t="s">
        <v>16</v>
      </c>
      <c r="C397" s="9" t="s">
        <v>56</v>
      </c>
      <c r="D397" s="15" t="s">
        <v>577</v>
      </c>
      <c r="E397" s="22">
        <v>56</v>
      </c>
      <c r="F397" s="22">
        <v>18.399999999999999</v>
      </c>
      <c r="G397" s="23">
        <f>ROUND(E397*F397,2)</f>
        <v>1030.4000000000001</v>
      </c>
    </row>
    <row r="398" spans="1:7" ht="123.75" x14ac:dyDescent="0.25">
      <c r="A398" s="7"/>
      <c r="B398" s="7"/>
      <c r="C398" s="7"/>
      <c r="D398" s="10" t="s">
        <v>578</v>
      </c>
      <c r="E398" s="22"/>
      <c r="F398" s="22"/>
      <c r="G398" s="22"/>
    </row>
    <row r="399" spans="1:7" ht="22.5" x14ac:dyDescent="0.25">
      <c r="A399" s="9" t="s">
        <v>579</v>
      </c>
      <c r="B399" s="9" t="s">
        <v>16</v>
      </c>
      <c r="C399" s="9" t="s">
        <v>56</v>
      </c>
      <c r="D399" s="15" t="s">
        <v>580</v>
      </c>
      <c r="E399" s="22">
        <v>102</v>
      </c>
      <c r="F399" s="22">
        <v>22.26</v>
      </c>
      <c r="G399" s="23">
        <f>ROUND(E399*F399,2)</f>
        <v>2270.52</v>
      </c>
    </row>
    <row r="400" spans="1:7" ht="135" x14ac:dyDescent="0.25">
      <c r="A400" s="7"/>
      <c r="B400" s="7"/>
      <c r="C400" s="7"/>
      <c r="D400" s="10" t="s">
        <v>581</v>
      </c>
      <c r="E400" s="22"/>
      <c r="F400" s="22"/>
      <c r="G400" s="22"/>
    </row>
    <row r="401" spans="1:7" x14ac:dyDescent="0.25">
      <c r="A401" s="9" t="s">
        <v>582</v>
      </c>
      <c r="B401" s="9" t="s">
        <v>16</v>
      </c>
      <c r="C401" s="9" t="s">
        <v>25</v>
      </c>
      <c r="D401" s="15" t="s">
        <v>583</v>
      </c>
      <c r="E401" s="22">
        <v>1</v>
      </c>
      <c r="F401" s="22">
        <v>144.22</v>
      </c>
      <c r="G401" s="23">
        <f>ROUND(E401*F401,2)</f>
        <v>144.22</v>
      </c>
    </row>
    <row r="402" spans="1:7" ht="56.25" x14ac:dyDescent="0.25">
      <c r="A402" s="7"/>
      <c r="B402" s="7"/>
      <c r="C402" s="7"/>
      <c r="D402" s="10" t="s">
        <v>584</v>
      </c>
      <c r="E402" s="22"/>
      <c r="F402" s="22"/>
      <c r="G402" s="22"/>
    </row>
    <row r="403" spans="1:7" x14ac:dyDescent="0.25">
      <c r="A403" s="9" t="s">
        <v>585</v>
      </c>
      <c r="B403" s="9" t="s">
        <v>16</v>
      </c>
      <c r="C403" s="9" t="s">
        <v>25</v>
      </c>
      <c r="D403" s="15" t="s">
        <v>586</v>
      </c>
      <c r="E403" s="22">
        <v>1</v>
      </c>
      <c r="F403" s="22">
        <v>344.89</v>
      </c>
      <c r="G403" s="23">
        <f>ROUND(E403*F403,2)</f>
        <v>344.89</v>
      </c>
    </row>
    <row r="404" spans="1:7" ht="56.25" x14ac:dyDescent="0.25">
      <c r="A404" s="7"/>
      <c r="B404" s="7"/>
      <c r="C404" s="7"/>
      <c r="D404" s="10" t="s">
        <v>587</v>
      </c>
      <c r="E404" s="22"/>
      <c r="F404" s="22"/>
      <c r="G404" s="22"/>
    </row>
    <row r="405" spans="1:7" ht="22.5" x14ac:dyDescent="0.25">
      <c r="A405" s="9" t="s">
        <v>588</v>
      </c>
      <c r="B405" s="9" t="s">
        <v>16</v>
      </c>
      <c r="C405" s="9" t="s">
        <v>56</v>
      </c>
      <c r="D405" s="15" t="s">
        <v>589</v>
      </c>
      <c r="E405" s="22">
        <v>38</v>
      </c>
      <c r="F405" s="22">
        <v>23.08</v>
      </c>
      <c r="G405" s="23">
        <f>ROUND(E405*F405,2)</f>
        <v>877.04</v>
      </c>
    </row>
    <row r="406" spans="1:7" ht="112.5" x14ac:dyDescent="0.25">
      <c r="A406" s="7"/>
      <c r="B406" s="7"/>
      <c r="C406" s="7"/>
      <c r="D406" s="10" t="s">
        <v>590</v>
      </c>
      <c r="E406" s="22"/>
      <c r="F406" s="22"/>
      <c r="G406" s="22"/>
    </row>
    <row r="407" spans="1:7" x14ac:dyDescent="0.25">
      <c r="A407" s="9" t="s">
        <v>591</v>
      </c>
      <c r="B407" s="9" t="s">
        <v>16</v>
      </c>
      <c r="C407" s="9" t="s">
        <v>25</v>
      </c>
      <c r="D407" s="15" t="s">
        <v>592</v>
      </c>
      <c r="E407" s="22">
        <v>6</v>
      </c>
      <c r="F407" s="22">
        <v>2390.58</v>
      </c>
      <c r="G407" s="23">
        <f>ROUND(E407*F407,2)</f>
        <v>14343.48</v>
      </c>
    </row>
    <row r="408" spans="1:7" ht="409.5" x14ac:dyDescent="0.25">
      <c r="A408" s="7"/>
      <c r="B408" s="7"/>
      <c r="C408" s="7"/>
      <c r="D408" s="10" t="s">
        <v>593</v>
      </c>
      <c r="E408" s="22"/>
      <c r="F408" s="22"/>
      <c r="G408" s="22"/>
    </row>
    <row r="409" spans="1:7" x14ac:dyDescent="0.25">
      <c r="A409" s="7"/>
      <c r="B409" s="7"/>
      <c r="C409" s="7"/>
      <c r="D409" s="16" t="s">
        <v>594</v>
      </c>
      <c r="E409" s="22">
        <v>1</v>
      </c>
      <c r="F409" s="21">
        <f>G395+G397+G399+G401+G403+G405+G407</f>
        <v>20445.87</v>
      </c>
      <c r="G409" s="21">
        <f>ROUND(F409*E409,2)</f>
        <v>20445.87</v>
      </c>
    </row>
    <row r="410" spans="1:7" ht="0.95" customHeight="1" x14ac:dyDescent="0.25">
      <c r="A410" s="11"/>
      <c r="B410" s="11"/>
      <c r="C410" s="11"/>
      <c r="D410" s="17"/>
      <c r="E410" s="24"/>
      <c r="F410" s="24"/>
      <c r="G410" s="24"/>
    </row>
    <row r="411" spans="1:7" x14ac:dyDescent="0.25">
      <c r="A411" s="8" t="s">
        <v>595</v>
      </c>
      <c r="B411" s="8" t="s">
        <v>11</v>
      </c>
      <c r="C411" s="8" t="s">
        <v>0</v>
      </c>
      <c r="D411" s="14" t="s">
        <v>596</v>
      </c>
      <c r="E411" s="21">
        <f>E454</f>
        <v>1</v>
      </c>
      <c r="F411" s="21">
        <f>F454</f>
        <v>11767.529999999999</v>
      </c>
      <c r="G411" s="21">
        <f>G454</f>
        <v>11767.53</v>
      </c>
    </row>
    <row r="412" spans="1:7" x14ac:dyDescent="0.25">
      <c r="A412" s="9" t="s">
        <v>597</v>
      </c>
      <c r="B412" s="9" t="s">
        <v>16</v>
      </c>
      <c r="C412" s="9" t="s">
        <v>56</v>
      </c>
      <c r="D412" s="15" t="s">
        <v>598</v>
      </c>
      <c r="E412" s="22">
        <v>2</v>
      </c>
      <c r="F412" s="22">
        <v>380.75</v>
      </c>
      <c r="G412" s="23">
        <f>ROUND(E412*F412,2)</f>
        <v>761.5</v>
      </c>
    </row>
    <row r="413" spans="1:7" ht="101.25" x14ac:dyDescent="0.25">
      <c r="A413" s="7"/>
      <c r="B413" s="7"/>
      <c r="C413" s="7"/>
      <c r="D413" s="10" t="s">
        <v>599</v>
      </c>
      <c r="E413" s="22"/>
      <c r="F413" s="22"/>
      <c r="G413" s="22"/>
    </row>
    <row r="414" spans="1:7" x14ac:dyDescent="0.25">
      <c r="A414" s="9" t="s">
        <v>600</v>
      </c>
      <c r="B414" s="9" t="s">
        <v>16</v>
      </c>
      <c r="C414" s="9" t="s">
        <v>25</v>
      </c>
      <c r="D414" s="15" t="s">
        <v>601</v>
      </c>
      <c r="E414" s="22">
        <v>28</v>
      </c>
      <c r="F414" s="22">
        <v>17.73</v>
      </c>
      <c r="G414" s="23">
        <f>ROUND(E414*F414,2)</f>
        <v>496.44</v>
      </c>
    </row>
    <row r="415" spans="1:7" ht="78.75" x14ac:dyDescent="0.25">
      <c r="A415" s="7"/>
      <c r="B415" s="7"/>
      <c r="C415" s="7"/>
      <c r="D415" s="10" t="s">
        <v>602</v>
      </c>
      <c r="E415" s="22"/>
      <c r="F415" s="22"/>
      <c r="G415" s="22"/>
    </row>
    <row r="416" spans="1:7" x14ac:dyDescent="0.25">
      <c r="A416" s="9" t="s">
        <v>603</v>
      </c>
      <c r="B416" s="9" t="s">
        <v>16</v>
      </c>
      <c r="C416" s="9" t="s">
        <v>25</v>
      </c>
      <c r="D416" s="15" t="s">
        <v>604</v>
      </c>
      <c r="E416" s="22">
        <v>26</v>
      </c>
      <c r="F416" s="22">
        <v>21.58</v>
      </c>
      <c r="G416" s="23">
        <f>ROUND(E416*F416,2)</f>
        <v>561.08000000000004</v>
      </c>
    </row>
    <row r="417" spans="1:7" ht="78.75" x14ac:dyDescent="0.25">
      <c r="A417" s="7"/>
      <c r="B417" s="7"/>
      <c r="C417" s="7"/>
      <c r="D417" s="10" t="s">
        <v>605</v>
      </c>
      <c r="E417" s="22"/>
      <c r="F417" s="22"/>
      <c r="G417" s="22"/>
    </row>
    <row r="418" spans="1:7" x14ac:dyDescent="0.25">
      <c r="A418" s="9" t="s">
        <v>606</v>
      </c>
      <c r="B418" s="9" t="s">
        <v>16</v>
      </c>
      <c r="C418" s="9" t="s">
        <v>25</v>
      </c>
      <c r="D418" s="15" t="s">
        <v>607</v>
      </c>
      <c r="E418" s="22">
        <v>13</v>
      </c>
      <c r="F418" s="22">
        <v>28.35</v>
      </c>
      <c r="G418" s="23">
        <f>ROUND(E418*F418,2)</f>
        <v>368.55</v>
      </c>
    </row>
    <row r="419" spans="1:7" ht="78.75" x14ac:dyDescent="0.25">
      <c r="A419" s="7"/>
      <c r="B419" s="7"/>
      <c r="C419" s="7"/>
      <c r="D419" s="10" t="s">
        <v>608</v>
      </c>
      <c r="E419" s="22"/>
      <c r="F419" s="22"/>
      <c r="G419" s="22"/>
    </row>
    <row r="420" spans="1:7" x14ac:dyDescent="0.25">
      <c r="A420" s="9" t="s">
        <v>609</v>
      </c>
      <c r="B420" s="9" t="s">
        <v>16</v>
      </c>
      <c r="C420" s="9" t="s">
        <v>25</v>
      </c>
      <c r="D420" s="15" t="s">
        <v>610</v>
      </c>
      <c r="E420" s="22">
        <v>28</v>
      </c>
      <c r="F420" s="22">
        <v>39.770000000000003</v>
      </c>
      <c r="G420" s="23">
        <f>ROUND(E420*F420,2)</f>
        <v>1113.56</v>
      </c>
    </row>
    <row r="421" spans="1:7" ht="78.75" x14ac:dyDescent="0.25">
      <c r="A421" s="7"/>
      <c r="B421" s="7"/>
      <c r="C421" s="7"/>
      <c r="D421" s="10" t="s">
        <v>611</v>
      </c>
      <c r="E421" s="22"/>
      <c r="F421" s="22"/>
      <c r="G421" s="22"/>
    </row>
    <row r="422" spans="1:7" x14ac:dyDescent="0.25">
      <c r="A422" s="9" t="s">
        <v>612</v>
      </c>
      <c r="B422" s="9" t="s">
        <v>16</v>
      </c>
      <c r="C422" s="9" t="s">
        <v>25</v>
      </c>
      <c r="D422" s="15" t="s">
        <v>613</v>
      </c>
      <c r="E422" s="22">
        <v>2</v>
      </c>
      <c r="F422" s="22">
        <v>59.3</v>
      </c>
      <c r="G422" s="23">
        <f>ROUND(E422*F422,2)</f>
        <v>118.6</v>
      </c>
    </row>
    <row r="423" spans="1:7" ht="78.75" x14ac:dyDescent="0.25">
      <c r="A423" s="7"/>
      <c r="B423" s="7"/>
      <c r="C423" s="7"/>
      <c r="D423" s="10" t="s">
        <v>614</v>
      </c>
      <c r="E423" s="22"/>
      <c r="F423" s="22"/>
      <c r="G423" s="22"/>
    </row>
    <row r="424" spans="1:7" x14ac:dyDescent="0.25">
      <c r="A424" s="9" t="s">
        <v>615</v>
      </c>
      <c r="B424" s="9" t="s">
        <v>16</v>
      </c>
      <c r="C424" s="9" t="s">
        <v>25</v>
      </c>
      <c r="D424" s="15" t="s">
        <v>616</v>
      </c>
      <c r="E424" s="22">
        <v>6</v>
      </c>
      <c r="F424" s="22">
        <v>32.799999999999997</v>
      </c>
      <c r="G424" s="23">
        <f>ROUND(E424*F424,2)</f>
        <v>196.8</v>
      </c>
    </row>
    <row r="425" spans="1:7" ht="45" x14ac:dyDescent="0.25">
      <c r="A425" s="7"/>
      <c r="B425" s="7"/>
      <c r="C425" s="7"/>
      <c r="D425" s="10" t="s">
        <v>617</v>
      </c>
      <c r="E425" s="22"/>
      <c r="F425" s="22"/>
      <c r="G425" s="22"/>
    </row>
    <row r="426" spans="1:7" x14ac:dyDescent="0.25">
      <c r="A426" s="9" t="s">
        <v>618</v>
      </c>
      <c r="B426" s="9" t="s">
        <v>16</v>
      </c>
      <c r="C426" s="9" t="s">
        <v>25</v>
      </c>
      <c r="D426" s="15" t="s">
        <v>619</v>
      </c>
      <c r="E426" s="22">
        <v>12</v>
      </c>
      <c r="F426" s="22">
        <v>34.340000000000003</v>
      </c>
      <c r="G426" s="23">
        <f>ROUND(E426*F426,2)</f>
        <v>412.08</v>
      </c>
    </row>
    <row r="427" spans="1:7" ht="45" x14ac:dyDescent="0.25">
      <c r="A427" s="7"/>
      <c r="B427" s="7"/>
      <c r="C427" s="7"/>
      <c r="D427" s="10" t="s">
        <v>620</v>
      </c>
      <c r="E427" s="22"/>
      <c r="F427" s="22"/>
      <c r="G427" s="22"/>
    </row>
    <row r="428" spans="1:7" x14ac:dyDescent="0.25">
      <c r="A428" s="9" t="s">
        <v>621</v>
      </c>
      <c r="B428" s="9" t="s">
        <v>16</v>
      </c>
      <c r="C428" s="9" t="s">
        <v>25</v>
      </c>
      <c r="D428" s="15" t="s">
        <v>622</v>
      </c>
      <c r="E428" s="22">
        <v>3</v>
      </c>
      <c r="F428" s="22">
        <v>26.64</v>
      </c>
      <c r="G428" s="23">
        <f>ROUND(E428*F428,2)</f>
        <v>79.92</v>
      </c>
    </row>
    <row r="429" spans="1:7" ht="45" x14ac:dyDescent="0.25">
      <c r="A429" s="7"/>
      <c r="B429" s="7"/>
      <c r="C429" s="7"/>
      <c r="D429" s="10" t="s">
        <v>623</v>
      </c>
      <c r="E429" s="22"/>
      <c r="F429" s="22"/>
      <c r="G429" s="22"/>
    </row>
    <row r="430" spans="1:7" x14ac:dyDescent="0.25">
      <c r="A430" s="9" t="s">
        <v>624</v>
      </c>
      <c r="B430" s="9" t="s">
        <v>16</v>
      </c>
      <c r="C430" s="9" t="s">
        <v>25</v>
      </c>
      <c r="D430" s="15" t="s">
        <v>625</v>
      </c>
      <c r="E430" s="22">
        <v>5</v>
      </c>
      <c r="F430" s="22">
        <v>34.01</v>
      </c>
      <c r="G430" s="23">
        <f>ROUND(E430*F430,2)</f>
        <v>170.05</v>
      </c>
    </row>
    <row r="431" spans="1:7" ht="45" x14ac:dyDescent="0.25">
      <c r="A431" s="7"/>
      <c r="B431" s="7"/>
      <c r="C431" s="7"/>
      <c r="D431" s="10" t="s">
        <v>626</v>
      </c>
      <c r="E431" s="22"/>
      <c r="F431" s="22"/>
      <c r="G431" s="22"/>
    </row>
    <row r="432" spans="1:7" x14ac:dyDescent="0.25">
      <c r="A432" s="9" t="s">
        <v>627</v>
      </c>
      <c r="B432" s="9" t="s">
        <v>16</v>
      </c>
      <c r="C432" s="9" t="s">
        <v>25</v>
      </c>
      <c r="D432" s="15" t="s">
        <v>628</v>
      </c>
      <c r="E432" s="22">
        <v>1</v>
      </c>
      <c r="F432" s="22">
        <v>49.03</v>
      </c>
      <c r="G432" s="23">
        <f>ROUND(E432*F432,2)</f>
        <v>49.03</v>
      </c>
    </row>
    <row r="433" spans="1:7" ht="45" x14ac:dyDescent="0.25">
      <c r="A433" s="7"/>
      <c r="B433" s="7"/>
      <c r="C433" s="7"/>
      <c r="D433" s="10" t="s">
        <v>629</v>
      </c>
      <c r="E433" s="22"/>
      <c r="F433" s="22"/>
      <c r="G433" s="22"/>
    </row>
    <row r="434" spans="1:7" x14ac:dyDescent="0.25">
      <c r="A434" s="9" t="s">
        <v>630</v>
      </c>
      <c r="B434" s="9" t="s">
        <v>16</v>
      </c>
      <c r="C434" s="9" t="s">
        <v>25</v>
      </c>
      <c r="D434" s="15" t="s">
        <v>631</v>
      </c>
      <c r="E434" s="22">
        <v>8</v>
      </c>
      <c r="F434" s="22">
        <v>23</v>
      </c>
      <c r="G434" s="23">
        <f>ROUND(E434*F434,2)</f>
        <v>184</v>
      </c>
    </row>
    <row r="435" spans="1:7" ht="67.5" x14ac:dyDescent="0.25">
      <c r="A435" s="7"/>
      <c r="B435" s="7"/>
      <c r="C435" s="7"/>
      <c r="D435" s="10" t="s">
        <v>632</v>
      </c>
      <c r="E435" s="22"/>
      <c r="F435" s="22"/>
      <c r="G435" s="22"/>
    </row>
    <row r="436" spans="1:7" ht="22.5" x14ac:dyDescent="0.25">
      <c r="A436" s="9" t="s">
        <v>633</v>
      </c>
      <c r="B436" s="9" t="s">
        <v>16</v>
      </c>
      <c r="C436" s="9" t="s">
        <v>25</v>
      </c>
      <c r="D436" s="15" t="s">
        <v>634</v>
      </c>
      <c r="E436" s="22">
        <v>2</v>
      </c>
      <c r="F436" s="22">
        <v>1898.26</v>
      </c>
      <c r="G436" s="23">
        <f>ROUND(E436*F436,2)</f>
        <v>3796.52</v>
      </c>
    </row>
    <row r="437" spans="1:7" ht="56.25" x14ac:dyDescent="0.25">
      <c r="A437" s="7"/>
      <c r="B437" s="7"/>
      <c r="C437" s="7"/>
      <c r="D437" s="10" t="s">
        <v>635</v>
      </c>
      <c r="E437" s="22"/>
      <c r="F437" s="22"/>
      <c r="G437" s="22"/>
    </row>
    <row r="438" spans="1:7" ht="22.5" x14ac:dyDescent="0.25">
      <c r="A438" s="9" t="s">
        <v>636</v>
      </c>
      <c r="B438" s="9" t="s">
        <v>16</v>
      </c>
      <c r="C438" s="9" t="s">
        <v>25</v>
      </c>
      <c r="D438" s="15" t="s">
        <v>637</v>
      </c>
      <c r="E438" s="22">
        <v>1</v>
      </c>
      <c r="F438" s="22">
        <v>806.33</v>
      </c>
      <c r="G438" s="23">
        <f>ROUND(E438*F438,2)</f>
        <v>806.33</v>
      </c>
    </row>
    <row r="439" spans="1:7" ht="56.25" x14ac:dyDescent="0.25">
      <c r="A439" s="7"/>
      <c r="B439" s="7"/>
      <c r="C439" s="7"/>
      <c r="D439" s="10" t="s">
        <v>638</v>
      </c>
      <c r="E439" s="22"/>
      <c r="F439" s="22"/>
      <c r="G439" s="22"/>
    </row>
    <row r="440" spans="1:7" x14ac:dyDescent="0.25">
      <c r="A440" s="9" t="s">
        <v>639</v>
      </c>
      <c r="B440" s="9" t="s">
        <v>16</v>
      </c>
      <c r="C440" s="9" t="s">
        <v>25</v>
      </c>
      <c r="D440" s="15" t="s">
        <v>640</v>
      </c>
      <c r="E440" s="22">
        <v>6</v>
      </c>
      <c r="F440" s="22">
        <v>186.36</v>
      </c>
      <c r="G440" s="23">
        <f>ROUND(E440*F440,2)</f>
        <v>1118.1600000000001</v>
      </c>
    </row>
    <row r="441" spans="1:7" ht="67.5" x14ac:dyDescent="0.25">
      <c r="A441" s="7"/>
      <c r="B441" s="7"/>
      <c r="C441" s="7"/>
      <c r="D441" s="10" t="s">
        <v>641</v>
      </c>
      <c r="E441" s="22"/>
      <c r="F441" s="22"/>
      <c r="G441" s="22"/>
    </row>
    <row r="442" spans="1:7" x14ac:dyDescent="0.25">
      <c r="A442" s="9" t="s">
        <v>642</v>
      </c>
      <c r="B442" s="9" t="s">
        <v>16</v>
      </c>
      <c r="C442" s="9" t="s">
        <v>25</v>
      </c>
      <c r="D442" s="15" t="s">
        <v>643</v>
      </c>
      <c r="E442" s="22">
        <v>6</v>
      </c>
      <c r="F442" s="22">
        <v>93.98</v>
      </c>
      <c r="G442" s="23">
        <f>ROUND(E442*F442,2)</f>
        <v>563.88</v>
      </c>
    </row>
    <row r="443" spans="1:7" ht="56.25" x14ac:dyDescent="0.25">
      <c r="A443" s="7"/>
      <c r="B443" s="7"/>
      <c r="C443" s="7"/>
      <c r="D443" s="10" t="s">
        <v>644</v>
      </c>
      <c r="E443" s="22"/>
      <c r="F443" s="22"/>
      <c r="G443" s="22"/>
    </row>
    <row r="444" spans="1:7" ht="22.5" x14ac:dyDescent="0.25">
      <c r="A444" s="9" t="s">
        <v>645</v>
      </c>
      <c r="B444" s="9" t="s">
        <v>16</v>
      </c>
      <c r="C444" s="9" t="s">
        <v>25</v>
      </c>
      <c r="D444" s="15" t="s">
        <v>646</v>
      </c>
      <c r="E444" s="22">
        <v>1</v>
      </c>
      <c r="F444" s="22">
        <v>102</v>
      </c>
      <c r="G444" s="23">
        <f>ROUND(E444*F444,2)</f>
        <v>102</v>
      </c>
    </row>
    <row r="445" spans="1:7" ht="67.5" x14ac:dyDescent="0.25">
      <c r="A445" s="7"/>
      <c r="B445" s="7"/>
      <c r="C445" s="7"/>
      <c r="D445" s="10" t="s">
        <v>647</v>
      </c>
      <c r="E445" s="22"/>
      <c r="F445" s="22"/>
      <c r="G445" s="22"/>
    </row>
    <row r="446" spans="1:7" x14ac:dyDescent="0.25">
      <c r="A446" s="9" t="s">
        <v>648</v>
      </c>
      <c r="B446" s="9" t="s">
        <v>16</v>
      </c>
      <c r="C446" s="9" t="s">
        <v>25</v>
      </c>
      <c r="D446" s="15" t="s">
        <v>649</v>
      </c>
      <c r="E446" s="22">
        <v>3</v>
      </c>
      <c r="F446" s="22">
        <v>40.98</v>
      </c>
      <c r="G446" s="23">
        <f>ROUND(E446*F446,2)</f>
        <v>122.94</v>
      </c>
    </row>
    <row r="447" spans="1:7" ht="101.25" x14ac:dyDescent="0.25">
      <c r="A447" s="7"/>
      <c r="B447" s="7"/>
      <c r="C447" s="7"/>
      <c r="D447" s="10" t="s">
        <v>650</v>
      </c>
      <c r="E447" s="22"/>
      <c r="F447" s="22"/>
      <c r="G447" s="22"/>
    </row>
    <row r="448" spans="1:7" ht="22.5" x14ac:dyDescent="0.25">
      <c r="A448" s="9" t="s">
        <v>651</v>
      </c>
      <c r="B448" s="9" t="s">
        <v>16</v>
      </c>
      <c r="C448" s="9" t="s">
        <v>25</v>
      </c>
      <c r="D448" s="15" t="s">
        <v>652</v>
      </c>
      <c r="E448" s="22">
        <v>2</v>
      </c>
      <c r="F448" s="22">
        <v>39.17</v>
      </c>
      <c r="G448" s="23">
        <f>ROUND(E448*F448,2)</f>
        <v>78.34</v>
      </c>
    </row>
    <row r="449" spans="1:7" ht="123.75" x14ac:dyDescent="0.25">
      <c r="A449" s="7"/>
      <c r="B449" s="7"/>
      <c r="C449" s="7"/>
      <c r="D449" s="10" t="s">
        <v>653</v>
      </c>
      <c r="E449" s="22"/>
      <c r="F449" s="22"/>
      <c r="G449" s="22"/>
    </row>
    <row r="450" spans="1:7" x14ac:dyDescent="0.25">
      <c r="A450" s="9" t="s">
        <v>654</v>
      </c>
      <c r="B450" s="9" t="s">
        <v>16</v>
      </c>
      <c r="C450" s="9" t="s">
        <v>25</v>
      </c>
      <c r="D450" s="15" t="s">
        <v>655</v>
      </c>
      <c r="E450" s="22">
        <v>2</v>
      </c>
      <c r="F450" s="22">
        <v>79.61</v>
      </c>
      <c r="G450" s="23">
        <f>ROUND(E450*F450,2)</f>
        <v>159.22</v>
      </c>
    </row>
    <row r="451" spans="1:7" ht="123.75" x14ac:dyDescent="0.25">
      <c r="A451" s="7"/>
      <c r="B451" s="7"/>
      <c r="C451" s="7"/>
      <c r="D451" s="10" t="s">
        <v>656</v>
      </c>
      <c r="E451" s="22"/>
      <c r="F451" s="22"/>
      <c r="G451" s="22"/>
    </row>
    <row r="452" spans="1:7" ht="22.5" x14ac:dyDescent="0.25">
      <c r="A452" s="9" t="s">
        <v>657</v>
      </c>
      <c r="B452" s="9" t="s">
        <v>16</v>
      </c>
      <c r="C452" s="9" t="s">
        <v>25</v>
      </c>
      <c r="D452" s="15" t="s">
        <v>658</v>
      </c>
      <c r="E452" s="22">
        <v>1</v>
      </c>
      <c r="F452" s="22">
        <v>508.53</v>
      </c>
      <c r="G452" s="23">
        <f>ROUND(E452*F452,2)</f>
        <v>508.53</v>
      </c>
    </row>
    <row r="453" spans="1:7" ht="67.5" x14ac:dyDescent="0.25">
      <c r="A453" s="7"/>
      <c r="B453" s="7"/>
      <c r="C453" s="7"/>
      <c r="D453" s="10" t="s">
        <v>659</v>
      </c>
      <c r="E453" s="22"/>
      <c r="F453" s="22"/>
      <c r="G453" s="22"/>
    </row>
    <row r="454" spans="1:7" x14ac:dyDescent="0.25">
      <c r="A454" s="7"/>
      <c r="B454" s="7"/>
      <c r="C454" s="7"/>
      <c r="D454" s="16" t="s">
        <v>660</v>
      </c>
      <c r="E454" s="22">
        <v>1</v>
      </c>
      <c r="F454" s="21">
        <f>G412+G414+G416+G418+G420+G422+G424+G426+G428+G430+G432+G434+G436+G438+G440+G442+G444+G446+G448+G450+G452</f>
        <v>11767.529999999999</v>
      </c>
      <c r="G454" s="21">
        <f>ROUND(F454*E454,2)</f>
        <v>11767.53</v>
      </c>
    </row>
    <row r="455" spans="1:7" ht="0.95" customHeight="1" x14ac:dyDescent="0.25">
      <c r="A455" s="11"/>
      <c r="B455" s="11"/>
      <c r="C455" s="11"/>
      <c r="D455" s="17"/>
      <c r="E455" s="24"/>
      <c r="F455" s="24"/>
      <c r="G455" s="24"/>
    </row>
    <row r="456" spans="1:7" x14ac:dyDescent="0.25">
      <c r="A456" s="8" t="s">
        <v>661</v>
      </c>
      <c r="B456" s="8" t="s">
        <v>11</v>
      </c>
      <c r="C456" s="8" t="s">
        <v>0</v>
      </c>
      <c r="D456" s="14" t="s">
        <v>662</v>
      </c>
      <c r="E456" s="21">
        <f>E495</f>
        <v>1</v>
      </c>
      <c r="F456" s="21">
        <f>F495</f>
        <v>8847.7199999999993</v>
      </c>
      <c r="G456" s="21">
        <f>G495</f>
        <v>8847.7199999999993</v>
      </c>
    </row>
    <row r="457" spans="1:7" x14ac:dyDescent="0.25">
      <c r="A457" s="9" t="s">
        <v>663</v>
      </c>
      <c r="B457" s="9" t="s">
        <v>16</v>
      </c>
      <c r="C457" s="9" t="s">
        <v>25</v>
      </c>
      <c r="D457" s="15" t="s">
        <v>664</v>
      </c>
      <c r="E457" s="22">
        <v>6</v>
      </c>
      <c r="F457" s="22">
        <v>104.04</v>
      </c>
      <c r="G457" s="23">
        <f>ROUND(E457*F457,2)</f>
        <v>624.24</v>
      </c>
    </row>
    <row r="458" spans="1:7" ht="101.25" x14ac:dyDescent="0.25">
      <c r="A458" s="7"/>
      <c r="B458" s="7"/>
      <c r="C458" s="7"/>
      <c r="D458" s="10" t="s">
        <v>665</v>
      </c>
      <c r="E458" s="22"/>
      <c r="F458" s="22"/>
      <c r="G458" s="22"/>
    </row>
    <row r="459" spans="1:7" x14ac:dyDescent="0.25">
      <c r="A459" s="9" t="s">
        <v>666</v>
      </c>
      <c r="B459" s="9" t="s">
        <v>16</v>
      </c>
      <c r="C459" s="9" t="s">
        <v>25</v>
      </c>
      <c r="D459" s="15" t="s">
        <v>667</v>
      </c>
      <c r="E459" s="22">
        <v>4</v>
      </c>
      <c r="F459" s="22">
        <v>207.43</v>
      </c>
      <c r="G459" s="23">
        <f>ROUND(E459*F459,2)</f>
        <v>829.72</v>
      </c>
    </row>
    <row r="460" spans="1:7" ht="123.75" x14ac:dyDescent="0.25">
      <c r="A460" s="7"/>
      <c r="B460" s="7"/>
      <c r="C460" s="7"/>
      <c r="D460" s="10" t="s">
        <v>668</v>
      </c>
      <c r="E460" s="22"/>
      <c r="F460" s="22"/>
      <c r="G460" s="22"/>
    </row>
    <row r="461" spans="1:7" x14ac:dyDescent="0.25">
      <c r="A461" s="9" t="s">
        <v>669</v>
      </c>
      <c r="B461" s="9" t="s">
        <v>16</v>
      </c>
      <c r="C461" s="9" t="s">
        <v>25</v>
      </c>
      <c r="D461" s="15" t="s">
        <v>670</v>
      </c>
      <c r="E461" s="22">
        <v>2</v>
      </c>
      <c r="F461" s="22">
        <v>404.76</v>
      </c>
      <c r="G461" s="23">
        <f>ROUND(E461*F461,2)</f>
        <v>809.52</v>
      </c>
    </row>
    <row r="462" spans="1:7" ht="123.75" x14ac:dyDescent="0.25">
      <c r="A462" s="7"/>
      <c r="B462" s="7"/>
      <c r="C462" s="7"/>
      <c r="D462" s="10" t="s">
        <v>671</v>
      </c>
      <c r="E462" s="22"/>
      <c r="F462" s="22"/>
      <c r="G462" s="22"/>
    </row>
    <row r="463" spans="1:7" x14ac:dyDescent="0.25">
      <c r="A463" s="9" t="s">
        <v>672</v>
      </c>
      <c r="B463" s="9" t="s">
        <v>16</v>
      </c>
      <c r="C463" s="9" t="s">
        <v>25</v>
      </c>
      <c r="D463" s="15" t="s">
        <v>673</v>
      </c>
      <c r="E463" s="22">
        <v>1</v>
      </c>
      <c r="F463" s="22">
        <v>124.52</v>
      </c>
      <c r="G463" s="23">
        <f>ROUND(E463*F463,2)</f>
        <v>124.52</v>
      </c>
    </row>
    <row r="464" spans="1:7" ht="78.75" x14ac:dyDescent="0.25">
      <c r="A464" s="7"/>
      <c r="B464" s="7"/>
      <c r="C464" s="7"/>
      <c r="D464" s="10" t="s">
        <v>674</v>
      </c>
      <c r="E464" s="22"/>
      <c r="F464" s="22"/>
      <c r="G464" s="22"/>
    </row>
    <row r="465" spans="1:7" ht="22.5" x14ac:dyDescent="0.25">
      <c r="A465" s="9" t="s">
        <v>675</v>
      </c>
      <c r="B465" s="9" t="s">
        <v>16</v>
      </c>
      <c r="C465" s="9" t="s">
        <v>25</v>
      </c>
      <c r="D465" s="15" t="s">
        <v>676</v>
      </c>
      <c r="E465" s="22">
        <v>8</v>
      </c>
      <c r="F465" s="22">
        <v>198.36</v>
      </c>
      <c r="G465" s="23">
        <f>ROUND(E465*F465,2)</f>
        <v>1586.88</v>
      </c>
    </row>
    <row r="466" spans="1:7" ht="101.25" x14ac:dyDescent="0.25">
      <c r="A466" s="7"/>
      <c r="B466" s="7"/>
      <c r="C466" s="7"/>
      <c r="D466" s="10" t="s">
        <v>677</v>
      </c>
      <c r="E466" s="22"/>
      <c r="F466" s="22"/>
      <c r="G466" s="22"/>
    </row>
    <row r="467" spans="1:7" x14ac:dyDescent="0.25">
      <c r="A467" s="9" t="s">
        <v>678</v>
      </c>
      <c r="B467" s="9" t="s">
        <v>16</v>
      </c>
      <c r="C467" s="9" t="s">
        <v>25</v>
      </c>
      <c r="D467" s="15" t="s">
        <v>679</v>
      </c>
      <c r="E467" s="22">
        <v>8</v>
      </c>
      <c r="F467" s="22">
        <v>32.6</v>
      </c>
      <c r="G467" s="23">
        <f>ROUND(E467*F467,2)</f>
        <v>260.8</v>
      </c>
    </row>
    <row r="468" spans="1:7" ht="45" x14ac:dyDescent="0.25">
      <c r="A468" s="7"/>
      <c r="B468" s="7"/>
      <c r="C468" s="7"/>
      <c r="D468" s="10" t="s">
        <v>680</v>
      </c>
      <c r="E468" s="22"/>
      <c r="F468" s="22"/>
      <c r="G468" s="22"/>
    </row>
    <row r="469" spans="1:7" x14ac:dyDescent="0.25">
      <c r="A469" s="9" t="s">
        <v>681</v>
      </c>
      <c r="B469" s="9" t="s">
        <v>16</v>
      </c>
      <c r="C469" s="9" t="s">
        <v>25</v>
      </c>
      <c r="D469" s="15" t="s">
        <v>682</v>
      </c>
      <c r="E469" s="22">
        <v>2</v>
      </c>
      <c r="F469" s="22">
        <v>71.92</v>
      </c>
      <c r="G469" s="23">
        <f>ROUND(E469*F469,2)</f>
        <v>143.84</v>
      </c>
    </row>
    <row r="470" spans="1:7" ht="78.75" x14ac:dyDescent="0.25">
      <c r="A470" s="7"/>
      <c r="B470" s="7"/>
      <c r="C470" s="7"/>
      <c r="D470" s="10" t="s">
        <v>683</v>
      </c>
      <c r="E470" s="22"/>
      <c r="F470" s="22"/>
      <c r="G470" s="22"/>
    </row>
    <row r="471" spans="1:7" ht="22.5" x14ac:dyDescent="0.25">
      <c r="A471" s="9" t="s">
        <v>684</v>
      </c>
      <c r="B471" s="9" t="s">
        <v>16</v>
      </c>
      <c r="C471" s="9" t="s">
        <v>25</v>
      </c>
      <c r="D471" s="15" t="s">
        <v>685</v>
      </c>
      <c r="E471" s="22">
        <v>4</v>
      </c>
      <c r="F471" s="22">
        <v>203.04</v>
      </c>
      <c r="G471" s="23">
        <f>ROUND(E471*F471,2)</f>
        <v>812.16</v>
      </c>
    </row>
    <row r="472" spans="1:7" ht="123.75" x14ac:dyDescent="0.25">
      <c r="A472" s="7"/>
      <c r="B472" s="7"/>
      <c r="C472" s="7"/>
      <c r="D472" s="10" t="s">
        <v>686</v>
      </c>
      <c r="E472" s="22"/>
      <c r="F472" s="22"/>
      <c r="G472" s="22"/>
    </row>
    <row r="473" spans="1:7" ht="22.5" x14ac:dyDescent="0.25">
      <c r="A473" s="9" t="s">
        <v>687</v>
      </c>
      <c r="B473" s="9" t="s">
        <v>16</v>
      </c>
      <c r="C473" s="9" t="s">
        <v>25</v>
      </c>
      <c r="D473" s="15" t="s">
        <v>688</v>
      </c>
      <c r="E473" s="22">
        <v>2</v>
      </c>
      <c r="F473" s="22">
        <v>171.64</v>
      </c>
      <c r="G473" s="23">
        <f>ROUND(E473*F473,2)</f>
        <v>343.28</v>
      </c>
    </row>
    <row r="474" spans="1:7" ht="123.75" x14ac:dyDescent="0.25">
      <c r="A474" s="7"/>
      <c r="B474" s="7"/>
      <c r="C474" s="7"/>
      <c r="D474" s="10" t="s">
        <v>689</v>
      </c>
      <c r="E474" s="22"/>
      <c r="F474" s="22"/>
      <c r="G474" s="22"/>
    </row>
    <row r="475" spans="1:7" x14ac:dyDescent="0.25">
      <c r="A475" s="9" t="s">
        <v>690</v>
      </c>
      <c r="B475" s="9" t="s">
        <v>16</v>
      </c>
      <c r="C475" s="9" t="s">
        <v>25</v>
      </c>
      <c r="D475" s="15" t="s">
        <v>691</v>
      </c>
      <c r="E475" s="22">
        <v>1</v>
      </c>
      <c r="F475" s="22">
        <v>74.010000000000005</v>
      </c>
      <c r="G475" s="23">
        <f>ROUND(E475*F475,2)</f>
        <v>74.010000000000005</v>
      </c>
    </row>
    <row r="476" spans="1:7" ht="56.25" x14ac:dyDescent="0.25">
      <c r="A476" s="7"/>
      <c r="B476" s="7"/>
      <c r="C476" s="7"/>
      <c r="D476" s="10" t="s">
        <v>692</v>
      </c>
      <c r="E476" s="22"/>
      <c r="F476" s="22"/>
      <c r="G476" s="22"/>
    </row>
    <row r="477" spans="1:7" x14ac:dyDescent="0.25">
      <c r="A477" s="9" t="s">
        <v>693</v>
      </c>
      <c r="B477" s="9" t="s">
        <v>16</v>
      </c>
      <c r="C477" s="9" t="s">
        <v>25</v>
      </c>
      <c r="D477" s="15" t="s">
        <v>694</v>
      </c>
      <c r="E477" s="22">
        <v>2</v>
      </c>
      <c r="F477" s="22">
        <v>107.92</v>
      </c>
      <c r="G477" s="23">
        <f>ROUND(E477*F477,2)</f>
        <v>215.84</v>
      </c>
    </row>
    <row r="478" spans="1:7" ht="90" x14ac:dyDescent="0.25">
      <c r="A478" s="7"/>
      <c r="B478" s="7"/>
      <c r="C478" s="7"/>
      <c r="D478" s="10" t="s">
        <v>695</v>
      </c>
      <c r="E478" s="22"/>
      <c r="F478" s="22"/>
      <c r="G478" s="22"/>
    </row>
    <row r="479" spans="1:7" x14ac:dyDescent="0.25">
      <c r="A479" s="9" t="s">
        <v>696</v>
      </c>
      <c r="B479" s="9" t="s">
        <v>16</v>
      </c>
      <c r="C479" s="9" t="s">
        <v>25</v>
      </c>
      <c r="D479" s="15" t="s">
        <v>697</v>
      </c>
      <c r="E479" s="22">
        <v>4</v>
      </c>
      <c r="F479" s="22">
        <v>113.98</v>
      </c>
      <c r="G479" s="23">
        <f>ROUND(E479*F479,2)</f>
        <v>455.92</v>
      </c>
    </row>
    <row r="480" spans="1:7" ht="78.75" x14ac:dyDescent="0.25">
      <c r="A480" s="7"/>
      <c r="B480" s="7"/>
      <c r="C480" s="7"/>
      <c r="D480" s="10" t="s">
        <v>698</v>
      </c>
      <c r="E480" s="22"/>
      <c r="F480" s="22"/>
      <c r="G480" s="22"/>
    </row>
    <row r="481" spans="1:7" ht="22.5" x14ac:dyDescent="0.25">
      <c r="A481" s="9" t="s">
        <v>699</v>
      </c>
      <c r="B481" s="9" t="s">
        <v>16</v>
      </c>
      <c r="C481" s="9" t="s">
        <v>25</v>
      </c>
      <c r="D481" s="15" t="s">
        <v>700</v>
      </c>
      <c r="E481" s="22">
        <v>1</v>
      </c>
      <c r="F481" s="22">
        <v>302.36</v>
      </c>
      <c r="G481" s="23">
        <f>ROUND(E481*F481,2)</f>
        <v>302.36</v>
      </c>
    </row>
    <row r="482" spans="1:7" ht="135" x14ac:dyDescent="0.25">
      <c r="A482" s="7"/>
      <c r="B482" s="7"/>
      <c r="C482" s="7"/>
      <c r="D482" s="10" t="s">
        <v>701</v>
      </c>
      <c r="E482" s="22"/>
      <c r="F482" s="22"/>
      <c r="G482" s="22"/>
    </row>
    <row r="483" spans="1:7" x14ac:dyDescent="0.25">
      <c r="A483" s="9" t="s">
        <v>702</v>
      </c>
      <c r="B483" s="9" t="s">
        <v>16</v>
      </c>
      <c r="C483" s="9" t="s">
        <v>25</v>
      </c>
      <c r="D483" s="15" t="s">
        <v>703</v>
      </c>
      <c r="E483" s="22">
        <v>4</v>
      </c>
      <c r="F483" s="22">
        <v>105.45</v>
      </c>
      <c r="G483" s="23">
        <f>ROUND(E483*F483,2)</f>
        <v>421.8</v>
      </c>
    </row>
    <row r="484" spans="1:7" ht="123.75" x14ac:dyDescent="0.25">
      <c r="A484" s="7"/>
      <c r="B484" s="7"/>
      <c r="C484" s="7"/>
      <c r="D484" s="10" t="s">
        <v>704</v>
      </c>
      <c r="E484" s="22"/>
      <c r="F484" s="22"/>
      <c r="G484" s="22"/>
    </row>
    <row r="485" spans="1:7" x14ac:dyDescent="0.25">
      <c r="A485" s="9" t="s">
        <v>705</v>
      </c>
      <c r="B485" s="9" t="s">
        <v>16</v>
      </c>
      <c r="C485" s="9" t="s">
        <v>25</v>
      </c>
      <c r="D485" s="15" t="s">
        <v>706</v>
      </c>
      <c r="E485" s="22">
        <v>2</v>
      </c>
      <c r="F485" s="22">
        <v>225.52</v>
      </c>
      <c r="G485" s="23">
        <f>ROUND(E485*F485,2)</f>
        <v>451.04</v>
      </c>
    </row>
    <row r="486" spans="1:7" ht="90" x14ac:dyDescent="0.25">
      <c r="A486" s="7"/>
      <c r="B486" s="7"/>
      <c r="C486" s="7"/>
      <c r="D486" s="10" t="s">
        <v>707</v>
      </c>
      <c r="E486" s="22"/>
      <c r="F486" s="22"/>
      <c r="G486" s="22"/>
    </row>
    <row r="487" spans="1:7" x14ac:dyDescent="0.25">
      <c r="A487" s="9" t="s">
        <v>708</v>
      </c>
      <c r="B487" s="9" t="s">
        <v>16</v>
      </c>
      <c r="C487" s="9" t="s">
        <v>25</v>
      </c>
      <c r="D487" s="15" t="s">
        <v>709</v>
      </c>
      <c r="E487" s="22">
        <v>2</v>
      </c>
      <c r="F487" s="22">
        <v>67.540000000000006</v>
      </c>
      <c r="G487" s="23">
        <f>ROUND(E487*F487,2)</f>
        <v>135.08000000000001</v>
      </c>
    </row>
    <row r="488" spans="1:7" ht="90" x14ac:dyDescent="0.25">
      <c r="A488" s="7"/>
      <c r="B488" s="7"/>
      <c r="C488" s="7"/>
      <c r="D488" s="10" t="s">
        <v>710</v>
      </c>
      <c r="E488" s="22"/>
      <c r="F488" s="22"/>
      <c r="G488" s="22"/>
    </row>
    <row r="489" spans="1:7" x14ac:dyDescent="0.25">
      <c r="A489" s="9" t="s">
        <v>711</v>
      </c>
      <c r="B489" s="9" t="s">
        <v>16</v>
      </c>
      <c r="C489" s="9" t="s">
        <v>223</v>
      </c>
      <c r="D489" s="15" t="s">
        <v>712</v>
      </c>
      <c r="E489" s="22">
        <v>2</v>
      </c>
      <c r="F489" s="22">
        <v>23.72</v>
      </c>
      <c r="G489" s="23">
        <f>ROUND(E489*F489,2)</f>
        <v>47.44</v>
      </c>
    </row>
    <row r="490" spans="1:7" ht="45" x14ac:dyDescent="0.25">
      <c r="A490" s="7"/>
      <c r="B490" s="7"/>
      <c r="C490" s="7"/>
      <c r="D490" s="10" t="s">
        <v>713</v>
      </c>
      <c r="E490" s="22"/>
      <c r="F490" s="22"/>
      <c r="G490" s="22"/>
    </row>
    <row r="491" spans="1:7" x14ac:dyDescent="0.25">
      <c r="A491" s="9" t="s">
        <v>714</v>
      </c>
      <c r="B491" s="9" t="s">
        <v>16</v>
      </c>
      <c r="C491" s="9" t="s">
        <v>25</v>
      </c>
      <c r="D491" s="15" t="s">
        <v>715</v>
      </c>
      <c r="E491" s="22">
        <v>2</v>
      </c>
      <c r="F491" s="22">
        <v>249.01</v>
      </c>
      <c r="G491" s="23">
        <f>ROUND(E491*F491,2)</f>
        <v>498.02</v>
      </c>
    </row>
    <row r="492" spans="1:7" ht="78.75" x14ac:dyDescent="0.25">
      <c r="A492" s="7"/>
      <c r="B492" s="7"/>
      <c r="C492" s="7"/>
      <c r="D492" s="10" t="s">
        <v>716</v>
      </c>
      <c r="E492" s="22"/>
      <c r="F492" s="22"/>
      <c r="G492" s="22"/>
    </row>
    <row r="493" spans="1:7" ht="22.5" x14ac:dyDescent="0.25">
      <c r="A493" s="9" t="s">
        <v>717</v>
      </c>
      <c r="B493" s="9" t="s">
        <v>16</v>
      </c>
      <c r="C493" s="9" t="s">
        <v>25</v>
      </c>
      <c r="D493" s="15" t="s">
        <v>718</v>
      </c>
      <c r="E493" s="22">
        <v>1</v>
      </c>
      <c r="F493" s="22">
        <v>711.25</v>
      </c>
      <c r="G493" s="23">
        <f>ROUND(E493*F493,2)</f>
        <v>711.25</v>
      </c>
    </row>
    <row r="494" spans="1:7" ht="135" x14ac:dyDescent="0.25">
      <c r="A494" s="7"/>
      <c r="B494" s="7"/>
      <c r="C494" s="7"/>
      <c r="D494" s="10" t="s">
        <v>719</v>
      </c>
      <c r="E494" s="22"/>
      <c r="F494" s="22"/>
      <c r="G494" s="22"/>
    </row>
    <row r="495" spans="1:7" x14ac:dyDescent="0.25">
      <c r="A495" s="7"/>
      <c r="B495" s="7"/>
      <c r="C495" s="7"/>
      <c r="D495" s="16" t="s">
        <v>720</v>
      </c>
      <c r="E495" s="22">
        <v>1</v>
      </c>
      <c r="F495" s="21">
        <f>G457+G459+G461+G463+G465+G467+G469+G471+G473+G475+G477+G479+G481+G483+G485+G487+G489+G491+G493</f>
        <v>8847.7199999999993</v>
      </c>
      <c r="G495" s="21">
        <f>ROUND(F495*E495,2)</f>
        <v>8847.7199999999993</v>
      </c>
    </row>
    <row r="496" spans="1:7" ht="0.95" customHeight="1" x14ac:dyDescent="0.25">
      <c r="A496" s="11"/>
      <c r="B496" s="11"/>
      <c r="C496" s="11"/>
      <c r="D496" s="17"/>
      <c r="E496" s="24"/>
      <c r="F496" s="24"/>
      <c r="G496" s="24"/>
    </row>
    <row r="497" spans="1:7" x14ac:dyDescent="0.25">
      <c r="A497" s="7"/>
      <c r="B497" s="7"/>
      <c r="C497" s="7"/>
      <c r="D497" s="16" t="s">
        <v>721</v>
      </c>
      <c r="E497" s="22">
        <v>1</v>
      </c>
      <c r="F497" s="21">
        <f>G392+G409+G454+G495</f>
        <v>53364.29</v>
      </c>
      <c r="G497" s="21">
        <f>ROUND(F497*E497,2)</f>
        <v>53364.29</v>
      </c>
    </row>
    <row r="498" spans="1:7" ht="0.95" customHeight="1" x14ac:dyDescent="0.25">
      <c r="A498" s="11"/>
      <c r="B498" s="11"/>
      <c r="C498" s="11"/>
      <c r="D498" s="17"/>
      <c r="E498" s="24"/>
      <c r="F498" s="24"/>
      <c r="G498" s="24"/>
    </row>
    <row r="499" spans="1:7" ht="22.5" x14ac:dyDescent="0.25">
      <c r="A499" s="6" t="s">
        <v>722</v>
      </c>
      <c r="B499" s="6" t="s">
        <v>11</v>
      </c>
      <c r="C499" s="6" t="s">
        <v>0</v>
      </c>
      <c r="D499" s="13" t="s">
        <v>723</v>
      </c>
      <c r="E499" s="21">
        <f>E623</f>
        <v>1</v>
      </c>
      <c r="F499" s="21">
        <f>F623</f>
        <v>59755.16</v>
      </c>
      <c r="G499" s="21">
        <f>G623</f>
        <v>59755.16</v>
      </c>
    </row>
    <row r="500" spans="1:7" x14ac:dyDescent="0.25">
      <c r="A500" s="8" t="s">
        <v>724</v>
      </c>
      <c r="B500" s="8" t="s">
        <v>11</v>
      </c>
      <c r="C500" s="8" t="s">
        <v>0</v>
      </c>
      <c r="D500" s="14" t="s">
        <v>725</v>
      </c>
      <c r="E500" s="21">
        <f>E549</f>
        <v>1</v>
      </c>
      <c r="F500" s="21">
        <f>F549</f>
        <v>40437.939999999995</v>
      </c>
      <c r="G500" s="21">
        <f>G549</f>
        <v>40437.94</v>
      </c>
    </row>
    <row r="501" spans="1:7" x14ac:dyDescent="0.25">
      <c r="A501" s="9" t="s">
        <v>726</v>
      </c>
      <c r="B501" s="9" t="s">
        <v>16</v>
      </c>
      <c r="C501" s="9" t="s">
        <v>25</v>
      </c>
      <c r="D501" s="15" t="s">
        <v>727</v>
      </c>
      <c r="E501" s="22">
        <v>1</v>
      </c>
      <c r="F501" s="22">
        <v>872.11</v>
      </c>
      <c r="G501" s="23">
        <f>ROUND(E501*F501,2)</f>
        <v>872.11</v>
      </c>
    </row>
    <row r="502" spans="1:7" ht="123.75" x14ac:dyDescent="0.25">
      <c r="A502" s="7"/>
      <c r="B502" s="7"/>
      <c r="C502" s="7"/>
      <c r="D502" s="10" t="s">
        <v>728</v>
      </c>
      <c r="E502" s="22"/>
      <c r="F502" s="22"/>
      <c r="G502" s="22"/>
    </row>
    <row r="503" spans="1:7" x14ac:dyDescent="0.25">
      <c r="A503" s="9" t="s">
        <v>729</v>
      </c>
      <c r="B503" s="9" t="s">
        <v>16</v>
      </c>
      <c r="C503" s="9" t="s">
        <v>25</v>
      </c>
      <c r="D503" s="15" t="s">
        <v>730</v>
      </c>
      <c r="E503" s="22">
        <v>1</v>
      </c>
      <c r="F503" s="22">
        <v>450</v>
      </c>
      <c r="G503" s="23">
        <f>ROUND(E503*F503,2)</f>
        <v>450</v>
      </c>
    </row>
    <row r="504" spans="1:7" ht="112.5" x14ac:dyDescent="0.25">
      <c r="A504" s="7"/>
      <c r="B504" s="7"/>
      <c r="C504" s="7"/>
      <c r="D504" s="10" t="s">
        <v>731</v>
      </c>
      <c r="E504" s="22"/>
      <c r="F504" s="22"/>
      <c r="G504" s="22"/>
    </row>
    <row r="505" spans="1:7" x14ac:dyDescent="0.25">
      <c r="A505" s="9" t="s">
        <v>732</v>
      </c>
      <c r="B505" s="9" t="s">
        <v>16</v>
      </c>
      <c r="C505" s="9" t="s">
        <v>25</v>
      </c>
      <c r="D505" s="15" t="s">
        <v>733</v>
      </c>
      <c r="E505" s="22">
        <v>1</v>
      </c>
      <c r="F505" s="22">
        <v>333.69</v>
      </c>
      <c r="G505" s="23">
        <f>ROUND(E505*F505,2)</f>
        <v>333.69</v>
      </c>
    </row>
    <row r="506" spans="1:7" ht="90" x14ac:dyDescent="0.25">
      <c r="A506" s="7"/>
      <c r="B506" s="7"/>
      <c r="C506" s="7"/>
      <c r="D506" s="10" t="s">
        <v>734</v>
      </c>
      <c r="E506" s="22"/>
      <c r="F506" s="22"/>
      <c r="G506" s="22"/>
    </row>
    <row r="507" spans="1:7" ht="22.5" x14ac:dyDescent="0.25">
      <c r="A507" s="9" t="s">
        <v>735</v>
      </c>
      <c r="B507" s="9" t="s">
        <v>16</v>
      </c>
      <c r="C507" s="9" t="s">
        <v>25</v>
      </c>
      <c r="D507" s="15" t="s">
        <v>736</v>
      </c>
      <c r="E507" s="22">
        <v>1</v>
      </c>
      <c r="F507" s="22">
        <v>7500</v>
      </c>
      <c r="G507" s="23">
        <f>ROUND(E507*F507,2)</f>
        <v>7500</v>
      </c>
    </row>
    <row r="508" spans="1:7" ht="112.5" x14ac:dyDescent="0.25">
      <c r="A508" s="7"/>
      <c r="B508" s="7"/>
      <c r="C508" s="7"/>
      <c r="D508" s="10" t="s">
        <v>737</v>
      </c>
      <c r="E508" s="22"/>
      <c r="F508" s="22"/>
      <c r="G508" s="22"/>
    </row>
    <row r="509" spans="1:7" x14ac:dyDescent="0.25">
      <c r="A509" s="9" t="s">
        <v>738</v>
      </c>
      <c r="B509" s="9" t="s">
        <v>16</v>
      </c>
      <c r="C509" s="9" t="s">
        <v>56</v>
      </c>
      <c r="D509" s="15" t="s">
        <v>739</v>
      </c>
      <c r="E509" s="22">
        <v>1710</v>
      </c>
      <c r="F509" s="22">
        <v>2.19</v>
      </c>
      <c r="G509" s="23">
        <f>ROUND(E509*F509,2)</f>
        <v>3744.9</v>
      </c>
    </row>
    <row r="510" spans="1:7" ht="112.5" x14ac:dyDescent="0.25">
      <c r="A510" s="7"/>
      <c r="B510" s="7"/>
      <c r="C510" s="7"/>
      <c r="D510" s="10" t="s">
        <v>740</v>
      </c>
      <c r="E510" s="22"/>
      <c r="F510" s="22"/>
      <c r="G510" s="22"/>
    </row>
    <row r="511" spans="1:7" x14ac:dyDescent="0.25">
      <c r="A511" s="9" t="s">
        <v>741</v>
      </c>
      <c r="B511" s="9" t="s">
        <v>16</v>
      </c>
      <c r="C511" s="9" t="s">
        <v>56</v>
      </c>
      <c r="D511" s="15" t="s">
        <v>742</v>
      </c>
      <c r="E511" s="22">
        <v>1650</v>
      </c>
      <c r="F511" s="22">
        <v>2.62</v>
      </c>
      <c r="G511" s="23">
        <f>ROUND(E511*F511,2)</f>
        <v>4323</v>
      </c>
    </row>
    <row r="512" spans="1:7" ht="123.75" x14ac:dyDescent="0.25">
      <c r="A512" s="7"/>
      <c r="B512" s="7"/>
      <c r="C512" s="7"/>
      <c r="D512" s="10" t="s">
        <v>743</v>
      </c>
      <c r="E512" s="22"/>
      <c r="F512" s="22"/>
      <c r="G512" s="22"/>
    </row>
    <row r="513" spans="1:7" x14ac:dyDescent="0.25">
      <c r="A513" s="9" t="s">
        <v>744</v>
      </c>
      <c r="B513" s="9" t="s">
        <v>16</v>
      </c>
      <c r="C513" s="9" t="s">
        <v>56</v>
      </c>
      <c r="D513" s="15" t="s">
        <v>745</v>
      </c>
      <c r="E513" s="22">
        <v>91</v>
      </c>
      <c r="F513" s="22">
        <v>3.55</v>
      </c>
      <c r="G513" s="23">
        <f>ROUND(E513*F513,2)</f>
        <v>323.05</v>
      </c>
    </row>
    <row r="514" spans="1:7" ht="168.75" x14ac:dyDescent="0.25">
      <c r="A514" s="7"/>
      <c r="B514" s="7"/>
      <c r="C514" s="7"/>
      <c r="D514" s="10" t="s">
        <v>746</v>
      </c>
      <c r="E514" s="22"/>
      <c r="F514" s="22"/>
      <c r="G514" s="22"/>
    </row>
    <row r="515" spans="1:7" ht="22.5" x14ac:dyDescent="0.25">
      <c r="A515" s="9" t="s">
        <v>747</v>
      </c>
      <c r="B515" s="9" t="s">
        <v>16</v>
      </c>
      <c r="C515" s="9" t="s">
        <v>56</v>
      </c>
      <c r="D515" s="15" t="s">
        <v>748</v>
      </c>
      <c r="E515" s="22">
        <v>32</v>
      </c>
      <c r="F515" s="22">
        <v>6.03</v>
      </c>
      <c r="G515" s="23">
        <f>ROUND(E515*F515,2)</f>
        <v>192.96</v>
      </c>
    </row>
    <row r="516" spans="1:7" ht="135" x14ac:dyDescent="0.25">
      <c r="A516" s="7"/>
      <c r="B516" s="7"/>
      <c r="C516" s="7"/>
      <c r="D516" s="10" t="s">
        <v>749</v>
      </c>
      <c r="E516" s="22"/>
      <c r="F516" s="22"/>
      <c r="G516" s="22"/>
    </row>
    <row r="517" spans="1:7" ht="22.5" x14ac:dyDescent="0.25">
      <c r="A517" s="9" t="s">
        <v>750</v>
      </c>
      <c r="B517" s="9" t="s">
        <v>16</v>
      </c>
      <c r="C517" s="9" t="s">
        <v>56</v>
      </c>
      <c r="D517" s="15" t="s">
        <v>751</v>
      </c>
      <c r="E517" s="22">
        <v>15</v>
      </c>
      <c r="F517" s="22">
        <v>12.25</v>
      </c>
      <c r="G517" s="23">
        <f>ROUND(E517*F517,2)</f>
        <v>183.75</v>
      </c>
    </row>
    <row r="518" spans="1:7" ht="157.5" x14ac:dyDescent="0.25">
      <c r="A518" s="7"/>
      <c r="B518" s="7"/>
      <c r="C518" s="7"/>
      <c r="D518" s="10" t="s">
        <v>752</v>
      </c>
      <c r="E518" s="22"/>
      <c r="F518" s="22"/>
      <c r="G518" s="22"/>
    </row>
    <row r="519" spans="1:7" x14ac:dyDescent="0.25">
      <c r="A519" s="9" t="s">
        <v>753</v>
      </c>
      <c r="B519" s="9" t="s">
        <v>16</v>
      </c>
      <c r="C519" s="9" t="s">
        <v>56</v>
      </c>
      <c r="D519" s="15" t="s">
        <v>754</v>
      </c>
      <c r="E519" s="22">
        <v>68</v>
      </c>
      <c r="F519" s="22">
        <v>13.31</v>
      </c>
      <c r="G519" s="23">
        <f>ROUND(E519*F519,2)</f>
        <v>905.08</v>
      </c>
    </row>
    <row r="520" spans="1:7" ht="168.75" x14ac:dyDescent="0.25">
      <c r="A520" s="7"/>
      <c r="B520" s="7"/>
      <c r="C520" s="7"/>
      <c r="D520" s="10" t="s">
        <v>755</v>
      </c>
      <c r="E520" s="22"/>
      <c r="F520" s="22"/>
      <c r="G520" s="22"/>
    </row>
    <row r="521" spans="1:7" x14ac:dyDescent="0.25">
      <c r="A521" s="9" t="s">
        <v>756</v>
      </c>
      <c r="B521" s="9" t="s">
        <v>16</v>
      </c>
      <c r="C521" s="9" t="s">
        <v>25</v>
      </c>
      <c r="D521" s="15" t="s">
        <v>757</v>
      </c>
      <c r="E521" s="22">
        <v>15</v>
      </c>
      <c r="F521" s="22">
        <v>5.17</v>
      </c>
      <c r="G521" s="23">
        <f>ROUND(E521*F521,2)</f>
        <v>77.55</v>
      </c>
    </row>
    <row r="522" spans="1:7" ht="146.25" x14ac:dyDescent="0.25">
      <c r="A522" s="7"/>
      <c r="B522" s="7"/>
      <c r="C522" s="7"/>
      <c r="D522" s="10" t="s">
        <v>758</v>
      </c>
      <c r="E522" s="22"/>
      <c r="F522" s="22"/>
      <c r="G522" s="22"/>
    </row>
    <row r="523" spans="1:7" x14ac:dyDescent="0.25">
      <c r="A523" s="9" t="s">
        <v>759</v>
      </c>
      <c r="B523" s="9" t="s">
        <v>16</v>
      </c>
      <c r="C523" s="9" t="s">
        <v>56</v>
      </c>
      <c r="D523" s="15" t="s">
        <v>760</v>
      </c>
      <c r="E523" s="22">
        <v>637</v>
      </c>
      <c r="F523" s="22">
        <v>5.04</v>
      </c>
      <c r="G523" s="23">
        <f>ROUND(E523*F523,2)</f>
        <v>3210.48</v>
      </c>
    </row>
    <row r="524" spans="1:7" ht="67.5" x14ac:dyDescent="0.25">
      <c r="A524" s="7"/>
      <c r="B524" s="7"/>
      <c r="C524" s="7"/>
      <c r="D524" s="10" t="s">
        <v>761</v>
      </c>
      <c r="E524" s="22"/>
      <c r="F524" s="22"/>
      <c r="G524" s="22"/>
    </row>
    <row r="525" spans="1:7" x14ac:dyDescent="0.25">
      <c r="A525" s="9" t="s">
        <v>762</v>
      </c>
      <c r="B525" s="9" t="s">
        <v>16</v>
      </c>
      <c r="C525" s="9" t="s">
        <v>25</v>
      </c>
      <c r="D525" s="15" t="s">
        <v>763</v>
      </c>
      <c r="E525" s="22">
        <v>1</v>
      </c>
      <c r="F525" s="22">
        <v>21.71</v>
      </c>
      <c r="G525" s="23">
        <f>ROUND(E525*F525,2)</f>
        <v>21.71</v>
      </c>
    </row>
    <row r="526" spans="1:7" ht="90" x14ac:dyDescent="0.25">
      <c r="A526" s="7"/>
      <c r="B526" s="7"/>
      <c r="C526" s="7"/>
      <c r="D526" s="10" t="s">
        <v>764</v>
      </c>
      <c r="E526" s="22"/>
      <c r="F526" s="22"/>
      <c r="G526" s="22"/>
    </row>
    <row r="527" spans="1:7" x14ac:dyDescent="0.25">
      <c r="A527" s="9" t="s">
        <v>765</v>
      </c>
      <c r="B527" s="9" t="s">
        <v>16</v>
      </c>
      <c r="C527" s="9" t="s">
        <v>25</v>
      </c>
      <c r="D527" s="15" t="s">
        <v>766</v>
      </c>
      <c r="E527" s="22">
        <v>28</v>
      </c>
      <c r="F527" s="22">
        <v>24</v>
      </c>
      <c r="G527" s="23">
        <f>ROUND(E527*F527,2)</f>
        <v>672</v>
      </c>
    </row>
    <row r="528" spans="1:7" ht="157.5" x14ac:dyDescent="0.25">
      <c r="A528" s="7"/>
      <c r="B528" s="7"/>
      <c r="C528" s="7"/>
      <c r="D528" s="10" t="s">
        <v>767</v>
      </c>
      <c r="E528" s="22"/>
      <c r="F528" s="22"/>
      <c r="G528" s="22"/>
    </row>
    <row r="529" spans="1:7" x14ac:dyDescent="0.25">
      <c r="A529" s="9" t="s">
        <v>768</v>
      </c>
      <c r="B529" s="9" t="s">
        <v>16</v>
      </c>
      <c r="C529" s="9" t="s">
        <v>25</v>
      </c>
      <c r="D529" s="15" t="s">
        <v>769</v>
      </c>
      <c r="E529" s="22">
        <v>2</v>
      </c>
      <c r="F529" s="22">
        <v>22.31</v>
      </c>
      <c r="G529" s="23">
        <f>ROUND(E529*F529,2)</f>
        <v>44.62</v>
      </c>
    </row>
    <row r="530" spans="1:7" ht="168.75" x14ac:dyDescent="0.25">
      <c r="A530" s="7"/>
      <c r="B530" s="7"/>
      <c r="C530" s="7"/>
      <c r="D530" s="10" t="s">
        <v>770</v>
      </c>
      <c r="E530" s="22"/>
      <c r="F530" s="22"/>
      <c r="G530" s="22"/>
    </row>
    <row r="531" spans="1:7" ht="22.5" x14ac:dyDescent="0.25">
      <c r="A531" s="9" t="s">
        <v>771</v>
      </c>
      <c r="B531" s="9" t="s">
        <v>16</v>
      </c>
      <c r="C531" s="9" t="s">
        <v>25</v>
      </c>
      <c r="D531" s="15" t="s">
        <v>772</v>
      </c>
      <c r="E531" s="22">
        <v>6</v>
      </c>
      <c r="F531" s="22">
        <v>66.989999999999995</v>
      </c>
      <c r="G531" s="23">
        <f>ROUND(E531*F531,2)</f>
        <v>401.94</v>
      </c>
    </row>
    <row r="532" spans="1:7" ht="191.25" x14ac:dyDescent="0.25">
      <c r="A532" s="7"/>
      <c r="B532" s="7"/>
      <c r="C532" s="7"/>
      <c r="D532" s="10" t="s">
        <v>773</v>
      </c>
      <c r="E532" s="22"/>
      <c r="F532" s="22"/>
      <c r="G532" s="22"/>
    </row>
    <row r="533" spans="1:7" ht="22.5" x14ac:dyDescent="0.25">
      <c r="A533" s="9" t="s">
        <v>774</v>
      </c>
      <c r="B533" s="9" t="s">
        <v>16</v>
      </c>
      <c r="C533" s="9" t="s">
        <v>25</v>
      </c>
      <c r="D533" s="15" t="s">
        <v>775</v>
      </c>
      <c r="E533" s="22">
        <v>4</v>
      </c>
      <c r="F533" s="22">
        <v>105.03</v>
      </c>
      <c r="G533" s="23">
        <f>ROUND(E533*F533,2)</f>
        <v>420.12</v>
      </c>
    </row>
    <row r="534" spans="1:7" ht="213.75" x14ac:dyDescent="0.25">
      <c r="A534" s="7"/>
      <c r="B534" s="7"/>
      <c r="C534" s="7"/>
      <c r="D534" s="10" t="s">
        <v>776</v>
      </c>
      <c r="E534" s="22"/>
      <c r="F534" s="22"/>
      <c r="G534" s="22"/>
    </row>
    <row r="535" spans="1:7" ht="22.5" x14ac:dyDescent="0.25">
      <c r="A535" s="9" t="s">
        <v>777</v>
      </c>
      <c r="B535" s="9" t="s">
        <v>16</v>
      </c>
      <c r="C535" s="9" t="s">
        <v>25</v>
      </c>
      <c r="D535" s="15" t="s">
        <v>778</v>
      </c>
      <c r="E535" s="22">
        <v>1</v>
      </c>
      <c r="F535" s="22">
        <v>127.47</v>
      </c>
      <c r="G535" s="23">
        <f>ROUND(E535*F535,2)</f>
        <v>127.47</v>
      </c>
    </row>
    <row r="536" spans="1:7" ht="213.75" x14ac:dyDescent="0.25">
      <c r="A536" s="7"/>
      <c r="B536" s="7"/>
      <c r="C536" s="7"/>
      <c r="D536" s="10" t="s">
        <v>779</v>
      </c>
      <c r="E536" s="22"/>
      <c r="F536" s="22"/>
      <c r="G536" s="22"/>
    </row>
    <row r="537" spans="1:7" ht="22.5" x14ac:dyDescent="0.25">
      <c r="A537" s="9" t="s">
        <v>780</v>
      </c>
      <c r="B537" s="9" t="s">
        <v>16</v>
      </c>
      <c r="C537" s="9" t="s">
        <v>56</v>
      </c>
      <c r="D537" s="15" t="s">
        <v>781</v>
      </c>
      <c r="E537" s="22">
        <v>405</v>
      </c>
      <c r="F537" s="22">
        <v>20.52</v>
      </c>
      <c r="G537" s="23">
        <f>ROUND(E537*F537,2)</f>
        <v>8310.6</v>
      </c>
    </row>
    <row r="538" spans="1:7" ht="146.25" x14ac:dyDescent="0.25">
      <c r="A538" s="7"/>
      <c r="B538" s="7"/>
      <c r="C538" s="7"/>
      <c r="D538" s="10" t="s">
        <v>782</v>
      </c>
      <c r="E538" s="22"/>
      <c r="F538" s="22"/>
      <c r="G538" s="22"/>
    </row>
    <row r="539" spans="1:7" ht="22.5" x14ac:dyDescent="0.25">
      <c r="A539" s="9" t="s">
        <v>783</v>
      </c>
      <c r="B539" s="9" t="s">
        <v>16</v>
      </c>
      <c r="C539" s="9" t="s">
        <v>56</v>
      </c>
      <c r="D539" s="15" t="s">
        <v>784</v>
      </c>
      <c r="E539" s="22">
        <v>162</v>
      </c>
      <c r="F539" s="22">
        <v>26.84</v>
      </c>
      <c r="G539" s="23">
        <f>ROUND(E539*F539,2)</f>
        <v>4348.08</v>
      </c>
    </row>
    <row r="540" spans="1:7" ht="90" x14ac:dyDescent="0.25">
      <c r="A540" s="7"/>
      <c r="B540" s="7"/>
      <c r="C540" s="7"/>
      <c r="D540" s="10" t="s">
        <v>785</v>
      </c>
      <c r="E540" s="22"/>
      <c r="F540" s="22"/>
      <c r="G540" s="22"/>
    </row>
    <row r="541" spans="1:7" ht="22.5" x14ac:dyDescent="0.25">
      <c r="A541" s="9" t="s">
        <v>786</v>
      </c>
      <c r="B541" s="9" t="s">
        <v>16</v>
      </c>
      <c r="C541" s="9" t="s">
        <v>56</v>
      </c>
      <c r="D541" s="15" t="s">
        <v>787</v>
      </c>
      <c r="E541" s="22">
        <v>70</v>
      </c>
      <c r="F541" s="22">
        <v>34.29</v>
      </c>
      <c r="G541" s="23">
        <f>ROUND(E541*F541,2)</f>
        <v>2400.3000000000002</v>
      </c>
    </row>
    <row r="542" spans="1:7" ht="101.25" x14ac:dyDescent="0.25">
      <c r="A542" s="7"/>
      <c r="B542" s="7"/>
      <c r="C542" s="7"/>
      <c r="D542" s="10" t="s">
        <v>788</v>
      </c>
      <c r="E542" s="22"/>
      <c r="F542" s="22"/>
      <c r="G542" s="22"/>
    </row>
    <row r="543" spans="1:7" x14ac:dyDescent="0.25">
      <c r="A543" s="9" t="s">
        <v>789</v>
      </c>
      <c r="B543" s="9" t="s">
        <v>16</v>
      </c>
      <c r="C543" s="9" t="s">
        <v>25</v>
      </c>
      <c r="D543" s="15" t="s">
        <v>790</v>
      </c>
      <c r="E543" s="22">
        <v>9</v>
      </c>
      <c r="F543" s="22">
        <v>5.17</v>
      </c>
      <c r="G543" s="23">
        <f>ROUND(E543*F543,2)</f>
        <v>46.53</v>
      </c>
    </row>
    <row r="544" spans="1:7" ht="146.25" x14ac:dyDescent="0.25">
      <c r="A544" s="7"/>
      <c r="B544" s="7"/>
      <c r="C544" s="7"/>
      <c r="D544" s="10" t="s">
        <v>791</v>
      </c>
      <c r="E544" s="22"/>
      <c r="F544" s="22"/>
      <c r="G544" s="22"/>
    </row>
    <row r="545" spans="1:7" x14ac:dyDescent="0.25">
      <c r="A545" s="9" t="s">
        <v>792</v>
      </c>
      <c r="B545" s="9" t="s">
        <v>16</v>
      </c>
      <c r="C545" s="9" t="s">
        <v>56</v>
      </c>
      <c r="D545" s="15" t="s">
        <v>793</v>
      </c>
      <c r="E545" s="22">
        <v>300</v>
      </c>
      <c r="F545" s="22">
        <v>2.76</v>
      </c>
      <c r="G545" s="23">
        <f>ROUND(E545*F545,2)</f>
        <v>828</v>
      </c>
    </row>
    <row r="546" spans="1:7" ht="112.5" x14ac:dyDescent="0.25">
      <c r="A546" s="7"/>
      <c r="B546" s="7"/>
      <c r="C546" s="7"/>
      <c r="D546" s="10" t="s">
        <v>794</v>
      </c>
      <c r="E546" s="22"/>
      <c r="F546" s="22"/>
      <c r="G546" s="22"/>
    </row>
    <row r="547" spans="1:7" x14ac:dyDescent="0.25">
      <c r="A547" s="9" t="s">
        <v>795</v>
      </c>
      <c r="B547" s="9" t="s">
        <v>16</v>
      </c>
      <c r="C547" s="9" t="s">
        <v>56</v>
      </c>
      <c r="D547" s="15" t="s">
        <v>796</v>
      </c>
      <c r="E547" s="22">
        <v>200</v>
      </c>
      <c r="F547" s="22">
        <v>3.5</v>
      </c>
      <c r="G547" s="23">
        <f>ROUND(E547*F547,2)</f>
        <v>700</v>
      </c>
    </row>
    <row r="548" spans="1:7" ht="112.5" x14ac:dyDescent="0.25">
      <c r="A548" s="7"/>
      <c r="B548" s="7"/>
      <c r="C548" s="7"/>
      <c r="D548" s="10" t="s">
        <v>797</v>
      </c>
      <c r="E548" s="22"/>
      <c r="F548" s="22"/>
      <c r="G548" s="22"/>
    </row>
    <row r="549" spans="1:7" x14ac:dyDescent="0.25">
      <c r="A549" s="7"/>
      <c r="B549" s="7"/>
      <c r="C549" s="7"/>
      <c r="D549" s="16" t="s">
        <v>798</v>
      </c>
      <c r="E549" s="22">
        <v>1</v>
      </c>
      <c r="F549" s="21">
        <f>G501+G503+G505+G507+G509+G511+G513+G515+G517+G519+G521+G523+G525+G527+G529+G531+G533+G535+G537+G539+G541+G543+G545+G547</f>
        <v>40437.939999999995</v>
      </c>
      <c r="G549" s="21">
        <f>ROUND(F549*E549,2)</f>
        <v>40437.94</v>
      </c>
    </row>
    <row r="550" spans="1:7" ht="0.95" customHeight="1" x14ac:dyDescent="0.25">
      <c r="A550" s="11"/>
      <c r="B550" s="11"/>
      <c r="C550" s="11"/>
      <c r="D550" s="17"/>
      <c r="E550" s="24"/>
      <c r="F550" s="24"/>
      <c r="G550" s="24"/>
    </row>
    <row r="551" spans="1:7" x14ac:dyDescent="0.25">
      <c r="A551" s="8" t="s">
        <v>799</v>
      </c>
      <c r="B551" s="8" t="s">
        <v>11</v>
      </c>
      <c r="C551" s="8" t="s">
        <v>0</v>
      </c>
      <c r="D551" s="14" t="s">
        <v>800</v>
      </c>
      <c r="E551" s="21">
        <f>E587</f>
        <v>1</v>
      </c>
      <c r="F551" s="21">
        <f>F587</f>
        <v>13083.080000000002</v>
      </c>
      <c r="G551" s="21">
        <f>G587</f>
        <v>13083.08</v>
      </c>
    </row>
    <row r="552" spans="1:7" ht="112.5" x14ac:dyDescent="0.25">
      <c r="A552" s="7"/>
      <c r="B552" s="7"/>
      <c r="C552" s="7"/>
      <c r="D552" s="10" t="s">
        <v>801</v>
      </c>
      <c r="E552" s="22"/>
      <c r="F552" s="22"/>
      <c r="G552" s="22"/>
    </row>
    <row r="553" spans="1:7" x14ac:dyDescent="0.25">
      <c r="A553" s="9" t="s">
        <v>802</v>
      </c>
      <c r="B553" s="9" t="s">
        <v>16</v>
      </c>
      <c r="C553" s="9" t="s">
        <v>25</v>
      </c>
      <c r="D553" s="15" t="s">
        <v>803</v>
      </c>
      <c r="E553" s="22">
        <v>1</v>
      </c>
      <c r="F553" s="22">
        <v>196.22</v>
      </c>
      <c r="G553" s="23">
        <f>ROUND(E553*F553,2)</f>
        <v>196.22</v>
      </c>
    </row>
    <row r="554" spans="1:7" ht="112.5" x14ac:dyDescent="0.25">
      <c r="A554" s="7"/>
      <c r="B554" s="7"/>
      <c r="C554" s="7"/>
      <c r="D554" s="10" t="s">
        <v>804</v>
      </c>
      <c r="E554" s="22"/>
      <c r="F554" s="22"/>
      <c r="G554" s="22"/>
    </row>
    <row r="555" spans="1:7" x14ac:dyDescent="0.25">
      <c r="A555" s="9" t="s">
        <v>805</v>
      </c>
      <c r="B555" s="9" t="s">
        <v>16</v>
      </c>
      <c r="C555" s="9" t="s">
        <v>25</v>
      </c>
      <c r="D555" s="15" t="s">
        <v>806</v>
      </c>
      <c r="E555" s="22">
        <v>58</v>
      </c>
      <c r="F555" s="22">
        <v>33.32</v>
      </c>
      <c r="G555" s="23">
        <f>ROUND(E555*F555,2)</f>
        <v>1932.56</v>
      </c>
    </row>
    <row r="556" spans="1:7" ht="112.5" x14ac:dyDescent="0.25">
      <c r="A556" s="7"/>
      <c r="B556" s="7"/>
      <c r="C556" s="7"/>
      <c r="D556" s="10" t="s">
        <v>807</v>
      </c>
      <c r="E556" s="22"/>
      <c r="F556" s="22"/>
      <c r="G556" s="22"/>
    </row>
    <row r="557" spans="1:7" ht="22.5" x14ac:dyDescent="0.25">
      <c r="A557" s="9" t="s">
        <v>808</v>
      </c>
      <c r="B557" s="9" t="s">
        <v>16</v>
      </c>
      <c r="C557" s="9" t="s">
        <v>25</v>
      </c>
      <c r="D557" s="15" t="s">
        <v>809</v>
      </c>
      <c r="E557" s="22">
        <v>1</v>
      </c>
      <c r="F557" s="22">
        <v>45</v>
      </c>
      <c r="G557" s="23">
        <f>ROUND(E557*F557,2)</f>
        <v>45</v>
      </c>
    </row>
    <row r="558" spans="1:7" ht="33.75" x14ac:dyDescent="0.25">
      <c r="A558" s="7"/>
      <c r="B558" s="7"/>
      <c r="C558" s="7"/>
      <c r="D558" s="10" t="s">
        <v>810</v>
      </c>
      <c r="E558" s="22"/>
      <c r="F558" s="22"/>
      <c r="G558" s="22"/>
    </row>
    <row r="559" spans="1:7" x14ac:dyDescent="0.25">
      <c r="A559" s="9" t="s">
        <v>811</v>
      </c>
      <c r="B559" s="9" t="s">
        <v>16</v>
      </c>
      <c r="C559" s="9" t="s">
        <v>25</v>
      </c>
      <c r="D559" s="15" t="s">
        <v>812</v>
      </c>
      <c r="E559" s="22">
        <v>61</v>
      </c>
      <c r="F559" s="22">
        <v>34.49</v>
      </c>
      <c r="G559" s="23">
        <f>ROUND(E559*F559,2)</f>
        <v>2103.89</v>
      </c>
    </row>
    <row r="560" spans="1:7" ht="101.25" x14ac:dyDescent="0.25">
      <c r="A560" s="7"/>
      <c r="B560" s="7"/>
      <c r="C560" s="7"/>
      <c r="D560" s="10" t="s">
        <v>813</v>
      </c>
      <c r="E560" s="22"/>
      <c r="F560" s="22"/>
      <c r="G560" s="22"/>
    </row>
    <row r="561" spans="1:7" x14ac:dyDescent="0.25">
      <c r="A561" s="9" t="s">
        <v>814</v>
      </c>
      <c r="B561" s="9" t="s">
        <v>16</v>
      </c>
      <c r="C561" s="9" t="s">
        <v>25</v>
      </c>
      <c r="D561" s="15" t="s">
        <v>815</v>
      </c>
      <c r="E561" s="22">
        <v>36</v>
      </c>
      <c r="F561" s="22">
        <v>31.86</v>
      </c>
      <c r="G561" s="23">
        <f>ROUND(E561*F561,2)</f>
        <v>1146.96</v>
      </c>
    </row>
    <row r="562" spans="1:7" ht="135" x14ac:dyDescent="0.25">
      <c r="A562" s="7"/>
      <c r="B562" s="7"/>
      <c r="C562" s="7"/>
      <c r="D562" s="10" t="s">
        <v>816</v>
      </c>
      <c r="E562" s="22"/>
      <c r="F562" s="22"/>
      <c r="G562" s="22"/>
    </row>
    <row r="563" spans="1:7" x14ac:dyDescent="0.25">
      <c r="A563" s="9" t="s">
        <v>817</v>
      </c>
      <c r="B563" s="9" t="s">
        <v>16</v>
      </c>
      <c r="C563" s="9" t="s">
        <v>25</v>
      </c>
      <c r="D563" s="15" t="s">
        <v>818</v>
      </c>
      <c r="E563" s="22">
        <v>12</v>
      </c>
      <c r="F563" s="22">
        <v>38.17</v>
      </c>
      <c r="G563" s="23">
        <f>ROUND(E563*F563,2)</f>
        <v>458.04</v>
      </c>
    </row>
    <row r="564" spans="1:7" ht="112.5" x14ac:dyDescent="0.25">
      <c r="A564" s="7"/>
      <c r="B564" s="7"/>
      <c r="C564" s="7"/>
      <c r="D564" s="10" t="s">
        <v>819</v>
      </c>
      <c r="E564" s="22"/>
      <c r="F564" s="22"/>
      <c r="G564" s="22"/>
    </row>
    <row r="565" spans="1:7" x14ac:dyDescent="0.25">
      <c r="A565" s="9" t="s">
        <v>820</v>
      </c>
      <c r="B565" s="9" t="s">
        <v>16</v>
      </c>
      <c r="C565" s="9" t="s">
        <v>25</v>
      </c>
      <c r="D565" s="15" t="s">
        <v>821</v>
      </c>
      <c r="E565" s="22">
        <v>26</v>
      </c>
      <c r="F565" s="22">
        <v>35.32</v>
      </c>
      <c r="G565" s="23">
        <f>ROUND(E565*F565,2)</f>
        <v>918.32</v>
      </c>
    </row>
    <row r="566" spans="1:7" ht="123.75" x14ac:dyDescent="0.25">
      <c r="A566" s="7"/>
      <c r="B566" s="7"/>
      <c r="C566" s="7"/>
      <c r="D566" s="10" t="s">
        <v>822</v>
      </c>
      <c r="E566" s="22"/>
      <c r="F566" s="22"/>
      <c r="G566" s="22"/>
    </row>
    <row r="567" spans="1:7" x14ac:dyDescent="0.25">
      <c r="A567" s="9" t="s">
        <v>823</v>
      </c>
      <c r="B567" s="9" t="s">
        <v>16</v>
      </c>
      <c r="C567" s="9" t="s">
        <v>25</v>
      </c>
      <c r="D567" s="15" t="s">
        <v>824</v>
      </c>
      <c r="E567" s="22">
        <v>16</v>
      </c>
      <c r="F567" s="22">
        <v>31.09</v>
      </c>
      <c r="G567" s="23">
        <f>ROUND(E567*F567,2)</f>
        <v>497.44</v>
      </c>
    </row>
    <row r="568" spans="1:7" ht="123.75" x14ac:dyDescent="0.25">
      <c r="A568" s="7"/>
      <c r="B568" s="7"/>
      <c r="C568" s="7"/>
      <c r="D568" s="10" t="s">
        <v>825</v>
      </c>
      <c r="E568" s="22"/>
      <c r="F568" s="22"/>
      <c r="G568" s="22"/>
    </row>
    <row r="569" spans="1:7" x14ac:dyDescent="0.25">
      <c r="A569" s="9" t="s">
        <v>826</v>
      </c>
      <c r="B569" s="9" t="s">
        <v>16</v>
      </c>
      <c r="C569" s="9" t="s">
        <v>25</v>
      </c>
      <c r="D569" s="15" t="s">
        <v>827</v>
      </c>
      <c r="E569" s="22">
        <v>43</v>
      </c>
      <c r="F569" s="22">
        <v>38.83</v>
      </c>
      <c r="G569" s="23">
        <f>ROUND(E569*F569,2)</f>
        <v>1669.69</v>
      </c>
    </row>
    <row r="570" spans="1:7" ht="123.75" x14ac:dyDescent="0.25">
      <c r="A570" s="7"/>
      <c r="B570" s="7"/>
      <c r="C570" s="7"/>
      <c r="D570" s="10" t="s">
        <v>828</v>
      </c>
      <c r="E570" s="22"/>
      <c r="F570" s="22"/>
      <c r="G570" s="22"/>
    </row>
    <row r="571" spans="1:7" x14ac:dyDescent="0.25">
      <c r="A571" s="9" t="s">
        <v>829</v>
      </c>
      <c r="B571" s="9" t="s">
        <v>16</v>
      </c>
      <c r="C571" s="9" t="s">
        <v>25</v>
      </c>
      <c r="D571" s="15" t="s">
        <v>830</v>
      </c>
      <c r="E571" s="22">
        <v>4</v>
      </c>
      <c r="F571" s="22">
        <v>41.59</v>
      </c>
      <c r="G571" s="23">
        <f>ROUND(E571*F571,2)</f>
        <v>166.36</v>
      </c>
    </row>
    <row r="572" spans="1:7" ht="123.75" x14ac:dyDescent="0.25">
      <c r="A572" s="7"/>
      <c r="B572" s="7"/>
      <c r="C572" s="7"/>
      <c r="D572" s="10" t="s">
        <v>831</v>
      </c>
      <c r="E572" s="22"/>
      <c r="F572" s="22"/>
      <c r="G572" s="22"/>
    </row>
    <row r="573" spans="1:7" x14ac:dyDescent="0.25">
      <c r="A573" s="9" t="s">
        <v>832</v>
      </c>
      <c r="B573" s="9" t="s">
        <v>16</v>
      </c>
      <c r="C573" s="9" t="s">
        <v>25</v>
      </c>
      <c r="D573" s="15" t="s">
        <v>833</v>
      </c>
      <c r="E573" s="22">
        <v>15</v>
      </c>
      <c r="F573" s="22">
        <v>51.68</v>
      </c>
      <c r="G573" s="23">
        <f>ROUND(E573*F573,2)</f>
        <v>775.2</v>
      </c>
    </row>
    <row r="574" spans="1:7" ht="123.75" x14ac:dyDescent="0.25">
      <c r="A574" s="7"/>
      <c r="B574" s="7"/>
      <c r="C574" s="7"/>
      <c r="D574" s="10" t="s">
        <v>834</v>
      </c>
      <c r="E574" s="22"/>
      <c r="F574" s="22"/>
      <c r="G574" s="22"/>
    </row>
    <row r="575" spans="1:7" x14ac:dyDescent="0.25">
      <c r="A575" s="9" t="s">
        <v>835</v>
      </c>
      <c r="B575" s="9" t="s">
        <v>16</v>
      </c>
      <c r="C575" s="9" t="s">
        <v>25</v>
      </c>
      <c r="D575" s="15" t="s">
        <v>836</v>
      </c>
      <c r="E575" s="22">
        <v>10</v>
      </c>
      <c r="F575" s="22">
        <v>60.45</v>
      </c>
      <c r="G575" s="23">
        <f>ROUND(E575*F575,2)</f>
        <v>604.5</v>
      </c>
    </row>
    <row r="576" spans="1:7" ht="123.75" x14ac:dyDescent="0.25">
      <c r="A576" s="7"/>
      <c r="B576" s="7"/>
      <c r="C576" s="7"/>
      <c r="D576" s="10" t="s">
        <v>834</v>
      </c>
      <c r="E576" s="22"/>
      <c r="F576" s="22"/>
      <c r="G576" s="22"/>
    </row>
    <row r="577" spans="1:7" x14ac:dyDescent="0.25">
      <c r="A577" s="9" t="s">
        <v>837</v>
      </c>
      <c r="B577" s="9" t="s">
        <v>16</v>
      </c>
      <c r="C577" s="9" t="s">
        <v>25</v>
      </c>
      <c r="D577" s="15" t="s">
        <v>838</v>
      </c>
      <c r="E577" s="22">
        <v>9</v>
      </c>
      <c r="F577" s="22">
        <v>25</v>
      </c>
      <c r="G577" s="23">
        <f>ROUND(E577*F577,2)</f>
        <v>225</v>
      </c>
    </row>
    <row r="578" spans="1:7" ht="67.5" x14ac:dyDescent="0.25">
      <c r="A578" s="7"/>
      <c r="B578" s="7"/>
      <c r="C578" s="7"/>
      <c r="D578" s="10" t="s">
        <v>839</v>
      </c>
      <c r="E578" s="22"/>
      <c r="F578" s="22"/>
      <c r="G578" s="22"/>
    </row>
    <row r="579" spans="1:7" x14ac:dyDescent="0.25">
      <c r="A579" s="9" t="s">
        <v>840</v>
      </c>
      <c r="B579" s="9" t="s">
        <v>16</v>
      </c>
      <c r="C579" s="9" t="s">
        <v>25</v>
      </c>
      <c r="D579" s="15" t="s">
        <v>841</v>
      </c>
      <c r="E579" s="22">
        <v>4</v>
      </c>
      <c r="F579" s="22">
        <v>24.59</v>
      </c>
      <c r="G579" s="23">
        <f>ROUND(E579*F579,2)</f>
        <v>98.36</v>
      </c>
    </row>
    <row r="580" spans="1:7" ht="90" x14ac:dyDescent="0.25">
      <c r="A580" s="7"/>
      <c r="B580" s="7"/>
      <c r="C580" s="7"/>
      <c r="D580" s="10" t="s">
        <v>842</v>
      </c>
      <c r="E580" s="22"/>
      <c r="F580" s="22"/>
      <c r="G580" s="22"/>
    </row>
    <row r="581" spans="1:7" x14ac:dyDescent="0.25">
      <c r="A581" s="9" t="s">
        <v>843</v>
      </c>
      <c r="B581" s="9" t="s">
        <v>16</v>
      </c>
      <c r="C581" s="9" t="s">
        <v>25</v>
      </c>
      <c r="D581" s="15" t="s">
        <v>844</v>
      </c>
      <c r="E581" s="22">
        <v>47</v>
      </c>
      <c r="F581" s="22">
        <v>37.81</v>
      </c>
      <c r="G581" s="23">
        <f>ROUND(E581*F581,2)</f>
        <v>1777.07</v>
      </c>
    </row>
    <row r="582" spans="1:7" ht="45" x14ac:dyDescent="0.25">
      <c r="A582" s="7"/>
      <c r="B582" s="7"/>
      <c r="C582" s="7"/>
      <c r="D582" s="10" t="s">
        <v>845</v>
      </c>
      <c r="E582" s="22"/>
      <c r="F582" s="22"/>
      <c r="G582" s="22"/>
    </row>
    <row r="583" spans="1:7" x14ac:dyDescent="0.25">
      <c r="A583" s="9" t="s">
        <v>846</v>
      </c>
      <c r="B583" s="9" t="s">
        <v>16</v>
      </c>
      <c r="C583" s="9" t="s">
        <v>56</v>
      </c>
      <c r="D583" s="15" t="s">
        <v>847</v>
      </c>
      <c r="E583" s="22">
        <v>7.2</v>
      </c>
      <c r="F583" s="22">
        <v>35.26</v>
      </c>
      <c r="G583" s="23">
        <f>ROUND(E583*F583,2)</f>
        <v>253.87</v>
      </c>
    </row>
    <row r="584" spans="1:7" ht="112.5" x14ac:dyDescent="0.25">
      <c r="A584" s="7"/>
      <c r="B584" s="7"/>
      <c r="C584" s="7"/>
      <c r="D584" s="10" t="s">
        <v>848</v>
      </c>
      <c r="E584" s="22"/>
      <c r="F584" s="22"/>
      <c r="G584" s="22"/>
    </row>
    <row r="585" spans="1:7" x14ac:dyDescent="0.25">
      <c r="A585" s="9" t="s">
        <v>849</v>
      </c>
      <c r="B585" s="9" t="s">
        <v>16</v>
      </c>
      <c r="C585" s="9" t="s">
        <v>25</v>
      </c>
      <c r="D585" s="15" t="s">
        <v>850</v>
      </c>
      <c r="E585" s="22">
        <v>4</v>
      </c>
      <c r="F585" s="22">
        <v>53.65</v>
      </c>
      <c r="G585" s="23">
        <f>ROUND(E585*F585,2)</f>
        <v>214.6</v>
      </c>
    </row>
    <row r="586" spans="1:7" ht="112.5" x14ac:dyDescent="0.25">
      <c r="A586" s="7"/>
      <c r="B586" s="7"/>
      <c r="C586" s="7"/>
      <c r="D586" s="10" t="s">
        <v>851</v>
      </c>
      <c r="E586" s="22"/>
      <c r="F586" s="22"/>
      <c r="G586" s="22"/>
    </row>
    <row r="587" spans="1:7" x14ac:dyDescent="0.25">
      <c r="A587" s="7"/>
      <c r="B587" s="7"/>
      <c r="C587" s="7"/>
      <c r="D587" s="16" t="s">
        <v>852</v>
      </c>
      <c r="E587" s="22">
        <v>1</v>
      </c>
      <c r="F587" s="21">
        <f>G553+G555+G557+G559+G561+G563+G565+G567+G569+G571+G573+G575+G577+G579+G581+G583+G585</f>
        <v>13083.080000000002</v>
      </c>
      <c r="G587" s="21">
        <f>ROUND(F587*E587,2)</f>
        <v>13083.08</v>
      </c>
    </row>
    <row r="588" spans="1:7" ht="0.95" customHeight="1" x14ac:dyDescent="0.25">
      <c r="A588" s="11"/>
      <c r="B588" s="11"/>
      <c r="C588" s="11"/>
      <c r="D588" s="17"/>
      <c r="E588" s="24"/>
      <c r="F588" s="24"/>
      <c r="G588" s="24"/>
    </row>
    <row r="589" spans="1:7" x14ac:dyDescent="0.25">
      <c r="A589" s="8" t="s">
        <v>853</v>
      </c>
      <c r="B589" s="8" t="s">
        <v>11</v>
      </c>
      <c r="C589" s="8" t="s">
        <v>0</v>
      </c>
      <c r="D589" s="14" t="s">
        <v>854</v>
      </c>
      <c r="E589" s="21">
        <f>E606</f>
        <v>1</v>
      </c>
      <c r="F589" s="21">
        <f>F606</f>
        <v>2197.14</v>
      </c>
      <c r="G589" s="21">
        <f>G606</f>
        <v>2197.14</v>
      </c>
    </row>
    <row r="590" spans="1:7" x14ac:dyDescent="0.25">
      <c r="A590" s="9" t="s">
        <v>855</v>
      </c>
      <c r="B590" s="9" t="s">
        <v>16</v>
      </c>
      <c r="C590" s="9" t="s">
        <v>212</v>
      </c>
      <c r="D590" s="15" t="s">
        <v>856</v>
      </c>
      <c r="E590" s="22">
        <v>1</v>
      </c>
      <c r="F590" s="22">
        <v>252.64</v>
      </c>
      <c r="G590" s="23">
        <f>ROUND(E590*F590,2)</f>
        <v>252.64</v>
      </c>
    </row>
    <row r="591" spans="1:7" ht="78.75" x14ac:dyDescent="0.25">
      <c r="A591" s="7"/>
      <c r="B591" s="7"/>
      <c r="C591" s="7"/>
      <c r="D591" s="10" t="s">
        <v>857</v>
      </c>
      <c r="E591" s="22"/>
      <c r="F591" s="22"/>
      <c r="G591" s="22"/>
    </row>
    <row r="592" spans="1:7" x14ac:dyDescent="0.25">
      <c r="A592" s="9" t="s">
        <v>858</v>
      </c>
      <c r="B592" s="9" t="s">
        <v>16</v>
      </c>
      <c r="C592" s="9" t="s">
        <v>56</v>
      </c>
      <c r="D592" s="15" t="s">
        <v>859</v>
      </c>
      <c r="E592" s="22">
        <v>400</v>
      </c>
      <c r="F592" s="22">
        <v>1.41</v>
      </c>
      <c r="G592" s="23">
        <f>ROUND(E592*F592,2)</f>
        <v>564</v>
      </c>
    </row>
    <row r="593" spans="1:7" ht="135" x14ac:dyDescent="0.25">
      <c r="A593" s="7"/>
      <c r="B593" s="7"/>
      <c r="C593" s="7"/>
      <c r="D593" s="10" t="s">
        <v>860</v>
      </c>
      <c r="E593" s="22"/>
      <c r="F593" s="22"/>
      <c r="G593" s="22"/>
    </row>
    <row r="594" spans="1:7" x14ac:dyDescent="0.25">
      <c r="A594" s="9" t="s">
        <v>861</v>
      </c>
      <c r="B594" s="9" t="s">
        <v>16</v>
      </c>
      <c r="C594" s="9" t="s">
        <v>25</v>
      </c>
      <c r="D594" s="15" t="s">
        <v>862</v>
      </c>
      <c r="E594" s="22">
        <v>1</v>
      </c>
      <c r="F594" s="22">
        <v>856.14</v>
      </c>
      <c r="G594" s="23">
        <f>ROUND(E594*F594,2)</f>
        <v>856.14</v>
      </c>
    </row>
    <row r="595" spans="1:7" ht="180" x14ac:dyDescent="0.25">
      <c r="A595" s="7"/>
      <c r="B595" s="7"/>
      <c r="C595" s="7"/>
      <c r="D595" s="10" t="s">
        <v>863</v>
      </c>
      <c r="E595" s="22"/>
      <c r="F595" s="22"/>
      <c r="G595" s="22"/>
    </row>
    <row r="596" spans="1:7" x14ac:dyDescent="0.25">
      <c r="A596" s="9" t="s">
        <v>864</v>
      </c>
      <c r="B596" s="9" t="s">
        <v>16</v>
      </c>
      <c r="C596" s="9" t="s">
        <v>25</v>
      </c>
      <c r="D596" s="15" t="s">
        <v>865</v>
      </c>
      <c r="E596" s="22">
        <v>1</v>
      </c>
      <c r="F596" s="22">
        <v>110.98</v>
      </c>
      <c r="G596" s="23">
        <f>ROUND(E596*F596,2)</f>
        <v>110.98</v>
      </c>
    </row>
    <row r="597" spans="1:7" ht="33.75" x14ac:dyDescent="0.25">
      <c r="A597" s="7"/>
      <c r="B597" s="7"/>
      <c r="C597" s="7"/>
      <c r="D597" s="10" t="s">
        <v>866</v>
      </c>
      <c r="E597" s="22"/>
      <c r="F597" s="22"/>
      <c r="G597" s="22"/>
    </row>
    <row r="598" spans="1:7" x14ac:dyDescent="0.25">
      <c r="A598" s="9" t="s">
        <v>867</v>
      </c>
      <c r="B598" s="9" t="s">
        <v>16</v>
      </c>
      <c r="C598" s="9" t="s">
        <v>25</v>
      </c>
      <c r="D598" s="15" t="s">
        <v>868</v>
      </c>
      <c r="E598" s="22">
        <v>1</v>
      </c>
      <c r="F598" s="22">
        <v>123</v>
      </c>
      <c r="G598" s="23">
        <f>ROUND(E598*F598,2)</f>
        <v>123</v>
      </c>
    </row>
    <row r="599" spans="1:7" ht="45" x14ac:dyDescent="0.25">
      <c r="A599" s="7"/>
      <c r="B599" s="7"/>
      <c r="C599" s="7"/>
      <c r="D599" s="10" t="s">
        <v>869</v>
      </c>
      <c r="E599" s="22"/>
      <c r="F599" s="22"/>
      <c r="G599" s="22"/>
    </row>
    <row r="600" spans="1:7" x14ac:dyDescent="0.25">
      <c r="A600" s="9" t="s">
        <v>870</v>
      </c>
      <c r="B600" s="9" t="s">
        <v>16</v>
      </c>
      <c r="C600" s="9" t="s">
        <v>25</v>
      </c>
      <c r="D600" s="15" t="s">
        <v>871</v>
      </c>
      <c r="E600" s="22">
        <v>1</v>
      </c>
      <c r="F600" s="22">
        <v>80.38</v>
      </c>
      <c r="G600" s="23">
        <f>ROUND(E600*F600,2)</f>
        <v>80.38</v>
      </c>
    </row>
    <row r="601" spans="1:7" ht="67.5" x14ac:dyDescent="0.25">
      <c r="A601" s="7"/>
      <c r="B601" s="7"/>
      <c r="C601" s="7"/>
      <c r="D601" s="10" t="s">
        <v>872</v>
      </c>
      <c r="E601" s="22"/>
      <c r="F601" s="22"/>
      <c r="G601" s="22"/>
    </row>
    <row r="602" spans="1:7" ht="22.5" x14ac:dyDescent="0.25">
      <c r="A602" s="9" t="s">
        <v>873</v>
      </c>
      <c r="B602" s="9" t="s">
        <v>16</v>
      </c>
      <c r="C602" s="9" t="s">
        <v>25</v>
      </c>
      <c r="D602" s="15" t="s">
        <v>874</v>
      </c>
      <c r="E602" s="22">
        <v>1</v>
      </c>
      <c r="F602" s="22">
        <v>120</v>
      </c>
      <c r="G602" s="23">
        <f>ROUND(E602*F602,2)</f>
        <v>120</v>
      </c>
    </row>
    <row r="603" spans="1:7" ht="67.5" x14ac:dyDescent="0.25">
      <c r="A603" s="7"/>
      <c r="B603" s="7"/>
      <c r="C603" s="7"/>
      <c r="D603" s="10" t="s">
        <v>875</v>
      </c>
      <c r="E603" s="22"/>
      <c r="F603" s="22"/>
      <c r="G603" s="22"/>
    </row>
    <row r="604" spans="1:7" x14ac:dyDescent="0.25">
      <c r="A604" s="9" t="s">
        <v>876</v>
      </c>
      <c r="B604" s="9" t="s">
        <v>16</v>
      </c>
      <c r="C604" s="9" t="s">
        <v>25</v>
      </c>
      <c r="D604" s="15" t="s">
        <v>877</v>
      </c>
      <c r="E604" s="22">
        <v>3</v>
      </c>
      <c r="F604" s="22">
        <v>30</v>
      </c>
      <c r="G604" s="23">
        <f>ROUND(E604*F604,2)</f>
        <v>90</v>
      </c>
    </row>
    <row r="605" spans="1:7" ht="78.75" x14ac:dyDescent="0.25">
      <c r="A605" s="7"/>
      <c r="B605" s="7"/>
      <c r="C605" s="7"/>
      <c r="D605" s="10" t="s">
        <v>878</v>
      </c>
      <c r="E605" s="22"/>
      <c r="F605" s="22"/>
      <c r="G605" s="22"/>
    </row>
    <row r="606" spans="1:7" x14ac:dyDescent="0.25">
      <c r="A606" s="7"/>
      <c r="B606" s="7"/>
      <c r="C606" s="7"/>
      <c r="D606" s="16" t="s">
        <v>879</v>
      </c>
      <c r="E606" s="22">
        <v>1</v>
      </c>
      <c r="F606" s="21">
        <f>G590+G592+G594+G596+G598+G600+G602+G604</f>
        <v>2197.14</v>
      </c>
      <c r="G606" s="21">
        <f>ROUND(F606*E606,2)</f>
        <v>2197.14</v>
      </c>
    </row>
    <row r="607" spans="1:7" ht="0.95" customHeight="1" x14ac:dyDescent="0.25">
      <c r="A607" s="11"/>
      <c r="B607" s="11"/>
      <c r="C607" s="11"/>
      <c r="D607" s="17"/>
      <c r="E607" s="24"/>
      <c r="F607" s="24"/>
      <c r="G607" s="24"/>
    </row>
    <row r="608" spans="1:7" x14ac:dyDescent="0.25">
      <c r="A608" s="8" t="s">
        <v>880</v>
      </c>
      <c r="B608" s="8" t="s">
        <v>11</v>
      </c>
      <c r="C608" s="8" t="s">
        <v>0</v>
      </c>
      <c r="D608" s="14" t="s">
        <v>881</v>
      </c>
      <c r="E608" s="21">
        <f>E621</f>
        <v>1</v>
      </c>
      <c r="F608" s="21">
        <f>F621</f>
        <v>4037</v>
      </c>
      <c r="G608" s="21">
        <f>G621</f>
        <v>4037</v>
      </c>
    </row>
    <row r="609" spans="1:7" ht="22.5" x14ac:dyDescent="0.25">
      <c r="A609" s="9" t="s">
        <v>882</v>
      </c>
      <c r="B609" s="9" t="s">
        <v>16</v>
      </c>
      <c r="C609" s="9" t="s">
        <v>56</v>
      </c>
      <c r="D609" s="15" t="s">
        <v>883</v>
      </c>
      <c r="E609" s="22">
        <v>650</v>
      </c>
      <c r="F609" s="22">
        <v>2.3199999999999998</v>
      </c>
      <c r="G609" s="23">
        <f>ROUND(E609*F609,2)</f>
        <v>1508</v>
      </c>
    </row>
    <row r="610" spans="1:7" ht="45" x14ac:dyDescent="0.25">
      <c r="A610" s="7"/>
      <c r="B610" s="7"/>
      <c r="C610" s="7"/>
      <c r="D610" s="10" t="s">
        <v>884</v>
      </c>
      <c r="E610" s="22"/>
      <c r="F610" s="22"/>
      <c r="G610" s="22"/>
    </row>
    <row r="611" spans="1:7" ht="22.5" x14ac:dyDescent="0.25">
      <c r="A611" s="9" t="s">
        <v>885</v>
      </c>
      <c r="B611" s="9" t="s">
        <v>16</v>
      </c>
      <c r="C611" s="9" t="s">
        <v>56</v>
      </c>
      <c r="D611" s="15" t="s">
        <v>886</v>
      </c>
      <c r="E611" s="22">
        <v>150</v>
      </c>
      <c r="F611" s="22">
        <v>3.73</v>
      </c>
      <c r="G611" s="23">
        <f>ROUND(E611*F611,2)</f>
        <v>559.5</v>
      </c>
    </row>
    <row r="612" spans="1:7" ht="56.25" x14ac:dyDescent="0.25">
      <c r="A612" s="7"/>
      <c r="B612" s="7"/>
      <c r="C612" s="7"/>
      <c r="D612" s="10" t="s">
        <v>887</v>
      </c>
      <c r="E612" s="22"/>
      <c r="F612" s="22"/>
      <c r="G612" s="22"/>
    </row>
    <row r="613" spans="1:7" x14ac:dyDescent="0.25">
      <c r="A613" s="9" t="s">
        <v>888</v>
      </c>
      <c r="B613" s="9" t="s">
        <v>16</v>
      </c>
      <c r="C613" s="9" t="s">
        <v>56</v>
      </c>
      <c r="D613" s="15" t="s">
        <v>889</v>
      </c>
      <c r="E613" s="22">
        <v>500</v>
      </c>
      <c r="F613" s="22">
        <v>1.26</v>
      </c>
      <c r="G613" s="23">
        <f>ROUND(E613*F613,2)</f>
        <v>630</v>
      </c>
    </row>
    <row r="614" spans="1:7" ht="33.75" x14ac:dyDescent="0.25">
      <c r="A614" s="7"/>
      <c r="B614" s="7"/>
      <c r="C614" s="7"/>
      <c r="D614" s="10" t="s">
        <v>890</v>
      </c>
      <c r="E614" s="22"/>
      <c r="F614" s="22"/>
      <c r="G614" s="22"/>
    </row>
    <row r="615" spans="1:7" x14ac:dyDescent="0.25">
      <c r="A615" s="9" t="s">
        <v>891</v>
      </c>
      <c r="B615" s="9" t="s">
        <v>16</v>
      </c>
      <c r="C615" s="9" t="s">
        <v>56</v>
      </c>
      <c r="D615" s="15" t="s">
        <v>892</v>
      </c>
      <c r="E615" s="22">
        <v>600</v>
      </c>
      <c r="F615" s="22">
        <v>1.03</v>
      </c>
      <c r="G615" s="23">
        <f>ROUND(E615*F615,2)</f>
        <v>618</v>
      </c>
    </row>
    <row r="616" spans="1:7" ht="45" x14ac:dyDescent="0.25">
      <c r="A616" s="7"/>
      <c r="B616" s="7"/>
      <c r="C616" s="7"/>
      <c r="D616" s="10" t="s">
        <v>893</v>
      </c>
      <c r="E616" s="22"/>
      <c r="F616" s="22"/>
      <c r="G616" s="22"/>
    </row>
    <row r="617" spans="1:7" x14ac:dyDescent="0.25">
      <c r="A617" s="9" t="s">
        <v>894</v>
      </c>
      <c r="B617" s="9" t="s">
        <v>16</v>
      </c>
      <c r="C617" s="9" t="s">
        <v>56</v>
      </c>
      <c r="D617" s="15" t="s">
        <v>895</v>
      </c>
      <c r="E617" s="22">
        <v>250</v>
      </c>
      <c r="F617" s="22">
        <v>1.23</v>
      </c>
      <c r="G617" s="23">
        <f>ROUND(E617*F617,2)</f>
        <v>307.5</v>
      </c>
    </row>
    <row r="618" spans="1:7" ht="45" x14ac:dyDescent="0.25">
      <c r="A618" s="7"/>
      <c r="B618" s="7"/>
      <c r="C618" s="7"/>
      <c r="D618" s="10" t="s">
        <v>896</v>
      </c>
      <c r="E618" s="22"/>
      <c r="F618" s="22"/>
      <c r="G618" s="22"/>
    </row>
    <row r="619" spans="1:7" x14ac:dyDescent="0.25">
      <c r="A619" s="9" t="s">
        <v>897</v>
      </c>
      <c r="B619" s="9" t="s">
        <v>16</v>
      </c>
      <c r="C619" s="9" t="s">
        <v>56</v>
      </c>
      <c r="D619" s="15" t="s">
        <v>898</v>
      </c>
      <c r="E619" s="22">
        <v>150</v>
      </c>
      <c r="F619" s="22">
        <v>2.76</v>
      </c>
      <c r="G619" s="23">
        <f>ROUND(E619*F619,2)</f>
        <v>414</v>
      </c>
    </row>
    <row r="620" spans="1:7" ht="112.5" x14ac:dyDescent="0.25">
      <c r="A620" s="7"/>
      <c r="B620" s="7"/>
      <c r="C620" s="7"/>
      <c r="D620" s="10" t="s">
        <v>899</v>
      </c>
      <c r="E620" s="22"/>
      <c r="F620" s="22"/>
      <c r="G620" s="22"/>
    </row>
    <row r="621" spans="1:7" x14ac:dyDescent="0.25">
      <c r="A621" s="7"/>
      <c r="B621" s="7"/>
      <c r="C621" s="7"/>
      <c r="D621" s="16" t="s">
        <v>900</v>
      </c>
      <c r="E621" s="22">
        <v>1</v>
      </c>
      <c r="F621" s="21">
        <f>G609+G611+G613+G615+G617+G619</f>
        <v>4037</v>
      </c>
      <c r="G621" s="21">
        <f>ROUND(F621*E621,2)</f>
        <v>4037</v>
      </c>
    </row>
    <row r="622" spans="1:7" ht="0.95" customHeight="1" x14ac:dyDescent="0.25">
      <c r="A622" s="11"/>
      <c r="B622" s="11"/>
      <c r="C622" s="11"/>
      <c r="D622" s="17"/>
      <c r="E622" s="24"/>
      <c r="F622" s="24"/>
      <c r="G622" s="24"/>
    </row>
    <row r="623" spans="1:7" x14ac:dyDescent="0.25">
      <c r="A623" s="7"/>
      <c r="B623" s="7"/>
      <c r="C623" s="7"/>
      <c r="D623" s="16" t="s">
        <v>901</v>
      </c>
      <c r="E623" s="22">
        <v>1</v>
      </c>
      <c r="F623" s="21">
        <f>G549+G587+G606+G621</f>
        <v>59755.16</v>
      </c>
      <c r="G623" s="21">
        <f>ROUND(F623*E623,2)</f>
        <v>59755.16</v>
      </c>
    </row>
    <row r="624" spans="1:7" ht="0.95" customHeight="1" x14ac:dyDescent="0.25">
      <c r="A624" s="11"/>
      <c r="B624" s="11"/>
      <c r="C624" s="11"/>
      <c r="D624" s="17"/>
      <c r="E624" s="24"/>
      <c r="F624" s="24"/>
      <c r="G624" s="24"/>
    </row>
    <row r="625" spans="1:7" x14ac:dyDescent="0.25">
      <c r="A625" s="6" t="s">
        <v>902</v>
      </c>
      <c r="B625" s="6" t="s">
        <v>11</v>
      </c>
      <c r="C625" s="6" t="s">
        <v>0</v>
      </c>
      <c r="D625" s="13" t="s">
        <v>903</v>
      </c>
      <c r="E625" s="21">
        <f>E727</f>
        <v>1</v>
      </c>
      <c r="F625" s="21">
        <f>F727</f>
        <v>112838.16</v>
      </c>
      <c r="G625" s="21">
        <f>G727</f>
        <v>112838.16</v>
      </c>
    </row>
    <row r="626" spans="1:7" x14ac:dyDescent="0.25">
      <c r="A626" s="8" t="s">
        <v>904</v>
      </c>
      <c r="B626" s="8" t="s">
        <v>11</v>
      </c>
      <c r="C626" s="8" t="s">
        <v>0</v>
      </c>
      <c r="D626" s="14" t="s">
        <v>905</v>
      </c>
      <c r="E626" s="21">
        <f>E667</f>
        <v>1</v>
      </c>
      <c r="F626" s="21">
        <f>F667</f>
        <v>67828.11</v>
      </c>
      <c r="G626" s="21">
        <f>G667</f>
        <v>67828.11</v>
      </c>
    </row>
    <row r="627" spans="1:7" x14ac:dyDescent="0.25">
      <c r="A627" s="9" t="s">
        <v>906</v>
      </c>
      <c r="B627" s="9" t="s">
        <v>16</v>
      </c>
      <c r="C627" s="9" t="s">
        <v>25</v>
      </c>
      <c r="D627" s="15" t="s">
        <v>907</v>
      </c>
      <c r="E627" s="22">
        <v>1</v>
      </c>
      <c r="F627" s="22">
        <v>633.28</v>
      </c>
      <c r="G627" s="23">
        <f>ROUND(E627*F627,2)</f>
        <v>633.28</v>
      </c>
    </row>
    <row r="628" spans="1:7" ht="101.25" x14ac:dyDescent="0.25">
      <c r="A628" s="7"/>
      <c r="B628" s="7"/>
      <c r="C628" s="7"/>
      <c r="D628" s="10" t="s">
        <v>908</v>
      </c>
      <c r="E628" s="22"/>
      <c r="F628" s="22"/>
      <c r="G628" s="22"/>
    </row>
    <row r="629" spans="1:7" ht="22.5" x14ac:dyDescent="0.25">
      <c r="A629" s="9" t="s">
        <v>909</v>
      </c>
      <c r="B629" s="9" t="s">
        <v>16</v>
      </c>
      <c r="C629" s="9" t="s">
        <v>25</v>
      </c>
      <c r="D629" s="15" t="s">
        <v>910</v>
      </c>
      <c r="E629" s="22">
        <v>3</v>
      </c>
      <c r="F629" s="22">
        <v>518.24</v>
      </c>
      <c r="G629" s="23">
        <f>ROUND(E629*F629,2)</f>
        <v>1554.72</v>
      </c>
    </row>
    <row r="630" spans="1:7" ht="360" x14ac:dyDescent="0.25">
      <c r="A630" s="7"/>
      <c r="B630" s="7"/>
      <c r="C630" s="7"/>
      <c r="D630" s="10" t="s">
        <v>911</v>
      </c>
      <c r="E630" s="22"/>
      <c r="F630" s="22"/>
      <c r="G630" s="22"/>
    </row>
    <row r="631" spans="1:7" ht="22.5" x14ac:dyDescent="0.25">
      <c r="A631" s="9" t="s">
        <v>912</v>
      </c>
      <c r="B631" s="9" t="s">
        <v>16</v>
      </c>
      <c r="C631" s="9" t="s">
        <v>25</v>
      </c>
      <c r="D631" s="15" t="s">
        <v>913</v>
      </c>
      <c r="E631" s="22">
        <v>2</v>
      </c>
      <c r="F631" s="22">
        <v>964.28</v>
      </c>
      <c r="G631" s="23">
        <f>ROUND(E631*F631,2)</f>
        <v>1928.56</v>
      </c>
    </row>
    <row r="632" spans="1:7" ht="326.25" x14ac:dyDescent="0.25">
      <c r="A632" s="7"/>
      <c r="B632" s="7"/>
      <c r="C632" s="7"/>
      <c r="D632" s="10" t="s">
        <v>914</v>
      </c>
      <c r="E632" s="22"/>
      <c r="F632" s="22"/>
      <c r="G632" s="22"/>
    </row>
    <row r="633" spans="1:7" x14ac:dyDescent="0.25">
      <c r="A633" s="9" t="s">
        <v>915</v>
      </c>
      <c r="B633" s="9" t="s">
        <v>16</v>
      </c>
      <c r="C633" s="9" t="s">
        <v>25</v>
      </c>
      <c r="D633" s="15" t="s">
        <v>916</v>
      </c>
      <c r="E633" s="22">
        <v>2</v>
      </c>
      <c r="F633" s="22">
        <v>4719.42</v>
      </c>
      <c r="G633" s="23">
        <f>ROUND(E633*F633,2)</f>
        <v>9438.84</v>
      </c>
    </row>
    <row r="634" spans="1:7" ht="292.5" x14ac:dyDescent="0.25">
      <c r="A634" s="7"/>
      <c r="B634" s="7"/>
      <c r="C634" s="7"/>
      <c r="D634" s="10" t="s">
        <v>917</v>
      </c>
      <c r="E634" s="22"/>
      <c r="F634" s="22"/>
      <c r="G634" s="22"/>
    </row>
    <row r="635" spans="1:7" x14ac:dyDescent="0.25">
      <c r="A635" s="9" t="s">
        <v>918</v>
      </c>
      <c r="B635" s="9" t="s">
        <v>16</v>
      </c>
      <c r="C635" s="9" t="s">
        <v>25</v>
      </c>
      <c r="D635" s="15" t="s">
        <v>919</v>
      </c>
      <c r="E635" s="22">
        <v>1</v>
      </c>
      <c r="F635" s="22">
        <v>5209.74</v>
      </c>
      <c r="G635" s="23">
        <f>ROUND(E635*F635,2)</f>
        <v>5209.74</v>
      </c>
    </row>
    <row r="636" spans="1:7" ht="292.5" x14ac:dyDescent="0.25">
      <c r="A636" s="7"/>
      <c r="B636" s="7"/>
      <c r="C636" s="7"/>
      <c r="D636" s="10" t="s">
        <v>920</v>
      </c>
      <c r="E636" s="22"/>
      <c r="F636" s="22"/>
      <c r="G636" s="22"/>
    </row>
    <row r="637" spans="1:7" ht="22.5" x14ac:dyDescent="0.25">
      <c r="A637" s="9" t="s">
        <v>921</v>
      </c>
      <c r="B637" s="9" t="s">
        <v>16</v>
      </c>
      <c r="C637" s="9" t="s">
        <v>25</v>
      </c>
      <c r="D637" s="15" t="s">
        <v>922</v>
      </c>
      <c r="E637" s="22">
        <v>1</v>
      </c>
      <c r="F637" s="22">
        <v>20677.73</v>
      </c>
      <c r="G637" s="23">
        <f>ROUND(E637*F637,2)</f>
        <v>20677.73</v>
      </c>
    </row>
    <row r="638" spans="1:7" ht="409.5" x14ac:dyDescent="0.25">
      <c r="A638" s="7"/>
      <c r="B638" s="7"/>
      <c r="C638" s="7"/>
      <c r="D638" s="10" t="s">
        <v>923</v>
      </c>
      <c r="E638" s="22"/>
      <c r="F638" s="22"/>
      <c r="G638" s="22"/>
    </row>
    <row r="639" spans="1:7" ht="22.5" x14ac:dyDescent="0.25">
      <c r="A639" s="9" t="s">
        <v>924</v>
      </c>
      <c r="B639" s="9" t="s">
        <v>16</v>
      </c>
      <c r="C639" s="9" t="s">
        <v>25</v>
      </c>
      <c r="D639" s="15" t="s">
        <v>925</v>
      </c>
      <c r="E639" s="22">
        <v>12</v>
      </c>
      <c r="F639" s="22">
        <v>1175.3</v>
      </c>
      <c r="G639" s="23">
        <f>ROUND(E639*F639,2)</f>
        <v>14103.6</v>
      </c>
    </row>
    <row r="640" spans="1:7" ht="382.5" x14ac:dyDescent="0.25">
      <c r="A640" s="7"/>
      <c r="B640" s="7"/>
      <c r="C640" s="7"/>
      <c r="D640" s="10" t="s">
        <v>926</v>
      </c>
      <c r="E640" s="22"/>
      <c r="F640" s="22"/>
      <c r="G640" s="22"/>
    </row>
    <row r="641" spans="1:7" ht="22.5" x14ac:dyDescent="0.25">
      <c r="A641" s="9" t="s">
        <v>927</v>
      </c>
      <c r="B641" s="9" t="s">
        <v>16</v>
      </c>
      <c r="C641" s="9" t="s">
        <v>25</v>
      </c>
      <c r="D641" s="15" t="s">
        <v>928</v>
      </c>
      <c r="E641" s="22">
        <v>2</v>
      </c>
      <c r="F641" s="22">
        <v>1240.8499999999999</v>
      </c>
      <c r="G641" s="23">
        <f>ROUND(E641*F641,2)</f>
        <v>2481.6999999999998</v>
      </c>
    </row>
    <row r="642" spans="1:7" ht="393.75" x14ac:dyDescent="0.25">
      <c r="A642" s="7"/>
      <c r="B642" s="7"/>
      <c r="C642" s="7"/>
      <c r="D642" s="10" t="s">
        <v>929</v>
      </c>
      <c r="E642" s="22"/>
      <c r="F642" s="22"/>
      <c r="G642" s="22"/>
    </row>
    <row r="643" spans="1:7" ht="22.5" x14ac:dyDescent="0.25">
      <c r="A643" s="9" t="s">
        <v>930</v>
      </c>
      <c r="B643" s="9" t="s">
        <v>16</v>
      </c>
      <c r="C643" s="9" t="s">
        <v>25</v>
      </c>
      <c r="D643" s="15" t="s">
        <v>931</v>
      </c>
      <c r="E643" s="22">
        <v>14</v>
      </c>
      <c r="F643" s="22">
        <v>111.24</v>
      </c>
      <c r="G643" s="23">
        <f>ROUND(E643*F643,2)</f>
        <v>1557.36</v>
      </c>
    </row>
    <row r="644" spans="1:7" ht="101.25" x14ac:dyDescent="0.25">
      <c r="A644" s="7"/>
      <c r="B644" s="7"/>
      <c r="C644" s="7"/>
      <c r="D644" s="10" t="s">
        <v>932</v>
      </c>
      <c r="E644" s="22"/>
      <c r="F644" s="22"/>
      <c r="G644" s="22"/>
    </row>
    <row r="645" spans="1:7" ht="22.5" x14ac:dyDescent="0.25">
      <c r="A645" s="9" t="s">
        <v>933</v>
      </c>
      <c r="B645" s="9" t="s">
        <v>16</v>
      </c>
      <c r="C645" s="9" t="s">
        <v>25</v>
      </c>
      <c r="D645" s="15" t="s">
        <v>934</v>
      </c>
      <c r="E645" s="22">
        <v>1</v>
      </c>
      <c r="F645" s="22">
        <v>743.04</v>
      </c>
      <c r="G645" s="23">
        <f>ROUND(E645*F645,2)</f>
        <v>743.04</v>
      </c>
    </row>
    <row r="646" spans="1:7" ht="292.5" x14ac:dyDescent="0.25">
      <c r="A646" s="7"/>
      <c r="B646" s="7"/>
      <c r="C646" s="7"/>
      <c r="D646" s="10" t="s">
        <v>935</v>
      </c>
      <c r="E646" s="22"/>
      <c r="F646" s="22"/>
      <c r="G646" s="22"/>
    </row>
    <row r="647" spans="1:7" x14ac:dyDescent="0.25">
      <c r="A647" s="9" t="s">
        <v>936</v>
      </c>
      <c r="B647" s="9" t="s">
        <v>16</v>
      </c>
      <c r="C647" s="9" t="s">
        <v>25</v>
      </c>
      <c r="D647" s="15" t="s">
        <v>937</v>
      </c>
      <c r="E647" s="22">
        <v>1</v>
      </c>
      <c r="F647" s="22">
        <v>143.4</v>
      </c>
      <c r="G647" s="23">
        <f>ROUND(E647*F647,2)</f>
        <v>143.4</v>
      </c>
    </row>
    <row r="648" spans="1:7" ht="101.25" x14ac:dyDescent="0.25">
      <c r="A648" s="7"/>
      <c r="B648" s="7"/>
      <c r="C648" s="7"/>
      <c r="D648" s="10" t="s">
        <v>938</v>
      </c>
      <c r="E648" s="22"/>
      <c r="F648" s="22"/>
      <c r="G648" s="22"/>
    </row>
    <row r="649" spans="1:7" ht="22.5" x14ac:dyDescent="0.25">
      <c r="A649" s="9" t="s">
        <v>939</v>
      </c>
      <c r="B649" s="9" t="s">
        <v>16</v>
      </c>
      <c r="C649" s="9" t="s">
        <v>25</v>
      </c>
      <c r="D649" s="15" t="s">
        <v>940</v>
      </c>
      <c r="E649" s="22">
        <v>1</v>
      </c>
      <c r="F649" s="22">
        <v>927.6</v>
      </c>
      <c r="G649" s="23">
        <f>ROUND(E649*F649,2)</f>
        <v>927.6</v>
      </c>
    </row>
    <row r="650" spans="1:7" ht="191.25" x14ac:dyDescent="0.25">
      <c r="A650" s="7"/>
      <c r="B650" s="7"/>
      <c r="C650" s="7"/>
      <c r="D650" s="10" t="s">
        <v>941</v>
      </c>
      <c r="E650" s="22"/>
      <c r="F650" s="22"/>
      <c r="G650" s="22"/>
    </row>
    <row r="651" spans="1:7" x14ac:dyDescent="0.25">
      <c r="A651" s="9" t="s">
        <v>942</v>
      </c>
      <c r="B651" s="9" t="s">
        <v>16</v>
      </c>
      <c r="C651" s="9" t="s">
        <v>25</v>
      </c>
      <c r="D651" s="15" t="s">
        <v>943</v>
      </c>
      <c r="E651" s="22">
        <v>1</v>
      </c>
      <c r="F651" s="22">
        <v>140.4</v>
      </c>
      <c r="G651" s="23">
        <f>ROUND(E651*F651,2)</f>
        <v>140.4</v>
      </c>
    </row>
    <row r="652" spans="1:7" ht="123.75" x14ac:dyDescent="0.25">
      <c r="A652" s="7"/>
      <c r="B652" s="7"/>
      <c r="C652" s="7"/>
      <c r="D652" s="10" t="s">
        <v>944</v>
      </c>
      <c r="E652" s="22"/>
      <c r="F652" s="22"/>
      <c r="G652" s="22"/>
    </row>
    <row r="653" spans="1:7" ht="22.5" x14ac:dyDescent="0.25">
      <c r="A653" s="9" t="s">
        <v>945</v>
      </c>
      <c r="B653" s="9" t="s">
        <v>16</v>
      </c>
      <c r="C653" s="9" t="s">
        <v>25</v>
      </c>
      <c r="D653" s="15" t="s">
        <v>946</v>
      </c>
      <c r="E653" s="22">
        <v>3</v>
      </c>
      <c r="F653" s="22">
        <v>143.4</v>
      </c>
      <c r="G653" s="23">
        <f>ROUND(E653*F653,2)</f>
        <v>430.2</v>
      </c>
    </row>
    <row r="654" spans="1:7" ht="135" x14ac:dyDescent="0.25">
      <c r="A654" s="7"/>
      <c r="B654" s="7"/>
      <c r="C654" s="7"/>
      <c r="D654" s="10" t="s">
        <v>947</v>
      </c>
      <c r="E654" s="22"/>
      <c r="F654" s="22"/>
      <c r="G654" s="22"/>
    </row>
    <row r="655" spans="1:7" x14ac:dyDescent="0.25">
      <c r="A655" s="9" t="s">
        <v>948</v>
      </c>
      <c r="B655" s="9" t="s">
        <v>16</v>
      </c>
      <c r="C655" s="9" t="s">
        <v>92</v>
      </c>
      <c r="D655" s="15" t="s">
        <v>949</v>
      </c>
      <c r="E655" s="22">
        <v>26</v>
      </c>
      <c r="F655" s="22">
        <v>76.69</v>
      </c>
      <c r="G655" s="23">
        <f>ROUND(E655*F655,2)</f>
        <v>1993.94</v>
      </c>
    </row>
    <row r="656" spans="1:7" ht="67.5" x14ac:dyDescent="0.25">
      <c r="A656" s="7"/>
      <c r="B656" s="7"/>
      <c r="C656" s="7"/>
      <c r="D656" s="10" t="s">
        <v>950</v>
      </c>
      <c r="E656" s="22"/>
      <c r="F656" s="22"/>
      <c r="G656" s="22"/>
    </row>
    <row r="657" spans="1:7" x14ac:dyDescent="0.25">
      <c r="A657" s="9" t="s">
        <v>951</v>
      </c>
      <c r="B657" s="9" t="s">
        <v>16</v>
      </c>
      <c r="C657" s="9" t="s">
        <v>25</v>
      </c>
      <c r="D657" s="15" t="s">
        <v>952</v>
      </c>
      <c r="E657" s="22">
        <v>1</v>
      </c>
      <c r="F657" s="22">
        <v>595.82000000000005</v>
      </c>
      <c r="G657" s="23">
        <f>ROUND(E657*F657,2)</f>
        <v>595.82000000000005</v>
      </c>
    </row>
    <row r="658" spans="1:7" ht="78.75" x14ac:dyDescent="0.25">
      <c r="A658" s="7"/>
      <c r="B658" s="7"/>
      <c r="C658" s="7"/>
      <c r="D658" s="10" t="s">
        <v>953</v>
      </c>
      <c r="E658" s="22"/>
      <c r="F658" s="22"/>
      <c r="G658" s="22"/>
    </row>
    <row r="659" spans="1:7" x14ac:dyDescent="0.25">
      <c r="A659" s="9" t="s">
        <v>954</v>
      </c>
      <c r="B659" s="9" t="s">
        <v>16</v>
      </c>
      <c r="C659" s="9" t="s">
        <v>25</v>
      </c>
      <c r="D659" s="15" t="s">
        <v>955</v>
      </c>
      <c r="E659" s="22">
        <v>3</v>
      </c>
      <c r="F659" s="22">
        <v>122.91</v>
      </c>
      <c r="G659" s="23">
        <f>ROUND(E659*F659,2)</f>
        <v>368.73</v>
      </c>
    </row>
    <row r="660" spans="1:7" ht="67.5" x14ac:dyDescent="0.25">
      <c r="A660" s="7"/>
      <c r="B660" s="7"/>
      <c r="C660" s="7"/>
      <c r="D660" s="10" t="s">
        <v>956</v>
      </c>
      <c r="E660" s="22"/>
      <c r="F660" s="22"/>
      <c r="G660" s="22"/>
    </row>
    <row r="661" spans="1:7" x14ac:dyDescent="0.25">
      <c r="A661" s="9" t="s">
        <v>957</v>
      </c>
      <c r="B661" s="9" t="s">
        <v>16</v>
      </c>
      <c r="C661" s="9" t="s">
        <v>25</v>
      </c>
      <c r="D661" s="15" t="s">
        <v>958</v>
      </c>
      <c r="E661" s="22">
        <v>4</v>
      </c>
      <c r="F661" s="22">
        <v>313.51</v>
      </c>
      <c r="G661" s="23">
        <f>ROUND(E661*F661,2)</f>
        <v>1254.04</v>
      </c>
    </row>
    <row r="662" spans="1:7" ht="112.5" x14ac:dyDescent="0.25">
      <c r="A662" s="7"/>
      <c r="B662" s="7"/>
      <c r="C662" s="7"/>
      <c r="D662" s="10" t="s">
        <v>959</v>
      </c>
      <c r="E662" s="22"/>
      <c r="F662" s="22"/>
      <c r="G662" s="22"/>
    </row>
    <row r="663" spans="1:7" x14ac:dyDescent="0.25">
      <c r="A663" s="9" t="s">
        <v>960</v>
      </c>
      <c r="B663" s="9" t="s">
        <v>16</v>
      </c>
      <c r="C663" s="9" t="s">
        <v>56</v>
      </c>
      <c r="D663" s="15" t="s">
        <v>961</v>
      </c>
      <c r="E663" s="22">
        <v>1126</v>
      </c>
      <c r="F663" s="22">
        <v>2.21</v>
      </c>
      <c r="G663" s="23">
        <f>ROUND(E663*F663,2)</f>
        <v>2488.46</v>
      </c>
    </row>
    <row r="664" spans="1:7" ht="78.75" x14ac:dyDescent="0.25">
      <c r="A664" s="7"/>
      <c r="B664" s="7"/>
      <c r="C664" s="7"/>
      <c r="D664" s="10" t="s">
        <v>962</v>
      </c>
      <c r="E664" s="22"/>
      <c r="F664" s="22"/>
      <c r="G664" s="22"/>
    </row>
    <row r="665" spans="1:7" x14ac:dyDescent="0.25">
      <c r="A665" s="9" t="s">
        <v>963</v>
      </c>
      <c r="B665" s="9" t="s">
        <v>16</v>
      </c>
      <c r="C665" s="9" t="s">
        <v>25</v>
      </c>
      <c r="D665" s="15" t="s">
        <v>964</v>
      </c>
      <c r="E665" s="22">
        <v>3</v>
      </c>
      <c r="F665" s="22">
        <v>385.65</v>
      </c>
      <c r="G665" s="23">
        <f>ROUND(E665*F665,2)</f>
        <v>1156.95</v>
      </c>
    </row>
    <row r="666" spans="1:7" ht="56.25" x14ac:dyDescent="0.25">
      <c r="A666" s="7"/>
      <c r="B666" s="7"/>
      <c r="C666" s="7"/>
      <c r="D666" s="10" t="s">
        <v>965</v>
      </c>
      <c r="E666" s="22"/>
      <c r="F666" s="22"/>
      <c r="G666" s="22"/>
    </row>
    <row r="667" spans="1:7" x14ac:dyDescent="0.25">
      <c r="A667" s="7"/>
      <c r="B667" s="7"/>
      <c r="C667" s="7"/>
      <c r="D667" s="16" t="s">
        <v>966</v>
      </c>
      <c r="E667" s="22">
        <v>1</v>
      </c>
      <c r="F667" s="21">
        <f>G627+G629+G631+G633+G635+G637+G639+G641+G643+G645+G647+G649+G651+G653+G655+G657+G659+G661+G663+G665</f>
        <v>67828.11</v>
      </c>
      <c r="G667" s="21">
        <f>ROUND(F667*E667,2)</f>
        <v>67828.11</v>
      </c>
    </row>
    <row r="668" spans="1:7" ht="0.95" customHeight="1" x14ac:dyDescent="0.25">
      <c r="A668" s="11"/>
      <c r="B668" s="11"/>
      <c r="C668" s="11"/>
      <c r="D668" s="17"/>
      <c r="E668" s="24"/>
      <c r="F668" s="24"/>
      <c r="G668" s="24"/>
    </row>
    <row r="669" spans="1:7" x14ac:dyDescent="0.25">
      <c r="A669" s="8" t="s">
        <v>967</v>
      </c>
      <c r="B669" s="8" t="s">
        <v>11</v>
      </c>
      <c r="C669" s="8" t="s">
        <v>0</v>
      </c>
      <c r="D669" s="14" t="s">
        <v>968</v>
      </c>
      <c r="E669" s="21">
        <f>E698</f>
        <v>1</v>
      </c>
      <c r="F669" s="21">
        <f>F698</f>
        <v>12343.16</v>
      </c>
      <c r="G669" s="21">
        <f>G698</f>
        <v>12343.16</v>
      </c>
    </row>
    <row r="670" spans="1:7" ht="22.5" x14ac:dyDescent="0.25">
      <c r="A670" s="9" t="s">
        <v>969</v>
      </c>
      <c r="B670" s="9" t="s">
        <v>16</v>
      </c>
      <c r="C670" s="9" t="s">
        <v>25</v>
      </c>
      <c r="D670" s="15" t="s">
        <v>970</v>
      </c>
      <c r="E670" s="22">
        <v>8</v>
      </c>
      <c r="F670" s="22">
        <v>147.4</v>
      </c>
      <c r="G670" s="23">
        <f>ROUND(E670*F670,2)</f>
        <v>1179.2</v>
      </c>
    </row>
    <row r="671" spans="1:7" ht="101.25" x14ac:dyDescent="0.25">
      <c r="A671" s="7"/>
      <c r="B671" s="7"/>
      <c r="C671" s="7"/>
      <c r="D671" s="10" t="s">
        <v>971</v>
      </c>
      <c r="E671" s="22"/>
      <c r="F671" s="22"/>
      <c r="G671" s="22"/>
    </row>
    <row r="672" spans="1:7" ht="22.5" x14ac:dyDescent="0.25">
      <c r="A672" s="9" t="s">
        <v>972</v>
      </c>
      <c r="B672" s="9" t="s">
        <v>16</v>
      </c>
      <c r="C672" s="9" t="s">
        <v>25</v>
      </c>
      <c r="D672" s="15" t="s">
        <v>973</v>
      </c>
      <c r="E672" s="22">
        <v>1</v>
      </c>
      <c r="F672" s="22">
        <v>156.36000000000001</v>
      </c>
      <c r="G672" s="23">
        <f>ROUND(E672*F672,2)</f>
        <v>156.36000000000001</v>
      </c>
    </row>
    <row r="673" spans="1:7" ht="90" x14ac:dyDescent="0.25">
      <c r="A673" s="7"/>
      <c r="B673" s="7"/>
      <c r="C673" s="7"/>
      <c r="D673" s="10" t="s">
        <v>974</v>
      </c>
      <c r="E673" s="22"/>
      <c r="F673" s="22"/>
      <c r="G673" s="22"/>
    </row>
    <row r="674" spans="1:7" ht="22.5" x14ac:dyDescent="0.25">
      <c r="A674" s="9" t="s">
        <v>975</v>
      </c>
      <c r="B674" s="9" t="s">
        <v>16</v>
      </c>
      <c r="C674" s="9" t="s">
        <v>25</v>
      </c>
      <c r="D674" s="15" t="s">
        <v>976</v>
      </c>
      <c r="E674" s="22">
        <v>2</v>
      </c>
      <c r="F674" s="22">
        <v>195.12</v>
      </c>
      <c r="G674" s="23">
        <f>ROUND(E674*F674,2)</f>
        <v>390.24</v>
      </c>
    </row>
    <row r="675" spans="1:7" ht="101.25" x14ac:dyDescent="0.25">
      <c r="A675" s="7"/>
      <c r="B675" s="7"/>
      <c r="C675" s="7"/>
      <c r="D675" s="10" t="s">
        <v>977</v>
      </c>
      <c r="E675" s="22"/>
      <c r="F675" s="22"/>
      <c r="G675" s="22"/>
    </row>
    <row r="676" spans="1:7" ht="22.5" x14ac:dyDescent="0.25">
      <c r="A676" s="9" t="s">
        <v>978</v>
      </c>
      <c r="B676" s="9" t="s">
        <v>16</v>
      </c>
      <c r="C676" s="9" t="s">
        <v>25</v>
      </c>
      <c r="D676" s="15" t="s">
        <v>979</v>
      </c>
      <c r="E676" s="22">
        <v>3</v>
      </c>
      <c r="F676" s="22">
        <v>227.04</v>
      </c>
      <c r="G676" s="23">
        <f>ROUND(E676*F676,2)</f>
        <v>681.12</v>
      </c>
    </row>
    <row r="677" spans="1:7" ht="90" x14ac:dyDescent="0.25">
      <c r="A677" s="7"/>
      <c r="B677" s="7"/>
      <c r="C677" s="7"/>
      <c r="D677" s="10" t="s">
        <v>980</v>
      </c>
      <c r="E677" s="22"/>
      <c r="F677" s="22"/>
      <c r="G677" s="22"/>
    </row>
    <row r="678" spans="1:7" x14ac:dyDescent="0.25">
      <c r="A678" s="9" t="s">
        <v>981</v>
      </c>
      <c r="B678" s="9" t="s">
        <v>16</v>
      </c>
      <c r="C678" s="9" t="s">
        <v>25</v>
      </c>
      <c r="D678" s="15" t="s">
        <v>982</v>
      </c>
      <c r="E678" s="22">
        <v>1</v>
      </c>
      <c r="F678" s="22">
        <v>402.6</v>
      </c>
      <c r="G678" s="23">
        <f>ROUND(E678*F678,2)</f>
        <v>402.6</v>
      </c>
    </row>
    <row r="679" spans="1:7" ht="78.75" x14ac:dyDescent="0.25">
      <c r="A679" s="7"/>
      <c r="B679" s="7"/>
      <c r="C679" s="7"/>
      <c r="D679" s="10" t="s">
        <v>983</v>
      </c>
      <c r="E679" s="22"/>
      <c r="F679" s="22"/>
      <c r="G679" s="22"/>
    </row>
    <row r="680" spans="1:7" ht="22.5" x14ac:dyDescent="0.25">
      <c r="A680" s="9" t="s">
        <v>984</v>
      </c>
      <c r="B680" s="9" t="s">
        <v>16</v>
      </c>
      <c r="C680" s="9" t="s">
        <v>56</v>
      </c>
      <c r="D680" s="15" t="s">
        <v>985</v>
      </c>
      <c r="E680" s="22">
        <v>8.1999999999999993</v>
      </c>
      <c r="F680" s="22">
        <v>20.74</v>
      </c>
      <c r="G680" s="23">
        <f>ROUND(E680*F680,2)</f>
        <v>170.07</v>
      </c>
    </row>
    <row r="681" spans="1:7" ht="168.75" x14ac:dyDescent="0.25">
      <c r="A681" s="7"/>
      <c r="B681" s="7"/>
      <c r="C681" s="7"/>
      <c r="D681" s="10" t="s">
        <v>986</v>
      </c>
      <c r="E681" s="22"/>
      <c r="F681" s="22"/>
      <c r="G681" s="22"/>
    </row>
    <row r="682" spans="1:7" ht="22.5" x14ac:dyDescent="0.25">
      <c r="A682" s="9" t="s">
        <v>987</v>
      </c>
      <c r="B682" s="9" t="s">
        <v>16</v>
      </c>
      <c r="C682" s="9" t="s">
        <v>56</v>
      </c>
      <c r="D682" s="15" t="s">
        <v>988</v>
      </c>
      <c r="E682" s="22">
        <v>57.3</v>
      </c>
      <c r="F682" s="22">
        <v>28.17</v>
      </c>
      <c r="G682" s="23">
        <f>ROUND(E682*F682,2)</f>
        <v>1614.14</v>
      </c>
    </row>
    <row r="683" spans="1:7" ht="180" x14ac:dyDescent="0.25">
      <c r="A683" s="7"/>
      <c r="B683" s="7"/>
      <c r="C683" s="7"/>
      <c r="D683" s="10" t="s">
        <v>989</v>
      </c>
      <c r="E683" s="22"/>
      <c r="F683" s="22"/>
      <c r="G683" s="22"/>
    </row>
    <row r="684" spans="1:7" ht="22.5" x14ac:dyDescent="0.25">
      <c r="A684" s="9" t="s">
        <v>990</v>
      </c>
      <c r="B684" s="9" t="s">
        <v>16</v>
      </c>
      <c r="C684" s="9" t="s">
        <v>56</v>
      </c>
      <c r="D684" s="15" t="s">
        <v>991</v>
      </c>
      <c r="E684" s="22">
        <v>37.299999999999997</v>
      </c>
      <c r="F684" s="22">
        <v>33.119999999999997</v>
      </c>
      <c r="G684" s="23">
        <f>ROUND(E684*F684,2)</f>
        <v>1235.3800000000001</v>
      </c>
    </row>
    <row r="685" spans="1:7" ht="180" x14ac:dyDescent="0.25">
      <c r="A685" s="7"/>
      <c r="B685" s="7"/>
      <c r="C685" s="7"/>
      <c r="D685" s="10" t="s">
        <v>992</v>
      </c>
      <c r="E685" s="22"/>
      <c r="F685" s="22"/>
      <c r="G685" s="22"/>
    </row>
    <row r="686" spans="1:7" ht="22.5" x14ac:dyDescent="0.25">
      <c r="A686" s="9" t="s">
        <v>993</v>
      </c>
      <c r="B686" s="9" t="s">
        <v>16</v>
      </c>
      <c r="C686" s="9" t="s">
        <v>56</v>
      </c>
      <c r="D686" s="15" t="s">
        <v>994</v>
      </c>
      <c r="E686" s="22">
        <v>6.2</v>
      </c>
      <c r="F686" s="22">
        <v>33.14</v>
      </c>
      <c r="G686" s="23">
        <f>ROUND(E686*F686,2)</f>
        <v>205.47</v>
      </c>
    </row>
    <row r="687" spans="1:7" ht="157.5" x14ac:dyDescent="0.25">
      <c r="A687" s="7"/>
      <c r="B687" s="7"/>
      <c r="C687" s="7"/>
      <c r="D687" s="10" t="s">
        <v>995</v>
      </c>
      <c r="E687" s="22"/>
      <c r="F687" s="22"/>
      <c r="G687" s="22"/>
    </row>
    <row r="688" spans="1:7" ht="22.5" x14ac:dyDescent="0.25">
      <c r="A688" s="9" t="s">
        <v>996</v>
      </c>
      <c r="B688" s="9" t="s">
        <v>16</v>
      </c>
      <c r="C688" s="9" t="s">
        <v>56</v>
      </c>
      <c r="D688" s="15" t="s">
        <v>997</v>
      </c>
      <c r="E688" s="22">
        <v>7.4</v>
      </c>
      <c r="F688" s="22">
        <v>42.15</v>
      </c>
      <c r="G688" s="23">
        <f>ROUND(E688*F688,2)</f>
        <v>311.91000000000003</v>
      </c>
    </row>
    <row r="689" spans="1:7" ht="168.75" x14ac:dyDescent="0.25">
      <c r="A689" s="7"/>
      <c r="B689" s="7"/>
      <c r="C689" s="7"/>
      <c r="D689" s="10" t="s">
        <v>998</v>
      </c>
      <c r="E689" s="22"/>
      <c r="F689" s="22"/>
      <c r="G689" s="22"/>
    </row>
    <row r="690" spans="1:7" ht="22.5" x14ac:dyDescent="0.25">
      <c r="A690" s="9" t="s">
        <v>999</v>
      </c>
      <c r="B690" s="9" t="s">
        <v>16</v>
      </c>
      <c r="C690" s="9" t="s">
        <v>56</v>
      </c>
      <c r="D690" s="15" t="s">
        <v>1000</v>
      </c>
      <c r="E690" s="22">
        <v>6.8</v>
      </c>
      <c r="F690" s="22">
        <v>55.23</v>
      </c>
      <c r="G690" s="23">
        <f>ROUND(E690*F690,2)</f>
        <v>375.56</v>
      </c>
    </row>
    <row r="691" spans="1:7" ht="157.5" x14ac:dyDescent="0.25">
      <c r="A691" s="7"/>
      <c r="B691" s="7"/>
      <c r="C691" s="7"/>
      <c r="D691" s="10" t="s">
        <v>1001</v>
      </c>
      <c r="E691" s="22"/>
      <c r="F691" s="22"/>
      <c r="G691" s="22"/>
    </row>
    <row r="692" spans="1:7" ht="22.5" x14ac:dyDescent="0.25">
      <c r="A692" s="9" t="s">
        <v>1002</v>
      </c>
      <c r="B692" s="9" t="s">
        <v>16</v>
      </c>
      <c r="C692" s="9" t="s">
        <v>56</v>
      </c>
      <c r="D692" s="15" t="s">
        <v>1003</v>
      </c>
      <c r="E692" s="22">
        <v>7.1</v>
      </c>
      <c r="F692" s="22">
        <v>87.51</v>
      </c>
      <c r="G692" s="23">
        <f>ROUND(E692*F692,2)</f>
        <v>621.32000000000005</v>
      </c>
    </row>
    <row r="693" spans="1:7" ht="168.75" x14ac:dyDescent="0.25">
      <c r="A693" s="7"/>
      <c r="B693" s="7"/>
      <c r="C693" s="7"/>
      <c r="D693" s="10" t="s">
        <v>1004</v>
      </c>
      <c r="E693" s="22"/>
      <c r="F693" s="22"/>
      <c r="G693" s="22"/>
    </row>
    <row r="694" spans="1:7" ht="22.5" x14ac:dyDescent="0.25">
      <c r="A694" s="9" t="s">
        <v>1005</v>
      </c>
      <c r="B694" s="9" t="s">
        <v>16</v>
      </c>
      <c r="C694" s="9" t="s">
        <v>56</v>
      </c>
      <c r="D694" s="15" t="s">
        <v>1006</v>
      </c>
      <c r="E694" s="22">
        <v>3.6</v>
      </c>
      <c r="F694" s="22">
        <v>96.28</v>
      </c>
      <c r="G694" s="23">
        <f>ROUND(E694*F694,2)</f>
        <v>346.61</v>
      </c>
    </row>
    <row r="695" spans="1:7" ht="157.5" x14ac:dyDescent="0.25">
      <c r="A695" s="7"/>
      <c r="B695" s="7"/>
      <c r="C695" s="7"/>
      <c r="D695" s="10" t="s">
        <v>1007</v>
      </c>
      <c r="E695" s="22"/>
      <c r="F695" s="22"/>
      <c r="G695" s="22"/>
    </row>
    <row r="696" spans="1:7" ht="22.5" x14ac:dyDescent="0.25">
      <c r="A696" s="9" t="s">
        <v>1008</v>
      </c>
      <c r="B696" s="9" t="s">
        <v>16</v>
      </c>
      <c r="C696" s="9" t="s">
        <v>56</v>
      </c>
      <c r="D696" s="15" t="s">
        <v>1009</v>
      </c>
      <c r="E696" s="22">
        <v>31.5</v>
      </c>
      <c r="F696" s="22">
        <v>147.72</v>
      </c>
      <c r="G696" s="23">
        <f>ROUND(E696*F696,2)</f>
        <v>4653.18</v>
      </c>
    </row>
    <row r="697" spans="1:7" ht="168.75" x14ac:dyDescent="0.25">
      <c r="A697" s="7"/>
      <c r="B697" s="7"/>
      <c r="C697" s="7"/>
      <c r="D697" s="10" t="s">
        <v>1010</v>
      </c>
      <c r="E697" s="22"/>
      <c r="F697" s="22"/>
      <c r="G697" s="22"/>
    </row>
    <row r="698" spans="1:7" x14ac:dyDescent="0.25">
      <c r="A698" s="7"/>
      <c r="B698" s="7"/>
      <c r="C698" s="7"/>
      <c r="D698" s="16" t="s">
        <v>1011</v>
      </c>
      <c r="E698" s="22">
        <v>1</v>
      </c>
      <c r="F698" s="21">
        <f>G670+G672+G674+G676+G678+G680+G682+G684+G686+G688+G690+G692+G694+G696</f>
        <v>12343.16</v>
      </c>
      <c r="G698" s="21">
        <f>ROUND(F698*E698,2)</f>
        <v>12343.16</v>
      </c>
    </row>
    <row r="699" spans="1:7" ht="0.95" customHeight="1" x14ac:dyDescent="0.25">
      <c r="A699" s="11"/>
      <c r="B699" s="11"/>
      <c r="C699" s="11"/>
      <c r="D699" s="17"/>
      <c r="E699" s="24"/>
      <c r="F699" s="24"/>
      <c r="G699" s="24"/>
    </row>
    <row r="700" spans="1:7" x14ac:dyDescent="0.25">
      <c r="A700" s="8" t="s">
        <v>1012</v>
      </c>
      <c r="B700" s="8" t="s">
        <v>11</v>
      </c>
      <c r="C700" s="8" t="s">
        <v>0</v>
      </c>
      <c r="D700" s="14" t="s">
        <v>1013</v>
      </c>
      <c r="E700" s="21">
        <f>E725</f>
        <v>1</v>
      </c>
      <c r="F700" s="21">
        <f>F725</f>
        <v>32666.89</v>
      </c>
      <c r="G700" s="21">
        <f>G725</f>
        <v>32666.89</v>
      </c>
    </row>
    <row r="701" spans="1:7" x14ac:dyDescent="0.25">
      <c r="A701" s="9" t="s">
        <v>1014</v>
      </c>
      <c r="B701" s="9" t="s">
        <v>16</v>
      </c>
      <c r="C701" s="9" t="s">
        <v>25</v>
      </c>
      <c r="D701" s="15" t="s">
        <v>1015</v>
      </c>
      <c r="E701" s="22">
        <v>21</v>
      </c>
      <c r="F701" s="22">
        <v>78.680000000000007</v>
      </c>
      <c r="G701" s="23">
        <f>ROUND(E701*F701,2)</f>
        <v>1652.28</v>
      </c>
    </row>
    <row r="702" spans="1:7" ht="168.75" x14ac:dyDescent="0.25">
      <c r="A702" s="7"/>
      <c r="B702" s="7"/>
      <c r="C702" s="7"/>
      <c r="D702" s="10" t="s">
        <v>1016</v>
      </c>
      <c r="E702" s="22"/>
      <c r="F702" s="22"/>
      <c r="G702" s="22"/>
    </row>
    <row r="703" spans="1:7" x14ac:dyDescent="0.25">
      <c r="A703" s="9" t="s">
        <v>1017</v>
      </c>
      <c r="B703" s="9" t="s">
        <v>16</v>
      </c>
      <c r="C703" s="9" t="s">
        <v>25</v>
      </c>
      <c r="D703" s="15" t="s">
        <v>1018</v>
      </c>
      <c r="E703" s="22">
        <v>1</v>
      </c>
      <c r="F703" s="22">
        <v>33.44</v>
      </c>
      <c r="G703" s="23">
        <f>ROUND(E703*F703,2)</f>
        <v>33.44</v>
      </c>
    </row>
    <row r="704" spans="1:7" ht="168.75" x14ac:dyDescent="0.25">
      <c r="A704" s="7"/>
      <c r="B704" s="7"/>
      <c r="C704" s="7"/>
      <c r="D704" s="10" t="s">
        <v>1019</v>
      </c>
      <c r="E704" s="22"/>
      <c r="F704" s="22"/>
      <c r="G704" s="22"/>
    </row>
    <row r="705" spans="1:7" x14ac:dyDescent="0.25">
      <c r="A705" s="9" t="s">
        <v>1020</v>
      </c>
      <c r="B705" s="9" t="s">
        <v>16</v>
      </c>
      <c r="C705" s="9" t="s">
        <v>25</v>
      </c>
      <c r="D705" s="15" t="s">
        <v>1021</v>
      </c>
      <c r="E705" s="22">
        <v>8</v>
      </c>
      <c r="F705" s="22">
        <v>41.62</v>
      </c>
      <c r="G705" s="23">
        <f>ROUND(E705*F705,2)</f>
        <v>332.96</v>
      </c>
    </row>
    <row r="706" spans="1:7" ht="180" x14ac:dyDescent="0.25">
      <c r="A706" s="7"/>
      <c r="B706" s="7"/>
      <c r="C706" s="7"/>
      <c r="D706" s="10" t="s">
        <v>1022</v>
      </c>
      <c r="E706" s="22"/>
      <c r="F706" s="22"/>
      <c r="G706" s="22"/>
    </row>
    <row r="707" spans="1:7" x14ac:dyDescent="0.25">
      <c r="A707" s="9" t="s">
        <v>1023</v>
      </c>
      <c r="B707" s="9" t="s">
        <v>16</v>
      </c>
      <c r="C707" s="9" t="s">
        <v>25</v>
      </c>
      <c r="D707" s="15" t="s">
        <v>1024</v>
      </c>
      <c r="E707" s="22">
        <v>19</v>
      </c>
      <c r="F707" s="22">
        <v>78.680000000000007</v>
      </c>
      <c r="G707" s="23">
        <f>ROUND(E707*F707,2)</f>
        <v>1494.92</v>
      </c>
    </row>
    <row r="708" spans="1:7" ht="180" x14ac:dyDescent="0.25">
      <c r="A708" s="7"/>
      <c r="B708" s="7"/>
      <c r="C708" s="7"/>
      <c r="D708" s="10" t="s">
        <v>1025</v>
      </c>
      <c r="E708" s="22"/>
      <c r="F708" s="22"/>
      <c r="G708" s="22"/>
    </row>
    <row r="709" spans="1:7" x14ac:dyDescent="0.25">
      <c r="A709" s="9" t="s">
        <v>1026</v>
      </c>
      <c r="B709" s="9" t="s">
        <v>16</v>
      </c>
      <c r="C709" s="9" t="s">
        <v>25</v>
      </c>
      <c r="D709" s="15" t="s">
        <v>1027</v>
      </c>
      <c r="E709" s="22">
        <v>18</v>
      </c>
      <c r="F709" s="22">
        <v>50.91</v>
      </c>
      <c r="G709" s="23">
        <f>ROUND(E709*F709,2)</f>
        <v>916.38</v>
      </c>
    </row>
    <row r="710" spans="1:7" ht="78.75" x14ac:dyDescent="0.25">
      <c r="A710" s="7"/>
      <c r="B710" s="7"/>
      <c r="C710" s="7"/>
      <c r="D710" s="10" t="s">
        <v>1028</v>
      </c>
      <c r="E710" s="22"/>
      <c r="F710" s="22"/>
      <c r="G710" s="22"/>
    </row>
    <row r="711" spans="1:7" x14ac:dyDescent="0.25">
      <c r="A711" s="9" t="s">
        <v>1029</v>
      </c>
      <c r="B711" s="9" t="s">
        <v>16</v>
      </c>
      <c r="C711" s="9" t="s">
        <v>21</v>
      </c>
      <c r="D711" s="15" t="s">
        <v>1030</v>
      </c>
      <c r="E711" s="22">
        <v>620</v>
      </c>
      <c r="F711" s="22">
        <v>30.86</v>
      </c>
      <c r="G711" s="23">
        <f>ROUND(E711*F711,2)</f>
        <v>19133.2</v>
      </c>
    </row>
    <row r="712" spans="1:7" ht="135" x14ac:dyDescent="0.25">
      <c r="A712" s="7"/>
      <c r="B712" s="7"/>
      <c r="C712" s="7"/>
      <c r="D712" s="10" t="s">
        <v>1031</v>
      </c>
      <c r="E712" s="22"/>
      <c r="F712" s="22"/>
      <c r="G712" s="22"/>
    </row>
    <row r="713" spans="1:7" x14ac:dyDescent="0.25">
      <c r="A713" s="9" t="s">
        <v>1032</v>
      </c>
      <c r="B713" s="9" t="s">
        <v>16</v>
      </c>
      <c r="C713" s="9" t="s">
        <v>21</v>
      </c>
      <c r="D713" s="15" t="s">
        <v>1033</v>
      </c>
      <c r="E713" s="22">
        <v>115</v>
      </c>
      <c r="F713" s="22">
        <v>45.13</v>
      </c>
      <c r="G713" s="23">
        <f>ROUND(E713*F713,2)</f>
        <v>5189.95</v>
      </c>
    </row>
    <row r="714" spans="1:7" ht="135" x14ac:dyDescent="0.25">
      <c r="A714" s="7"/>
      <c r="B714" s="7"/>
      <c r="C714" s="7"/>
      <c r="D714" s="10" t="s">
        <v>1034</v>
      </c>
      <c r="E714" s="22"/>
      <c r="F714" s="22"/>
      <c r="G714" s="22"/>
    </row>
    <row r="715" spans="1:7" x14ac:dyDescent="0.25">
      <c r="A715" s="9" t="s">
        <v>1035</v>
      </c>
      <c r="B715" s="9" t="s">
        <v>16</v>
      </c>
      <c r="C715" s="9" t="s">
        <v>25</v>
      </c>
      <c r="D715" s="15" t="s">
        <v>1036</v>
      </c>
      <c r="E715" s="22">
        <v>12</v>
      </c>
      <c r="F715" s="22">
        <v>78.61</v>
      </c>
      <c r="G715" s="23">
        <f>ROUND(E715*F715,2)</f>
        <v>943.32</v>
      </c>
    </row>
    <row r="716" spans="1:7" ht="45" x14ac:dyDescent="0.25">
      <c r="A716" s="7"/>
      <c r="B716" s="7"/>
      <c r="C716" s="7"/>
      <c r="D716" s="10" t="s">
        <v>1037</v>
      </c>
      <c r="E716" s="22"/>
      <c r="F716" s="22"/>
      <c r="G716" s="22"/>
    </row>
    <row r="717" spans="1:7" x14ac:dyDescent="0.25">
      <c r="A717" s="9" t="s">
        <v>1038</v>
      </c>
      <c r="B717" s="9" t="s">
        <v>16</v>
      </c>
      <c r="C717" s="9" t="s">
        <v>25</v>
      </c>
      <c r="D717" s="15" t="s">
        <v>1039</v>
      </c>
      <c r="E717" s="22">
        <v>3</v>
      </c>
      <c r="F717" s="22">
        <v>135.25</v>
      </c>
      <c r="G717" s="23">
        <f>ROUND(E717*F717,2)</f>
        <v>405.75</v>
      </c>
    </row>
    <row r="718" spans="1:7" ht="146.25" x14ac:dyDescent="0.25">
      <c r="A718" s="7"/>
      <c r="B718" s="7"/>
      <c r="C718" s="7"/>
      <c r="D718" s="10" t="s">
        <v>1040</v>
      </c>
      <c r="E718" s="22"/>
      <c r="F718" s="22"/>
      <c r="G718" s="22"/>
    </row>
    <row r="719" spans="1:7" x14ac:dyDescent="0.25">
      <c r="A719" s="9" t="s">
        <v>1041</v>
      </c>
      <c r="B719" s="9" t="s">
        <v>16</v>
      </c>
      <c r="C719" s="9" t="s">
        <v>25</v>
      </c>
      <c r="D719" s="15" t="s">
        <v>1042</v>
      </c>
      <c r="E719" s="22">
        <v>7</v>
      </c>
      <c r="F719" s="22">
        <v>250.41</v>
      </c>
      <c r="G719" s="23">
        <f>ROUND(E719*F719,2)</f>
        <v>1752.87</v>
      </c>
    </row>
    <row r="720" spans="1:7" ht="168.75" x14ac:dyDescent="0.25">
      <c r="A720" s="7"/>
      <c r="B720" s="7"/>
      <c r="C720" s="7"/>
      <c r="D720" s="10" t="s">
        <v>1043</v>
      </c>
      <c r="E720" s="22"/>
      <c r="F720" s="22"/>
      <c r="G720" s="22"/>
    </row>
    <row r="721" spans="1:7" ht="22.5" x14ac:dyDescent="0.25">
      <c r="A721" s="9" t="s">
        <v>1044</v>
      </c>
      <c r="B721" s="9" t="s">
        <v>16</v>
      </c>
      <c r="C721" s="9" t="s">
        <v>25</v>
      </c>
      <c r="D721" s="15" t="s">
        <v>1045</v>
      </c>
      <c r="E721" s="22">
        <v>2</v>
      </c>
      <c r="F721" s="22">
        <v>304.14</v>
      </c>
      <c r="G721" s="23">
        <f>ROUND(E721*F721,2)</f>
        <v>608.28</v>
      </c>
    </row>
    <row r="722" spans="1:7" ht="135" x14ac:dyDescent="0.25">
      <c r="A722" s="7"/>
      <c r="B722" s="7"/>
      <c r="C722" s="7"/>
      <c r="D722" s="10" t="s">
        <v>1046</v>
      </c>
      <c r="E722" s="22"/>
      <c r="F722" s="22"/>
      <c r="G722" s="22"/>
    </row>
    <row r="723" spans="1:7" ht="22.5" x14ac:dyDescent="0.25">
      <c r="A723" s="9" t="s">
        <v>1047</v>
      </c>
      <c r="B723" s="9" t="s">
        <v>16</v>
      </c>
      <c r="C723" s="9" t="s">
        <v>0</v>
      </c>
      <c r="D723" s="15" t="s">
        <v>1048</v>
      </c>
      <c r="E723" s="22">
        <v>1</v>
      </c>
      <c r="F723" s="22">
        <v>203.54</v>
      </c>
      <c r="G723" s="23">
        <f>ROUND(E723*F723,2)</f>
        <v>203.54</v>
      </c>
    </row>
    <row r="724" spans="1:7" ht="146.25" x14ac:dyDescent="0.25">
      <c r="A724" s="7"/>
      <c r="B724" s="7"/>
      <c r="C724" s="7"/>
      <c r="D724" s="10" t="s">
        <v>1049</v>
      </c>
      <c r="E724" s="22"/>
      <c r="F724" s="22"/>
      <c r="G724" s="22"/>
    </row>
    <row r="725" spans="1:7" x14ac:dyDescent="0.25">
      <c r="A725" s="7"/>
      <c r="B725" s="7"/>
      <c r="C725" s="7"/>
      <c r="D725" s="16" t="s">
        <v>1050</v>
      </c>
      <c r="E725" s="22">
        <v>1</v>
      </c>
      <c r="F725" s="21">
        <f>G701+G703+G705+G707+G709+G711+G713+G715+G717+G719+G721+G723</f>
        <v>32666.89</v>
      </c>
      <c r="G725" s="21">
        <f>ROUND(F725*E725,2)</f>
        <v>32666.89</v>
      </c>
    </row>
    <row r="726" spans="1:7" ht="0.95" customHeight="1" x14ac:dyDescent="0.25">
      <c r="A726" s="11"/>
      <c r="B726" s="11"/>
      <c r="C726" s="11"/>
      <c r="D726" s="17"/>
      <c r="E726" s="24"/>
      <c r="F726" s="24"/>
      <c r="G726" s="24"/>
    </row>
    <row r="727" spans="1:7" x14ac:dyDescent="0.25">
      <c r="A727" s="7"/>
      <c r="B727" s="7"/>
      <c r="C727" s="7"/>
      <c r="D727" s="16" t="s">
        <v>1051</v>
      </c>
      <c r="E727" s="22">
        <v>1</v>
      </c>
      <c r="F727" s="21">
        <f>G667+G698+G725</f>
        <v>112838.16</v>
      </c>
      <c r="G727" s="21">
        <f>ROUND(F727*E727,2)</f>
        <v>112838.16</v>
      </c>
    </row>
    <row r="728" spans="1:7" ht="0.95" customHeight="1" x14ac:dyDescent="0.25">
      <c r="A728" s="11"/>
      <c r="B728" s="11"/>
      <c r="C728" s="11"/>
      <c r="D728" s="17"/>
      <c r="E728" s="24"/>
      <c r="F728" s="24"/>
      <c r="G728" s="24"/>
    </row>
    <row r="729" spans="1:7" x14ac:dyDescent="0.25">
      <c r="A729" s="6" t="s">
        <v>1052</v>
      </c>
      <c r="B729" s="6" t="s">
        <v>11</v>
      </c>
      <c r="C729" s="6" t="s">
        <v>0</v>
      </c>
      <c r="D729" s="13" t="s">
        <v>1053</v>
      </c>
      <c r="E729" s="21">
        <f>E768</f>
        <v>1</v>
      </c>
      <c r="F729" s="21">
        <f>F768</f>
        <v>27398.92</v>
      </c>
      <c r="G729" s="21">
        <f>G768</f>
        <v>27398.92</v>
      </c>
    </row>
    <row r="730" spans="1:7" x14ac:dyDescent="0.25">
      <c r="A730" s="9" t="s">
        <v>1054</v>
      </c>
      <c r="B730" s="9" t="s">
        <v>16</v>
      </c>
      <c r="C730" s="9" t="s">
        <v>25</v>
      </c>
      <c r="D730" s="15" t="s">
        <v>1055</v>
      </c>
      <c r="E730" s="22">
        <v>1</v>
      </c>
      <c r="F730" s="22">
        <v>593.52</v>
      </c>
      <c r="G730" s="23">
        <f>ROUND(E730*F730,2)</f>
        <v>593.52</v>
      </c>
    </row>
    <row r="731" spans="1:7" ht="90" x14ac:dyDescent="0.25">
      <c r="A731" s="7"/>
      <c r="B731" s="7"/>
      <c r="C731" s="7"/>
      <c r="D731" s="10" t="s">
        <v>1056</v>
      </c>
      <c r="E731" s="22"/>
      <c r="F731" s="22"/>
      <c r="G731" s="22"/>
    </row>
    <row r="732" spans="1:7" ht="22.5" x14ac:dyDescent="0.25">
      <c r="A732" s="9" t="s">
        <v>1057</v>
      </c>
      <c r="B732" s="9" t="s">
        <v>16</v>
      </c>
      <c r="C732" s="9" t="s">
        <v>25</v>
      </c>
      <c r="D732" s="15" t="s">
        <v>1058</v>
      </c>
      <c r="E732" s="22">
        <v>1</v>
      </c>
      <c r="F732" s="22">
        <v>598.79999999999995</v>
      </c>
      <c r="G732" s="23">
        <f>ROUND(E732*F732,2)</f>
        <v>598.79999999999995</v>
      </c>
    </row>
    <row r="733" spans="1:7" ht="112.5" x14ac:dyDescent="0.25">
      <c r="A733" s="7"/>
      <c r="B733" s="7"/>
      <c r="C733" s="7"/>
      <c r="D733" s="10" t="s">
        <v>1059</v>
      </c>
      <c r="E733" s="22"/>
      <c r="F733" s="22"/>
      <c r="G733" s="22"/>
    </row>
    <row r="734" spans="1:7" ht="22.5" x14ac:dyDescent="0.25">
      <c r="A734" s="9" t="s">
        <v>1060</v>
      </c>
      <c r="B734" s="9" t="s">
        <v>16</v>
      </c>
      <c r="C734" s="9" t="s">
        <v>75</v>
      </c>
      <c r="D734" s="15" t="s">
        <v>1061</v>
      </c>
      <c r="E734" s="22">
        <v>1</v>
      </c>
      <c r="F734" s="22">
        <v>527.9</v>
      </c>
      <c r="G734" s="23">
        <f>ROUND(E734*F734,2)</f>
        <v>527.9</v>
      </c>
    </row>
    <row r="735" spans="1:7" ht="146.25" x14ac:dyDescent="0.25">
      <c r="A735" s="7"/>
      <c r="B735" s="7"/>
      <c r="C735" s="7"/>
      <c r="D735" s="10" t="s">
        <v>1062</v>
      </c>
      <c r="E735" s="22"/>
      <c r="F735" s="22"/>
      <c r="G735" s="22"/>
    </row>
    <row r="736" spans="1:7" ht="22.5" x14ac:dyDescent="0.25">
      <c r="A736" s="9" t="s">
        <v>1063</v>
      </c>
      <c r="B736" s="9" t="s">
        <v>16</v>
      </c>
      <c r="C736" s="9" t="s">
        <v>25</v>
      </c>
      <c r="D736" s="15" t="s">
        <v>1064</v>
      </c>
      <c r="E736" s="22">
        <v>1</v>
      </c>
      <c r="F736" s="22">
        <v>332.2</v>
      </c>
      <c r="G736" s="23">
        <f>ROUND(E736*F736,2)</f>
        <v>332.2</v>
      </c>
    </row>
    <row r="737" spans="1:7" ht="146.25" x14ac:dyDescent="0.25">
      <c r="A737" s="7"/>
      <c r="B737" s="7"/>
      <c r="C737" s="7"/>
      <c r="D737" s="10" t="s">
        <v>1065</v>
      </c>
      <c r="E737" s="22"/>
      <c r="F737" s="22"/>
      <c r="G737" s="22"/>
    </row>
    <row r="738" spans="1:7" x14ac:dyDescent="0.25">
      <c r="A738" s="9" t="s">
        <v>1066</v>
      </c>
      <c r="B738" s="9" t="s">
        <v>16</v>
      </c>
      <c r="C738" s="9" t="s">
        <v>25</v>
      </c>
      <c r="D738" s="15" t="s">
        <v>1067</v>
      </c>
      <c r="E738" s="22">
        <v>36</v>
      </c>
      <c r="F738" s="22">
        <v>36.31</v>
      </c>
      <c r="G738" s="23">
        <f>ROUND(E738*F738,2)</f>
        <v>1307.1600000000001</v>
      </c>
    </row>
    <row r="739" spans="1:7" ht="258.75" x14ac:dyDescent="0.25">
      <c r="A739" s="7"/>
      <c r="B739" s="7"/>
      <c r="C739" s="7"/>
      <c r="D739" s="10" t="s">
        <v>1068</v>
      </c>
      <c r="E739" s="22"/>
      <c r="F739" s="22"/>
      <c r="G739" s="22"/>
    </row>
    <row r="740" spans="1:7" x14ac:dyDescent="0.25">
      <c r="A740" s="9" t="s">
        <v>1069</v>
      </c>
      <c r="B740" s="9" t="s">
        <v>16</v>
      </c>
      <c r="C740" s="9" t="s">
        <v>25</v>
      </c>
      <c r="D740" s="15" t="s">
        <v>1070</v>
      </c>
      <c r="E740" s="22">
        <v>6</v>
      </c>
      <c r="F740" s="22">
        <v>34.119999999999997</v>
      </c>
      <c r="G740" s="23">
        <f>ROUND(E740*F740,2)</f>
        <v>204.72</v>
      </c>
    </row>
    <row r="741" spans="1:7" ht="213.75" x14ac:dyDescent="0.25">
      <c r="A741" s="7"/>
      <c r="B741" s="7"/>
      <c r="C741" s="7"/>
      <c r="D741" s="10" t="s">
        <v>1071</v>
      </c>
      <c r="E741" s="22"/>
      <c r="F741" s="22"/>
      <c r="G741" s="22"/>
    </row>
    <row r="742" spans="1:7" x14ac:dyDescent="0.25">
      <c r="A742" s="9" t="s">
        <v>1072</v>
      </c>
      <c r="B742" s="9" t="s">
        <v>16</v>
      </c>
      <c r="C742" s="9" t="s">
        <v>25</v>
      </c>
      <c r="D742" s="15" t="s">
        <v>1073</v>
      </c>
      <c r="E742" s="22">
        <v>3</v>
      </c>
      <c r="F742" s="22">
        <v>72.94</v>
      </c>
      <c r="G742" s="23">
        <f>ROUND(E742*F742,2)</f>
        <v>218.82</v>
      </c>
    </row>
    <row r="743" spans="1:7" ht="236.25" x14ac:dyDescent="0.25">
      <c r="A743" s="7"/>
      <c r="B743" s="7"/>
      <c r="C743" s="7"/>
      <c r="D743" s="10" t="s">
        <v>1074</v>
      </c>
      <c r="E743" s="22"/>
      <c r="F743" s="22"/>
      <c r="G743" s="22"/>
    </row>
    <row r="744" spans="1:7" x14ac:dyDescent="0.25">
      <c r="A744" s="9" t="s">
        <v>1075</v>
      </c>
      <c r="B744" s="9" t="s">
        <v>16</v>
      </c>
      <c r="C744" s="9" t="s">
        <v>25</v>
      </c>
      <c r="D744" s="15" t="s">
        <v>1076</v>
      </c>
      <c r="E744" s="22">
        <v>6</v>
      </c>
      <c r="F744" s="22">
        <v>359.4</v>
      </c>
      <c r="G744" s="23">
        <f>ROUND(E744*F744,2)</f>
        <v>2156.4</v>
      </c>
    </row>
    <row r="745" spans="1:7" ht="236.25" x14ac:dyDescent="0.25">
      <c r="A745" s="7"/>
      <c r="B745" s="7"/>
      <c r="C745" s="7"/>
      <c r="D745" s="10" t="s">
        <v>1077</v>
      </c>
      <c r="E745" s="22"/>
      <c r="F745" s="22"/>
      <c r="G745" s="22"/>
    </row>
    <row r="746" spans="1:7" x14ac:dyDescent="0.25">
      <c r="A746" s="9" t="s">
        <v>1078</v>
      </c>
      <c r="B746" s="9" t="s">
        <v>16</v>
      </c>
      <c r="C746" s="9" t="s">
        <v>25</v>
      </c>
      <c r="D746" s="15" t="s">
        <v>1079</v>
      </c>
      <c r="E746" s="22">
        <v>12</v>
      </c>
      <c r="F746" s="22">
        <v>493.39</v>
      </c>
      <c r="G746" s="23">
        <f>ROUND(E746*F746,2)</f>
        <v>5920.68</v>
      </c>
    </row>
    <row r="747" spans="1:7" ht="146.25" x14ac:dyDescent="0.25">
      <c r="A747" s="7"/>
      <c r="B747" s="7"/>
      <c r="C747" s="7"/>
      <c r="D747" s="10" t="s">
        <v>1080</v>
      </c>
      <c r="E747" s="22"/>
      <c r="F747" s="22"/>
      <c r="G747" s="22"/>
    </row>
    <row r="748" spans="1:7" ht="22.5" x14ac:dyDescent="0.25">
      <c r="A748" s="9" t="s">
        <v>1081</v>
      </c>
      <c r="B748" s="9" t="s">
        <v>16</v>
      </c>
      <c r="C748" s="9" t="s">
        <v>25</v>
      </c>
      <c r="D748" s="15" t="s">
        <v>1082</v>
      </c>
      <c r="E748" s="22">
        <v>1</v>
      </c>
      <c r="F748" s="22">
        <v>2065.88</v>
      </c>
      <c r="G748" s="23">
        <f>ROUND(E748*F748,2)</f>
        <v>2065.88</v>
      </c>
    </row>
    <row r="749" spans="1:7" ht="326.25" x14ac:dyDescent="0.25">
      <c r="A749" s="7"/>
      <c r="B749" s="7"/>
      <c r="C749" s="7"/>
      <c r="D749" s="10" t="s">
        <v>1083</v>
      </c>
      <c r="E749" s="22"/>
      <c r="F749" s="22"/>
      <c r="G749" s="22"/>
    </row>
    <row r="750" spans="1:7" x14ac:dyDescent="0.25">
      <c r="A750" s="9" t="s">
        <v>1084</v>
      </c>
      <c r="B750" s="9" t="s">
        <v>16</v>
      </c>
      <c r="C750" s="9" t="s">
        <v>56</v>
      </c>
      <c r="D750" s="15" t="s">
        <v>1085</v>
      </c>
      <c r="E750" s="22">
        <v>120</v>
      </c>
      <c r="F750" s="22">
        <v>44.13</v>
      </c>
      <c r="G750" s="23">
        <f>ROUND(E750*F750,2)</f>
        <v>5295.6</v>
      </c>
    </row>
    <row r="751" spans="1:7" ht="157.5" x14ac:dyDescent="0.25">
      <c r="A751" s="7"/>
      <c r="B751" s="7"/>
      <c r="C751" s="7"/>
      <c r="D751" s="10" t="s">
        <v>1086</v>
      </c>
      <c r="E751" s="22"/>
      <c r="F751" s="22"/>
      <c r="G751" s="22"/>
    </row>
    <row r="752" spans="1:7" x14ac:dyDescent="0.25">
      <c r="A752" s="9" t="s">
        <v>1087</v>
      </c>
      <c r="B752" s="9" t="s">
        <v>16</v>
      </c>
      <c r="C752" s="9" t="s">
        <v>56</v>
      </c>
      <c r="D752" s="15" t="s">
        <v>1088</v>
      </c>
      <c r="E752" s="22">
        <v>108</v>
      </c>
      <c r="F752" s="22">
        <v>35.85</v>
      </c>
      <c r="G752" s="23">
        <f>ROUND(E752*F752,2)</f>
        <v>3871.8</v>
      </c>
    </row>
    <row r="753" spans="1:7" ht="180" x14ac:dyDescent="0.25">
      <c r="A753" s="7"/>
      <c r="B753" s="7"/>
      <c r="C753" s="7"/>
      <c r="D753" s="10" t="s">
        <v>1089</v>
      </c>
      <c r="E753" s="22"/>
      <c r="F753" s="22"/>
      <c r="G753" s="22"/>
    </row>
    <row r="754" spans="1:7" x14ac:dyDescent="0.25">
      <c r="A754" s="9" t="s">
        <v>1090</v>
      </c>
      <c r="B754" s="9" t="s">
        <v>16</v>
      </c>
      <c r="C754" s="9" t="s">
        <v>25</v>
      </c>
      <c r="D754" s="15" t="s">
        <v>1091</v>
      </c>
      <c r="E754" s="22">
        <v>10</v>
      </c>
      <c r="F754" s="22">
        <v>36.85</v>
      </c>
      <c r="G754" s="23">
        <f>ROUND(E754*F754,2)</f>
        <v>368.5</v>
      </c>
    </row>
    <row r="755" spans="1:7" ht="90" x14ac:dyDescent="0.25">
      <c r="A755" s="7"/>
      <c r="B755" s="7"/>
      <c r="C755" s="7"/>
      <c r="D755" s="10" t="s">
        <v>1092</v>
      </c>
      <c r="E755" s="22"/>
      <c r="F755" s="22"/>
      <c r="G755" s="22"/>
    </row>
    <row r="756" spans="1:7" x14ac:dyDescent="0.25">
      <c r="A756" s="9" t="s">
        <v>1093</v>
      </c>
      <c r="B756" s="9" t="s">
        <v>16</v>
      </c>
      <c r="C756" s="9" t="s">
        <v>25</v>
      </c>
      <c r="D756" s="15" t="s">
        <v>1094</v>
      </c>
      <c r="E756" s="22">
        <v>1</v>
      </c>
      <c r="F756" s="22">
        <v>72.209999999999994</v>
      </c>
      <c r="G756" s="23">
        <f>ROUND(E756*F756,2)</f>
        <v>72.209999999999994</v>
      </c>
    </row>
    <row r="757" spans="1:7" ht="67.5" x14ac:dyDescent="0.25">
      <c r="A757" s="7"/>
      <c r="B757" s="7"/>
      <c r="C757" s="7"/>
      <c r="D757" s="10" t="s">
        <v>1095</v>
      </c>
      <c r="E757" s="22"/>
      <c r="F757" s="22"/>
      <c r="G757" s="22"/>
    </row>
    <row r="758" spans="1:7" ht="22.5" x14ac:dyDescent="0.25">
      <c r="A758" s="9" t="s">
        <v>1096</v>
      </c>
      <c r="B758" s="9" t="s">
        <v>16</v>
      </c>
      <c r="C758" s="9" t="s">
        <v>25</v>
      </c>
      <c r="D758" s="15" t="s">
        <v>1097</v>
      </c>
      <c r="E758" s="22">
        <v>26</v>
      </c>
      <c r="F758" s="22">
        <v>5.51</v>
      </c>
      <c r="G758" s="23">
        <f>ROUND(E758*F758,2)</f>
        <v>143.26</v>
      </c>
    </row>
    <row r="759" spans="1:7" ht="78.75" x14ac:dyDescent="0.25">
      <c r="A759" s="7"/>
      <c r="B759" s="7"/>
      <c r="C759" s="7"/>
      <c r="D759" s="10" t="s">
        <v>1098</v>
      </c>
      <c r="E759" s="22"/>
      <c r="F759" s="22"/>
      <c r="G759" s="22"/>
    </row>
    <row r="760" spans="1:7" ht="22.5" x14ac:dyDescent="0.25">
      <c r="A760" s="9" t="s">
        <v>1099</v>
      </c>
      <c r="B760" s="9" t="s">
        <v>16</v>
      </c>
      <c r="C760" s="9" t="s">
        <v>25</v>
      </c>
      <c r="D760" s="15" t="s">
        <v>1100</v>
      </c>
      <c r="E760" s="22">
        <v>59</v>
      </c>
      <c r="F760" s="22">
        <v>5.51</v>
      </c>
      <c r="G760" s="23">
        <f>ROUND(E760*F760,2)</f>
        <v>325.08999999999997</v>
      </c>
    </row>
    <row r="761" spans="1:7" ht="90" x14ac:dyDescent="0.25">
      <c r="A761" s="7"/>
      <c r="B761" s="7"/>
      <c r="C761" s="7"/>
      <c r="D761" s="10" t="s">
        <v>1101</v>
      </c>
      <c r="E761" s="22"/>
      <c r="F761" s="22"/>
      <c r="G761" s="22"/>
    </row>
    <row r="762" spans="1:7" ht="22.5" x14ac:dyDescent="0.25">
      <c r="A762" s="9" t="s">
        <v>1102</v>
      </c>
      <c r="B762" s="9" t="s">
        <v>16</v>
      </c>
      <c r="C762" s="9" t="s">
        <v>25</v>
      </c>
      <c r="D762" s="15" t="s">
        <v>1103</v>
      </c>
      <c r="E762" s="22">
        <v>1</v>
      </c>
      <c r="F762" s="22">
        <v>70.09</v>
      </c>
      <c r="G762" s="23">
        <f>ROUND(E762*F762,2)</f>
        <v>70.09</v>
      </c>
    </row>
    <row r="763" spans="1:7" ht="56.25" x14ac:dyDescent="0.25">
      <c r="A763" s="7"/>
      <c r="B763" s="7"/>
      <c r="C763" s="7"/>
      <c r="D763" s="10" t="s">
        <v>1104</v>
      </c>
      <c r="E763" s="22"/>
      <c r="F763" s="22"/>
      <c r="G763" s="22"/>
    </row>
    <row r="764" spans="1:7" x14ac:dyDescent="0.25">
      <c r="A764" s="9" t="s">
        <v>1105</v>
      </c>
      <c r="B764" s="9" t="s">
        <v>16</v>
      </c>
      <c r="C764" s="9" t="s">
        <v>25</v>
      </c>
      <c r="D764" s="15" t="s">
        <v>1106</v>
      </c>
      <c r="E764" s="22">
        <v>28</v>
      </c>
      <c r="F764" s="22">
        <v>74.680000000000007</v>
      </c>
      <c r="G764" s="23">
        <f>ROUND(E764*F764,2)</f>
        <v>2091.04</v>
      </c>
    </row>
    <row r="765" spans="1:7" ht="101.25" x14ac:dyDescent="0.25">
      <c r="A765" s="7"/>
      <c r="B765" s="7"/>
      <c r="C765" s="7"/>
      <c r="D765" s="10" t="s">
        <v>1107</v>
      </c>
      <c r="E765" s="22"/>
      <c r="F765" s="22"/>
      <c r="G765" s="22"/>
    </row>
    <row r="766" spans="1:7" ht="22.5" x14ac:dyDescent="0.25">
      <c r="A766" s="9" t="s">
        <v>1108</v>
      </c>
      <c r="B766" s="9" t="s">
        <v>16</v>
      </c>
      <c r="C766" s="9" t="s">
        <v>25</v>
      </c>
      <c r="D766" s="15" t="s">
        <v>1109</v>
      </c>
      <c r="E766" s="22">
        <v>15</v>
      </c>
      <c r="F766" s="22">
        <v>82.35</v>
      </c>
      <c r="G766" s="23">
        <f>ROUND(E766*F766,2)</f>
        <v>1235.25</v>
      </c>
    </row>
    <row r="767" spans="1:7" ht="135" x14ac:dyDescent="0.25">
      <c r="A767" s="7"/>
      <c r="B767" s="7"/>
      <c r="C767" s="7"/>
      <c r="D767" s="10" t="s">
        <v>1110</v>
      </c>
      <c r="E767" s="22"/>
      <c r="F767" s="22"/>
      <c r="G767" s="22"/>
    </row>
    <row r="768" spans="1:7" x14ac:dyDescent="0.25">
      <c r="A768" s="7"/>
      <c r="B768" s="7"/>
      <c r="C768" s="7"/>
      <c r="D768" s="16" t="s">
        <v>1111</v>
      </c>
      <c r="E768" s="22">
        <v>1</v>
      </c>
      <c r="F768" s="21">
        <f>G730+G732+G734+G736+G738+G740+G742+G744+G746+G748+G750+G752+G754+G756+G758+G760+G762+G764+G766</f>
        <v>27398.92</v>
      </c>
      <c r="G768" s="21">
        <f>ROUND(F768*E768,2)</f>
        <v>27398.92</v>
      </c>
    </row>
    <row r="769" spans="1:7" ht="0.95" customHeight="1" x14ac:dyDescent="0.25">
      <c r="A769" s="11"/>
      <c r="B769" s="11"/>
      <c r="C769" s="11"/>
      <c r="D769" s="17"/>
      <c r="E769" s="24"/>
      <c r="F769" s="24"/>
      <c r="G769" s="24"/>
    </row>
    <row r="770" spans="1:7" x14ac:dyDescent="0.25">
      <c r="A770" s="6" t="s">
        <v>1112</v>
      </c>
      <c r="B770" s="6" t="s">
        <v>11</v>
      </c>
      <c r="C770" s="6" t="s">
        <v>0</v>
      </c>
      <c r="D770" s="13" t="s">
        <v>1113</v>
      </c>
      <c r="E770" s="21">
        <f>E773</f>
        <v>1</v>
      </c>
      <c r="F770" s="21">
        <f>F773</f>
        <v>10953.15</v>
      </c>
      <c r="G770" s="21">
        <f>G773</f>
        <v>10953.15</v>
      </c>
    </row>
    <row r="771" spans="1:7" ht="22.5" x14ac:dyDescent="0.25">
      <c r="A771" s="9" t="s">
        <v>1114</v>
      </c>
      <c r="B771" s="9" t="s">
        <v>16</v>
      </c>
      <c r="C771" s="9" t="s">
        <v>25</v>
      </c>
      <c r="D771" s="15" t="s">
        <v>1115</v>
      </c>
      <c r="E771" s="22">
        <v>65</v>
      </c>
      <c r="F771" s="22">
        <v>168.51</v>
      </c>
      <c r="G771" s="23">
        <f>ROUND(E771*F771,2)</f>
        <v>10953.15</v>
      </c>
    </row>
    <row r="772" spans="1:7" ht="123.75" x14ac:dyDescent="0.25">
      <c r="A772" s="7"/>
      <c r="B772" s="7"/>
      <c r="C772" s="7"/>
      <c r="D772" s="10" t="s">
        <v>1116</v>
      </c>
      <c r="E772" s="22"/>
      <c r="F772" s="22"/>
      <c r="G772" s="22"/>
    </row>
    <row r="773" spans="1:7" x14ac:dyDescent="0.25">
      <c r="A773" s="7"/>
      <c r="B773" s="7"/>
      <c r="C773" s="7"/>
      <c r="D773" s="16" t="s">
        <v>1117</v>
      </c>
      <c r="E773" s="22">
        <v>1</v>
      </c>
      <c r="F773" s="21">
        <f>G771</f>
        <v>10953.15</v>
      </c>
      <c r="G773" s="21">
        <f>ROUND(F773*E773,2)</f>
        <v>10953.15</v>
      </c>
    </row>
    <row r="774" spans="1:7" ht="0.95" customHeight="1" x14ac:dyDescent="0.25">
      <c r="A774" s="11"/>
      <c r="B774" s="11"/>
      <c r="C774" s="11"/>
      <c r="D774" s="17"/>
      <c r="E774" s="24"/>
      <c r="F774" s="24"/>
      <c r="G774" s="24"/>
    </row>
    <row r="775" spans="1:7" x14ac:dyDescent="0.25">
      <c r="A775" s="6" t="s">
        <v>1118</v>
      </c>
      <c r="B775" s="6" t="s">
        <v>11</v>
      </c>
      <c r="C775" s="6" t="s">
        <v>0</v>
      </c>
      <c r="D775" s="13" t="s">
        <v>1119</v>
      </c>
      <c r="E775" s="21">
        <f>E778</f>
        <v>1</v>
      </c>
      <c r="F775" s="21">
        <f>F778</f>
        <v>1500</v>
      </c>
      <c r="G775" s="21">
        <f>G778</f>
        <v>1500</v>
      </c>
    </row>
    <row r="776" spans="1:7" x14ac:dyDescent="0.25">
      <c r="A776" s="9" t="s">
        <v>1120</v>
      </c>
      <c r="B776" s="9" t="s">
        <v>16</v>
      </c>
      <c r="C776" s="9" t="s">
        <v>223</v>
      </c>
      <c r="D776" s="15" t="s">
        <v>1121</v>
      </c>
      <c r="E776" s="22">
        <v>1</v>
      </c>
      <c r="F776" s="22">
        <v>1500</v>
      </c>
      <c r="G776" s="23">
        <f>ROUND(E776*F776,2)</f>
        <v>1500</v>
      </c>
    </row>
    <row r="777" spans="1:7" ht="112.5" x14ac:dyDescent="0.25">
      <c r="A777" s="7"/>
      <c r="B777" s="7"/>
      <c r="C777" s="7"/>
      <c r="D777" s="10" t="s">
        <v>1122</v>
      </c>
      <c r="E777" s="22"/>
      <c r="F777" s="22"/>
      <c r="G777" s="22"/>
    </row>
    <row r="778" spans="1:7" x14ac:dyDescent="0.25">
      <c r="A778" s="7"/>
      <c r="B778" s="7"/>
      <c r="C778" s="7"/>
      <c r="D778" s="16" t="s">
        <v>1123</v>
      </c>
      <c r="E778" s="22">
        <v>1</v>
      </c>
      <c r="F778" s="21">
        <f>G776</f>
        <v>1500</v>
      </c>
      <c r="G778" s="21">
        <f>ROUND(F778*E778,2)</f>
        <v>1500</v>
      </c>
    </row>
    <row r="779" spans="1:7" ht="0.95" customHeight="1" x14ac:dyDescent="0.25">
      <c r="A779" s="11"/>
      <c r="B779" s="11"/>
      <c r="C779" s="11"/>
      <c r="D779" s="17"/>
      <c r="E779" s="24"/>
      <c r="F779" s="24"/>
      <c r="G779" s="24"/>
    </row>
    <row r="780" spans="1:7" x14ac:dyDescent="0.25">
      <c r="A780" s="6" t="s">
        <v>1124</v>
      </c>
      <c r="B780" s="6" t="s">
        <v>11</v>
      </c>
      <c r="C780" s="6" t="s">
        <v>0</v>
      </c>
      <c r="D780" s="13" t="s">
        <v>1125</v>
      </c>
      <c r="E780" s="21">
        <f>E783</f>
        <v>1</v>
      </c>
      <c r="F780" s="21">
        <f>F783</f>
        <v>13590.37</v>
      </c>
      <c r="G780" s="21">
        <f>G783</f>
        <v>13590.37</v>
      </c>
    </row>
    <row r="781" spans="1:7" x14ac:dyDescent="0.25">
      <c r="A781" s="9" t="s">
        <v>1126</v>
      </c>
      <c r="B781" s="9" t="s">
        <v>16</v>
      </c>
      <c r="C781" s="9" t="s">
        <v>25</v>
      </c>
      <c r="D781" s="15" t="s">
        <v>1127</v>
      </c>
      <c r="E781" s="22">
        <v>1</v>
      </c>
      <c r="F781" s="22">
        <v>13590.37</v>
      </c>
      <c r="G781" s="23">
        <f>ROUND(E781*F781,2)</f>
        <v>13590.37</v>
      </c>
    </row>
    <row r="782" spans="1:7" ht="123.75" x14ac:dyDescent="0.25">
      <c r="A782" s="7"/>
      <c r="B782" s="7"/>
      <c r="C782" s="7"/>
      <c r="D782" s="10" t="s">
        <v>1128</v>
      </c>
      <c r="E782" s="22"/>
      <c r="F782" s="22"/>
      <c r="G782" s="22"/>
    </row>
    <row r="783" spans="1:7" x14ac:dyDescent="0.25">
      <c r="A783" s="7"/>
      <c r="B783" s="7"/>
      <c r="C783" s="7"/>
      <c r="D783" s="16" t="s">
        <v>1129</v>
      </c>
      <c r="E783" s="22">
        <v>1</v>
      </c>
      <c r="F783" s="21">
        <f>G781</f>
        <v>13590.37</v>
      </c>
      <c r="G783" s="21">
        <f>ROUND(F783*E783,2)</f>
        <v>13590.37</v>
      </c>
    </row>
    <row r="784" spans="1:7" ht="0.95" customHeight="1" x14ac:dyDescent="0.25">
      <c r="A784" s="11"/>
      <c r="B784" s="11"/>
      <c r="C784" s="11"/>
      <c r="D784" s="17"/>
      <c r="E784" s="24"/>
      <c r="F784" s="24"/>
      <c r="G784" s="24"/>
    </row>
    <row r="785" spans="1:7" x14ac:dyDescent="0.25">
      <c r="A785" s="7"/>
      <c r="B785" s="7"/>
      <c r="C785" s="7"/>
      <c r="D785" s="16" t="s">
        <v>1130</v>
      </c>
      <c r="E785" s="22">
        <v>1</v>
      </c>
      <c r="F785" s="21">
        <f>G57+G75+G165+G194+G229+G262+G311+G348+G497+G623+G727+G768+G773+G778+G783</f>
        <v>711297.27</v>
      </c>
      <c r="G785" s="21">
        <f>ROUND(F785*E785,2)</f>
        <v>711297.27</v>
      </c>
    </row>
    <row r="786" spans="1:7" x14ac:dyDescent="0.25">
      <c r="A786" s="7"/>
      <c r="B786" s="7"/>
      <c r="C786" s="7"/>
      <c r="D786" s="10"/>
      <c r="E786" s="22"/>
      <c r="F786" s="22"/>
      <c r="G786" s="22"/>
    </row>
  </sheetData>
  <dataValidations count="1">
    <dataValidation type="list" allowBlank="1" showInputMessage="1" showErrorMessage="1" sqref="B4:B786" xr:uid="{F12DC3F3-DCA5-4CDF-B984-299938A46B78}">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Jesus Lopez</cp:lastModifiedBy>
  <dcterms:created xsi:type="dcterms:W3CDTF">2025-08-28T14:12:20Z</dcterms:created>
  <dcterms:modified xsi:type="dcterms:W3CDTF">2025-08-28T14:13:29Z</dcterms:modified>
</cp:coreProperties>
</file>