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María José\Desktop\PILATES O´DONNELL 53\PROYECTO ACTIVIDAD O´DONNELL 53\PRESUPUESTO\LICITACIÓN OBRA\"/>
    </mc:Choice>
  </mc:AlternateContent>
  <xr:revisionPtr revIDLastSave="0" documentId="13_ncr:1_{50492567-FE7A-4FF7-8574-9611BFF51B3F}" xr6:coauthVersionLast="47" xr6:coauthVersionMax="47" xr10:uidLastSave="{00000000-0000-0000-0000-000000000000}"/>
  <bookViews>
    <workbookView xWindow="-120" yWindow="-120" windowWidth="29040" windowHeight="15840" xr2:uid="{81A1C11C-0AB0-4EC8-9300-6819783F3AEB}"/>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34" i="1" l="1"/>
  <c r="L1234" i="1"/>
  <c r="M1225" i="1"/>
  <c r="M1232" i="1"/>
  <c r="K1225" i="1"/>
  <c r="L1225" i="1"/>
  <c r="L1232" i="1"/>
  <c r="M1227" i="1"/>
  <c r="M1230" i="1"/>
  <c r="K1227" i="1"/>
  <c r="K1230" i="1"/>
  <c r="L1227" i="1"/>
  <c r="J1229" i="1"/>
  <c r="M1216" i="1"/>
  <c r="M1223" i="1"/>
  <c r="K1216" i="1"/>
  <c r="L1216" i="1"/>
  <c r="L1223" i="1"/>
  <c r="M1218" i="1"/>
  <c r="M1221" i="1"/>
  <c r="K1218" i="1"/>
  <c r="K1221" i="1"/>
  <c r="L1218" i="1"/>
  <c r="J1220" i="1"/>
  <c r="M1184" i="1"/>
  <c r="M1214" i="1"/>
  <c r="K1184" i="1"/>
  <c r="L1184" i="1"/>
  <c r="L1214" i="1"/>
  <c r="M1212" i="1"/>
  <c r="M1207" i="1"/>
  <c r="M1210" i="1"/>
  <c r="K1207" i="1"/>
  <c r="K1210" i="1"/>
  <c r="L1207" i="1"/>
  <c r="J1209" i="1"/>
  <c r="M1202" i="1"/>
  <c r="M1205" i="1"/>
  <c r="K1202" i="1"/>
  <c r="K1205" i="1"/>
  <c r="L1202" i="1"/>
  <c r="J1204" i="1"/>
  <c r="M1197" i="1"/>
  <c r="M1200" i="1"/>
  <c r="K1197" i="1"/>
  <c r="K1200" i="1"/>
  <c r="L1197" i="1"/>
  <c r="J1199" i="1"/>
  <c r="M1192" i="1"/>
  <c r="M1195" i="1"/>
  <c r="K1192" i="1"/>
  <c r="K1195" i="1"/>
  <c r="L1192" i="1"/>
  <c r="J1194" i="1"/>
  <c r="M1186" i="1"/>
  <c r="M1190" i="1"/>
  <c r="K1186" i="1"/>
  <c r="K1190" i="1"/>
  <c r="L1186" i="1"/>
  <c r="J1189" i="1"/>
  <c r="J1188" i="1"/>
  <c r="M1158" i="1"/>
  <c r="M1182" i="1"/>
  <c r="K1158" i="1"/>
  <c r="L1158" i="1"/>
  <c r="L1182" i="1"/>
  <c r="M1180" i="1"/>
  <c r="M1175" i="1"/>
  <c r="M1178" i="1"/>
  <c r="K1175" i="1"/>
  <c r="K1178" i="1"/>
  <c r="L1175" i="1"/>
  <c r="J1177" i="1"/>
  <c r="M1170" i="1"/>
  <c r="M1173" i="1"/>
  <c r="K1170" i="1"/>
  <c r="K1173" i="1"/>
  <c r="L1170" i="1"/>
  <c r="J1172" i="1"/>
  <c r="M1165" i="1"/>
  <c r="M1168" i="1"/>
  <c r="K1165" i="1"/>
  <c r="K1168" i="1"/>
  <c r="L1165" i="1"/>
  <c r="J1167" i="1"/>
  <c r="M1160" i="1"/>
  <c r="M1163" i="1"/>
  <c r="K1160" i="1"/>
  <c r="K1163" i="1"/>
  <c r="L1160" i="1"/>
  <c r="J1162" i="1"/>
  <c r="M1130" i="1"/>
  <c r="M1156" i="1"/>
  <c r="K1130" i="1"/>
  <c r="L1130" i="1"/>
  <c r="L1156" i="1"/>
  <c r="M1154" i="1"/>
  <c r="M1132" i="1"/>
  <c r="M1152" i="1"/>
  <c r="K1132" i="1"/>
  <c r="K1152" i="1"/>
  <c r="L1132" i="1"/>
  <c r="J1151" i="1"/>
  <c r="J1150" i="1"/>
  <c r="J1149" i="1"/>
  <c r="J1148" i="1"/>
  <c r="J1147" i="1"/>
  <c r="J1146" i="1"/>
  <c r="J1145" i="1"/>
  <c r="J1144" i="1"/>
  <c r="J1143" i="1"/>
  <c r="J1142" i="1"/>
  <c r="J1141" i="1"/>
  <c r="J1140" i="1"/>
  <c r="J1139" i="1"/>
  <c r="J1138" i="1"/>
  <c r="J1137" i="1"/>
  <c r="J1136" i="1"/>
  <c r="J1135" i="1"/>
  <c r="J1134" i="1"/>
  <c r="M1063" i="1"/>
  <c r="M1128" i="1"/>
  <c r="K1063" i="1"/>
  <c r="L1063" i="1"/>
  <c r="L1128" i="1"/>
  <c r="M1126" i="1"/>
  <c r="M1124" i="1"/>
  <c r="M1122" i="1"/>
  <c r="M1120" i="1"/>
  <c r="M1118" i="1"/>
  <c r="M1116" i="1"/>
  <c r="M1114" i="1"/>
  <c r="M1112" i="1"/>
  <c r="M1110" i="1"/>
  <c r="M1105" i="1"/>
  <c r="M1108" i="1"/>
  <c r="K1105" i="1"/>
  <c r="K1108" i="1"/>
  <c r="L1105" i="1"/>
  <c r="J1107" i="1"/>
  <c r="M1100" i="1"/>
  <c r="M1103" i="1"/>
  <c r="K1100" i="1"/>
  <c r="K1103" i="1"/>
  <c r="L1100" i="1"/>
  <c r="J1102" i="1"/>
  <c r="M1095" i="1"/>
  <c r="M1098" i="1"/>
  <c r="K1095" i="1"/>
  <c r="K1098" i="1"/>
  <c r="L1095" i="1"/>
  <c r="J1097" i="1"/>
  <c r="M1090" i="1"/>
  <c r="M1093" i="1"/>
  <c r="K1090" i="1"/>
  <c r="K1093" i="1"/>
  <c r="L1090" i="1"/>
  <c r="J1092" i="1"/>
  <c r="M1085" i="1"/>
  <c r="M1088" i="1"/>
  <c r="K1085" i="1"/>
  <c r="K1088" i="1"/>
  <c r="L1085" i="1"/>
  <c r="J1087" i="1"/>
  <c r="M1080" i="1"/>
  <c r="M1083" i="1"/>
  <c r="K1080" i="1"/>
  <c r="K1083" i="1"/>
  <c r="L1080" i="1"/>
  <c r="J1082" i="1"/>
  <c r="M1075" i="1"/>
  <c r="M1078" i="1"/>
  <c r="K1075" i="1"/>
  <c r="K1078" i="1"/>
  <c r="L1075" i="1"/>
  <c r="J1077" i="1"/>
  <c r="M1070" i="1"/>
  <c r="M1073" i="1"/>
  <c r="K1070" i="1"/>
  <c r="K1073" i="1"/>
  <c r="L1070" i="1"/>
  <c r="J1072" i="1"/>
  <c r="M1065" i="1"/>
  <c r="M1068" i="1"/>
  <c r="K1065" i="1"/>
  <c r="K1068" i="1"/>
  <c r="L1065" i="1"/>
  <c r="J1067" i="1"/>
  <c r="M1000" i="1"/>
  <c r="M1061" i="1"/>
  <c r="K1000" i="1"/>
  <c r="L1000" i="1"/>
  <c r="L1061" i="1"/>
  <c r="M1059" i="1"/>
  <c r="M1054" i="1"/>
  <c r="M1057" i="1"/>
  <c r="K1054" i="1"/>
  <c r="K1057" i="1"/>
  <c r="L1054" i="1"/>
  <c r="J1056" i="1"/>
  <c r="M1049" i="1"/>
  <c r="M1052" i="1"/>
  <c r="K1049" i="1"/>
  <c r="K1052" i="1"/>
  <c r="L1049" i="1"/>
  <c r="J1051" i="1"/>
  <c r="M1044" i="1"/>
  <c r="M1047" i="1"/>
  <c r="K1044" i="1"/>
  <c r="K1047" i="1"/>
  <c r="L1044" i="1"/>
  <c r="J1046" i="1"/>
  <c r="M1039" i="1"/>
  <c r="M1042" i="1"/>
  <c r="K1039" i="1"/>
  <c r="K1042" i="1"/>
  <c r="L1039" i="1"/>
  <c r="J1041" i="1"/>
  <c r="M1034" i="1"/>
  <c r="M1037" i="1"/>
  <c r="K1034" i="1"/>
  <c r="K1037" i="1"/>
  <c r="L1034" i="1"/>
  <c r="J1036" i="1"/>
  <c r="M1028" i="1"/>
  <c r="M1032" i="1"/>
  <c r="K1028" i="1"/>
  <c r="K1032" i="1"/>
  <c r="L1028" i="1"/>
  <c r="J1031" i="1"/>
  <c r="J1030" i="1"/>
  <c r="M1023" i="1"/>
  <c r="M1026" i="1"/>
  <c r="K1023" i="1"/>
  <c r="K1026" i="1"/>
  <c r="L1023" i="1"/>
  <c r="J1025" i="1"/>
  <c r="M1018" i="1"/>
  <c r="M1021" i="1"/>
  <c r="K1018" i="1"/>
  <c r="K1021" i="1"/>
  <c r="L1018" i="1"/>
  <c r="J1020" i="1"/>
  <c r="M1013" i="1"/>
  <c r="M1016" i="1"/>
  <c r="K1013" i="1"/>
  <c r="K1016" i="1"/>
  <c r="L1013" i="1"/>
  <c r="J1015" i="1"/>
  <c r="M1007" i="1"/>
  <c r="M1011" i="1"/>
  <c r="K1007" i="1"/>
  <c r="K1011" i="1"/>
  <c r="L1007" i="1"/>
  <c r="J1010" i="1"/>
  <c r="J1009" i="1"/>
  <c r="M1002" i="1"/>
  <c r="M1005" i="1"/>
  <c r="K1002" i="1"/>
  <c r="K1005" i="1"/>
  <c r="L1002" i="1"/>
  <c r="J1004" i="1"/>
  <c r="M934" i="1"/>
  <c r="M998" i="1"/>
  <c r="K934" i="1"/>
  <c r="L934" i="1"/>
  <c r="L998" i="1"/>
  <c r="M996" i="1"/>
  <c r="M991" i="1"/>
  <c r="M994" i="1"/>
  <c r="K991" i="1"/>
  <c r="K994" i="1"/>
  <c r="L991" i="1"/>
  <c r="J993" i="1"/>
  <c r="M986" i="1"/>
  <c r="M989" i="1"/>
  <c r="K986" i="1"/>
  <c r="K989" i="1"/>
  <c r="L986" i="1"/>
  <c r="J988" i="1"/>
  <c r="M981" i="1"/>
  <c r="M984" i="1"/>
  <c r="K981" i="1"/>
  <c r="K984" i="1"/>
  <c r="L981" i="1"/>
  <c r="J983" i="1"/>
  <c r="M976" i="1"/>
  <c r="M979" i="1"/>
  <c r="K976" i="1"/>
  <c r="K979" i="1"/>
  <c r="L976" i="1"/>
  <c r="J978" i="1"/>
  <c r="M971" i="1"/>
  <c r="M974" i="1"/>
  <c r="K971" i="1"/>
  <c r="K974" i="1"/>
  <c r="L971" i="1"/>
  <c r="J973" i="1"/>
  <c r="M966" i="1"/>
  <c r="M969" i="1"/>
  <c r="K966" i="1"/>
  <c r="K969" i="1"/>
  <c r="L966" i="1"/>
  <c r="J968" i="1"/>
  <c r="M961" i="1"/>
  <c r="M964" i="1"/>
  <c r="K961" i="1"/>
  <c r="K964" i="1"/>
  <c r="L961" i="1"/>
  <c r="J963" i="1"/>
  <c r="M956" i="1"/>
  <c r="M959" i="1"/>
  <c r="K956" i="1"/>
  <c r="K959" i="1"/>
  <c r="L956" i="1"/>
  <c r="J958" i="1"/>
  <c r="M951" i="1"/>
  <c r="M954" i="1"/>
  <c r="K951" i="1"/>
  <c r="K954" i="1"/>
  <c r="L951" i="1"/>
  <c r="J953" i="1"/>
  <c r="M946" i="1"/>
  <c r="M949" i="1"/>
  <c r="K946" i="1"/>
  <c r="K949" i="1"/>
  <c r="L946" i="1"/>
  <c r="J948" i="1"/>
  <c r="M941" i="1"/>
  <c r="M944" i="1"/>
  <c r="K941" i="1"/>
  <c r="K944" i="1"/>
  <c r="L941" i="1"/>
  <c r="J943" i="1"/>
  <c r="M936" i="1"/>
  <c r="M939" i="1"/>
  <c r="K936" i="1"/>
  <c r="K939" i="1"/>
  <c r="L936" i="1"/>
  <c r="J938" i="1"/>
  <c r="M837" i="1"/>
  <c r="M932" i="1"/>
  <c r="K837" i="1"/>
  <c r="L837" i="1"/>
  <c r="L932" i="1"/>
  <c r="M930" i="1"/>
  <c r="M925" i="1"/>
  <c r="M928" i="1"/>
  <c r="K925" i="1"/>
  <c r="K928" i="1"/>
  <c r="L925" i="1"/>
  <c r="J927" i="1"/>
  <c r="M920" i="1"/>
  <c r="M923" i="1"/>
  <c r="K920" i="1"/>
  <c r="K923" i="1"/>
  <c r="L920" i="1"/>
  <c r="J922" i="1"/>
  <c r="M915" i="1"/>
  <c r="M918" i="1"/>
  <c r="K915" i="1"/>
  <c r="K918" i="1"/>
  <c r="L915" i="1"/>
  <c r="J917" i="1"/>
  <c r="M913" i="1"/>
  <c r="M911" i="1"/>
  <c r="M906" i="1"/>
  <c r="M909" i="1"/>
  <c r="K906" i="1"/>
  <c r="K909" i="1"/>
  <c r="L906" i="1"/>
  <c r="J908" i="1"/>
  <c r="M901" i="1"/>
  <c r="M904" i="1"/>
  <c r="K901" i="1"/>
  <c r="K904" i="1"/>
  <c r="L901" i="1"/>
  <c r="J903" i="1"/>
  <c r="M899" i="1"/>
  <c r="M897" i="1"/>
  <c r="M895" i="1"/>
  <c r="M893" i="1"/>
  <c r="M891" i="1"/>
  <c r="M889" i="1"/>
  <c r="M884" i="1"/>
  <c r="M887" i="1"/>
  <c r="K884" i="1"/>
  <c r="K887" i="1"/>
  <c r="L884" i="1"/>
  <c r="J886" i="1"/>
  <c r="M882" i="1"/>
  <c r="M877" i="1"/>
  <c r="M880" i="1"/>
  <c r="K877" i="1"/>
  <c r="K880" i="1"/>
  <c r="L877" i="1"/>
  <c r="J879" i="1"/>
  <c r="M872" i="1"/>
  <c r="M875" i="1"/>
  <c r="K872" i="1"/>
  <c r="K875" i="1"/>
  <c r="L872" i="1"/>
  <c r="J874" i="1"/>
  <c r="M867" i="1"/>
  <c r="M870" i="1"/>
  <c r="K867" i="1"/>
  <c r="K870" i="1"/>
  <c r="L867" i="1"/>
  <c r="J869" i="1"/>
  <c r="M865" i="1"/>
  <c r="M863" i="1"/>
  <c r="M861" i="1"/>
  <c r="M859" i="1"/>
  <c r="M857" i="1"/>
  <c r="M852" i="1"/>
  <c r="M855" i="1"/>
  <c r="K852" i="1"/>
  <c r="K855" i="1"/>
  <c r="L852" i="1"/>
  <c r="J854" i="1"/>
  <c r="M846" i="1"/>
  <c r="M850" i="1"/>
  <c r="K846" i="1"/>
  <c r="K850" i="1"/>
  <c r="L846" i="1"/>
  <c r="J849" i="1"/>
  <c r="J848" i="1"/>
  <c r="M844" i="1"/>
  <c r="M839" i="1"/>
  <c r="M842" i="1"/>
  <c r="K839" i="1"/>
  <c r="K842" i="1"/>
  <c r="L839" i="1"/>
  <c r="J841" i="1"/>
  <c r="M701" i="1"/>
  <c r="M835" i="1"/>
  <c r="K701" i="1"/>
  <c r="L701" i="1"/>
  <c r="L835" i="1"/>
  <c r="M821" i="1"/>
  <c r="M833" i="1"/>
  <c r="K821" i="1"/>
  <c r="L821" i="1"/>
  <c r="L833" i="1"/>
  <c r="M828" i="1"/>
  <c r="M831" i="1"/>
  <c r="K828" i="1"/>
  <c r="K831" i="1"/>
  <c r="L828" i="1"/>
  <c r="J830" i="1"/>
  <c r="M823" i="1"/>
  <c r="M826" i="1"/>
  <c r="K823" i="1"/>
  <c r="K826" i="1"/>
  <c r="L823" i="1"/>
  <c r="J825" i="1"/>
  <c r="M807" i="1"/>
  <c r="M819" i="1"/>
  <c r="K807" i="1"/>
  <c r="L807" i="1"/>
  <c r="L819" i="1"/>
  <c r="M813" i="1"/>
  <c r="M817" i="1"/>
  <c r="K813" i="1"/>
  <c r="K817" i="1"/>
  <c r="L813" i="1"/>
  <c r="J816" i="1"/>
  <c r="J815" i="1"/>
  <c r="M811" i="1"/>
  <c r="M809" i="1"/>
  <c r="M782" i="1"/>
  <c r="M805" i="1"/>
  <c r="K782" i="1"/>
  <c r="L782" i="1"/>
  <c r="L805" i="1"/>
  <c r="M795" i="1"/>
  <c r="M803" i="1"/>
  <c r="K795" i="1"/>
  <c r="L795" i="1"/>
  <c r="L803" i="1"/>
  <c r="M797" i="1"/>
  <c r="M801" i="1"/>
  <c r="K797" i="1"/>
  <c r="K801" i="1"/>
  <c r="L797" i="1"/>
  <c r="J800" i="1"/>
  <c r="J799" i="1"/>
  <c r="M784" i="1"/>
  <c r="M793" i="1"/>
  <c r="K784" i="1"/>
  <c r="L784" i="1"/>
  <c r="L793" i="1"/>
  <c r="M788" i="1"/>
  <c r="M791" i="1"/>
  <c r="K788" i="1"/>
  <c r="K791" i="1"/>
  <c r="L788" i="1"/>
  <c r="J790" i="1"/>
  <c r="M786" i="1"/>
  <c r="M774" i="1"/>
  <c r="M780" i="1"/>
  <c r="K774" i="1"/>
  <c r="L774" i="1"/>
  <c r="L780" i="1"/>
  <c r="M778" i="1"/>
  <c r="M776" i="1"/>
  <c r="M753" i="1"/>
  <c r="M772" i="1"/>
  <c r="K753" i="1"/>
  <c r="L753" i="1"/>
  <c r="L772" i="1"/>
  <c r="M770" i="1"/>
  <c r="M768" i="1"/>
  <c r="M766" i="1"/>
  <c r="M764" i="1"/>
  <c r="M762" i="1"/>
  <c r="M760" i="1"/>
  <c r="M755" i="1"/>
  <c r="M758" i="1"/>
  <c r="K755" i="1"/>
  <c r="K758" i="1"/>
  <c r="L755" i="1"/>
  <c r="J757" i="1"/>
  <c r="M751" i="1"/>
  <c r="M718" i="1"/>
  <c r="M749" i="1"/>
  <c r="K718" i="1"/>
  <c r="L718" i="1"/>
  <c r="L749" i="1"/>
  <c r="M720" i="1"/>
  <c r="M747" i="1"/>
  <c r="K720" i="1"/>
  <c r="K747" i="1"/>
  <c r="L720" i="1"/>
  <c r="J746" i="1"/>
  <c r="J745" i="1"/>
  <c r="J744" i="1"/>
  <c r="J743" i="1"/>
  <c r="J742" i="1"/>
  <c r="J741" i="1"/>
  <c r="J740" i="1"/>
  <c r="J739" i="1"/>
  <c r="J738" i="1"/>
  <c r="J737" i="1"/>
  <c r="J736" i="1"/>
  <c r="J735" i="1"/>
  <c r="J734" i="1"/>
  <c r="J733" i="1"/>
  <c r="J732" i="1"/>
  <c r="J731" i="1"/>
  <c r="J730" i="1"/>
  <c r="J729" i="1"/>
  <c r="J728" i="1"/>
  <c r="J727" i="1"/>
  <c r="J726" i="1"/>
  <c r="J725" i="1"/>
  <c r="J724" i="1"/>
  <c r="J723" i="1"/>
  <c r="J722" i="1"/>
  <c r="M703" i="1"/>
  <c r="M716" i="1"/>
  <c r="K703" i="1"/>
  <c r="L703" i="1"/>
  <c r="L716" i="1"/>
  <c r="M711" i="1"/>
  <c r="M714" i="1"/>
  <c r="K711" i="1"/>
  <c r="K714" i="1"/>
  <c r="L711" i="1"/>
  <c r="J713" i="1"/>
  <c r="M705" i="1"/>
  <c r="M709" i="1"/>
  <c r="K705" i="1"/>
  <c r="K709" i="1"/>
  <c r="L705" i="1"/>
  <c r="J708" i="1"/>
  <c r="J707" i="1"/>
  <c r="M632" i="1"/>
  <c r="M699" i="1"/>
  <c r="K632" i="1"/>
  <c r="L632" i="1"/>
  <c r="L699" i="1"/>
  <c r="M697" i="1"/>
  <c r="M692" i="1"/>
  <c r="M695" i="1"/>
  <c r="K692" i="1"/>
  <c r="K695" i="1"/>
  <c r="L692" i="1"/>
  <c r="J694" i="1"/>
  <c r="M672" i="1"/>
  <c r="M690" i="1"/>
  <c r="K672" i="1"/>
  <c r="K690" i="1"/>
  <c r="L672" i="1"/>
  <c r="J689" i="1"/>
  <c r="J688" i="1"/>
  <c r="J687" i="1"/>
  <c r="J686" i="1"/>
  <c r="J685" i="1"/>
  <c r="J684" i="1"/>
  <c r="J683" i="1"/>
  <c r="J682" i="1"/>
  <c r="J681" i="1"/>
  <c r="J680" i="1"/>
  <c r="J679" i="1"/>
  <c r="J678" i="1"/>
  <c r="J677" i="1"/>
  <c r="J676" i="1"/>
  <c r="J675" i="1"/>
  <c r="J674" i="1"/>
  <c r="M665" i="1"/>
  <c r="M670" i="1"/>
  <c r="K665" i="1"/>
  <c r="K670" i="1"/>
  <c r="L665" i="1"/>
  <c r="J669" i="1"/>
  <c r="J668" i="1"/>
  <c r="J667" i="1"/>
  <c r="M658" i="1"/>
  <c r="M663" i="1"/>
  <c r="K658" i="1"/>
  <c r="K663" i="1"/>
  <c r="L658" i="1"/>
  <c r="J662" i="1"/>
  <c r="J661" i="1"/>
  <c r="J660" i="1"/>
  <c r="M653" i="1"/>
  <c r="M656" i="1"/>
  <c r="K653" i="1"/>
  <c r="K656" i="1"/>
  <c r="L653" i="1"/>
  <c r="J655" i="1"/>
  <c r="M646" i="1"/>
  <c r="M651" i="1"/>
  <c r="K646" i="1"/>
  <c r="K651" i="1"/>
  <c r="L646" i="1"/>
  <c r="J650" i="1"/>
  <c r="J649" i="1"/>
  <c r="J648" i="1"/>
  <c r="M639" i="1"/>
  <c r="M644" i="1"/>
  <c r="K639" i="1"/>
  <c r="K644" i="1"/>
  <c r="L639" i="1"/>
  <c r="J643" i="1"/>
  <c r="J642" i="1"/>
  <c r="J641" i="1"/>
  <c r="M634" i="1"/>
  <c r="M637" i="1"/>
  <c r="K634" i="1"/>
  <c r="K637" i="1"/>
  <c r="L634" i="1"/>
  <c r="J636" i="1"/>
  <c r="M594" i="1"/>
  <c r="M630" i="1"/>
  <c r="K594" i="1"/>
  <c r="L594" i="1"/>
  <c r="L630" i="1"/>
  <c r="M628" i="1"/>
  <c r="M623" i="1"/>
  <c r="M626" i="1"/>
  <c r="K623" i="1"/>
  <c r="K626" i="1"/>
  <c r="L623" i="1"/>
  <c r="J625" i="1"/>
  <c r="M618" i="1"/>
  <c r="M621" i="1"/>
  <c r="K618" i="1"/>
  <c r="K621" i="1"/>
  <c r="L618" i="1"/>
  <c r="J620" i="1"/>
  <c r="M612" i="1"/>
  <c r="M616" i="1"/>
  <c r="K612" i="1"/>
  <c r="K616" i="1"/>
  <c r="L612" i="1"/>
  <c r="J615" i="1"/>
  <c r="J614" i="1"/>
  <c r="M606" i="1"/>
  <c r="M610" i="1"/>
  <c r="K606" i="1"/>
  <c r="K610" i="1"/>
  <c r="L606" i="1"/>
  <c r="J609" i="1"/>
  <c r="J608" i="1"/>
  <c r="M601" i="1"/>
  <c r="M604" i="1"/>
  <c r="K601" i="1"/>
  <c r="K604" i="1"/>
  <c r="L601" i="1"/>
  <c r="J603" i="1"/>
  <c r="M596" i="1"/>
  <c r="M599" i="1"/>
  <c r="K596" i="1"/>
  <c r="K599" i="1"/>
  <c r="L596" i="1"/>
  <c r="J598" i="1"/>
  <c r="M530" i="1"/>
  <c r="M592" i="1"/>
  <c r="K530" i="1"/>
  <c r="L530" i="1"/>
  <c r="L592" i="1"/>
  <c r="M590" i="1"/>
  <c r="M585" i="1"/>
  <c r="M588" i="1"/>
  <c r="K585" i="1"/>
  <c r="K588" i="1"/>
  <c r="L585" i="1"/>
  <c r="J587" i="1"/>
  <c r="M578" i="1"/>
  <c r="M583" i="1"/>
  <c r="K578" i="1"/>
  <c r="K583" i="1"/>
  <c r="L578" i="1"/>
  <c r="J582" i="1"/>
  <c r="J581" i="1"/>
  <c r="J580" i="1"/>
  <c r="M573" i="1"/>
  <c r="M576" i="1"/>
  <c r="K573" i="1"/>
  <c r="K576" i="1"/>
  <c r="L573" i="1"/>
  <c r="J575" i="1"/>
  <c r="M568" i="1"/>
  <c r="M571" i="1"/>
  <c r="K568" i="1"/>
  <c r="K571" i="1"/>
  <c r="L568" i="1"/>
  <c r="J570" i="1"/>
  <c r="M563" i="1"/>
  <c r="M566" i="1"/>
  <c r="K563" i="1"/>
  <c r="K566" i="1"/>
  <c r="L563" i="1"/>
  <c r="J565" i="1"/>
  <c r="M558" i="1"/>
  <c r="M561" i="1"/>
  <c r="K558" i="1"/>
  <c r="K561" i="1"/>
  <c r="L558" i="1"/>
  <c r="J560" i="1"/>
  <c r="M553" i="1"/>
  <c r="M556" i="1"/>
  <c r="K553" i="1"/>
  <c r="K556" i="1"/>
  <c r="L553" i="1"/>
  <c r="J555" i="1"/>
  <c r="M548" i="1"/>
  <c r="M551" i="1"/>
  <c r="K548" i="1"/>
  <c r="K551" i="1"/>
  <c r="L548" i="1"/>
  <c r="J550" i="1"/>
  <c r="M542" i="1"/>
  <c r="M546" i="1"/>
  <c r="K542" i="1"/>
  <c r="K546" i="1"/>
  <c r="L542" i="1"/>
  <c r="J545" i="1"/>
  <c r="J544" i="1"/>
  <c r="M537" i="1"/>
  <c r="M540" i="1"/>
  <c r="K537" i="1"/>
  <c r="K540" i="1"/>
  <c r="L537" i="1"/>
  <c r="J539" i="1"/>
  <c r="M532" i="1"/>
  <c r="M535" i="1"/>
  <c r="K532" i="1"/>
  <c r="K535" i="1"/>
  <c r="L532" i="1"/>
  <c r="J534" i="1"/>
  <c r="M509" i="1"/>
  <c r="M528" i="1"/>
  <c r="K509" i="1"/>
  <c r="L509" i="1"/>
  <c r="L528" i="1"/>
  <c r="M526" i="1"/>
  <c r="M520" i="1"/>
  <c r="M524" i="1"/>
  <c r="K520" i="1"/>
  <c r="K524" i="1"/>
  <c r="L520" i="1"/>
  <c r="J523" i="1"/>
  <c r="J522" i="1"/>
  <c r="M511" i="1"/>
  <c r="M518" i="1"/>
  <c r="K511" i="1"/>
  <c r="K518" i="1"/>
  <c r="L511" i="1"/>
  <c r="J517" i="1"/>
  <c r="J516" i="1"/>
  <c r="J515" i="1"/>
  <c r="J514" i="1"/>
  <c r="J513" i="1"/>
  <c r="M452" i="1"/>
  <c r="M507" i="1"/>
  <c r="K452" i="1"/>
  <c r="L452" i="1"/>
  <c r="L507" i="1"/>
  <c r="M505" i="1"/>
  <c r="M498" i="1"/>
  <c r="M503" i="1"/>
  <c r="K498" i="1"/>
  <c r="K503" i="1"/>
  <c r="L498" i="1"/>
  <c r="J502" i="1"/>
  <c r="J501" i="1"/>
  <c r="J500" i="1"/>
  <c r="M493" i="1"/>
  <c r="M496" i="1"/>
  <c r="K493" i="1"/>
  <c r="K496" i="1"/>
  <c r="L493" i="1"/>
  <c r="J495" i="1"/>
  <c r="M488" i="1"/>
  <c r="M491" i="1"/>
  <c r="K488" i="1"/>
  <c r="K491" i="1"/>
  <c r="L488" i="1"/>
  <c r="J490" i="1"/>
  <c r="M483" i="1"/>
  <c r="M486" i="1"/>
  <c r="K483" i="1"/>
  <c r="K486" i="1"/>
  <c r="L483" i="1"/>
  <c r="J485" i="1"/>
  <c r="M477" i="1"/>
  <c r="M481" i="1"/>
  <c r="K477" i="1"/>
  <c r="K481" i="1"/>
  <c r="L477" i="1"/>
  <c r="J480" i="1"/>
  <c r="J479" i="1"/>
  <c r="M465" i="1"/>
  <c r="M475" i="1"/>
  <c r="K465" i="1"/>
  <c r="K475" i="1"/>
  <c r="L465" i="1"/>
  <c r="J474" i="1"/>
  <c r="J473" i="1"/>
  <c r="J472" i="1"/>
  <c r="J471" i="1"/>
  <c r="J470" i="1"/>
  <c r="J469" i="1"/>
  <c r="J468" i="1"/>
  <c r="J467" i="1"/>
  <c r="M459" i="1"/>
  <c r="M463" i="1"/>
  <c r="K459" i="1"/>
  <c r="K463" i="1"/>
  <c r="L459" i="1"/>
  <c r="J462" i="1"/>
  <c r="J461" i="1"/>
  <c r="M454" i="1"/>
  <c r="M457" i="1"/>
  <c r="K454" i="1"/>
  <c r="K457" i="1"/>
  <c r="L454" i="1"/>
  <c r="J456" i="1"/>
  <c r="M382" i="1"/>
  <c r="M450" i="1"/>
  <c r="K382" i="1"/>
  <c r="L382" i="1"/>
  <c r="L450" i="1"/>
  <c r="M448" i="1"/>
  <c r="M440" i="1"/>
  <c r="M446" i="1"/>
  <c r="K440" i="1"/>
  <c r="K446" i="1"/>
  <c r="L440" i="1"/>
  <c r="J445" i="1"/>
  <c r="J444" i="1"/>
  <c r="J443" i="1"/>
  <c r="J442" i="1"/>
  <c r="M435" i="1"/>
  <c r="M438" i="1"/>
  <c r="K435" i="1"/>
  <c r="K438" i="1"/>
  <c r="L435" i="1"/>
  <c r="J437" i="1"/>
  <c r="M427" i="1"/>
  <c r="M433" i="1"/>
  <c r="K427" i="1"/>
  <c r="K433" i="1"/>
  <c r="L427" i="1"/>
  <c r="J432" i="1"/>
  <c r="J431" i="1"/>
  <c r="J430" i="1"/>
  <c r="J429" i="1"/>
  <c r="M422" i="1"/>
  <c r="M425" i="1"/>
  <c r="K422" i="1"/>
  <c r="K425" i="1"/>
  <c r="L422" i="1"/>
  <c r="J424" i="1"/>
  <c r="M417" i="1"/>
  <c r="M420" i="1"/>
  <c r="K417" i="1"/>
  <c r="K420" i="1"/>
  <c r="L417" i="1"/>
  <c r="J419" i="1"/>
  <c r="M412" i="1"/>
  <c r="M415" i="1"/>
  <c r="K412" i="1"/>
  <c r="K415" i="1"/>
  <c r="L412" i="1"/>
  <c r="J414" i="1"/>
  <c r="M406" i="1"/>
  <c r="M410" i="1"/>
  <c r="K406" i="1"/>
  <c r="K410" i="1"/>
  <c r="L406" i="1"/>
  <c r="J409" i="1"/>
  <c r="J408" i="1"/>
  <c r="M401" i="1"/>
  <c r="M404" i="1"/>
  <c r="K401" i="1"/>
  <c r="K404" i="1"/>
  <c r="L401" i="1"/>
  <c r="J403" i="1"/>
  <c r="M395" i="1"/>
  <c r="M399" i="1"/>
  <c r="K395" i="1"/>
  <c r="K399" i="1"/>
  <c r="L395" i="1"/>
  <c r="J398" i="1"/>
  <c r="J397" i="1"/>
  <c r="M384" i="1"/>
  <c r="M393" i="1"/>
  <c r="K384" i="1"/>
  <c r="K393" i="1"/>
  <c r="L384" i="1"/>
  <c r="J392" i="1"/>
  <c r="J391" i="1"/>
  <c r="J390" i="1"/>
  <c r="J389" i="1"/>
  <c r="J388" i="1"/>
  <c r="J387" i="1"/>
  <c r="J386" i="1"/>
  <c r="M290" i="1"/>
  <c r="M380" i="1"/>
  <c r="K290" i="1"/>
  <c r="L290" i="1"/>
  <c r="L380" i="1"/>
  <c r="M378" i="1"/>
  <c r="M372" i="1"/>
  <c r="M376" i="1"/>
  <c r="K372" i="1"/>
  <c r="K376" i="1"/>
  <c r="L372" i="1"/>
  <c r="J375" i="1"/>
  <c r="J374" i="1"/>
  <c r="M367" i="1"/>
  <c r="M370" i="1"/>
  <c r="K367" i="1"/>
  <c r="K370" i="1"/>
  <c r="L367" i="1"/>
  <c r="J369" i="1"/>
  <c r="M358" i="1"/>
  <c r="M365" i="1"/>
  <c r="K358" i="1"/>
  <c r="K365" i="1"/>
  <c r="L358" i="1"/>
  <c r="J364" i="1"/>
  <c r="J363" i="1"/>
  <c r="J362" i="1"/>
  <c r="J361" i="1"/>
  <c r="J360" i="1"/>
  <c r="M351" i="1"/>
  <c r="M356" i="1"/>
  <c r="K351" i="1"/>
  <c r="K356" i="1"/>
  <c r="L351" i="1"/>
  <c r="J355" i="1"/>
  <c r="J354" i="1"/>
  <c r="J353" i="1"/>
  <c r="M344" i="1"/>
  <c r="M349" i="1"/>
  <c r="K344" i="1"/>
  <c r="K349" i="1"/>
  <c r="L344" i="1"/>
  <c r="J348" i="1"/>
  <c r="J347" i="1"/>
  <c r="J346" i="1"/>
  <c r="M324" i="1"/>
  <c r="M342" i="1"/>
  <c r="K324" i="1"/>
  <c r="K342" i="1"/>
  <c r="L324" i="1"/>
  <c r="J341" i="1"/>
  <c r="J340" i="1"/>
  <c r="J339" i="1"/>
  <c r="J338" i="1"/>
  <c r="J337" i="1"/>
  <c r="J336" i="1"/>
  <c r="J335" i="1"/>
  <c r="J334" i="1"/>
  <c r="J333" i="1"/>
  <c r="J332" i="1"/>
  <c r="J331" i="1"/>
  <c r="J330" i="1"/>
  <c r="J329" i="1"/>
  <c r="J328" i="1"/>
  <c r="J327" i="1"/>
  <c r="J326" i="1"/>
  <c r="M313" i="1"/>
  <c r="M322" i="1"/>
  <c r="K313" i="1"/>
  <c r="K322" i="1"/>
  <c r="L313" i="1"/>
  <c r="J321" i="1"/>
  <c r="J320" i="1"/>
  <c r="J319" i="1"/>
  <c r="J318" i="1"/>
  <c r="J317" i="1"/>
  <c r="J316" i="1"/>
  <c r="J315" i="1"/>
  <c r="M297" i="1"/>
  <c r="M311" i="1"/>
  <c r="K297" i="1"/>
  <c r="K311" i="1"/>
  <c r="L297" i="1"/>
  <c r="J310" i="1"/>
  <c r="J309" i="1"/>
  <c r="J308" i="1"/>
  <c r="J307" i="1"/>
  <c r="J306" i="1"/>
  <c r="J305" i="1"/>
  <c r="J304" i="1"/>
  <c r="J303" i="1"/>
  <c r="J302" i="1"/>
  <c r="J301" i="1"/>
  <c r="J300" i="1"/>
  <c r="J299" i="1"/>
  <c r="M292" i="1"/>
  <c r="M295" i="1"/>
  <c r="K292" i="1"/>
  <c r="K295" i="1"/>
  <c r="L292" i="1"/>
  <c r="J294" i="1"/>
  <c r="M222" i="1"/>
  <c r="M288" i="1"/>
  <c r="K222" i="1"/>
  <c r="L222" i="1"/>
  <c r="L288" i="1"/>
  <c r="M286" i="1"/>
  <c r="M281" i="1"/>
  <c r="M284" i="1"/>
  <c r="K281" i="1"/>
  <c r="K284" i="1"/>
  <c r="L281" i="1"/>
  <c r="J283" i="1"/>
  <c r="M276" i="1"/>
  <c r="M279" i="1"/>
  <c r="K276" i="1"/>
  <c r="K279" i="1"/>
  <c r="L276" i="1"/>
  <c r="J278" i="1"/>
  <c r="M271" i="1"/>
  <c r="M274" i="1"/>
  <c r="K271" i="1"/>
  <c r="K274" i="1"/>
  <c r="L271" i="1"/>
  <c r="J273" i="1"/>
  <c r="M266" i="1"/>
  <c r="M269" i="1"/>
  <c r="K266" i="1"/>
  <c r="K269" i="1"/>
  <c r="L266" i="1"/>
  <c r="J268" i="1"/>
  <c r="M261" i="1"/>
  <c r="M264" i="1"/>
  <c r="K261" i="1"/>
  <c r="K264" i="1"/>
  <c r="L261" i="1"/>
  <c r="J263" i="1"/>
  <c r="M256" i="1"/>
  <c r="M259" i="1"/>
  <c r="K256" i="1"/>
  <c r="K259" i="1"/>
  <c r="L256" i="1"/>
  <c r="J258" i="1"/>
  <c r="M251" i="1"/>
  <c r="M254" i="1"/>
  <c r="K251" i="1"/>
  <c r="K254" i="1"/>
  <c r="L251" i="1"/>
  <c r="J253" i="1"/>
  <c r="M246" i="1"/>
  <c r="M249" i="1"/>
  <c r="K246" i="1"/>
  <c r="K249" i="1"/>
  <c r="L246" i="1"/>
  <c r="J248" i="1"/>
  <c r="M241" i="1"/>
  <c r="M244" i="1"/>
  <c r="K241" i="1"/>
  <c r="K244" i="1"/>
  <c r="L241" i="1"/>
  <c r="J243" i="1"/>
  <c r="M229" i="1"/>
  <c r="M239" i="1"/>
  <c r="K229" i="1"/>
  <c r="K239" i="1"/>
  <c r="L229" i="1"/>
  <c r="J238" i="1"/>
  <c r="J237" i="1"/>
  <c r="J236" i="1"/>
  <c r="J235" i="1"/>
  <c r="J234" i="1"/>
  <c r="J233" i="1"/>
  <c r="J232" i="1"/>
  <c r="J231" i="1"/>
  <c r="M224" i="1"/>
  <c r="M227" i="1"/>
  <c r="K224" i="1"/>
  <c r="K227" i="1"/>
  <c r="L224" i="1"/>
  <c r="J226" i="1"/>
  <c r="M92" i="1"/>
  <c r="M220" i="1"/>
  <c r="K92" i="1"/>
  <c r="L92" i="1"/>
  <c r="L220" i="1"/>
  <c r="M185" i="1"/>
  <c r="M218" i="1"/>
  <c r="K185" i="1"/>
  <c r="L185" i="1"/>
  <c r="L218" i="1"/>
  <c r="M213" i="1"/>
  <c r="M216" i="1"/>
  <c r="K213" i="1"/>
  <c r="K216" i="1"/>
  <c r="L213" i="1"/>
  <c r="J215" i="1"/>
  <c r="M208" i="1"/>
  <c r="M211" i="1"/>
  <c r="K208" i="1"/>
  <c r="K211" i="1"/>
  <c r="L208" i="1"/>
  <c r="J210" i="1"/>
  <c r="M202" i="1"/>
  <c r="M206" i="1"/>
  <c r="K202" i="1"/>
  <c r="K206" i="1"/>
  <c r="L202" i="1"/>
  <c r="J205" i="1"/>
  <c r="J204" i="1"/>
  <c r="M197" i="1"/>
  <c r="M200" i="1"/>
  <c r="K197" i="1"/>
  <c r="K200" i="1"/>
  <c r="L197" i="1"/>
  <c r="J199" i="1"/>
  <c r="M192" i="1"/>
  <c r="M195" i="1"/>
  <c r="K192" i="1"/>
  <c r="K195" i="1"/>
  <c r="L192" i="1"/>
  <c r="J194" i="1"/>
  <c r="M187" i="1"/>
  <c r="M190" i="1"/>
  <c r="K187" i="1"/>
  <c r="K190" i="1"/>
  <c r="L187" i="1"/>
  <c r="J189" i="1"/>
  <c r="M94" i="1"/>
  <c r="M183" i="1"/>
  <c r="K94" i="1"/>
  <c r="L94" i="1"/>
  <c r="L183" i="1"/>
  <c r="M178" i="1"/>
  <c r="M181" i="1"/>
  <c r="K178" i="1"/>
  <c r="K181" i="1"/>
  <c r="L178" i="1"/>
  <c r="J180" i="1"/>
  <c r="M172" i="1"/>
  <c r="M176" i="1"/>
  <c r="K172" i="1"/>
  <c r="K176" i="1"/>
  <c r="L172" i="1"/>
  <c r="J175" i="1"/>
  <c r="J174" i="1"/>
  <c r="M167" i="1"/>
  <c r="M170" i="1"/>
  <c r="K167" i="1"/>
  <c r="K170" i="1"/>
  <c r="L167" i="1"/>
  <c r="J169" i="1"/>
  <c r="M162" i="1"/>
  <c r="M165" i="1"/>
  <c r="K162" i="1"/>
  <c r="K165" i="1"/>
  <c r="L162" i="1"/>
  <c r="J164" i="1"/>
  <c r="M156" i="1"/>
  <c r="M160" i="1"/>
  <c r="K156" i="1"/>
  <c r="K160" i="1"/>
  <c r="L156" i="1"/>
  <c r="J159" i="1"/>
  <c r="J158" i="1"/>
  <c r="M149" i="1"/>
  <c r="M154" i="1"/>
  <c r="K149" i="1"/>
  <c r="K154" i="1"/>
  <c r="L149" i="1"/>
  <c r="J153" i="1"/>
  <c r="J152" i="1"/>
  <c r="J151" i="1"/>
  <c r="M143" i="1"/>
  <c r="M147" i="1"/>
  <c r="K143" i="1"/>
  <c r="K147" i="1"/>
  <c r="L143" i="1"/>
  <c r="J146" i="1"/>
  <c r="J145" i="1"/>
  <c r="M129" i="1"/>
  <c r="M141" i="1"/>
  <c r="K129" i="1"/>
  <c r="K141" i="1"/>
  <c r="L129" i="1"/>
  <c r="J140" i="1"/>
  <c r="J139" i="1"/>
  <c r="J138" i="1"/>
  <c r="J137" i="1"/>
  <c r="J136" i="1"/>
  <c r="J135" i="1"/>
  <c r="J134" i="1"/>
  <c r="J133" i="1"/>
  <c r="J132" i="1"/>
  <c r="J131" i="1"/>
  <c r="M124" i="1"/>
  <c r="M127" i="1"/>
  <c r="K124" i="1"/>
  <c r="K127" i="1"/>
  <c r="L124" i="1"/>
  <c r="J126" i="1"/>
  <c r="M117" i="1"/>
  <c r="M122" i="1"/>
  <c r="K117" i="1"/>
  <c r="K122" i="1"/>
  <c r="L117" i="1"/>
  <c r="J121" i="1"/>
  <c r="J120" i="1"/>
  <c r="J119" i="1"/>
  <c r="M111" i="1"/>
  <c r="M115" i="1"/>
  <c r="K111" i="1"/>
  <c r="K115" i="1"/>
  <c r="L111" i="1"/>
  <c r="J114" i="1"/>
  <c r="J113" i="1"/>
  <c r="M106" i="1"/>
  <c r="M109" i="1"/>
  <c r="K106" i="1"/>
  <c r="K109" i="1"/>
  <c r="L106" i="1"/>
  <c r="J108" i="1"/>
  <c r="M101" i="1"/>
  <c r="M104" i="1"/>
  <c r="K101" i="1"/>
  <c r="K104" i="1"/>
  <c r="L101" i="1"/>
  <c r="J103" i="1"/>
  <c r="M96" i="1"/>
  <c r="M99" i="1"/>
  <c r="K96" i="1"/>
  <c r="K99" i="1"/>
  <c r="L96" i="1"/>
  <c r="J98" i="1"/>
  <c r="M4" i="1"/>
  <c r="M90" i="1"/>
  <c r="K4" i="1"/>
  <c r="L4" i="1"/>
  <c r="L90" i="1"/>
  <c r="M85" i="1"/>
  <c r="M88" i="1"/>
  <c r="K85" i="1"/>
  <c r="K88" i="1"/>
  <c r="L85" i="1"/>
  <c r="J87" i="1"/>
  <c r="M80" i="1"/>
  <c r="M83" i="1"/>
  <c r="K80" i="1"/>
  <c r="K83" i="1"/>
  <c r="L80" i="1"/>
  <c r="J82" i="1"/>
  <c r="M75" i="1"/>
  <c r="M78" i="1"/>
  <c r="K75" i="1"/>
  <c r="K78" i="1"/>
  <c r="L75" i="1"/>
  <c r="J77" i="1"/>
  <c r="M70" i="1"/>
  <c r="M73" i="1"/>
  <c r="K70" i="1"/>
  <c r="K73" i="1"/>
  <c r="L70" i="1"/>
  <c r="J72" i="1"/>
  <c r="M65" i="1"/>
  <c r="M68" i="1"/>
  <c r="K65" i="1"/>
  <c r="K68" i="1"/>
  <c r="L65" i="1"/>
  <c r="J67" i="1"/>
  <c r="M60" i="1"/>
  <c r="M63" i="1"/>
  <c r="K60" i="1"/>
  <c r="K63" i="1"/>
  <c r="L60" i="1"/>
  <c r="J62" i="1"/>
  <c r="M54" i="1"/>
  <c r="M58" i="1"/>
  <c r="K54" i="1"/>
  <c r="K58" i="1"/>
  <c r="L54" i="1"/>
  <c r="J57" i="1"/>
  <c r="J56" i="1"/>
  <c r="M47" i="1"/>
  <c r="M52" i="1"/>
  <c r="K47" i="1"/>
  <c r="K52" i="1"/>
  <c r="L47" i="1"/>
  <c r="J51" i="1"/>
  <c r="J50" i="1"/>
  <c r="J49" i="1"/>
  <c r="M42" i="1"/>
  <c r="M45" i="1"/>
  <c r="K42" i="1"/>
  <c r="K45" i="1"/>
  <c r="L42" i="1"/>
  <c r="J44" i="1"/>
  <c r="M37" i="1"/>
  <c r="M40" i="1"/>
  <c r="K37" i="1"/>
  <c r="K40" i="1"/>
  <c r="L37" i="1"/>
  <c r="J39" i="1"/>
  <c r="M32" i="1"/>
  <c r="M35" i="1"/>
  <c r="K32" i="1"/>
  <c r="K35" i="1"/>
  <c r="L32" i="1"/>
  <c r="J34" i="1"/>
  <c r="M27" i="1"/>
  <c r="M30" i="1"/>
  <c r="K27" i="1"/>
  <c r="K30" i="1"/>
  <c r="L27" i="1"/>
  <c r="J29" i="1"/>
  <c r="M22" i="1"/>
  <c r="M25" i="1"/>
  <c r="K22" i="1"/>
  <c r="K25" i="1"/>
  <c r="L22" i="1"/>
  <c r="J24" i="1"/>
  <c r="M17" i="1"/>
  <c r="M20" i="1"/>
  <c r="K17" i="1"/>
  <c r="K20" i="1"/>
  <c r="L17" i="1"/>
  <c r="J19" i="1"/>
  <c r="M11" i="1"/>
  <c r="M15" i="1"/>
  <c r="K11" i="1"/>
  <c r="K15" i="1"/>
  <c r="L11" i="1"/>
  <c r="J14" i="1"/>
  <c r="J13" i="1"/>
  <c r="M6" i="1"/>
  <c r="M9" i="1"/>
  <c r="K6" i="1"/>
  <c r="K9" i="1"/>
  <c r="L6" i="1"/>
  <c r="J8" i="1"/>
</calcChain>
</file>

<file path=xl/sharedStrings.xml><?xml version="1.0" encoding="utf-8"?>
<sst xmlns="http://schemas.openxmlformats.org/spreadsheetml/2006/main" count="1721" uniqueCount="929">
  <si>
    <t>CLUB PILATES O'DONELL</t>
  </si>
  <si>
    <t>Presupuesto</t>
  </si>
  <si>
    <t>Código</t>
  </si>
  <si>
    <t>Resumen</t>
  </si>
  <si>
    <t>ImpPres</t>
  </si>
  <si>
    <t>Nat</t>
  </si>
  <si>
    <t>Ud</t>
  </si>
  <si>
    <t>CanPres</t>
  </si>
  <si>
    <t>PrPres</t>
  </si>
  <si>
    <t>Comentario</t>
  </si>
  <si>
    <t>N</t>
  </si>
  <si>
    <t>Longitud</t>
  </si>
  <si>
    <t>Anchura</t>
  </si>
  <si>
    <t>Altura</t>
  </si>
  <si>
    <t>Parcial</t>
  </si>
  <si>
    <t xml:space="preserve">01           </t>
  </si>
  <si>
    <t>TRABAJOS PREVIOS</t>
  </si>
  <si>
    <t>Capítulo</t>
  </si>
  <si>
    <t/>
  </si>
  <si>
    <t xml:space="preserve">
</t>
  </si>
  <si>
    <t xml:space="preserve">01.01        </t>
  </si>
  <si>
    <t>DESMONTAJE DE PUERTA CORREDERA DE ACCESO</t>
  </si>
  <si>
    <t>Partida</t>
  </si>
  <si>
    <t>UD</t>
  </si>
  <si>
    <t xml:space="preserve">Ud. Desmontaje y retirada, por medios manuales, de puerta corredera de acceso, i/retirada previa del acristalamiento existente, apilado de materiales aprovechables en el lugar de acopio, retirada de escombros y carga al contenedor, con p.p. de medios auxiliares. 
</t>
  </si>
  <si>
    <t>Fachada principal</t>
  </si>
  <si>
    <t>01.01</t>
  </si>
  <si>
    <t xml:space="preserve">01.02        </t>
  </si>
  <si>
    <t>DESMONTAJE DE CERRAMIENTOS DE VIDRIO</t>
  </si>
  <si>
    <t>M2</t>
  </si>
  <si>
    <t xml:space="preserve">M2. Levantado de carpintería metálica, en cualquier tipo de muros, incluidos cercos, hojas, vidrios y accesorios, por medios manuales, incluso limpieza, retirada de escombros y carga al contenedor, sin transporte a vertedero o planta de reciclaje y con parte proporcional de medios auxiliares. Medición de superficie realmente ejecutada.
</t>
  </si>
  <si>
    <t>01.02</t>
  </si>
  <si>
    <t xml:space="preserve">01.03        </t>
  </si>
  <si>
    <t>DESMONTAJE DE PERSIANA ENRROLLABLE EXISTENTE</t>
  </si>
  <si>
    <t xml:space="preserve">Ud. Levantado, por medios manuales, de persiana enrrollable exterior, i/retirada previa de la instalación existente, apilado de materiales aprovechables en el lugar de acopio, retirada de escombros y carga al contenedor, con p.p. de medios auxiliares. 
</t>
  </si>
  <si>
    <t>01.03</t>
  </si>
  <si>
    <t xml:space="preserve">01.04        </t>
  </si>
  <si>
    <t>DESMONTAJE DE BARANDILLA DE ESCALERA EXISTENTE</t>
  </si>
  <si>
    <t xml:space="preserve">Ud. Levantado de barandillas de cualquier tipo, por medios manuales, incluso limpieza y retirada de escombros y carga al contenedor, sin transporte a vertedero o planta de reciclaje y con parte proporcional de medios auxiliares, sin medidas de protección colectivas.  
</t>
  </si>
  <si>
    <t>Escalera</t>
  </si>
  <si>
    <t>01.04</t>
  </si>
  <si>
    <t xml:space="preserve">01.05        </t>
  </si>
  <si>
    <t>RETIRADA DE MOBILIARIO Y ELEMENTOS FIJOS</t>
  </si>
  <si>
    <t>PA</t>
  </si>
  <si>
    <t xml:space="preserve">PA. Desmontaje y retirada de elementos de mobiliario tales como mostrador, baldas, percheros, barras, espejos, mamparas interiores de madera o vidrio, aplacados de pilares, armarios, etc, incluso carga al contenedor.
</t>
  </si>
  <si>
    <t>01.05</t>
  </si>
  <si>
    <t xml:space="preserve">01.06        </t>
  </si>
  <si>
    <t>DEMOLICION DE FALSO TECHO</t>
  </si>
  <si>
    <t xml:space="preserve">M2. Demolición de falso techo liso de escayola, pladur o placas, incluso fajas, tabicas, candilejas, foseados, luminarias existentes, rejillas de aire, etc, por medios manuales, incluso carga a contenedor y con p.p. de medios auxiliares y ayudas.
</t>
  </si>
  <si>
    <t>01.06</t>
  </si>
  <si>
    <t xml:space="preserve">01.07        </t>
  </si>
  <si>
    <t>DEMOLICION DE PAVIMENTO</t>
  </si>
  <si>
    <t xml:space="preserve">M2. Demolición de pavimentos de cualquier tipo, baldosas hidraúlicas, terrazo, cerámicas, gres, y suelo bajo éste, suelos técnicos incluyendo desmontaje de placa y pie de apoyo, limpeza hasta solera, por medios mecánicos, incluso limpieza y retirada de escombros con carga al contenedor, y con p.p. de medios auxiliares, con medidas de protección colectivas. Ejecutado según N.T.E. específica y con p.p. de medios auxiliares y ayudas. Incluyendo levantado de rodapié, de terrazo, marmol, madera o cualquier otro material, de cualquier altura y levantado de láminas intermedias en casos de suelo técnico y limpieza de adhesivos.
</t>
  </si>
  <si>
    <t>01.07</t>
  </si>
  <si>
    <t xml:space="preserve">01.08        </t>
  </si>
  <si>
    <t>DESMONTAJE DE RÓTULO</t>
  </si>
  <si>
    <t xml:space="preserve">Ud. Desmontaje y retirada, por medios manuales, de rótulo de fachada existente, incluso apilado de materiales aprovechables en el lugar de acopio, retirada de escombros y carga al contenedor y p.p. de medios auxiliares. 
</t>
  </si>
  <si>
    <t>01.08</t>
  </si>
  <si>
    <t xml:space="preserve">01.09        </t>
  </si>
  <si>
    <t>DEMOLICIÓN DE TABIQUERÍA</t>
  </si>
  <si>
    <t>m2</t>
  </si>
  <si>
    <t xml:space="preserve">M2. Demolición de tabiques de ladrillo y/o pladur, por medios manuales, incluso limpieza y retirada de escombros con carga al contenedor, sin transporte al vertedero y con parte proporcional de medios auxiliares. Medición de superficie realmente ejecutada.
</t>
  </si>
  <si>
    <t>Almacén</t>
  </si>
  <si>
    <t>01.09</t>
  </si>
  <si>
    <t xml:space="preserve">01.10        </t>
  </si>
  <si>
    <t>DEMOLICION DE TRASDOSADOS Y PANELADOS</t>
  </si>
  <si>
    <t xml:space="preserve">M2. Retirada de trasdosados del local existente con panelados de madera, de vidrio o cualquier material, etc, incluso retirada al contenedor, con parte proporcional de medios auxiliares.
</t>
  </si>
  <si>
    <t>01.10</t>
  </si>
  <si>
    <t xml:space="preserve">01.11        </t>
  </si>
  <si>
    <t>ANULACIÓN Y DESMONTAJE INSTALACIONES</t>
  </si>
  <si>
    <t xml:space="preserve">Ud. Anulación y extracción de las actuales instalaciones de incendios, seguridad, agua, saneamiento, electricidad, telecomunicaciones, calefacción y aire acondicionado, en el que se incluye el desmontaje de tuberías de conducción de agua, desagües, cables de electricidad, cuadros generales de electricidad, telecomunicaciones,canalizaciones, tubos de ventilación, tubos de evacuación, pantallas de luz, focos, difusores, rejillas, conductos de lana mineral de la climatización, pantallas de luces de emergencia, detectores, cámaras de videovigilancia, cartelería pegada o fijada, retirada de extintores, mecanismos, enchufes, interruptores, pulsadores, sirenas y demás elementos que estén sobre falsos techos, bajo los mismos, fijados o empotrados en paramentos verticales u horizontales en los que sean necesarios retirar al realizar la demolición. Se incluyen todos los trabajos de recogida de escombros, materiales y el transporte al vertedero, excepto la extracción de la maquina de aire acondicionado.
</t>
  </si>
  <si>
    <t>01.11</t>
  </si>
  <si>
    <t xml:space="preserve">01.12        </t>
  </si>
  <si>
    <t>RETIRADA DE MAQUINARIA DE CLIMATIZACIÓN</t>
  </si>
  <si>
    <t xml:space="preserve">UD. Desmontaje de máquinas y aparatos de climatización y ventilación de todo el local, por medios manuales, incluso limpieza y retirada de escombros a pie de carga,  i/p.p. de desmontaje de equipos, vaciado de circuitos, gestión de residuos y medios auxiliares, con transporte a vertedero o planta de reciclaje. Según RD 105/2008. 
</t>
  </si>
  <si>
    <t>Todo el local</t>
  </si>
  <si>
    <t>01.12</t>
  </si>
  <si>
    <t xml:space="preserve">01.13        </t>
  </si>
  <si>
    <t>INSTALACION PROVISIONAL ELECTRICIDAD DE OBRA</t>
  </si>
  <si>
    <t xml:space="preserve">Ud. Instalación provisional de instalación eléctrica en obra para la correcta ejecución de los trabajos, incluso parte proporcional de medios auxiliares.
</t>
  </si>
  <si>
    <t>01.13</t>
  </si>
  <si>
    <t xml:space="preserve">01.14        </t>
  </si>
  <si>
    <t>INSTALACION PROVISIONAL FONTANERIA EN OBRA</t>
  </si>
  <si>
    <t xml:space="preserve">Ud. Instalación provisional de instalación de fontanería en obra para la correcta ejecución de los trabajos, incluso parte proporcional de medios auxiliares.
</t>
  </si>
  <si>
    <t>01.14</t>
  </si>
  <si>
    <t xml:space="preserve">01.15        </t>
  </si>
  <si>
    <t>CONTENEDORES 6 M3 (ESPECIAL PLADUR-ESCAYOLA)</t>
  </si>
  <si>
    <t xml:space="preserve">Ud. Contenedor especial (pladur-escayola) al servicio de la obra, incluso transporte, retirada y tasas de vertido e impuestos de la CM. Gestión del certificado de residuos. 
</t>
  </si>
  <si>
    <t>01.15</t>
  </si>
  <si>
    <t xml:space="preserve">01.16        </t>
  </si>
  <si>
    <t>CONTENEDORES 6 M3</t>
  </si>
  <si>
    <t xml:space="preserve">Ud. Contenedor al servicio de la obra, incluso transporte, retirada y tasas de vertido e impuestos de la CM. Gestión del certificado de residuos.
</t>
  </si>
  <si>
    <t>01.16</t>
  </si>
  <si>
    <t>01</t>
  </si>
  <si>
    <t xml:space="preserve">02           </t>
  </si>
  <si>
    <t>TRABAJOS ESPECIALES ESTRUCTURA</t>
  </si>
  <si>
    <t xml:space="preserve">02.01        </t>
  </si>
  <si>
    <t>MODIFICACION DE ACCESO PARA EJECUCIÓN DE RAMPA</t>
  </si>
  <si>
    <t xml:space="preserve">02.01.01     </t>
  </si>
  <si>
    <t>CERRAMIENTO DE OBRA CON ESTRUCTURA Y TABLEROS</t>
  </si>
  <si>
    <t xml:space="preserve">M2. Clausura de acceso a la zona de actuación, mediante el tabicado de los huecos existentes (de paso o ventanas) con fábrica de ladrillo 1/2 pie hueco doble sobre un tablero de protección aglomerado hidrófugo de espesor 22 mm para no dañar los cercos y posibles recercados existentes; quedará una única conexión con la zona de actuación, dotada de puerta de seguridad con llave y manilla solo al interior. Medida la unidad ejecutada. 
</t>
  </si>
  <si>
    <t>02.01.01</t>
  </si>
  <si>
    <t xml:space="preserve">02.01.02     </t>
  </si>
  <si>
    <t>APUNTALADO DE FORJADO RETICULAR EXISTENTE</t>
  </si>
  <si>
    <t xml:space="preserve">M2. Montaje y desmontaje de apeo de forjado horizontal y voladizo, con altura libre de planta de hasta 3 m, compuesto por 4 puntales metálicos telescópicos, incluso parte proporcional de medios auxiliares.
</t>
  </si>
  <si>
    <t>02.01.02</t>
  </si>
  <si>
    <t xml:space="preserve">02.01.03     </t>
  </si>
  <si>
    <t>DEMOLICIÓN DE MURO PARA COLOCACIÓN DE VIGA</t>
  </si>
  <si>
    <t xml:space="preserve">m2. Demolición de muro existente para colocación de viga metálica, incluso retirada de escombros con carga al contenedor y parte proporcional de medios auxiliares.
</t>
  </si>
  <si>
    <t>02.01.03</t>
  </si>
  <si>
    <t xml:space="preserve">02.01.04     </t>
  </si>
  <si>
    <t>DEMOLICION DE FORJADO RETICULAR EXISTENTE</t>
  </si>
  <si>
    <t xml:space="preserve">m2. Demolición de forjado reticular existente, incluso retirada de escombros con carga al contenedor y parte proporcional de medios auxiliares.
</t>
  </si>
  <si>
    <t>02.01.04</t>
  </si>
  <si>
    <t xml:space="preserve">02.01.05     </t>
  </si>
  <si>
    <t>PLACA DE ANCLAJE S275 25x25x2cm</t>
  </si>
  <si>
    <t xml:space="preserve">UD. Placa de anclaje de acero S275 en perfil plano, de dimensiones 25X40X2 cm, 30X30X2 cm, y 20X20X2 cm  anclada al forjado con 4 pernos roscados de Ø12 mm L=18 cm. fijación con resina epoxi, apriete con tuerca y contratuerca, soldadas, colocada, incluso pintura al esmalte satinado, dos manos y una mano de minio o antioxidante sobre carpintería metálica o cerrajería, i/rascado de los óxidos. Según NTE, CTE-DB-SE-A y EAE.
</t>
  </si>
  <si>
    <t>25X40X2 cm</t>
  </si>
  <si>
    <t>30X30X2 cm</t>
  </si>
  <si>
    <t>20X20X2 cm</t>
  </si>
  <si>
    <t>02.01.05</t>
  </si>
  <si>
    <t xml:space="preserve">02.01.06     </t>
  </si>
  <si>
    <t>ANCLAJE QUIMICO HILTI</t>
  </si>
  <si>
    <t xml:space="preserve">UD. Formación de anclajes mediante taco químico tipo: HILTI HUA M8 (Extracción = 1,54 T Cinc. = 1,34 T) o similar. Ejecutado según N.T.E. específica y con p.p. de medios auxiliares y ayudas.
</t>
  </si>
  <si>
    <t>02.01.06</t>
  </si>
  <si>
    <t xml:space="preserve">02.01.07     </t>
  </si>
  <si>
    <t>ACERO S275 JR EN ESTRUCTURA SOLDADA</t>
  </si>
  <si>
    <t>Kg</t>
  </si>
  <si>
    <t xml:space="preserve">KG. Acero laminado S275JR, en perfiles laminados en caliente para vigas, pilares, zunchos y correas, mediante uniones soldadas; i/p.p. de soldaduras, cortes, piezas especiales, despuntes y dos manos de imprimación con pintura de minio de plomo, montado y colocado, según NTE-EAS/EAV, CTE-DB-SE-A y EAE.
Se incluye el atirantado de los perfiles cargadero con redondos de diámetro 16 mm. soldados cada 50 cms. al perfil y recibidos mediante taco químico a la viga de borde. 
</t>
  </si>
  <si>
    <t>IPE 300</t>
  </si>
  <si>
    <t>Despuntes</t>
  </si>
  <si>
    <t>HEB 220</t>
  </si>
  <si>
    <t>L100X10</t>
  </si>
  <si>
    <t>IPE 120</t>
  </si>
  <si>
    <t>Prevision</t>
  </si>
  <si>
    <t>02.01.07</t>
  </si>
  <si>
    <t xml:space="preserve">02.01.08     </t>
  </si>
  <si>
    <t>PLANCHA NERVOMETAL CAPA COMPRESIÓN 4cm&gt;4m</t>
  </si>
  <si>
    <t xml:space="preserve">M2. Forjado realizado a base de plancha metálica nervada galvanizada 60/22-7mm  y longitud mayor de 4 m., con capa de compresión de 4 cm. de hormigón HA-25 N/mm2, Tmáx.20 mm., consistencia plástica, elaborado en central, i/armadura (1,70 kg/m2) y apeos, terminado. Incluso mallado diámetro 6mm cada 15xm.  Según normas NTE y EHE-08.
</t>
  </si>
  <si>
    <t>02.01.08</t>
  </si>
  <si>
    <t xml:space="preserve">02.01.09     </t>
  </si>
  <si>
    <t>ZUNCHO DE BORDE EN FORJADO</t>
  </si>
  <si>
    <t>ML</t>
  </si>
  <si>
    <t xml:space="preserve">ML. Formación de zuncho de borde en hueco de forjado mediante:
- Chapa de borde para hormigonado de zuncho.
- Zuncho de atado y recogida de estructura.
- Hormigonado de zuncho (30x30 cm)
</t>
  </si>
  <si>
    <t>02.01.09</t>
  </si>
  <si>
    <t xml:space="preserve">02.01.10     </t>
  </si>
  <si>
    <t>LOSA MIXTA HORMIGONADA DE CHAPA COLABORANTE</t>
  </si>
  <si>
    <t>02.01.10</t>
  </si>
  <si>
    <t xml:space="preserve">02.01.11     </t>
  </si>
  <si>
    <t>AYUDAS DE ALBAÑILERIA Y CERRAJERIA ESTRUCTURA</t>
  </si>
  <si>
    <t xml:space="preserve">PA. Ayudas de albañilería y cerrajería para la correcta ejecución de los trabajos descritos.
</t>
  </si>
  <si>
    <t>02.01.11</t>
  </si>
  <si>
    <t xml:space="preserve">02.01.12     </t>
  </si>
  <si>
    <t>FORMACION DE TABIQUES CONEJEROS RAMPA</t>
  </si>
  <si>
    <t xml:space="preserve">M2. Recrecido sobre forjado a base de tabiques de ladrillo macizo de 24x11,5x7 cm separados entre sí
60 cm, recibidos con mortero de cemento CEM II/B-P 32,5 N y arena de río de tipo M-5, maestra
superior del mismo mortero, placa prefabricada de hormigón de 120x33 cm, capa de compresión de
5 cm de hormigón HA-25/P/20/I, elaborado en obra, mallazo de reparto #200x300x5 mm, i/replanteo,
(hasta una altura máxima de 90 cm), humedecido de las piezas, regleado, limpieza, medios auxiliares,
terminado. Según normas NTE y EHE-08. Componentes del hormigón y mortero, ladrillo
macizo, acero y placa prefabricada de hormigón con marcado CE y DdP (Declaración de prestaciones)
según Reglamento (UE) 305/2011. Incluso trabajos auxiliares, limpieza y medios necesarios.
</t>
  </si>
  <si>
    <t>02.01.12</t>
  </si>
  <si>
    <t xml:space="preserve">02.01.13     </t>
  </si>
  <si>
    <t>FORMACION DE RAMPA</t>
  </si>
  <si>
    <t xml:space="preserve">M2. Hormigón armado HA-25/P/20/I, elaborado en central, en losas inclinadas, i/p.p. de armadura (100
kg/m3) y encofrado de madera, vertido con pluma-grúa, vibrado y colocado. Según normas
NTE-EME, EHL y EHE-08. Componentes del hormigón y acero con marcado CE y DdP (Declaración
de prestaciones) según Reglamento (UE) 305/2011.
</t>
  </si>
  <si>
    <t>02.01.13</t>
  </si>
  <si>
    <t xml:space="preserve">02.01.14     </t>
  </si>
  <si>
    <t>CONTENEDOR AL SERVICIO DE LOS TRABAJOS</t>
  </si>
  <si>
    <t xml:space="preserve">Ud. Contenedor al servicio de los trabajos, incluso transporte, retirada y tasas de vertido e impuestos de la CM. Gestión del certificado de residuos.
</t>
  </si>
  <si>
    <t>02.01.14</t>
  </si>
  <si>
    <t>02.01</t>
  </si>
  <si>
    <t xml:space="preserve">02.02        </t>
  </si>
  <si>
    <t>TRABAJOS DE ESTRUCTURA TAPADO HUECO FORJADO ESCALERA</t>
  </si>
  <si>
    <t xml:space="preserve">02.02.01     </t>
  </si>
  <si>
    <t>Kgs</t>
  </si>
  <si>
    <t>02.02.01</t>
  </si>
  <si>
    <t xml:space="preserve">02.02.02     </t>
  </si>
  <si>
    <t xml:space="preserve">UD. Placa de anclaje de acero S275 en perfil plano, de dimensiones 25X25X2 cm.  anclada al forjado con 4 pernos roscados de Ø12 mm L=18 cm. fijación con resina epoxi, apriete con tuerca y contratuerca, soldadas, colocada, incluso pintura al esmalte satinado, dos manos y una mano de minio o antioxidante sobre carpintería metálica o cerrajería, i/rascado de los óxidos. Según NTE, CTE-DB-SE-A y EAE.
</t>
  </si>
  <si>
    <t>02.02.02</t>
  </si>
  <si>
    <t xml:space="preserve">02.02.03     </t>
  </si>
  <si>
    <t>02.02.03</t>
  </si>
  <si>
    <t xml:space="preserve">02.02.04     </t>
  </si>
  <si>
    <t xml:space="preserve">M2. Forjado realizado a base de plancha metálica nervada galvanizada 60/22-7mm  y longitud mayor de 4 m., con capa de compresión de 4 cm. de hormigón HA-25 N/mm2, Tmáx.20 mm., consistencia plástica, elaborado en central, i/armadura (1,70 kg/m2) y apeos, terminado. Incluso mallado diámetro 6mm cada 15xm.  Según normas NTE y EHE-08.
</t>
  </si>
  <si>
    <t>02.02.04</t>
  </si>
  <si>
    <t xml:space="preserve">02.02.05     </t>
  </si>
  <si>
    <t>TRAMPILLA METÁLICA DE ACCESO A SÓTANO</t>
  </si>
  <si>
    <t xml:space="preserve">Ud. Suministro y colocación de trampilla metálica de acceso a sótano de 80x80 cm, incluso parte proporcional de medios auxiliares.
</t>
  </si>
  <si>
    <t>02.02.05</t>
  </si>
  <si>
    <t xml:space="preserve">02.02.06     </t>
  </si>
  <si>
    <t>TRABAJOS MONTAJE NECESARIOS</t>
  </si>
  <si>
    <t>02.02.06</t>
  </si>
  <si>
    <t>02.02</t>
  </si>
  <si>
    <t>02</t>
  </si>
  <si>
    <t xml:space="preserve">03           </t>
  </si>
  <si>
    <t>ALBAÑILERÍA</t>
  </si>
  <si>
    <t xml:space="preserve">03.01        </t>
  </si>
  <si>
    <t>Recibido y colocación de duchas empotradas en forjado</t>
  </si>
  <si>
    <t xml:space="preserve">Ud. Modificaciones para creacion desagües, repicado de solera para empotrar platos de ducha, remates, y recibidos de duchas, incluso limpieza de obra, medios auxiliares y elementos indirectos para ejecucion de trabajos.
</t>
  </si>
  <si>
    <t>Duchas</t>
  </si>
  <si>
    <t>03.01</t>
  </si>
  <si>
    <t xml:space="preserve">03.02        </t>
  </si>
  <si>
    <t>Recibido y colocación de cercos</t>
  </si>
  <si>
    <t>Ud. Recibido y colocacion de cercos de puertas, ventanales, etc., en tabiquería ó muros cerámicos y de pladur o cualquier material, con pasta de yeso negro i/aplomado y limpieza totalmente colocados. Ejecutado según N.T.E. específica y con p.p. de medios auxiliares y ayudas.
Se incluyen los recibidos de mamparas en paramentos interiores.</t>
  </si>
  <si>
    <t>Sala privada</t>
  </si>
  <si>
    <t>Sala Pilates</t>
  </si>
  <si>
    <t>Cuarto de limpieza</t>
  </si>
  <si>
    <t>Aseo masculino</t>
  </si>
  <si>
    <t>03.02</t>
  </si>
  <si>
    <t xml:space="preserve">03.03        </t>
  </si>
  <si>
    <t>Capa de mortero autonivelante alta resistencia capa 10 mm</t>
  </si>
  <si>
    <t xml:space="preserve">M2. Capa de mortero autonivelante alta resistencia capa 10 mm sobre base existente, incluso parte proporcional de medios auxiliares.
Recrecido con mortero rápido de nivelación de suelos, compuesto a base de cemento de aplicación manual de secado, fraguado y endurecimiento rápido, mezclado con un árido de granulometría máxima de 0,5 mm, aplicado para un  espesor de 10 mm, previa imprimación por dispersión con polímero acrílico, con marcado CE y DdP (declaración de prestaciones) según Reglamento UE 305/2011, medido en superficie realmente ejecutada.
</t>
  </si>
  <si>
    <t>03.03</t>
  </si>
  <si>
    <t xml:space="preserve">03.04        </t>
  </si>
  <si>
    <t>Ayudas especiales por trasiego/descargas</t>
  </si>
  <si>
    <t xml:space="preserve">Ud. Trabajos especiales de ayudas a la descarga y trasiego de materiales y escombro desde el posible punto de descarga o colocacion de contenedor al acceso a obra al ser una via sin pobilidad de colocación de contenedor ni realizar tareas de descarga. 
</t>
  </si>
  <si>
    <t>03.04</t>
  </si>
  <si>
    <t xml:space="preserve">03.05        </t>
  </si>
  <si>
    <t>Ayudas albañilería para la ejecución de la instalación eléctrica</t>
  </si>
  <si>
    <t>m²</t>
  </si>
  <si>
    <t>Repercusión por m² de superficie construida de obra, de ayudas de cualquier trabajo de albañilería, necesarias para la correcta ejecución de la instalación de eléctrica formada por: instalación interior, cualquier otro elemento componente de la instalación, accesorios y piezas especiales, con un grado de complejidad bajo, en edificio plurifamiliar, incluida p/p de elementos comunes. Incluso material auxiliar para la correcta ejecución de los trabajos.
Incluye: Trabajos de apertura y tapado de rozas. Apertura de agujeros en paramentos, falsos techos, muros, forjados y losas, para el paso de instalaciones. Colocación de pasamuros. Colocación y recibido de cajas para elementos empotrados. Sellado de agujeros y huecos de paso de instalaciones.
Criterio de medición de proyecto: Superficie construida, medida según documentación gráfica de Proyecto.
Criterio de medición de obra: Se medirá la superficie realmente ejecutada según especificaciones de Proyecto.</t>
  </si>
  <si>
    <t>03.05</t>
  </si>
  <si>
    <t xml:space="preserve">03.06        </t>
  </si>
  <si>
    <t>Ayudas albañilería para ejecución de la instalación de saneamien</t>
  </si>
  <si>
    <t>Repercusión por m² de superficie construida de obra, de ayudas de cualquier trabajo de albañilería, necesarias para la correcta ejecución de la instalación de salubridad formada por: sistema de evacuación (bajantes interiores residuales, botes sifónicos, colectores suspendidos, sistemas de elevación, derivaciones individuales y cualquier otro elemento componente de la instalación), con un grado de complejidad bajo, en edificio plurifamiliar, incluida p/p de elementos comunes. Incluso material auxiliar para la correcta ejecución de los trabajos.
Incluye: Trabajos de apertura y tapado de rozas. Apertura de agujeros en paramentos, falsos techos, muros, forjados y losas, para el paso de instalaciones. Colocación de pasamuros. Colocación y recibido de cajas para elementos empotrados. Tapado de agujeros y huecos de paso de instalaciones.
Criterio de medición de proyecto: Superficie construida, medida según documentación gráfica de Proyecto.
Criterio de medición de obra: Se medirá la superficie realmente ejecutada según especificaciones de Proyecto.</t>
  </si>
  <si>
    <t>03.06</t>
  </si>
  <si>
    <t xml:space="preserve">03.07        </t>
  </si>
  <si>
    <t>Ayudas albañilería para la ejecución de la instalación de fontan</t>
  </si>
  <si>
    <t>Repercusión por m² de superficie construida de obra, de ayudas de cualquier trabajo de albañilería, necesarias para la correcta ejecución de la instalación de fontanería formada por: instalación interior, cualquier otro elemento componente de la instalación, accesorios y piezas especiales, con un grado de complejidad bajo, en edificio plurifamiliar, incluida p/p de elementos comunes. Incluso material auxiliar para la correcta ejecución de los trabajos.
Incluye: Trabajos de apertura y tapado de rozas. Apertura de agujeros en paramentos, falsos techos, muros, forjados y losas, para el paso de instalaciones. Colocación de pasamuros. Colocación y recibido de cajas para elementos empotrados. Sellado de agujeros y huecos de paso de instalaciones.
Criterio de medición de proyecto: Superficie construida, medida según documentación gráfica de Proyecto.
Criterio de medición de obra: Se medirá la superficie realmente ejecutada según especificaciones de Proyecto.</t>
  </si>
  <si>
    <t>03.07</t>
  </si>
  <si>
    <t xml:space="preserve">03.08        </t>
  </si>
  <si>
    <t>Ayudas albañilería para la ejecución de la instalación climatiza</t>
  </si>
  <si>
    <t>Repercusión por m² de superficie construida de obra, de ayudas de cualquier trabajo de albañilería, necesarias para la correcta ejecución de la instalación de climatización formada por: instalación interior, cualquier otro elemento componente de la instalación, accesorios y piezas especiales, con un grado de complejidad bajo, en edificio plurifamiliar, incluida p/p de elementos comunes. Incluso material auxiliar para la correcta ejecución de los trabajos.
Incluye: Trabajos de apertura y tapado de rozas. Apertura de agujeros en paramentos, falsos techos, muros, forjados y losas, para el paso de instalaciones. Colocación de pasamuros. Colocación y recibido de cajas para elementos empotrados. Sellado de agujeros y huecos de paso de instalaciones.
Criterio de medición de proyecto: Superficie construida, medida según documentación gráfica de Proyecto.
Criterio de medición de obra: Se medirá la superficie realmente ejecutada según especificaciones de Proyecto.</t>
  </si>
  <si>
    <t>03.08</t>
  </si>
  <si>
    <t xml:space="preserve">03.09        </t>
  </si>
  <si>
    <t>Pago de tasas para ocupacion de via publica contenedor</t>
  </si>
  <si>
    <t xml:space="preserve">Ud. Gestión y pago de tasas de ocupación de vía pública del contenedor, durante los días necesarios para la correcta ejecución de la obra.
</t>
  </si>
  <si>
    <t>03.09</t>
  </si>
  <si>
    <t xml:space="preserve">03.10        </t>
  </si>
  <si>
    <t>Limpieza previa montaje reformers</t>
  </si>
  <si>
    <t xml:space="preserve">Limpieza previa de obra de local comercial, para la colocación de los reformers en la sala de pilates, incluso parte proporcional de elementos comunes, incluyendo los trabajos de eliminación de la suciedad y el polvo acumulado en paramentos y carpinterías, eliminación de manchas y restos de yeso y mortero adheridos en suelos y otros elementos, recogida y retirada de plásticos y cartones, todo ello junto con los demás restos de fin de obra depositados en el contenedor de residuos para su transporte a vertedero autorizado.
Incluye: Trabajos de limpieza. Retirada y acopio de los restos generados. Carga manual de los restos generados sobre camión o contenedor.
</t>
  </si>
  <si>
    <t>03.10</t>
  </si>
  <si>
    <t xml:space="preserve">03.11        </t>
  </si>
  <si>
    <t>Limpieza final de obra</t>
  </si>
  <si>
    <t xml:space="preserve">Limpieza final de obra de local comercial, con una superficie construida media de 190 m², incluso parte proporcional de elementos comunes, incluyendo los trabajos de eliminación de la suciedad y el polvo acumulado en paramentos y carpinterías, limpieza y desinfección de baños y aseos, limpieza de cristales y carpinterías exteriores, eliminación de manchas y restos de yeso y mortero adheridos en suelos y otros elementos, recogida y retirada de plásticos y cartones, todo ello junto con los demás restos de fin de obra depositados en el contenedor de residuos para su transporte a vertedero autorizado.
Incluye: Trabajos de limpieza. Retirada y acopio de los restos generados. Carga manual de los restos generados sobre camión o contenedor.
Criterio de medición de proyecto: Número de unidades previstas, según documentación gráfica de Proyecto.
Criterio de medición de obra: Se medirá el número de unidades realmente ejecutadas según especificaciones de Proyecto.
</t>
  </si>
  <si>
    <t>03.11</t>
  </si>
  <si>
    <t xml:space="preserve">NOTA         </t>
  </si>
  <si>
    <t xml:space="preserve">Todos los detalles y acabados de la obra deberán cumplir con el diseño y las especificaciones del Manual de Construcción Corporativo de CLUB PILATES y con la normativa municipal, autonómica y estatal de aplicación.
</t>
  </si>
  <si>
    <t>03</t>
  </si>
  <si>
    <t xml:space="preserve">04           </t>
  </si>
  <si>
    <t>TABIQUERIA DE PLADUR Y REFUERZOS PARAMENTOS VERTICALES</t>
  </si>
  <si>
    <t xml:space="preserve">04.01        </t>
  </si>
  <si>
    <t>Premarco tipo Krona para puerta corredera</t>
  </si>
  <si>
    <t xml:space="preserve">Ud. Suministro y colocación de Premarco tipo Krona para puerta corredera, incluso parte proporcional de medios auxiliares.
</t>
  </si>
  <si>
    <t>Aseo accesible</t>
  </si>
  <si>
    <t>04.01</t>
  </si>
  <si>
    <t xml:space="preserve">04.02        </t>
  </si>
  <si>
    <t>TABIQUE C/Y 15+70+15 / 400 ST</t>
  </si>
  <si>
    <t>m². Suministro y colocación, por empresa homologada, de tabique formado por 2 placas de cartón yeso de 15 mm STANDARD de la marca PLADUR, KNAUF o PLACOPLATRE, una a cada lado, con estructura interna de acero galvanizado de 70 mm de espesor con canales en suelo y techo, y montantes cada 40 cm de separación entre ellos. Se incluye , tratamiento de juntas, banda de estanqueidad y banda elástica de separación con el pavimento. Arriostrando a la estructura más cercana ó en su defecto a una estructura auxiliar también incluida, del mismo tipo de perfil que el propio Pladur. Totalmente terminado y listo para pintar.
Medida la superficie ejecutada.
TIPO PLACA: 
Pladur N.
Knauf ST.
Placoplatre Standard BA.</t>
  </si>
  <si>
    <t>Recepción</t>
  </si>
  <si>
    <t>Distribuidor</t>
  </si>
  <si>
    <t>Vestuario 1</t>
  </si>
  <si>
    <t>04.02</t>
  </si>
  <si>
    <t xml:space="preserve">04.03        </t>
  </si>
  <si>
    <t>TABIQUE C/Y 15+70+15 / 400 MIXTO ST/HF</t>
  </si>
  <si>
    <t>m². Suministro y colocación, de tabique formado por 1 placa de cartón yeso de 15 mm HIDRÓFUGO y por 1 placa de cartón yeso de 15 mm STANDARD  de la marca PLADUR, KNAUF o PLACOPLATRE, una a cada lado, con estructura interna de acero galvanizado de 70 mm de espesor con canales en el suelo y techo, y montantes cada 40 cm de separación entre ellos. Se incluye , tratamiento de juntas, banda de estanqueidad y banda elástica de separación con el pavimento. Totalmente terminado y listo para pintar. 
Medida la superficie ejecutada.
TIPO PLACA:  
Pladur WR+ST
Knauf Impregnada+ST
Placoplatre Placomarina PPM + Standard BA</t>
  </si>
  <si>
    <t>Aseo 1</t>
  </si>
  <si>
    <t>Aseo 2</t>
  </si>
  <si>
    <t>04.03</t>
  </si>
  <si>
    <t xml:space="preserve">04.04        </t>
  </si>
  <si>
    <t>TRASDOSADO C/Y 15mm /400 ST</t>
  </si>
  <si>
    <t>m². Tabiquería a una cara formada por una estructura de perfiles de chapa de acero galvanizada perimetral de 48 mm y montantes de 46 mm, a 40 cm entre ejes y canales, 1 placa de cartón-yeso pladur N o similar (aprobado por la D.T.), de 15 mm de espesor resistente al agua, atornillada a la estructura. Se incluye , tratamiento de juntas, banda de estanqueidad y banda elástica de separación con el pavimento. Incluso replanteo, nivelación y aplomado, parte proporcional de elementos de fijación, cubrejuntas, mermas y roturas, p.p. refuerzo madera y limpieza. Construido según normas MV-201 y NTE/PTL y especificaciones del fabricante. 
Medida la superficie ejecutada.
TIPO PLACA: 
Pladur N.
Knauf ST.
Placoplatre Standard BA.</t>
  </si>
  <si>
    <t>Planta Baja</t>
  </si>
  <si>
    <t>04.04</t>
  </si>
  <si>
    <t xml:space="preserve">04.05        </t>
  </si>
  <si>
    <t>TRASDOSADO C/Y 15mm /400 HF</t>
  </si>
  <si>
    <t>m². Tabiquería a una cara formada por una estructura de perfiles de chapa de acero galvanizada perimetral de 48 mm y montantes de 46 mm, a 40 cm entre ejes y canales, 1 placa de cartón-yeso pladur WR o similar (aprobado por la D.T.), de 13 mm de espesor resistente al agua, atornillada a la estructura. Se incluye, tratamiento de juntas, banda de estanqueidad y banda elástica de separación con el pavimento. Incluso replanteo, nivelación y aplomado, parte proporcional de elementos de fijación, cubrejuntas, mermas y roturas, p.p. refuerzo madera y limpieza. Construido según normas MV-201 y NTE/PTL y especificaciones del fabricante. 
Medida la superficie ejecutada.
TIPO PLACA: 
Pladur WR.
Knauf Impregnada.
Placoplatre Placomarina PPM.</t>
  </si>
  <si>
    <t>04.05</t>
  </si>
  <si>
    <t xml:space="preserve">04.06        </t>
  </si>
  <si>
    <t>TRASDOSADO ESPECIAL REFORZADO ZONA REFORMERS (90 a 400 en H y pl</t>
  </si>
  <si>
    <t>04.06</t>
  </si>
  <si>
    <t xml:space="preserve">04.07        </t>
  </si>
  <si>
    <t>Refuerzos para colgar en interior trasdosados</t>
  </si>
  <si>
    <t xml:space="preserve">Ud. Refuerzo con tableros de DM en zonas de reformers, estanterías, accesorios, etc.
</t>
  </si>
  <si>
    <t>Reformers</t>
  </si>
  <si>
    <t>Barras accesibles</t>
  </si>
  <si>
    <t>Lavamanos</t>
  </si>
  <si>
    <t>Estante vestuarios</t>
  </si>
  <si>
    <t>04.07</t>
  </si>
  <si>
    <t xml:space="preserve">04.09        </t>
  </si>
  <si>
    <t>Insonorización bajantes</t>
  </si>
  <si>
    <t xml:space="preserve">Ud. Aislamiento desagües a base de Fonoblock o similar. Medido el metro lineal.
</t>
  </si>
  <si>
    <t>04.09</t>
  </si>
  <si>
    <t xml:space="preserve">04.10        </t>
  </si>
  <si>
    <t>Formación de candileja o regrueso vertical</t>
  </si>
  <si>
    <t>ml</t>
  </si>
  <si>
    <t xml:space="preserve">ML. Candileja en cartón-yeso elemento vertical preformado o ejecutado "in situ" para solución de iluminación indirecta. Según planos de detalle de proyecto Incluso accesorios de fijación.
Incluye: Replanteo y trazado en los paramentos de la situación del cortinero. Presentación y corte de las piezas. Humectación de la base de fijación. Extendido de la cola. Colocación y rejuntado de las piezas. Repasos de encuentros entre piezas, esquinas y rincones.
Criterio de medición de proyecto: Longitud medida según documentación gráfica de Proyecto.
Criterio de medición de obra: Se medirá la longitud realmente ejecutada según especificaciones de Proyecto.
</t>
  </si>
  <si>
    <t>Planta baja</t>
  </si>
  <si>
    <t>04.10</t>
  </si>
  <si>
    <t>04</t>
  </si>
  <si>
    <t xml:space="preserve">05           </t>
  </si>
  <si>
    <t>FALSOS TECHOS</t>
  </si>
  <si>
    <t xml:space="preserve">05.01        </t>
  </si>
  <si>
    <t>FALSO TECHO CONTINUO DE CARTÓN-YESO ST</t>
  </si>
  <si>
    <t xml:space="preserve">m². Suministro y construcción, por empresa homologada, de falso techo continuo formado por placas de cartón yeso de 15 mm, de la marca PLADUR, KNAUF o PLACOPLATRE, para altura mayor de 4 metros, con parte proporcional de subestructura metálica debido a la altura del local. Incluso replanteo, nivelación y repaso de juntas, p.p. de encuentro con paramento y techo modular. Construido según NTE/PTP y especificaciones del fabricante de los paneles. 
Medida la superficie ejecutada.
TIPO PLACA: 
Pladur N.
Knauf ST.
Placoplatre Standard BA.
</t>
  </si>
  <si>
    <t>Acceso</t>
  </si>
  <si>
    <t>Vestuario 2</t>
  </si>
  <si>
    <t>Sala de pilates</t>
  </si>
  <si>
    <t>05.01</t>
  </si>
  <si>
    <t xml:space="preserve">05.02        </t>
  </si>
  <si>
    <t>FALSO TECHO CONTINUO DE CARTÓN-YESO WF</t>
  </si>
  <si>
    <t xml:space="preserve">m². Suministro y construcción, por empresa homologada, de falso techo continuo formado por placas de cartón yeso de 15 mm, de la marca PLADUR, KNAUF o PLACOPLATRE, para altura mayor de 4 metros, con parte proporcional de subestructura metálica debido a la altura del local. Incluso replanteo, nivelación y repaso de juntas, p.p. de encuentro con paramento y techo modular. Construido según NTE/PTP y especificaciones del fabricante de los paneles. 
Medida la superficie ejecutada.
TIPO PLACA: 
Pladur WF
</t>
  </si>
  <si>
    <t>05.02</t>
  </si>
  <si>
    <t xml:space="preserve">05.03        </t>
  </si>
  <si>
    <t>F.TECH.PLADUR VINILO BL.60x60 PV</t>
  </si>
  <si>
    <t xml:space="preserve">M2. Falso techo registrable Pladur en placa vinílica normal (N) blanca de 60x60 cm. y 9,5  mm. de espesor, suspendido de perfilería vista de 15 mm, para altura mayor de 4 metros, con parte proporcional de subestructura metálica debido a la altura del local.  I/p.p. de elementos de remate, accesorios de fijación, montaje y desmontaje de andamios, terminado, s/NTE-RTP-17. Ejecutado según N.T.E. específica y con p.p. de medios auxiliares y ayudas. Tono RAL9010.
</t>
  </si>
  <si>
    <t>05.03</t>
  </si>
  <si>
    <t xml:space="preserve">05.04        </t>
  </si>
  <si>
    <t>BARRERA FÓNICA PARA CIERRE DE MAMPARAS</t>
  </si>
  <si>
    <t>Ml. Suministro e instalación de barrera fónica para cierre de mamparas, por encima de falso techo, para un perfecto aislamiento fónico, construída con paneles de lana de roca rígida y panel de cartón yeso por ambas caras, adherida al soporte mediante fijación mecánica. Ejecutado según N.T.E. específica y con p.p. de medios auxiliares y ayudas.</t>
  </si>
  <si>
    <t>Sala Privada</t>
  </si>
  <si>
    <t>05.04</t>
  </si>
  <si>
    <t xml:space="preserve">05.05        </t>
  </si>
  <si>
    <t>CAJÓN PARA COLOCACIÓN DE PERFIL LED FORMA CURVA</t>
  </si>
  <si>
    <t xml:space="preserve">Ml. Cajeado para colocación de perfil LED forma curva.
</t>
  </si>
  <si>
    <t>05.05</t>
  </si>
  <si>
    <t xml:space="preserve">05.06        </t>
  </si>
  <si>
    <t>CAJÓN PARA COLOCACION DE PERFIL LED RINCONERO</t>
  </si>
  <si>
    <t xml:space="preserve">Ml. Cajeado para colocación de perfil LED forma curva.
</t>
  </si>
  <si>
    <t>05.06</t>
  </si>
  <si>
    <t xml:space="preserve">05.07        </t>
  </si>
  <si>
    <t>TABICA DE CAMBIO DE NIVEL</t>
  </si>
  <si>
    <t xml:space="preserve">ML. Tabica de cambio de nivel de techo en sistema de cartón-yeso con placa de 13mm y altura 20 cms.
</t>
  </si>
  <si>
    <t>05.07</t>
  </si>
  <si>
    <t xml:space="preserve">05.08        </t>
  </si>
  <si>
    <t>APERTURA DE HUECOS EN TECHO ESCAYOLA, MINERAL Y VINILO.</t>
  </si>
  <si>
    <t>ud</t>
  </si>
  <si>
    <t xml:space="preserve">Ud. Apertura de huecos en techo de escayola, mineral y vinilo, incluso recibido de marcos, para colocación de rejillas, aparatos de iluminación y de emergencia, con el refuerzo adicional necesario por la cara superior. Medido por unidad ejecutada.
</t>
  </si>
  <si>
    <t>focos</t>
  </si>
  <si>
    <t>rejillas</t>
  </si>
  <si>
    <t>emergencias</t>
  </si>
  <si>
    <t>05.08</t>
  </si>
  <si>
    <t xml:space="preserve">05.09        </t>
  </si>
  <si>
    <t>TRAMPILLA DE REGISTRO EN FALSO TECHO DE YESO LAMINADO</t>
  </si>
  <si>
    <t xml:space="preserve">Ud. Trampilla de registro gama Básica, Star 2x12,5, sistema E102.b "KNAUF", de 600x600 mm, formada por marco de aluminio y puerta de placa de yeso laminado (2 impregnada (H1), de 12,5 mm de espesor cada placa), para falso techo continuo de placas de yeso laminado. Incluso accesorios de montaje. El precio incluye la resolución de encuentros y puntos singulares
</t>
  </si>
  <si>
    <t>05.09</t>
  </si>
  <si>
    <t xml:space="preserve">05.10        </t>
  </si>
  <si>
    <t>AIS. FALSO TECHO FT-2 RA=58 dBA TEXSA</t>
  </si>
  <si>
    <t xml:space="preserve">M2. Aislamiento acústico de techo formado por estructura de chapa de acero galvanizado de 47 mm., sobre la que se atornilla dos placas de yeso laminar de 13 mm. con una lámina sintética de aislamiento acústico autoadhesiva de base polimérica sin asfalto de 2.000 Kg/m3 de densidad de 7 Kg/m2 y 3,5 mm. de espesor tipo Tecsound SY 70 entre placas; previa colocación de complejo insonorizante en forjado formado por un fieltro poroso de fibra téxtil y lámina sintética Tecsound, de un total de 7,6 Kg/m2 y 14 mm. de espesor tipo Tecsound FT 75, anclado al forjado mediante cola de impacto y fijación mecánica de espiga de pvc tipo Fijación PT; anclaje del techo al forjado mediante amortiguadores; colocación de material absorbente tipo lana de roca de 50 mm. de espesor y densidad 60 kg/m3 en la cámara de aire de espesor total 244 mm y nivel de aislamiento acústico a ruido aéreo RA = 58 dBA.  Con p.p. de medios auxiliares, con medidas de protección colectivas.
</t>
  </si>
  <si>
    <t>Máquina 1</t>
  </si>
  <si>
    <t>Máquina 2</t>
  </si>
  <si>
    <t>05.10</t>
  </si>
  <si>
    <t>05</t>
  </si>
  <si>
    <t xml:space="preserve">06           </t>
  </si>
  <si>
    <t>PAVIMENTOS</t>
  </si>
  <si>
    <t xml:space="preserve">06.01        </t>
  </si>
  <si>
    <t>Pavimento exterior granito abujardado</t>
  </si>
  <si>
    <t xml:space="preserve">M2. Solado de rampa con piezas de granito abujardado/flameado gris Villa, de 4cm de espesor y medidas especiales, recibidas con mortero de cemento M-5 confeccionado en obra. Rejuntado con mortero de juntas cementoso CG1, para junta mínima 0,15-0,3 cm, con la misma tonalidad de las piezas. Incluso formación de juntas en los límites de las paredes, pilares aislados, cambios de nivel, juntas estructurales, acabado y limpieza del paramento terminado. Superficie medida según documentación gráfica de proyecto. Según CTE DB-SUA y NTE-RSR. Piezas de granito y componentes del mortero con marcado CE y DdP (Declaración de prestaciones) según Reglamento (UE) 305/2011. 
</t>
  </si>
  <si>
    <t>Rampa</t>
  </si>
  <si>
    <t>06.01</t>
  </si>
  <si>
    <t xml:space="preserve">06.03        </t>
  </si>
  <si>
    <t>Marchapie en L en remate de huecos de fachada</t>
  </si>
  <si>
    <t xml:space="preserve">M2. Chapado con piezas de granito abujardado/flameado gris Villa, de 60x40x4 cm, recibidas con mortero de cemento M-5 confeccionado en obra. Rejuntado con mortero de juntas cementoso CG1, para junta mínima 0,15-0,3 cm, con la misma tonalidad de las piezas. Incluso formación de juntas en los límites de las paredes, pilares aislados, cambios de nivel, juntas estructurales, acabado y limpieza del paramento terminado. Superficie medida según documentación gráfica de proyecto. Según CTE DB-SUA y NTE-RSR. Piezas de granito y componentes del mortero con marcado CE y DdP (Declaración de prestaciones) según Reglamento (UE) 305/2011. 
</t>
  </si>
  <si>
    <t>Marchapie</t>
  </si>
  <si>
    <t>Tabica</t>
  </si>
  <si>
    <t>06.03</t>
  </si>
  <si>
    <t xml:space="preserve">06.04        </t>
  </si>
  <si>
    <t>Pavimento vinílico</t>
  </si>
  <si>
    <t xml:space="preserve">M2. Suministro y colocación de pavimento vinilico SPC VALFLOOR ROBLE HOLLY 1520x228x65 mm. Instalado de manera flotante sobre subsuelo y ensamblados  entre sí mediante sistema de unión. Según CTE DB-SUA-1, NTE-RSR y UNE-EN 14041:2018. Materiales con marcado CE y DdP (Declaración de prestaciones) según Reglamento (UE) 305/2011. 
</t>
  </si>
  <si>
    <t>Merma y previsión</t>
  </si>
  <si>
    <t>06.04</t>
  </si>
  <si>
    <t xml:space="preserve">06.05        </t>
  </si>
  <si>
    <t>Pavimento vinílico en paramentos verticales</t>
  </si>
  <si>
    <t xml:space="preserve">M2. Suministro y colocación de pavimento vinilico SPC VALFLOOR ROBLE HOLLY 1520x228x65 mm. Instalado sobre paramentos verticales. Según CTE DB-SUA-1, NTE-RSR y UNE-EN 14041:2018. Materiales con marcado CE y DdP (Declaración de prestaciones) según Reglamento (UE) 305/2011. 
</t>
  </si>
  <si>
    <t>Mueble Cafetera</t>
  </si>
  <si>
    <t>Mostrador</t>
  </si>
  <si>
    <t>06.05</t>
  </si>
  <si>
    <t xml:space="preserve">06.06        </t>
  </si>
  <si>
    <t>Colocación de rodapie</t>
  </si>
  <si>
    <t xml:space="preserve">Ml. Rodapié de PVC lacado blanco, de 8 cm de altura, colocado solapado o puntualmente enrasado.
</t>
  </si>
  <si>
    <t>06.06</t>
  </si>
  <si>
    <t xml:space="preserve">06.07        </t>
  </si>
  <si>
    <t>Felpudo Basmat modelo Atenea FM</t>
  </si>
  <si>
    <t xml:space="preserve">M2 Suministro e instalación de felpudo marca Basmat modelo ATENEA FM con tiras de aluminio y felpudo color antracita colocado en la totalidad del cortavientos incluso remate perimetral de acero inoxidable. Ejecutado según N.T.E. específica y con p.p. de medios auxiliares y ayudas.
</t>
  </si>
  <si>
    <t>06.07</t>
  </si>
  <si>
    <t xml:space="preserve">06.08        </t>
  </si>
  <si>
    <t>Moqueta ferial/cartón para protección de pavimento</t>
  </si>
  <si>
    <t xml:space="preserve">M2. Suministro y colocación de moqueta ferial para tapado de pavimento definitivo tras su colocación, incluso retirada previa a limpieza final de obra.
</t>
  </si>
  <si>
    <t>06.08</t>
  </si>
  <si>
    <t xml:space="preserve">06.09        </t>
  </si>
  <si>
    <t>Pavimento de baldosa porcelánica cuartos húmedos</t>
  </si>
  <si>
    <t xml:space="preserve">M2. Solado de gres porcelánico cuarcita o pizarra, rectificado (BIa- según UNE-EN 14411:2016), antideslizante clase 2 de Rd (según norma UNE 41901:2017 Ex), en baldosas de 60x60 cm, para gran tránsito (Abrasión V), recibido con adhesivo C2TE S1 según UNE-EN 12004-1:2017 flexible blanco. Según CTE DB-SUA-1 y NTE-RSR-3. Materiales con marcado CE y DdP (Declaración de prestaciones) según Reglamento (UE) 305/2011, medido en superficie realmente ejecutada.
</t>
  </si>
  <si>
    <t>06.09</t>
  </si>
  <si>
    <t>06</t>
  </si>
  <si>
    <t xml:space="preserve">07           </t>
  </si>
  <si>
    <t>REVESTIMIENTOS</t>
  </si>
  <si>
    <t xml:space="preserve">07.01        </t>
  </si>
  <si>
    <t>Alicatado con baldosa porcelánica en aseos</t>
  </si>
  <si>
    <t xml:space="preserve">M2. Alicatado porcelánico de gran formato de 60x120 cm (BIII según UNE-EN 14411:2016), colocado a línea, recibido con adhesivo cementoso aligerado y de altas prestaciones, C2E S2, según UNE-EN 12004-1:2017, gris, altamente deformable, con deslizamiento vertical nulo, tiempo abierto prolongado, elevada capacidad humectante y alto rendimiento; sin incluir enfoscado de mortero. I/p.p. de cortes, ingletes, piezas especiales, rejuntado con mortero especial CG2 WA (según UNE-EN 13888:2009) y limpieza. Según NTE-RPA-4. Medido deduciendo huecos superiores a 1 m2. Para un espesor de rendimiento de 2 kg/m2. Materiales con marcado CE y DdP (Declaración de prestaciones) según Reglamento (UE) 305/2011. 
</t>
  </si>
  <si>
    <t>07.01</t>
  </si>
  <si>
    <t xml:space="preserve">07.02        </t>
  </si>
  <si>
    <t>Alicatado blanco 30x40 cuarto de limpieza</t>
  </si>
  <si>
    <t xml:space="preserve">M2. Alicatado con azulejo blanco 30x40 cm (BIII según UNE-EN 14411:2016), colocado a línea, recibido con mortero de cemento CEM II/A-P 32,5 R y arena de miga (M-5), i/p.p. de cortes, ingletes, piezas especiales, rejuntado con lechada de cemento blanco BL-V 22,5 y limpieza, según NTE-RPA-3, medido deduciendo huecos superiores a 1 m2. Materiales con marcado CE y DdP (Declaración de prestaciones) según Reglamento (UE) 305/2011. 
</t>
  </si>
  <si>
    <t>07.02</t>
  </si>
  <si>
    <t>07</t>
  </si>
  <si>
    <t xml:space="preserve">08           </t>
  </si>
  <si>
    <t>CARPINTERÍA INTERIOR</t>
  </si>
  <si>
    <t xml:space="preserve">08.01        </t>
  </si>
  <si>
    <t>Estructura auxiliar refuerzo mamparas vidrio y varios tubo 40..4</t>
  </si>
  <si>
    <t xml:space="preserve">ML. F/S/C de esctructura auxliar de tubo de acero 40.40 para refuerzo zona estantes vestuarios tubo 40.40 corrido con tubos soldados en perpendicular de 350mm de largo cada 500mm  bocas sin tapar el tubo corrido atornillado a pared colocado a 1.75 mts 
</t>
  </si>
  <si>
    <t>08.01</t>
  </si>
  <si>
    <t xml:space="preserve">08.02        </t>
  </si>
  <si>
    <t>Puerta interior corredera 208x72,5x3,5 cm.</t>
  </si>
  <si>
    <t>Puerta interior corredera para doble tabique con hueco, ciega, de una hoja de 208x72,5x3,5 cm, de tablero de DM, prelacada en blanco, con moldura de forma recta de 30 cm; precerco de pino país de 90x35 mm; galces de MDF de 100x20 mm; tapajuntas de MDF de 100x10 mm en ambas caras. Incluso, bisagras, herrajes de colgar, de cierre y manivela miniroseta acabado dorado cepillado.
Incluye: Presentación de la puerta. Colocación de los herrajes de colgar. Colocación de la hoja. Colocación de los herrajes de cierre. Colocación de accesorios. Ajuste final. Realización de pruebas de servicio.
Criterio de medición de proyecto: Número de unidades previstas, según documentación gráfica de Proyecto.
Criterio de medición de obra: Se medirá el número de unidades realmente ejecutadas según especificaciones de Proyecto.</t>
  </si>
  <si>
    <t>08.02</t>
  </si>
  <si>
    <t xml:space="preserve">08.03        </t>
  </si>
  <si>
    <t>Puerta de madera enrasada</t>
  </si>
  <si>
    <t xml:space="preserve">Ud. Puerta de DM prelacado para pintar en obra, enrasada al paramento de apertura al exterior del mismo a derechas de dimensiones de hoja 720x2030 enrasada a la cara exterior de hueco total 2700x1370 laterales no simétricos de 140x2700 y 530x2700 y capialzado superior de 700x670, incluso herrajes de cuelgue y cierre
</t>
  </si>
  <si>
    <t>08.03</t>
  </si>
  <si>
    <t xml:space="preserve">08.04        </t>
  </si>
  <si>
    <t xml:space="preserve">Ud. Formación de mueble recepción de dimensiones 3100x110x650 formado por mesa trabajo en Melamina Gris ratón Egger U750 ST9 formalizando sobre de 2360x530 de 950 de altura y 3 cajones de 520, y un modulo envolvente de 300x110x120 en forma de U con retorno en parte frontal para iluminación y camara para paso de instalaciones acabado en TARIMA idéntica al pavimento del local según planos de proyecto.
</t>
  </si>
  <si>
    <t>08.04</t>
  </si>
  <si>
    <t xml:space="preserve">08.05        </t>
  </si>
  <si>
    <t>Mueble 1 melamina Gris ratón</t>
  </si>
  <si>
    <t xml:space="preserve">Ud. Fabricación, suministro y colocación en obra de mueble TRAS MOSTRADOR de 3,66 en tablero de DM aplacado de melamina Gris ratón Egger U750 ST9 de 6 puertas y baldas interiores y 4 cajones.
</t>
  </si>
  <si>
    <t>08.05</t>
  </si>
  <si>
    <t xml:space="preserve">08.06        </t>
  </si>
  <si>
    <t>Mueble CAFETERA melamina Gris ratón</t>
  </si>
  <si>
    <t xml:space="preserve">Ud. Fabricación, suministro y colocación en obra de mueble en tablero de DM aplacado de melamina Gris ratón Egger U750 ST9 de dimensiones 2250x900x500 con 4 puertas con baldas interiores y modulo de cajones y mueble superior de 2250x1050x350 con 4 puertas y baldas interiores
</t>
  </si>
  <si>
    <t>08.06</t>
  </si>
  <si>
    <t xml:space="preserve">08.07        </t>
  </si>
  <si>
    <t>Aplacado de tableros sobre zona trasnformers</t>
  </si>
  <si>
    <t xml:space="preserve">Ml. Aplacado de paramento vertical mediante tablero de DM aplacado en Maple Starnberg natural Egger H1887 ST9de 2800x2070 de dimensión de ancho 600mm veta paralela al corte y canteados de la misma referencia los cantos largos colocados a una altura de 1980mm de cota de pavimento, según despiece
</t>
  </si>
  <si>
    <t>08.07</t>
  </si>
  <si>
    <t xml:space="preserve">08.08        </t>
  </si>
  <si>
    <t>Frente armario cuadro eléctrico</t>
  </si>
  <si>
    <t>08.08</t>
  </si>
  <si>
    <t xml:space="preserve">08.09        </t>
  </si>
  <si>
    <t>Freno aéreo para puerta</t>
  </si>
  <si>
    <t xml:space="preserve">Ud. Suministro y colocación de Amortiguadores de apertura en puertas. Frenan una velocidad de apertura excesiva y limitan el ángulo de apertura. Así se evita que las puertas se abran de forma incontrolada.
</t>
  </si>
  <si>
    <t>08.09</t>
  </si>
  <si>
    <t xml:space="preserve">08.10        </t>
  </si>
  <si>
    <t>Formación de balda y banco en vestuarios</t>
  </si>
  <si>
    <t xml:space="preserve">ML. Formación de balda y banco en zona vestuarios consistente en una balda corrida sobre las taquillas, colocando una barra de cuelgue de ancho total 45 cms
</t>
  </si>
  <si>
    <t>08.10</t>
  </si>
  <si>
    <t xml:space="preserve">08.11        </t>
  </si>
  <si>
    <t>Cantoneras en DM para pintar cantos espejos y previsiones</t>
  </si>
  <si>
    <t>08.11</t>
  </si>
  <si>
    <t>08</t>
  </si>
  <si>
    <t xml:space="preserve">09           </t>
  </si>
  <si>
    <t>CARPINTERÍA EXTERIOR FACHADA</t>
  </si>
  <si>
    <t xml:space="preserve">09.01        </t>
  </si>
  <si>
    <t>PUERTA AUTOMATICA MANUSA</t>
  </si>
  <si>
    <t>Puerta automática antirrobo RC2 marca MANUSA corredera simple, apertura lateral, hojas
tipo A30-4. Operador Visio+ RC2. Compuesto de:
Cantidad Descripción
1,00 Operador corredero VISIO+ RC2 lateral (S) (230) Incluye "selector optima+
blanco ", suplemento corte 5 perfiles
1,00 Hoja corredera enclave 3P A30-4-RC2 derecha (L)
1,00 Conjunto viga VISIO+RC2 (S)
1,00 Conjunto guía seguridad A30-4-RC2 (S)
1,00 Conjunto encuentro cerradura A30-4-RC2 lateral derecha (M)
1,00 Conjunto solapes A30-4-RC2 derecha (M)
1,00 Instalación puerta corredera
1,00 Llave GC-K (superficie)
1,00 "Sensor detección + seguridad DDS-A (híbrido supervisado) "
1,00 "Sensor detección + seguridad DDS-B(híbrido no supervisado) "
1,00 VIDRIO LAMINADO 9.5=4+4 C/4 BUTIRALES TR
Acabado:
9006 mate - Lacado gris-Anodizado plata SQ-000</t>
  </si>
  <si>
    <t>09.01</t>
  </si>
  <si>
    <t xml:space="preserve">09.02        </t>
  </si>
  <si>
    <t>UPN Y ESTRUCTURA PARA PUERTA CORREDERA</t>
  </si>
  <si>
    <t>09.02</t>
  </si>
  <si>
    <t xml:space="preserve">09.03        </t>
  </si>
  <si>
    <t>CARPINTERÍA FACHADA ALUMINIO MÓDULOS FIJOS</t>
  </si>
  <si>
    <t xml:space="preserve">m². Carpintería de aluminio para módulos fijos de fachada , PERFIL EUROPEO , realizada con perfiles de aluminio extruído con aleación 6063, según norma UNE 38-337 ó bien 6060 según la norma UNE-38-350 y temple T5, incluso p.p. de perfil de aluminio para remate con acera en pendiente, en caso necesario.
Aluminio acabado lacado color RAL 7037, según el sello de calidad Qualicoat, según el CTE/DB-HE 1. Las carpinterías de fachadas van con Vidrio anti impacto  LamiGlass 6+6 
Medida la superficie ejecutada.
AAcristalamiento: -Vidrio anti impacto  LamiGlass 6+6 INCLUIDO 
</t>
  </si>
  <si>
    <t>09.03</t>
  </si>
  <si>
    <t xml:space="preserve">09.04        </t>
  </si>
  <si>
    <t>REJA TAE 1.350x500 mm.</t>
  </si>
  <si>
    <t xml:space="preserve">M2. Rejilla metálica en chapa galvanizada pintadas al mismo color que el material de fachada, incluso malla antipájaros, con la superficie interior visible pintada en color corporativo, de dimensiones 1350x500, incluso precerco, para facilitar el montaje/desmontaje, de lamas verticales giradas 45º. Comprende todos los trabajos, materiales y medios auxiliares necesarios para dejar la unidad completa, totalmente instalada, probada y en perfecto estado de funcionamiento, según Planos y demás Documentos de Proyecto, indicaciones de la D.F. y normativa vigente, incluso p.p. de ayudas de albañilería. (A CONFIRMAR POR EL FABRICANTE DE LA UNIDAD EXTERIOR DE A.A.)
</t>
  </si>
  <si>
    <t>09.04</t>
  </si>
  <si>
    <t xml:space="preserve">09.05        </t>
  </si>
  <si>
    <t>Suministro y colocacion de caja de seguridad exterior con clave</t>
  </si>
  <si>
    <t>09.05</t>
  </si>
  <si>
    <t xml:space="preserve">09.06        </t>
  </si>
  <si>
    <t>Aportación de bombillos de seguridad y cambio a fanal de obra</t>
  </si>
  <si>
    <t>09.06</t>
  </si>
  <si>
    <t>09</t>
  </si>
  <si>
    <t xml:space="preserve">10           </t>
  </si>
  <si>
    <t>VIDRIERÍA</t>
  </si>
  <si>
    <t xml:space="preserve">10.01        </t>
  </si>
  <si>
    <t>Vidrio Laminado 6+6 con lámina de butiral</t>
  </si>
  <si>
    <t xml:space="preserve">M2. Acristalamiento con vidrio laminar compuesto por dos vidrios de 6 mm. de espesor unidos mediante lámina de butiral de polivinilo incolora de 0,38 mm de espesor, fijación sobre carpintería con acuñado mediante calzos de apoyo perimetrales y laterales y sellado en frío con silicona SIKA Elastosil 605/305, incluso colocación de junquillos, según NTE-FVP. Se incluyen los cantos pulidos. La medición se realizará por metro cuadrado (m2) terminado, realmente ejecutado.
</t>
  </si>
  <si>
    <t>10.01</t>
  </si>
  <si>
    <t xml:space="preserve">10.02        </t>
  </si>
  <si>
    <t>Mamparas de vidrio</t>
  </si>
  <si>
    <t xml:space="preserve">M2. Formación de mampara separación con fijo de vidrio 5+5 de diversas medidas con herrajes de cuelgue y cierre, perfileria de acero inoxidable U40/U20.
</t>
  </si>
  <si>
    <t>10.02</t>
  </si>
  <si>
    <t xml:space="preserve">10.03        </t>
  </si>
  <si>
    <t>Pulido de cantos vidrio hasta 10 mm</t>
  </si>
  <si>
    <t>10.03</t>
  </si>
  <si>
    <t xml:space="preserve">10.04        </t>
  </si>
  <si>
    <t>Puerta Securizada con tirador</t>
  </si>
  <si>
    <t xml:space="preserve">Ud. Hoja de puerta de luna templada de 10 mm con taladros para tirador y muescas herrajes, juego de herrajes puerta hidraulico y tirador en H, de dimensiones 90x260 cm.
</t>
  </si>
  <si>
    <t>10.04</t>
  </si>
  <si>
    <t xml:space="preserve">10.05        </t>
  </si>
  <si>
    <t>U inox sujeccion mampara</t>
  </si>
  <si>
    <t>10.05</t>
  </si>
  <si>
    <t xml:space="preserve">10.06        </t>
  </si>
  <si>
    <t>Refuerzo de falso techo para colocación de mamparas y herrajes</t>
  </si>
  <si>
    <t>10.06</t>
  </si>
  <si>
    <t xml:space="preserve">10.07        </t>
  </si>
  <si>
    <t>Espejos</t>
  </si>
  <si>
    <t>Suministro y colocación de espejos de 5mm sobre paramentos cantos pulidos s/desglose de proyecto en sala Reformers</t>
  </si>
  <si>
    <t>10.07</t>
  </si>
  <si>
    <t xml:space="preserve">10.08        </t>
  </si>
  <si>
    <t>Recargos energéticos</t>
  </si>
  <si>
    <t>10.08</t>
  </si>
  <si>
    <t>10</t>
  </si>
  <si>
    <t xml:space="preserve">11           </t>
  </si>
  <si>
    <t>CLIMATIZACIÓN Y VENTILACIÓN</t>
  </si>
  <si>
    <t xml:space="preserve">11.01        </t>
  </si>
  <si>
    <t>CONDUCTOS CIRCULARES</t>
  </si>
  <si>
    <t xml:space="preserve">11.01.01     </t>
  </si>
  <si>
    <t>Suministro e instalación de tubo flexible D= 125 mm</t>
  </si>
  <si>
    <t>m</t>
  </si>
  <si>
    <t>ML. de conducto flexible circular, de doble pared de aluminio/poliéster con aislamiento acústico, de 125 mm de diámetro interior. Incluso soportes y abrazaderas. Totalmente instalado.</t>
  </si>
  <si>
    <t>Difusores</t>
  </si>
  <si>
    <t>Varios</t>
  </si>
  <si>
    <t>11.01.01</t>
  </si>
  <si>
    <t xml:space="preserve">11.01.02     </t>
  </si>
  <si>
    <t>Conducto helicoidal circ. de plancha ac.galv.,D=125mm,e=0,5mm,mo</t>
  </si>
  <si>
    <t xml:space="preserve">ml. Conducto helicoidal circular de plancha de acero galvanizado de 125 mm de diámetro (s/UNE-EN 1506), de espesor 0,5 mm, soportes y abrazaderas, incluso p.p. de elementos como codos, reduciones, derivaciones, etc. Totalmente instalado.
</t>
  </si>
  <si>
    <t>11.01.02</t>
  </si>
  <si>
    <t>11.01</t>
  </si>
  <si>
    <t xml:space="preserve">11.02        </t>
  </si>
  <si>
    <t>CONDUCTOS RECTANGULARES</t>
  </si>
  <si>
    <t xml:space="preserve">11.02.01     </t>
  </si>
  <si>
    <t>Formación de conducto de fibra interior PLUS</t>
  </si>
  <si>
    <t xml:space="preserve">m2. Suministro, formación y colocación de conducto en placa rígida de fibra de vidrio para aislamientos (MW) UNE-EN 13162 de grueso 25 mm, con una conductividad térmica &lt;= 0,033 W/mK, resistencia térmica &gt;=0,75 m2K/W con lámina multicapa de aluminio, y velo acústico interior. Modelo Climaver PLUS, montado empotrado en cámara de falso techo o paredes.
</t>
  </si>
  <si>
    <t>INTERIOR 1</t>
  </si>
  <si>
    <t>400x300</t>
  </si>
  <si>
    <t>300X300</t>
  </si>
  <si>
    <t>275x275</t>
  </si>
  <si>
    <t>250x250</t>
  </si>
  <si>
    <t>225x225</t>
  </si>
  <si>
    <t>150x150</t>
  </si>
  <si>
    <t>INTERIOR 2</t>
  </si>
  <si>
    <t>200X200</t>
  </si>
  <si>
    <t>EXTERIORES</t>
  </si>
  <si>
    <t>550X400</t>
  </si>
  <si>
    <t>APORTE</t>
  </si>
  <si>
    <t>175x175</t>
  </si>
  <si>
    <t>EXTRACCION</t>
  </si>
  <si>
    <t>11.02.01</t>
  </si>
  <si>
    <t>11.02</t>
  </si>
  <si>
    <t xml:space="preserve">11.03        </t>
  </si>
  <si>
    <t>EQUIPOS DE CAUDAL VARIABLE DE REFRIGERANTE</t>
  </si>
  <si>
    <t xml:space="preserve">11.04        </t>
  </si>
  <si>
    <t>REJILLAS, DIFUSORES, COMPUERTAS Y ACCESORIOS</t>
  </si>
  <si>
    <t xml:space="preserve">11.04.01     </t>
  </si>
  <si>
    <t>BOCA EXTRACCION CHAPA LACADA EN BLANCO 160MM.</t>
  </si>
  <si>
    <t>ASEOS</t>
  </si>
  <si>
    <t>11.04.01</t>
  </si>
  <si>
    <t xml:space="preserve">11.04.02     </t>
  </si>
  <si>
    <t>Bomba de elevación de condensados para Máquinas de climatización</t>
  </si>
  <si>
    <t xml:space="preserve">11.04.03     </t>
  </si>
  <si>
    <t>REJILLA KOOLAIR 20-45-V-O-MM 200X100</t>
  </si>
  <si>
    <t xml:space="preserve">Ud. Suministro e instalación de rejilla de retorno, marca KOOLAIR, modelo 20-45-H o similar de dimensiones 200x100, para retorno o impulsión de aire, con aletas horizontales fijas a 45º, con compuerta de regulación, marco de montaje. Acabado en aluminio anodizado o pintado en RAL a definir. 
</t>
  </si>
  <si>
    <t xml:space="preserve">11.04.04     </t>
  </si>
  <si>
    <t>REJILLA KOOLAIR 20-45-V-O-MM 500X150</t>
  </si>
  <si>
    <t xml:space="preserve">Ud. Suministro e instalación de rejilla de retorno, marca KOOLAIR, modelo 20-45-H o similar de dimensiones 500x150, para retorno o impulsión de aire, con aletas horizontales fijas a 45º, con compuerta de regulación, marco de montaje. Acabado en aluminio anodizado o pintado en RAL a definir. 
</t>
  </si>
  <si>
    <t xml:space="preserve">11.04.05     </t>
  </si>
  <si>
    <t>REJILLA KOOLAIR 20-45-V-O-MM 600X200</t>
  </si>
  <si>
    <t xml:space="preserve">Ud. Suministro e instalación de rejilla de retorno, marca KOOLAIR, modelo 20-45-H o similar de dimensiones 600x200, para retorno o impulsión de aire, con aletas horizontales fijas a 45º, con compuerta de regulación, marco de montaje. Acabado en aluminio anodizado o pintado en RAL a definir. 
</t>
  </si>
  <si>
    <t xml:space="preserve">11.04.06     </t>
  </si>
  <si>
    <t>Difusor rotacional KOOLAIR DFRO-12</t>
  </si>
  <si>
    <t xml:space="preserve">Ud. Suministro e instalación de difusor rotacional marca KOOLAIR o similar, modelo Dfro-12 tamaño 120, con compuerta de regulacion y accesorio de fijacion a determinar. Acabado en aluminio anodizado o pintado en RAL a definir.
Altura de instalacion recomendada entre 2,5 y 3 m.
</t>
  </si>
  <si>
    <t xml:space="preserve">11.04.07     </t>
  </si>
  <si>
    <t>Regul.caudal const.,PVC+junta,p/conduc.aire D=250mm,Q=300-600m3/</t>
  </si>
  <si>
    <t>11.04</t>
  </si>
  <si>
    <t xml:space="preserve">11.05        </t>
  </si>
  <si>
    <t>RECUPERADORES-VENTILADORES-EXTRACTORES</t>
  </si>
  <si>
    <t xml:space="preserve">11.05.01     </t>
  </si>
  <si>
    <t>SV-FILTER 200 FILTROS F6+F8</t>
  </si>
  <si>
    <t xml:space="preserve">11.05.02     </t>
  </si>
  <si>
    <t>EXTRACTOR TD-SILENT 350/125 SOLER &amp; PALAU</t>
  </si>
  <si>
    <t>11.05</t>
  </si>
  <si>
    <t xml:space="preserve">11.06        </t>
  </si>
  <si>
    <t>ELEMENTOS DE REGULACIÓN Y CONTROL CLIMATIZACIÓN</t>
  </si>
  <si>
    <t xml:space="preserve">11.06.01     </t>
  </si>
  <si>
    <t>CABLE PARA LA TRANSMISION DE DATOS</t>
  </si>
  <si>
    <t xml:space="preserve">CFM21KB101   </t>
  </si>
  <si>
    <t>Cable comunicaciones p/BUS de datos, 2x1 mm2 trenzado y apantall</t>
  </si>
  <si>
    <t xml:space="preserve">CFM21KB103   </t>
  </si>
  <si>
    <t>CIRCUITO MAQUINA-TERMOSTATO</t>
  </si>
  <si>
    <t>UD. INTERIORES</t>
  </si>
  <si>
    <t>CFM21KB103</t>
  </si>
  <si>
    <t>11.06.01</t>
  </si>
  <si>
    <t xml:space="preserve">11.06.02     </t>
  </si>
  <si>
    <t>CARGA DE FLUIDOS EN INSTALACIONES DE CLIMATIZACIÓN</t>
  </si>
  <si>
    <t xml:space="preserve">CFM21KC101   </t>
  </si>
  <si>
    <t>Carga gas R-410</t>
  </si>
  <si>
    <t>SISTEMA 1</t>
  </si>
  <si>
    <t>SISTEMA 2</t>
  </si>
  <si>
    <t>CFM21KC101</t>
  </si>
  <si>
    <t>11.06.02</t>
  </si>
  <si>
    <t>11.06</t>
  </si>
  <si>
    <t xml:space="preserve">11.07        </t>
  </si>
  <si>
    <t>TUBERIAS FRIGORIFICAS</t>
  </si>
  <si>
    <t xml:space="preserve">11.07.01     </t>
  </si>
  <si>
    <t>TUBERIA COBRE FRIGORIFICO 3/8´´</t>
  </si>
  <si>
    <t xml:space="preserve">ML. tubería de cobre estirado en frio sin soldadura, para circuito frigorífico, de 3/8´´ de diámetro(9,5mm), según UNE-EN 12735-1, con p.p. de uniones, soportes y fijaciones, limpieza, secado, verificación de la estanqueidad, incluyendo aislamiento térmico de espuma elastomérica para tuberías que transportan fluidos a temperatura entre -50°C y 105°C, de espesor segín RITE y RD 238/2013, y demás accesorios. Instalada y probada.
</t>
  </si>
  <si>
    <t xml:space="preserve">11.07.02     </t>
  </si>
  <si>
    <t>TUBERIA COBRE FRIGORIFICO 5/8´´</t>
  </si>
  <si>
    <t xml:space="preserve">ML. tubería de cobre estirado en frio sin soldadura, para circuito frigorífico, de 5/8´´ de diámetro(15,9mm), según UNE-EN 12735-1, con p.p. de uniones, soportes y fijaciones, limpieza, secado, verificación de la estanqueidad, incluyendo aislamiento térmico de espuma elastomérica para tuberías que transportan fluidos a temperatura entre -50°C y 105°C, de espesor segín RITE y RD 238/2013, y demás accesorios. Instalada y probada.
</t>
  </si>
  <si>
    <t xml:space="preserve">11.07.03     </t>
  </si>
  <si>
    <t>TUBERIA PVC DRENAJE 32 mm.</t>
  </si>
  <si>
    <t>ML.Suministro y montaje de tubería de PVC de evacuación EN1453-M1 serie B, de 32 mm. de diámetro, colocada en instalaciones interiores de desagüe y drenaje de condensados, con p.p. de piezas especiales de PVC, sifones, soportes y con unión pegada, instalada y funcionando.</t>
  </si>
  <si>
    <t>INTERIORES</t>
  </si>
  <si>
    <t>11.07.03</t>
  </si>
  <si>
    <t>11.07</t>
  </si>
  <si>
    <t xml:space="preserve">11.08        </t>
  </si>
  <si>
    <t>LEGALIZACION CLIMA</t>
  </si>
  <si>
    <t xml:space="preserve">11.08.01     </t>
  </si>
  <si>
    <t>LEGALIZACION CLIMATIZACION</t>
  </si>
  <si>
    <t xml:space="preserve">PA. Partida alzada de abono íntegro por la realización del proyecto de legalización de la instalación de climatización y ventilación del local incluyendo memoria, documentos firmados, tasas necesarias y revisión por la OCA competente. Una vez finalizada la legalización se entregaran dos cópias en papel y en formato digital a propiedad y DF.
</t>
  </si>
  <si>
    <t>11.08.01</t>
  </si>
  <si>
    <t xml:space="preserve">11.08.02     </t>
  </si>
  <si>
    <t>CERTIFICADO INSTALACIÓN TERMICA</t>
  </si>
  <si>
    <t xml:space="preserve">Ud. Certificado de instalación térmica firmado por instalador autorizado y sellado por la Dirección General de Industria.
</t>
  </si>
  <si>
    <t>11.08.02</t>
  </si>
  <si>
    <t>11.08</t>
  </si>
  <si>
    <t>11</t>
  </si>
  <si>
    <t xml:space="preserve">12           </t>
  </si>
  <si>
    <t>INSTALACIÓN ELÉCTRICA</t>
  </si>
  <si>
    <t xml:space="preserve">12.01        </t>
  </si>
  <si>
    <t>Derivación individual</t>
  </si>
  <si>
    <t xml:space="preserve">Ml. Línea eléctrica de acometida trifásica de 4x16 mm2 de sección, sobre canalización (incluida), formada por conductores unipolares aislados de cobre, con aislamiento en polietileno reticulado (XLPE) y cubierta en PVC, para una tensión nominal de 0,6/1kV, de conductor tipo RV y clase de reacción al fuego Eca, conforme a UNE-EN 50575:2015/A1:2016. Totalmente instalada; i/p.p. de lineas, conexiones y medios auxiliares. Conforme a REBT: ITC-BT-07 e ITC-BT-11, NTE-IER, UNE-HD 60364-1:2009 y UNE-HD 60364-1:2009/A11:2018. Materiales con marcado CE y DdP (Declaración de Prestaciones) según Reglamento (UE) 305/2011
</t>
  </si>
  <si>
    <t>12.01</t>
  </si>
  <si>
    <t xml:space="preserve">12.02        </t>
  </si>
  <si>
    <t>Cuadro General con puerta plena según esquema unifilar propu</t>
  </si>
  <si>
    <t xml:space="preserve">Ud. Cuadro general de mando y protección de servicios comunes s/esquema de proyecto, formado por caja empotrable de doble aislamiento con puerta, conforme a UNE-EN 60670-1:2006, UNE-EN 60670-1:2006 CORR:2008, UNE-EN 60670-1:2006 ERRATUM:2009 V2, UNE-EN 60670-1:2006 CORR 2:2011, UNE-EN 60670-1:2006/A1:2013 y UNE-EN 62208:2012; con un 30% de elementos libres, perfil omega, embarrado de proteción según esquema unifilar. Instalado, conexionado y rotulado; según REBT, NTE-IEB, UNE-HD 60364-1:2009 y UNE-HD 60364-1:2009/A11:2018. Materiales con marcado CE y Declaración de Prestaciones (CPR) según Reglamento Europeo (UE) 305/2011
</t>
  </si>
  <si>
    <t xml:space="preserve">12.03        </t>
  </si>
  <si>
    <t>Punto alimentación alumbrado</t>
  </si>
  <si>
    <t xml:space="preserve">Ud. Circuito electrico formado por conductores unipolares de cobre aislados H07V-K 3x1,5 mm2, para una tensión nominal de 450/750 V, realizado con tubo PVC corrugado M16 reforzado empotrado, en sistema monofásico (fase, neutro y protección), incluido p.p./ de lineas completas, cajas de registro y regletas de conexión. Instalación y conexionado conforme a REBT, ITC-BT-25, a la NTE-IEB y a las UNE-HD 60364-1:2009 y UNE-HD 60364-1:2009/A11:2018. Materiales con marcado CE y Declaración de Prestaciones (CPR) según Reglamento Europeo (UE) 305/2011. 
</t>
  </si>
  <si>
    <t>Luminarias</t>
  </si>
  <si>
    <t>Tiras LED</t>
  </si>
  <si>
    <t>12.03</t>
  </si>
  <si>
    <t xml:space="preserve">12.04        </t>
  </si>
  <si>
    <t>Detector de movimiento empotrado para aseos</t>
  </si>
  <si>
    <t xml:space="preserve">Ud. Punto control de luz, realizado en tubo PVC corrugado de M16/gp5 y conductor de cobre unipolar aislado para una tensión nominal de 750 V y sección 1,5 mm2 (activo, neutro y protección), incluido lineas completas, mecanismos, caja de registro, interruptor detector de presencia gama estándar, y casquillo, totalmente montado e instalado. Conforme a REBT: ITC-BT-51, a NTE-IEB y a normas UNE-EN 50491-6-1:2014 y UNE-CLC/TR 50491-6-3:2013 IN. Materiales con marcado CE y Declaración de Prestaciones (CPR) según Reglamento Europeo (UE) 305/2011. 
</t>
  </si>
  <si>
    <t>12.04</t>
  </si>
  <si>
    <t xml:space="preserve">12.05        </t>
  </si>
  <si>
    <t>Punto interruptor Jung LS990 blanco o similar</t>
  </si>
  <si>
    <t xml:space="preserve">Ud. Punto de luz sencillo unipolar, realizado con tubo PVC corrugado reforzado libre de halógenos M16 mm, cableado formado por conductores unipolares de cobre aislados para una tensión nominal de 450/750V de tipo H07Z1-K (AS) B2ca-s1a,d1,a1 de 1,5 mm2 de sección, y mecanismo de interruptor unipolar de gama media/alta, con acabado en blanco / color básico estándar. Totalmente montado e instalado; i/p.p. de caja de mecanismo universal con tornillos, conexiones y medios auxiliares (excepto elevación y/o transporte). Conforme a REBT: ITC-BT-19, ITC-BT-20, ITC-BT-21 e ITC-BT-25 a 27 ó ITC-BT-28 (s/uso), NTE-IEB y normas UNE-EN 60669-1:2018 y UNE-EN 60669-1:2018/AC:2020-02. Materiales con marcado CE y Declaración de Prestaciones (CPR) según Reglamento Europeo (UE) 305/2011.
</t>
  </si>
  <si>
    <t xml:space="preserve">12.06        </t>
  </si>
  <si>
    <t>Colocación Tira de led normal y RGB con perfil superficie</t>
  </si>
  <si>
    <t>M</t>
  </si>
  <si>
    <t xml:space="preserve">M. Colocación tira de LED linealm i/ p.p. de driver alimentadores. Instalada, incluyendo replanteo, accesorios de anclaje y conexionado, conforme al CTE DB-HE-3, CTE DB-SUA-4 y NTE-IEI.
</t>
  </si>
  <si>
    <t xml:space="preserve">12.07        </t>
  </si>
  <si>
    <t>Montaje de elemento de iluminación</t>
  </si>
  <si>
    <t xml:space="preserve">Ud. Montaje de luminaria, completamente iInstalada, incluyendo replanteo, accesorios de montaje y anclaje, conexionado, conforme al CTE DB-HE-3, CTE DB-SUA-4 y NTE-IEI.
</t>
  </si>
  <si>
    <t xml:space="preserve">12.08        </t>
  </si>
  <si>
    <t>Punto alimentación equipo emergencia</t>
  </si>
  <si>
    <t xml:space="preserve">Ud. Circuito electrico formado por conductores unipolares de cobre aislados H07V-K 3x1,5 mm2, para una tensión nominal de 450/750 V, realizado con tubo PVC corrugado M16 reforzado empotrado, en sistema monofásico (fase, neutro y protección), incluido p.p./ de lineas completas, cajas de registro y regletas de conexión. Instalación y conexionado conforme a REBT, ITC-BT-25, a la NTE-IEB y a las UNE-HD 60364-1:2009 y UNE-HD 60364-1:2009/A11:2018. Materiales con marcado CE y Declaración de Prestaciones (CPR) según Reglamento Europeo (UE) 305/2011.
</t>
  </si>
  <si>
    <t xml:space="preserve">12.09        </t>
  </si>
  <si>
    <t>Suministro e instalación de equipo emergencia-señalizacíon</t>
  </si>
  <si>
    <t xml:space="preserve">Ud. Bloque autónomo de emergencia, para empotrar, carcasa de material autoextinguible y difusor opal, grado de protección IP42 - IK 07 / Clase II, según UNE-EN 60598, UNE-EN 60529 y UNE-EN 50102; equipado con LEDs de 200 lm, autotest, piloto testigo de carga LED verde, con 1 hora de autonomía, batería Ni-MH de bajo impacto medioambiental, fuente conmutada de bajo consumo. Luminaria conforme a los requisitos generales de la UNE-EN 60598 Parte 1 y particulares de la parte 2-22 de la misma norma y lámparas conforme a la UNE-EN 20062:1993; ambas con marcado CE según Reglamento (UE) 305/2011. Instalada, incluyendo replanteo, accesorios de anclaje y conexionado, conforme al CTE DB-HE-3, CTE DB-SUA-4 y NTE-IEI
</t>
  </si>
  <si>
    <t xml:space="preserve">12.10        </t>
  </si>
  <si>
    <t>Linea para Aire Acondicionado exteriores</t>
  </si>
  <si>
    <t xml:space="preserve">ML. Circuito eléctrico formado por conductores unipolares de cobre aislados H07V-K 5x6 mm2, para una tensión nominal de 450/750 V, realizado con tubo PVC corrugado reforzado M32 empotrado, en sistema trifásico (tres fases, neutro y protección), incluido lineas, p.p./ de cajas de registro y regletas de conexión. Instalación y conexionado conforme a REBT, a la NTE-IEB y a las UNE-HD 60364-1:2009 y UNE-HD 60364-1:2009/A11:2018. Materiales con marcado CE y Declaración de Prestaciones (CPR) según Reglamento Europeo (UE) 305/2011
</t>
  </si>
  <si>
    <t>12.10</t>
  </si>
  <si>
    <t xml:space="preserve">12.11        </t>
  </si>
  <si>
    <t>Linea para Cortina Aire Acondicionado</t>
  </si>
  <si>
    <t xml:space="preserve">Ml. Circuito eléctrico formado por conductores unipolares de cobre aislados H07VZ1-K (AS) 5x2,5 mm2, para una tensión nominal de 450/750 V, no propagadores del incendio y con emisión de humos y opacidad reducida, realizado con tubo PVC corrugado reforzado libre de halógenos M25 empotrado, en sistema trifásico (tres fases, neutro y protección), incluido lineas, p.p./ de cajas de registro y regletas de conexión.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
</t>
  </si>
  <si>
    <t>Previsión</t>
  </si>
  <si>
    <t>12.11</t>
  </si>
  <si>
    <t xml:space="preserve">12.12        </t>
  </si>
  <si>
    <t>Linea para Aire Acondicionado interiores</t>
  </si>
  <si>
    <t xml:space="preserve">ML. Circuito eléctrico formado por conductores unipolares de cobre aislados H07VZ1-K (AS) 5x2,5 mm2, para una tensión nominal de 450/750 V, no propagadores del incendio y con emisión de humos y opacidad reducida, realizado con tubo PVC corrugado reforzado libre de halógenos M25 empotrado, en sistema trifásico (tres fases, neutro y protección), incluido lineas, p.p./ de cajas de registro y regletas de conexión.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
</t>
  </si>
  <si>
    <t>12.12</t>
  </si>
  <si>
    <t xml:space="preserve">12.13        </t>
  </si>
  <si>
    <t>Linea para Extractores</t>
  </si>
  <si>
    <t xml:space="preserve">Ud. Circuito electrico formado por conductores unipolares de cobre aislados H07V-K 3x2,5 mm2, para una tensión nominal de 450/750 V, realizado con tubo PVC corrugado M20 reforzado empotrado, en sistema monofásico (fase, neutro y protección), incluido lineas, p.p./ de cajas de registro y regletas de conexión. Instalación y conexionado conforme a REBT, ITC-BT-25, a la NTE-IEB y a las UNE-HD 60364-1:2009 y UNE-HD 60364-1:2009/A11:2018. Materiales con marcado CE y Declaración de Prestaciones (CPR) según Reglamento Europeo (UE) 305/2011.
</t>
  </si>
  <si>
    <t xml:space="preserve">12.14        </t>
  </si>
  <si>
    <t>Base enchufe específico para Rack, Central Incendios</t>
  </si>
  <si>
    <t xml:space="preserve">Ud. Base de enchufe con toma de tierra de 16A, de sistema Schüko universal, realizada con tubo PVC corrugado reforzado libre de halógenos M20 mm, incluye cableado formado por conductores unipolares de cobre aislados para una tensión nominal de 450/750V de tipo H07Z1-K (AS) B2ca-s1a,d1,a1 de 2,5 mm2 de sección, mecanismo de base de enchufe de 16A de gama básica, con acabado en blanco / color básico estándar. Totalmente montado e instalado; i/p.p. de caja de mecanismo universal con tornillos, conexiones y medios auxiliares (excepto elevación y/o transporte). Conforme a REBT: ITC-BT-19, ITC-BT-20, ITC-BT-21 e ITC-BT-25 a 27 ó ITC-BT-28 (s/uso), a NTE-IEB y a norma UNE 20315-1-1:2017. Materiales con marcado CE y Declaración de Prestaciones (CPR) según Reglamento Europeo (UE) 305/2011.
</t>
  </si>
  <si>
    <t>12.14</t>
  </si>
  <si>
    <t xml:space="preserve">12.15        </t>
  </si>
  <si>
    <t>Base enchufe individual</t>
  </si>
  <si>
    <t xml:space="preserve">Ud. Base de enchufe con toma de tierra de 16A, de sistema Schüko universal, realizada con tubo PVC corrugado reforzado libre de halógenos M20 mm, incluye cableado formado por conductores unipolares de cobre aislados para una tensión nominal de 450/750V de tipo H07Z1-K (AS) B2ca-s1a,d1,a1 de 2,5 mm2 de sección, mecanismo de base de enchufe de 16A de gama básica, con acabado en blanco / color básico estándar. Totalmente montado e instalado; i/p.p. de caja de mecanismo universal con tornillos, conexiones y medios auxiliares (excepto elevación y/o transporte). Conforme a REBT: ITC-BT-19, ITC-BT-20, ITC-BT-21 e ITC-BT-25 a 27 ó ITC-BT-28 (s/uso), a NTE-IEB y a norma UNE 20315-1-1:2017. Materiales con marcado CE y Declaración de Prestaciones (CPR) según Reglamento Europeo (UE) 305/2011.
</t>
  </si>
  <si>
    <t xml:space="preserve">12.16        </t>
  </si>
  <si>
    <t>Base enchufe individual para hilo musical</t>
  </si>
  <si>
    <t xml:space="preserve">Ud. Base de enchufe con toma de tierra de 16A, de sistema Schüko universal, realizada con tubo PVC corrugado reforzado libre de halógenos M20 mm, incluye cableado formado por conductores unipolares de cobre aislados para una tensión nominal de 450/750V de tipo H07Z1-K (AS) B2ca-s1a,d1,a1 de 2,5 mm2 de sección, mecanismo de base de enchufe de 16A de gama básica, con acabado en blanco / color básico estándar. Totalmente montado e instalado; i/p.p. de caja de mecanismo universal con tornillos, conexiones y medios auxiliares (excepto elevación y/o transporte). Conforme a REBT: ITC-BT-19, ITC-BT-20, ITC-BT-21 e ITC-BT-25 a 27 ó ITC-BT-28 (s/uso), a NTE-IEB y a norma UNE 20315-1-1:2017. Materiales con marcado CE y Declaración de Prestaciones (CPR) según Reglamento Europeo (UE) 305/2011. 
</t>
  </si>
  <si>
    <t xml:space="preserve">12.17        </t>
  </si>
  <si>
    <t>Puesto de trabajo con caja Cima 3 modulos empotrar, 4 enchuf</t>
  </si>
  <si>
    <t xml:space="preserve">Ud. Puesto de trabajo con 4 enchufes con toma de tierra de 16A, de sistema Schüko universal, realizada con tubo PVC corrugado reforzado libre de halógenos M20 mm, inlcuye cableado formado por conductores unipolares de cobre aislados para una tensión nominal de 450/750V de tipo H07Z1-K (AS) B2ca-s1a,d1,a1 de 2,5 mm2 de sección, mecanismo de base de enchufe de 16A de gama básica, con acabado en blanco / color básico estándar. Totalmente montado e instalado; i/p.p. de caja de mecanismo universal con tornillos, conexiones y medios auxiliares (excepto elevación y/o transporte). Conforme a REBT: ITC-BT-19, ITC-BT-20, ITC-BT-21 e ITC-BT-25 a 27 ó ITC-BT-28 (s/uso), a NTE-IEB y a norma UNE 20315-1-1:2017. Materiales con marcado CE y Declaración de Prestaciones (CPR) según Reglamento Europeo (UE) 305/2011. 
</t>
  </si>
  <si>
    <t xml:space="preserve">12.18        </t>
  </si>
  <si>
    <t>Canalización en vacio para entrada de datos</t>
  </si>
  <si>
    <t xml:space="preserve">Ud. Canalización de tubo flexible de PVC corrugado, no propagador de la llama, con cero emisión de gases tóxicos y corrosivos, exento de halógenos; indicado para instalaciones interiores de edificios públicos (Pública Concurrencia), de diámetro 20 mm; con resistencia a compresión de 320 N. Totalmente montado; i/p.p. de anclajes y accesorios. Conforme a REBT, ITC-BT-21 y NTE-IEB. Sistema de tubos conforme a los requisitos generales de las UNE-EN 61386-1:2008, UNE-EN 61386-1:2008/A1:2020, UNE-EN 61386-1:2008 ERRATUM:2010; diámetros y roscas s/UNE-EN 60423:2008 y requisitos particulares conforme a UNE-EN 61386-23:2005, UNE-EN 61386-23:2005/A11:2011, UNE-EN 60754-1:2014, UNE-EN 60754-2:2014 y  UNE-EN 60695-2-4/0:1994. Materiales con marcado CE y Declaración de Prestaciones (CPR) según Reglamento Europeo (UE) 305/2011
</t>
  </si>
  <si>
    <t xml:space="preserve">12.19        </t>
  </si>
  <si>
    <t>Punto de datos con cable UTP Cat. 6 longitud media 20 m</t>
  </si>
  <si>
    <t xml:space="preserve">Ud. Cableado de punto de datos, cable UTP cat 6, en montaje en canal o bandeja, instalado, montaje y conexionado. Conforme UNE-EN 50117-1:2003, UNE-EN 50083-1:2014 (Clase B) y IEC 332-1. Materiales con marcado CE y DdP (Declaración de Prestaciones) según Reglamento (UE) 305/2011
</t>
  </si>
  <si>
    <t xml:space="preserve">12.20        </t>
  </si>
  <si>
    <t>Kit señalización alarma aseo accesible</t>
  </si>
  <si>
    <t xml:space="preserve">Ud. Kit con luz de sobrepuerta con indicador led de alarma de alta luminosidad, sonido y batería de seguridad, tirador de techo con indicador luminoso de SOS, botón de reset, fuente de alimentación para cajetín universal y adhesivo indicativo de aseos accesibles. Totalmente instalado, i/p.p. de cajas, mecanismos, lineas de alimentación, conexiones, material auxiliar, tornillos y fijaciones, y medios auxiliares. s/ Real Decreto 173/2010, Documento Básico de Seguridad de Utilización y Accesibilidad (DB SUA)Sección SUA3.2 Aprisionamiento
</t>
  </si>
  <si>
    <t xml:space="preserve">12.21        </t>
  </si>
  <si>
    <t>Linea de alimentación puerta automática exterior</t>
  </si>
  <si>
    <t xml:space="preserve">Ud. Circuito electrico formado por conductores unipolares de cobre aislados H07V-K 3x2,5 mm2, para una tensión nominal de 450/750 V, realizado con tubo PVC corrugado M20 reforzado empotrado, en sistema monofásico (fase, neutro y protección), incluido p.p./ de cajas de registro y regletas de conexión. Instalación y conexionado conforme a REBT, ITC-BT-25, a la NTE-IEB y a las UNE-HD 60364-1:2009 y UNE-HD 60364-1:2009/A11:2018. Materiales con marcado CE y Declaración de Prestaciones (CPR) según Reglamento Europeo (UE) 305/2011.
</t>
  </si>
  <si>
    <t>12.21</t>
  </si>
  <si>
    <t xml:space="preserve">12.22        </t>
  </si>
  <si>
    <t>Linea de alimentación cierre enrrollable exterior</t>
  </si>
  <si>
    <t>12.22</t>
  </si>
  <si>
    <t xml:space="preserve">12.23        </t>
  </si>
  <si>
    <t>Punto de apertura de puerta desde mostrador</t>
  </si>
  <si>
    <t xml:space="preserve">Ud. Circuito electrico formado por conductores unipolares de cobre aislados H07V-K 3x2,5 mm2, para una tensión nominal de 450/750 V, realizado con tubo PVC corrugado M20 reforzado empotrado, en sistema monofásico (fase, neutro y protección), incluido p.p./ de cajas de registro y regletas de conexión. Instalación y conexionado conforme a REBT, ITC-BT-25, a la NTE-IEB y a las UNE-HD 60364-1:2009 y UNE-HD 60364-1:2009/A11:2018. Materiales con marcado CE y Declaración de Prestaciones (CPR) según Reglamento Europeo (UE) 305/2011.
</t>
  </si>
  <si>
    <t xml:space="preserve">12.24        </t>
  </si>
  <si>
    <t>Linea de iluminación de rótulo con reloj en cuadro</t>
  </si>
  <si>
    <t xml:space="preserve">Circuito electrico formado por conductores unipolares de cobre aislados H07V-K 3x1,5 mm2, para una tensión nominal de 450/750 V, realizado con tubo PVC corrugado M16 reforzado empotrado, en sistema monofásico (fase, neutro y protección), incluido p.p./ de lineas hasta cuadro, cajas de registro, reloj, y regletas de conexión. Instalación y conexionado conforme a REBT, ITC-BT-25, a la NTE-IEB y a las UNE-HD 60364-1:2009 y UNE-HD 60364-1:2009/A11:2018. Materiales con marcado CE y Declaración de Prestaciones (CPR) según Reglamento Europeo (UE) 305/2011. 
</t>
  </si>
  <si>
    <t xml:space="preserve">12.25        </t>
  </si>
  <si>
    <t>Puntos alimentacion rótulo corporeo</t>
  </si>
  <si>
    <t xml:space="preserve">Ud. Circuito electrico formado por conductores unipolares de cobre aislados H07V-K 3x1,5 mm2, para una tensión nominal de 450/750 V, realizado con tubo PVC corrugado M16 reforzado empotrado, en sistema monofásico (fase, neutro y protección), incluido p.p./ de lineas hasta cuadro, cajas de registro y regletas de conexión. Instalación y conexionado conforme a REBT, ITC-BT-25, a la NTE-IEB y a las UNE-HD 60364-1:2009 y UNE-HD 60364-1:2009/A11:2018. Materiales con marcado CE y Declaración de Prestaciones (CPR) según Reglamento Europeo (UE) 305/2011. 
</t>
  </si>
  <si>
    <t>Previsión banderola</t>
  </si>
  <si>
    <t>12.25</t>
  </si>
  <si>
    <t xml:space="preserve">12.26        </t>
  </si>
  <si>
    <t>Timbre inalámbrico</t>
  </si>
  <si>
    <t xml:space="preserve">Ud. Suministro y colocación de Timbre Inalámbrico Sin Batería Exterior, IP 65 Resistente Al Agua, Nieve, Lluvia, Humedad, Negro.
</t>
  </si>
  <si>
    <t>12.26</t>
  </si>
  <si>
    <t xml:space="preserve">12.27        </t>
  </si>
  <si>
    <t>Gestiones compañía/contratación y legalización instalación</t>
  </si>
  <si>
    <t xml:space="preserve">Ud. Legalización de la instalación eléctrica del centro según el vigente reglamento de baja tensión como local de pública concurrencia, proyecto técnico, certificados, boletines, inspección de organismo de control de la administración (OCA/ECA), presentación a industria del expediente, gestiones con compañía para petición de suministro y contratación, trámite de documentación, tasas de organismo de control, honorarios técnico, etc. incluido tasas y derechos de enganche compañía suministradora a cargo de la propiedad.
</t>
  </si>
  <si>
    <t>12.27</t>
  </si>
  <si>
    <t xml:space="preserve">12.28        </t>
  </si>
  <si>
    <t>Pulsador</t>
  </si>
  <si>
    <t xml:space="preserve">Ud. Pulsador, abre-puerta, y alimentador eléctrico, tensión asignada 250 V, con un contacto NA, con tecla simple, de color a elegir y marco embellecedor para 1 elemento. Instalación empotrada.	Totalmente montado e instalado; i/p.p. de caja de mecanismo universal con tornillos, conexiones y medios auxiliares (excepto elevación y/o transporte). Conforme a REBT: ITC-BT-19, ITC-BT-20, ITC-BT-21 e ITC-BT-25 a 27 ó ITC-BT-28 (s/uso), NTE-IEB y norma UNE 20315-1-1:2017. Materiales con marcado CE y Declaración de Prestaciones (CPR) según Reglamento Europeo (UE) 305/2011
</t>
  </si>
  <si>
    <t>12</t>
  </si>
  <si>
    <t xml:space="preserve">13           </t>
  </si>
  <si>
    <t>ILUMINACIÓN</t>
  </si>
  <si>
    <t xml:space="preserve">13.01        </t>
  </si>
  <si>
    <t>Foco FIJO 10W 38° 3000K REFLECTOR BLANCO</t>
  </si>
  <si>
    <t>13.01</t>
  </si>
  <si>
    <t xml:space="preserve">13.02        </t>
  </si>
  <si>
    <t>FOCO BRETON DL LED ORIENTABLE 12W 38º 3000K</t>
  </si>
  <si>
    <t>13.02</t>
  </si>
  <si>
    <t xml:space="preserve">13.03        </t>
  </si>
  <si>
    <t>FOCO BRETON DL LED ORIENTABLE 20W 38º 3000K</t>
  </si>
  <si>
    <t>13.03</t>
  </si>
  <si>
    <t xml:space="preserve">13.04        </t>
  </si>
  <si>
    <t>Tira led 3000K 14W 24V 1455ML ip20</t>
  </si>
  <si>
    <t>13.04</t>
  </si>
  <si>
    <t xml:space="preserve">13.05        </t>
  </si>
  <si>
    <t>Tira led RGB 14W 24V 1150ML ip20</t>
  </si>
  <si>
    <t>13.05</t>
  </si>
  <si>
    <t xml:space="preserve">13.06        </t>
  </si>
  <si>
    <t>Fuente alimentacion 350w 24v</t>
  </si>
  <si>
    <t>13.06</t>
  </si>
  <si>
    <t xml:space="preserve">13.07        </t>
  </si>
  <si>
    <t>Fuente alimentacion 150w 24v</t>
  </si>
  <si>
    <t>13.07</t>
  </si>
  <si>
    <t xml:space="preserve">13.08        </t>
  </si>
  <si>
    <t>Amplificador RGB 24V</t>
  </si>
  <si>
    <t>13.08</t>
  </si>
  <si>
    <t xml:space="preserve">13.09        </t>
  </si>
  <si>
    <t>Driver+wifi RGB 5.1</t>
  </si>
  <si>
    <t>13.09</t>
  </si>
  <si>
    <t xml:space="preserve">13.10        </t>
  </si>
  <si>
    <t>Mando DIM CCT RGB 1 zona</t>
  </si>
  <si>
    <t>13.10</t>
  </si>
  <si>
    <t xml:space="preserve">13.11        </t>
  </si>
  <si>
    <t>Perfil circular Cornice con difusor opal</t>
  </si>
  <si>
    <t>13.11</t>
  </si>
  <si>
    <t xml:space="preserve">13.12        </t>
  </si>
  <si>
    <t>Perfil rinconero con difusor opal</t>
  </si>
  <si>
    <t>13.12</t>
  </si>
  <si>
    <t>13</t>
  </si>
  <si>
    <t xml:space="preserve">14           </t>
  </si>
  <si>
    <t>INSTALACIÓN DE FONTANERÍA Y SANEAMIENTO</t>
  </si>
  <si>
    <t xml:space="preserve">14.01        </t>
  </si>
  <si>
    <t>Conexión a general de fontaneria y colocación de llaves de corte</t>
  </si>
  <si>
    <t xml:space="preserve">Ud. Conexión a red de fontaneria y colocación de llaves de corte e instalación para termo eléctrico completa.
</t>
  </si>
  <si>
    <t>14.01</t>
  </si>
  <si>
    <t xml:space="preserve">14.02        </t>
  </si>
  <si>
    <t>Fontanería para baño adaptado</t>
  </si>
  <si>
    <t xml:space="preserve">Ud. Instalación interior de fontanería para cuarto de baño con dotación para: inodoro y lavabo sencillo,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Incluye: Replanteo. Colocación y fijación de tuberías y llaves. Realización de pruebas de servicio.
Criterio de medición de proyecto: Número de unidades previstas, según documentación gráfica de Proyecto.
Criterio de medición de obra: Se medirá el número de unidades realmente ejecutadas según especificaciones de Proyecto.
</t>
  </si>
  <si>
    <t>14.02</t>
  </si>
  <si>
    <t xml:space="preserve">14.03        </t>
  </si>
  <si>
    <t>Fontanería para aseo</t>
  </si>
  <si>
    <t xml:space="preserve">Ud. Instalación interior de fontanería para aseo con dotación para: inodoro, lavabo sencillo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Incluye: Replanteo. Colocación y fijación de tuberías y llaves. Realización de pruebas de servicio.
Criterio de medición de proyecto: Número de unidades previstas, según documentación gráfica de Proyecto.
Criterio de medición de obra: Se medirá el número de unidades realmente ejecutadas según especificaciones de Proyecto.
</t>
  </si>
  <si>
    <t>14.03</t>
  </si>
  <si>
    <t xml:space="preserve">14.04        </t>
  </si>
  <si>
    <t>Fontanería para vertedero</t>
  </si>
  <si>
    <t xml:space="preserve">Ud. Instalación interior de fontanería para vertedero con dotación para: 1 vertedero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Incluye: Replanteo. Colocación y fijación de tuberías y llaves. Realización de pruebas de servicio.
Criterio de medición de proyecto: Número de unidades previstas, según documentación gráfica de Proyecto.
Criterio de medición de obra: Se medirá el número de unidades realmente ejecutadas según especificaciones de Proyecto.
</t>
  </si>
  <si>
    <t>14.04</t>
  </si>
  <si>
    <t xml:space="preserve">14.05        </t>
  </si>
  <si>
    <t>Fontaneria y saneamiento para duchas</t>
  </si>
  <si>
    <t xml:space="preserve">Ud. Instalación interior de fontanería para duchas,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Incluye: Replanteo. Colocación y fijación de tuberías y llaves. Realización de pruebas de servicio.
Criterio de medición de proyecto: Número de unidades previstas, según documentación gráfica de Proyecto.
Criterio de medición de obra: Se medirá el número de unidades realmente ejecutadas según especificaciones de Proyecto.
</t>
  </si>
  <si>
    <t>14.05</t>
  </si>
  <si>
    <t xml:space="preserve">14.06        </t>
  </si>
  <si>
    <t>Red interior de evacuación para aseo adaptado</t>
  </si>
  <si>
    <t xml:space="preserve">Ud. Red interior de evacuación insonorizada, para cuarto de baño con dotación para: inodoro, lavabo sencillo, realizada con tubo de polipropileno para la red de desagües que conectan la evacuación de los aparatos con la bajante, con los diámetros necesarios para cada punto de servicio. Incluso, material auxiliar para montaje y sujeción a la obra, accesorios y piezas especiales.
Incluye: Replanteo. Presentación en seco de los tubos. Fijación del material auxiliar para montaje y sujeción a la obra. Montaje, conexionado y comprobación de su correcto funcionamiento. Realización de pruebas de servicio.
Criterio de medición de proyecto: Número de unidades previstas, según documentación gráfica de Proyecto.
Criterio de medición de obra: Se medirá el número de unidades realmente ejecutadas según especificaciones de Proyecto.
</t>
  </si>
  <si>
    <t>Baño pasillo</t>
  </si>
  <si>
    <t>14.06</t>
  </si>
  <si>
    <t xml:space="preserve">14.07        </t>
  </si>
  <si>
    <t>Red interior de evacuación para aseo</t>
  </si>
  <si>
    <t xml:space="preserve">Ud. Red interior de evacuación insonorizada, para aseo con dotación para: inodoro, lavabo sencillo, realizada con tubo de polipropileno para la red de desagües que conectan la evacuación de los aparatos con la bajante, con los diámetros necesarios para cada punto de servicio. Incluso, material auxiliar para montaje y sujeción a la obra, accesorios y piezas especiales.
Incluye: Replanteo. Presentación en seco de los tubos. Fijación del material auxiliar para montaje y sujeción a la obra. Montaje, conexionado y comprobación de su correcto funcionamiento. Realización de pruebas de servicio.
Criterio de medición de proyecto: Número de unidades previstas, según documentación gráfica de Proyecto.
Criterio de medición de obra: Se medirá el número de unidades realmente ejecutadas según especificaciones de Proyecto.
</t>
  </si>
  <si>
    <t>14.07</t>
  </si>
  <si>
    <t xml:space="preserve">14.08        </t>
  </si>
  <si>
    <t>Red interior de evacuación para vertedero</t>
  </si>
  <si>
    <t xml:space="preserve">Ud. Red interior de evacuación insonorizada, para aseo con dotación para: inodoro, lavabo sencillo, realizada con tubo de polipropileno para la red de desagües que conectan la evacuación de los aparatos con la bajante, con los diámetros necesarios para cada punto de servicio. Incluso, material auxiliar para montaje y sujeción a la obra, accesorios y piezas especiales.
Incluye: Replanteo. Presentación en seco de los tubos. Fijación del material auxiliar para montaje y sujeción a la obra. Montaje, conexionado y comprobación de su correcto funcionamiento. Realización de pruebas de servicio.
Criterio de medición de proyecto: Número de unidades previstas, según documentación gráfica de Proyecto.
Criterio de medición de obra: Se medirá el número de unidades realmente ejecutadas según especificaciones de Proyecto.
</t>
  </si>
  <si>
    <t>14.08</t>
  </si>
  <si>
    <t xml:space="preserve">14.09        </t>
  </si>
  <si>
    <t>Conexión a red general y ejecución de nuevos albañales</t>
  </si>
  <si>
    <t xml:space="preserve">Ud. Conexión a red general y ejecución de nuevos albañales, incluso ejecución de calos en sótano para línea saneamiento por sótano. 
</t>
  </si>
  <si>
    <t>14.09</t>
  </si>
  <si>
    <t xml:space="preserve">14.10        </t>
  </si>
  <si>
    <t>Desplazamiento y conexion de contador de agua</t>
  </si>
  <si>
    <t>14.10</t>
  </si>
  <si>
    <t xml:space="preserve">14.11        </t>
  </si>
  <si>
    <t>Toma de agua SIN desagüe en previsión fuente</t>
  </si>
  <si>
    <t>14.11</t>
  </si>
  <si>
    <t>14</t>
  </si>
  <si>
    <t xml:space="preserve">15           </t>
  </si>
  <si>
    <t>SANITARIOS Y EQUIPAMIENTO</t>
  </si>
  <si>
    <t xml:space="preserve">15.01        </t>
  </si>
  <si>
    <t>LAVABO SUSPENDIDO MODELO ACCESS DE ROCA BLANCO ACCESIBLE</t>
  </si>
  <si>
    <t xml:space="preserve">Ud. Suministro y colocación de lavabo suspendido 640x550x165 mm de porcelana blanca mod.Access de Roca Ref: 327230000 con valvula rebosadero, sifón Roca cromado de 40 mm. llave de escuadra cromada de 1/2" latiguillo, sifon de 40 y grifo monomando con palanca alargada de tipo gerontologico, colocado. Ejecutado según N.T.E. específica y con p.p. de medios auxiliares y ayudas.
</t>
  </si>
  <si>
    <t>15.01</t>
  </si>
  <si>
    <t xml:space="preserve">15.02        </t>
  </si>
  <si>
    <t>LAVABO ASEO CON ENCIMERA Y MUEBLE</t>
  </si>
  <si>
    <t xml:space="preserve">Ud. Suministro y colocación de Lavabo de porcelana sobre mueble y encimera y mueble incluido. Dimensiones 500 x 380  Incluye lavamanos y mueble colgado dos cajones blanco. Colocado sobre mueble.
No incluye grifería. Sin hueco en la encimera. Grifería a pared. Incluye desagüe.
Incluso replanteo; soportes y anclajes de acero galvanizado; resolución de esquinas, ángulos, cantos y remates; uniones entre piezas y encuentros con paramentos, sellados con silicona; nivelado y acuñado; eliminación de restos y limpieza. 
Incluye: Replanteo y trazado de la encimera. Colocación y fijación de los soportes y anclajes. Colocación, ajuste y fijación de las piezas que componen la encimera. Fijación del faldón a la encimera.
</t>
  </si>
  <si>
    <t>15.02</t>
  </si>
  <si>
    <t xml:space="preserve">15.03        </t>
  </si>
  <si>
    <t>TERMO ELÉCT.JUNKERS ELACELL 100L</t>
  </si>
  <si>
    <t xml:space="preserve">Ud. Suministro e instalación de Termo eléctrico para el servicio de A.C.S. acumulada, Junkers modelo ELACELL, con una capacidad útil 100l. Potencia nominal 2,0 Kw. Ajuste de temperatura en intervalos de 10ºC. Tensión de alimentación 230V. Testigo luminoso de funcionamiento y display con indicación de temperatura. Depósito en acero vitrificado. Aislamiento de espuma de poliuretano sin CFC y ánodo de sacrificio de magnesio. Presión máxima admisible de 8 Bar. Ejecutado según N.T.E. específica y con p.p. de medios auxiliares y ayudas.
</t>
  </si>
  <si>
    <t>15.03</t>
  </si>
  <si>
    <t xml:space="preserve">15.04        </t>
  </si>
  <si>
    <t>Inodoro Suspendido Roca Gap Square</t>
  </si>
  <si>
    <t xml:space="preserve">Ud. Suministro y colocación Inodoro Roca Gap Square A34647L00 suspendido con tapa amortiguada. Taza de inodoro con tanque integrado, de porcelana sanitaria, para montaje suspendido, color blanco, con asiento de inodoro extraíble y antideslizante y tapa, con salida para conexión horizontal, equipado con fluxor fijado a bastidor metálico regulable, autoportante, de acero pintado con poliéster, empotrado en muro de fábrica o en tabique de placas de yeso, de 395 mm de anchura y 1050 mm de altura. Incluso silicona para sellado de juntas.
Incluye: Replanteo. Colocación y fijación del bastidor. Colocación y fijación del aparato. Montaje del desagüe. Conexión a la red de evacuación. Montaje de la grifería. Conexión a la red de agua fría.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
</t>
  </si>
  <si>
    <t>15.04</t>
  </si>
  <si>
    <t xml:space="preserve">15.05        </t>
  </si>
  <si>
    <t>Vertedero Roca Mod. Garda de 420x500 mm</t>
  </si>
  <si>
    <t xml:space="preserve">Ud. Suministro y colocación de Vertedero de porcelana vitrificada, blanco, de 50x42 cm, dotado de rejilla de desagüe y enchufe de unión, colocado mediante tacos y tornillos al solado, incluso sellado con silicona, válvula de desagüe de 40 mm, funcionando. Totalmente instalado y conexionado, i/p.p. de pequeño material y medios auxiliares. 
</t>
  </si>
  <si>
    <t>15.05</t>
  </si>
  <si>
    <t xml:space="preserve">15.06        </t>
  </si>
  <si>
    <t>Plato de ducha dimensiones especiales</t>
  </si>
  <si>
    <t xml:space="preserve">Ud. Suministro y colocación de Plato de ducha de resinas dimensiones según planos. Inlcuye recibido.
Incluye: Replanteo. Colocación y fijación del aparato. Montaje del desagüe. Conexión a la red de evacuación.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
Criterio de valoración económica: El precio no incluye la grifería.
</t>
  </si>
  <si>
    <t>15.06</t>
  </si>
  <si>
    <t xml:space="preserve">15.07        </t>
  </si>
  <si>
    <t>Grifería de lavabo</t>
  </si>
  <si>
    <t xml:space="preserve">Ud. Suministro y colocación de Grifo temporizado mezclador mural para lavabo, apertura por pulsador, gama media/alta; formado por mezclador con cuerpo y pulsador en latón cromado, válvulas antirretorno incorporadas, caudal 8 l/min, cierre automático 30 s (+5 s/-10 s); conforme EN 816, y caño mural en latón cromado. Totalmente instalado y conexionado, i/p.p. de pequeño material. 
</t>
  </si>
  <si>
    <t>15.07</t>
  </si>
  <si>
    <t xml:space="preserve">15.08        </t>
  </si>
  <si>
    <t>Giferia ducha</t>
  </si>
  <si>
    <t xml:space="preserve">Ud. Conjunto de ducha termostática mezcladora, con rociador fijo, carcasa en perfil de aluminio de 2,2 mm pintado en color gris o blanco y cabezales en ABS de alta resistencia, cabezal de ducha fijo con dirección orientable y orificios antical, con entrada superior o inferior de 1/2", compuesta por grifo sencillo y válvula termostática, caudal 6 l/min, cierre automático 30 s (+5 s/-10 s); conforme EN 816. Totalmente instalado y conexionado, i/p.p. de pequeño material. 
</t>
  </si>
  <si>
    <t>15.08</t>
  </si>
  <si>
    <t xml:space="preserve">15.09        </t>
  </si>
  <si>
    <t>Grifería vertedero</t>
  </si>
  <si>
    <t xml:space="preserve">Ud. Suministro y colocación de Grifería monomando formada por grifo mezclador monomando mural para fregadero, serie PANAM EVO XTREME, 60534 "CLEVER", de latón, acabado cromado, con maneta, cartucho cerámico, caño alto giratorio y aireador. Incluso elementos de conexión.
</t>
  </si>
  <si>
    <t>15.09</t>
  </si>
  <si>
    <t xml:space="preserve">15.10        </t>
  </si>
  <si>
    <t>Mampara frontal para baño</t>
  </si>
  <si>
    <t>MOD. NES100 SISTEMA CORREDERA ACABADO CROMO
MEDIDAS 153,5x195cm</t>
  </si>
  <si>
    <t xml:space="preserve">15.11        </t>
  </si>
  <si>
    <t>BARRA APOYO ABATIBLE EN ASEO MINUSVALIDOS</t>
  </si>
  <si>
    <t>Ud. Suministro y colocación de barra de apoyo abatible  de acero inoxidable 18/10 (AISI-304) de D=30 mm. Serie Superinox Family de Roca Ref 815853002, con cubretornillos de fijación.  Instalado con tacos de plástico y tornillos a la pared. Ejecutado según N.T.E. específica y con p.p. de medios auxiliares y ayudas.</t>
  </si>
  <si>
    <t xml:space="preserve">15.12        </t>
  </si>
  <si>
    <t>DOSIFICADOR JABON MEDICLINICS 1.2L</t>
  </si>
  <si>
    <t xml:space="preserve">15.13        </t>
  </si>
  <si>
    <t>DISPENSADOR PAPEL MEDICLINICS INOX DT2106C</t>
  </si>
  <si>
    <t xml:space="preserve">15.14        </t>
  </si>
  <si>
    <t>ESPEJO RETROILUMINADO CON LED 70X80</t>
  </si>
  <si>
    <t xml:space="preserve">15.15        </t>
  </si>
  <si>
    <t>Portarrollos con tapa Arquitecture</t>
  </si>
  <si>
    <t xml:space="preserve">15.16        </t>
  </si>
  <si>
    <t>Perchas INOX BRILLO 73033C MEDICLINICS</t>
  </si>
  <si>
    <t xml:space="preserve">15.17        </t>
  </si>
  <si>
    <t>Banco para ducha accesible.</t>
  </si>
  <si>
    <t>15</t>
  </si>
  <si>
    <t xml:space="preserve">16           </t>
  </si>
  <si>
    <t>PINTURA</t>
  </si>
  <si>
    <t xml:space="preserve">16.01        </t>
  </si>
  <si>
    <t>PINTURA PLÁSTICA LISA MATE LAVABLE MÁXIMA CALIDAD.</t>
  </si>
  <si>
    <t>Pintura plástica lisa mate lavable máxima calidad en blanco Ral 9010, dos manos, incluso lijado, imprimación y plastecido. Se incluyen los repasos. Se medirá y abonará por m2 de superficie real pintada, efectuándose la medición de acuerdo con los siguientes criterios:
-	Pintura sobre muros, tabiques, techos: se medirá sin descontar huecos. Las molduras se medirán por superficie desarrollada.
-	Pintura sobre carpintería ciega: se medirá a dos caras, incluyéndose los tapajuntas.
-	Pintura sobre rejas y barandillas: en el caso de no estar incluida la pintura en la unidad a pintar, se medirá a dos caras. En huecos que lleven carpintería y rejas se medirán independientemente ambos elementos.
-	Pintura sobre radiadores de calefacción: se medirá por metro cuadrado a dos caras, si no queda incluida la pintura en la medición y abono de dicha unidad.
-	Pintura sobre tuberías: se medirá por m. con la salvedad antes apuntada.</t>
  </si>
  <si>
    <t>Paredes</t>
  </si>
  <si>
    <t>Recepción-distribuidor acceso</t>
  </si>
  <si>
    <t>Sala pilates</t>
  </si>
  <si>
    <t>TOTAL PAREDES</t>
  </si>
  <si>
    <t>Techos</t>
  </si>
  <si>
    <t>TOTAL TECHOS</t>
  </si>
  <si>
    <t>16.01</t>
  </si>
  <si>
    <t>16</t>
  </si>
  <si>
    <t xml:space="preserve">17           </t>
  </si>
  <si>
    <t>EQUIPAMIENTO CONTRAINCENDIO</t>
  </si>
  <si>
    <t xml:space="preserve">17.01        </t>
  </si>
  <si>
    <t>EXTINTOR PORTATIL ABC</t>
  </si>
  <si>
    <t>Extintor portátil de polvo químico ABC polivalente antibrasa, con presión incorporada, de eficacia 34A-233B-C, con 6 kg de agente extintor. La marca y modelo de los extintores, así como toda la señalética de protección contra incendios estará homologada por la DISMA de MAPFRE.
Criterio de medición de obra: Se medirá el número de unidades realmente ejecutadas según especificaciones de Proyecto.</t>
  </si>
  <si>
    <t>17.01</t>
  </si>
  <si>
    <t xml:space="preserve">17.02        </t>
  </si>
  <si>
    <t>EXTINTOR PORTATIL CO2</t>
  </si>
  <si>
    <t>Extintor portátil de nieve carbónica CO2, de eficacia 89B, con 5 kg de agente extintor. La marca y modelo de los extintores, así como toda la señalética de protección contra incendios estará homologada por la DISMA de MAPFRE.
Criterio de medición de obra: Se medirá el número de unidades realmente ejecutadas según especificaciones de Proyecto.</t>
  </si>
  <si>
    <t>17.02</t>
  </si>
  <si>
    <t xml:space="preserve">17.03        </t>
  </si>
  <si>
    <t>CARTEL INDICADOR EVACUACION/ACCESIBILIDAD,METACRILATO COLGAR</t>
  </si>
  <si>
    <t>Señal Banderola + Soporte metacrilato para colgar
Señal de PCI / Evacuacion luminuscente, en banderola + Soporte metacrilato de 3
mm espesor transparente.
Las señales van pegadas con cinta de de doble cara, a una cara del soporte o por
las dos. Instalacion a techo con accesorios necesarios (colgador, pinza varilla o
cable, etc.).
Medidas:
- Señal Evacuacion, clase B en 320*160</t>
  </si>
  <si>
    <t>17.03</t>
  </si>
  <si>
    <t xml:space="preserve">17.04        </t>
  </si>
  <si>
    <t>CARTEL INDICADOR EVACUACION/ACCESIBILIDAD,METACRILATO PARED</t>
  </si>
  <si>
    <t>Señal + Soporte metacrilato
Señal de PCI / Evacuacion luminuscente, pegada sobre metacrilato transparente
de 3 mm. Margen entre la señal y el borde del mettacrilato 20 mm.
Sin taladros, fijacion mediante cinta de doble cara o silicona.
Medidas:
- Señal PCI, clase B en 210*210
- Señal Evacuacion, clase B en 297*210
- Señal Salida, clase B en 297*105</t>
  </si>
  <si>
    <t>17.04</t>
  </si>
  <si>
    <t>17</t>
  </si>
  <si>
    <t xml:space="preserve">18           </t>
  </si>
  <si>
    <t>VARIOS</t>
  </si>
  <si>
    <t xml:space="preserve">18.01        </t>
  </si>
  <si>
    <t>ESTORES ENROLLABLES</t>
  </si>
  <si>
    <t xml:space="preserve">M2. Suministro y colocación de cortinas tipo estores enrollables, en tejido Sunscreen, Mermet Screen Vision SV 3%, color blanco 0202 con cadenilla 
NOTA: Dichos estores se fijarán a obra, nunca a la carpintería metálica y cubrirán la totalidad del ventanal incluida perfilería.
</t>
  </si>
  <si>
    <t>18.01</t>
  </si>
  <si>
    <t xml:space="preserve">18.02        </t>
  </si>
  <si>
    <t>TAQUILLAS</t>
  </si>
  <si>
    <t xml:space="preserve">Ud. Suministro y colocación de de taquillas DRY 4/p 180x30x50 p/moneda. Blanco con zócalo taquillas en compacto 10 mm. Negro. Numeración taquillas cierre moneda y candado, llave maestra, cierre con resbalón y moneda.
</t>
  </si>
  <si>
    <t>MODULO DE TAQUILLA 4/P 180X30X50 p7MONEDA</t>
  </si>
  <si>
    <t>18.02</t>
  </si>
  <si>
    <t xml:space="preserve">18.03        </t>
  </si>
  <si>
    <t>EXPOSITORES ROPA</t>
  </si>
  <si>
    <t xml:space="preserve">Ud. Suministro y colocación de lineal de 3 metros de estanterías metálicas con sus accesorios correspondientes.
</t>
  </si>
  <si>
    <t>18.03</t>
  </si>
  <si>
    <t xml:space="preserve">18.04        </t>
  </si>
  <si>
    <t>MOBILIARIO (ORIENTATIVO)</t>
  </si>
  <si>
    <t xml:space="preserve">Ud. Suministro y colocación de espejo nisedal blanco de 65x150 cm.
</t>
  </si>
  <si>
    <t>18.04</t>
  </si>
  <si>
    <t xml:space="preserve">18.05        </t>
  </si>
  <si>
    <t>BARANDILLA RAMPA</t>
  </si>
  <si>
    <t xml:space="preserve">ML. Suministro y colocación de barandilla recta de 90 cm de altura con pasamanos de 45x45 mm y pilastras de 40x40 mm cada 70 cm, con ángulo inferior para anclaje a la losa, enmarcado separado 12 cm del pasamanos que encierra montantes verticales cada 10 cm de 30x15 mm, todos los perfiles de acero inoxidable de 1ª calidad 18/8, panel de vidrio laminado 3+3 con lámina de butiral. Elaborada en taller y montaje en obra (incluido recibido de albañilería). Conforme al CTE DB-SUA-1 y al DB-SE-AE Apartado 3.2 y ejecutado según NTE-FDB con materiales con marcado CE y DdP (Declaración de prestaciones) según Reglamento (UE) 305/2011. 
</t>
  </si>
  <si>
    <t>18.05</t>
  </si>
  <si>
    <t>18</t>
  </si>
  <si>
    <t xml:space="preserve">19           </t>
  </si>
  <si>
    <t>GESTIÓN DE RESIDUOS</t>
  </si>
  <si>
    <t xml:space="preserve">19.01        </t>
  </si>
  <si>
    <t>Gestión de residuos</t>
  </si>
  <si>
    <t>Ud.</t>
  </si>
  <si>
    <t xml:space="preserve">Ud. Valoración del coste previsto de la gestión correcta de los residuos de construcción y demolición en obra.
</t>
  </si>
  <si>
    <t>19.01</t>
  </si>
  <si>
    <t>19</t>
  </si>
  <si>
    <t xml:space="preserve">20           </t>
  </si>
  <si>
    <t>SEGURIDAD Y SALUD</t>
  </si>
  <si>
    <t xml:space="preserve">20.01        </t>
  </si>
  <si>
    <t>Seguridad y salud.</t>
  </si>
  <si>
    <t xml:space="preserve">Ud. Medidas preventivas para evitar riesgos y para garantizar la seguridad del personal y colectiva de los operarios adscritos a la obra y a terceros. Todo ello en base al Estudio de Seguridad y Salud redactado por la Dirección Facultativa y de las instrucciones dictadas por el Coordinador de Seguridad y Salud y de las manifestadas en los Planes de Seguridad y Salud, incluyendo la presentación de éstos, así como su comunicación a los Organismos pertinentes de la Administración, según R.D. 1627/97.
</t>
  </si>
  <si>
    <t>20.01</t>
  </si>
  <si>
    <t>20</t>
  </si>
  <si>
    <t>CLUB PILATES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</si>
</sst>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
      <patternFill patternType="solid">
        <fgColor indexed="42"/>
        <bgColor indexed="64"/>
      </patternFill>
    </fill>
  </fills>
  <borders count="1">
    <border>
      <left/>
      <right/>
      <top/>
      <bottom/>
      <diagonal/>
    </border>
  </borders>
  <cellStyleXfs count="1">
    <xf numFmtId="0" fontId="0" fillId="0" borderId="0"/>
  </cellStyleXfs>
  <cellXfs count="31">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0" fontId="3" fillId="0" borderId="0" xfId="0" applyFont="1" applyAlignment="1">
      <alignment vertical="top"/>
    </xf>
    <xf numFmtId="0" fontId="3" fillId="0" borderId="0" xfId="0" applyFont="1" applyAlignment="1">
      <alignment vertical="top" wrapText="1"/>
    </xf>
    <xf numFmtId="49" fontId="3" fillId="0" borderId="0" xfId="0" applyNumberFormat="1" applyFont="1" applyAlignment="1">
      <alignment vertical="top"/>
    </xf>
    <xf numFmtId="164" fontId="3" fillId="2" borderId="0" xfId="0" applyNumberFormat="1" applyFont="1" applyFill="1" applyAlignment="1">
      <alignment vertical="top"/>
    </xf>
    <xf numFmtId="4" fontId="3" fillId="2" borderId="0" xfId="0" applyNumberFormat="1" applyFont="1" applyFill="1" applyAlignment="1">
      <alignment vertical="top"/>
    </xf>
    <xf numFmtId="4" fontId="3" fillId="0" borderId="0" xfId="0" applyNumberFormat="1" applyFont="1" applyAlignment="1">
      <alignment vertical="top"/>
    </xf>
    <xf numFmtId="49" fontId="4" fillId="0" borderId="0" xfId="0" applyNumberFormat="1" applyFont="1" applyAlignment="1">
      <alignment vertical="top"/>
    </xf>
    <xf numFmtId="164" fontId="4" fillId="2" borderId="0" xfId="0" applyNumberFormat="1" applyFont="1" applyFill="1" applyAlignment="1">
      <alignment vertical="top"/>
    </xf>
    <xf numFmtId="0" fontId="3" fillId="4" borderId="0" xfId="0" applyFont="1" applyFill="1" applyAlignment="1">
      <alignment vertical="top"/>
    </xf>
    <xf numFmtId="3" fontId="3" fillId="0" borderId="0" xfId="0" applyNumberFormat="1" applyFont="1" applyAlignment="1">
      <alignment vertical="top"/>
    </xf>
    <xf numFmtId="49" fontId="4" fillId="5" borderId="0" xfId="0" applyNumberFormat="1" applyFont="1" applyFill="1" applyAlignment="1">
      <alignment vertical="top"/>
    </xf>
    <xf numFmtId="0" fontId="4" fillId="5" borderId="0" xfId="0" applyFont="1" applyFill="1" applyAlignment="1">
      <alignment vertical="top"/>
    </xf>
    <xf numFmtId="164" fontId="3" fillId="0" borderId="0" xfId="0" applyNumberFormat="1" applyFont="1" applyAlignment="1">
      <alignment vertical="top"/>
    </xf>
    <xf numFmtId="164" fontId="4" fillId="5" borderId="0" xfId="0" applyNumberFormat="1" applyFont="1" applyFill="1" applyAlignment="1">
      <alignment vertical="top"/>
    </xf>
    <xf numFmtId="4" fontId="4" fillId="5" borderId="0" xfId="0" applyNumberFormat="1" applyFont="1" applyFill="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0" fontId="3" fillId="4" borderId="0" xfId="0" applyFont="1" applyFill="1" applyAlignment="1">
      <alignment vertical="top" wrapText="1"/>
    </xf>
    <xf numFmtId="49" fontId="4" fillId="5"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D7460-2D87-437D-AD64-1ABB267489EB}">
  <dimension ref="A1:M1235"/>
  <sheetViews>
    <sheetView tabSelected="1" workbookViewId="0">
      <pane xSplit="4" ySplit="3" topLeftCell="E4" activePane="bottomRight" state="frozen"/>
      <selection pane="topRight" activeCell="E1" sqref="E1"/>
      <selection pane="bottomLeft" activeCell="A4" sqref="A4"/>
      <selection pane="bottomRight"/>
    </sheetView>
  </sheetViews>
  <sheetFormatPr baseColWidth="10" defaultRowHeight="15" x14ac:dyDescent="0.25"/>
  <cols>
    <col min="1" max="1" width="15.5703125" bestFit="1" customWidth="1"/>
    <col min="2" max="2" width="6.7109375" bestFit="1" customWidth="1"/>
    <col min="3" max="3" width="3.7109375" bestFit="1" customWidth="1"/>
    <col min="4" max="4" width="32.85546875" customWidth="1"/>
    <col min="5" max="5" width="34.42578125" bestFit="1" customWidth="1"/>
    <col min="6" max="6" width="6.140625" bestFit="1" customWidth="1"/>
    <col min="7" max="7" width="8.28515625" bestFit="1" customWidth="1"/>
    <col min="8" max="8" width="7.85546875" bestFit="1" customWidth="1"/>
    <col min="9" max="9" width="6" bestFit="1" customWidth="1"/>
    <col min="10" max="10" width="10.140625" bestFit="1" customWidth="1"/>
    <col min="11" max="11" width="8" bestFit="1" customWidth="1"/>
    <col min="12" max="12" width="6.5703125" bestFit="1" customWidth="1"/>
    <col min="13" max="13" width="7.85546875" bestFit="1" customWidth="1"/>
  </cols>
  <sheetData>
    <row r="1" spans="1:13" x14ac:dyDescent="0.25">
      <c r="A1" s="1" t="s">
        <v>0</v>
      </c>
      <c r="B1" s="2"/>
      <c r="C1" s="2"/>
      <c r="D1" s="2"/>
      <c r="E1" s="2"/>
      <c r="F1" s="2"/>
      <c r="G1" s="2"/>
      <c r="H1" s="2"/>
      <c r="I1" s="2"/>
      <c r="J1" s="2"/>
      <c r="K1" s="2"/>
      <c r="L1" s="2"/>
      <c r="M1" s="2"/>
    </row>
    <row r="2" spans="1:13" ht="18.75" x14ac:dyDescent="0.25">
      <c r="A2" s="3" t="s">
        <v>1</v>
      </c>
      <c r="B2" s="4"/>
      <c r="C2" s="4"/>
      <c r="D2" s="4"/>
      <c r="E2" s="4"/>
      <c r="F2" s="4"/>
      <c r="G2" s="4"/>
      <c r="H2" s="4"/>
      <c r="I2" s="4"/>
      <c r="J2" s="4"/>
      <c r="K2" s="4"/>
      <c r="L2" s="4"/>
      <c r="M2" s="4"/>
    </row>
    <row r="3" spans="1:13" x14ac:dyDescent="0.25">
      <c r="A3" s="5" t="s">
        <v>2</v>
      </c>
      <c r="B3" s="5" t="s">
        <v>5</v>
      </c>
      <c r="C3" s="5" t="s">
        <v>6</v>
      </c>
      <c r="D3" s="26" t="s">
        <v>3</v>
      </c>
      <c r="E3" s="5" t="s">
        <v>9</v>
      </c>
      <c r="F3" s="6" t="s">
        <v>10</v>
      </c>
      <c r="G3" s="6" t="s">
        <v>11</v>
      </c>
      <c r="H3" s="6" t="s">
        <v>12</v>
      </c>
      <c r="I3" s="6" t="s">
        <v>13</v>
      </c>
      <c r="J3" s="6" t="s">
        <v>14</v>
      </c>
      <c r="K3" s="6" t="s">
        <v>7</v>
      </c>
      <c r="L3" s="6" t="s">
        <v>8</v>
      </c>
      <c r="M3" s="6" t="s">
        <v>4</v>
      </c>
    </row>
    <row r="4" spans="1:13" x14ac:dyDescent="0.25">
      <c r="A4" s="7" t="s">
        <v>15</v>
      </c>
      <c r="B4" s="7" t="s">
        <v>17</v>
      </c>
      <c r="C4" s="7" t="s">
        <v>18</v>
      </c>
      <c r="D4" s="27" t="s">
        <v>16</v>
      </c>
      <c r="E4" s="8"/>
      <c r="F4" s="8"/>
      <c r="G4" s="8"/>
      <c r="H4" s="8"/>
      <c r="I4" s="8"/>
      <c r="J4" s="8"/>
      <c r="K4" s="9">
        <f>K90</f>
        <v>1</v>
      </c>
      <c r="L4" s="10">
        <f>L90</f>
        <v>0</v>
      </c>
      <c r="M4" s="10">
        <f>M90</f>
        <v>0</v>
      </c>
    </row>
    <row r="5" spans="1:13" ht="33.75" x14ac:dyDescent="0.25">
      <c r="A5" s="11"/>
      <c r="B5" s="11"/>
      <c r="C5" s="11"/>
      <c r="D5" s="12" t="s">
        <v>19</v>
      </c>
      <c r="E5" s="11"/>
      <c r="F5" s="11"/>
      <c r="G5" s="11"/>
      <c r="H5" s="11"/>
      <c r="I5" s="11"/>
      <c r="J5" s="11"/>
      <c r="K5" s="11"/>
      <c r="L5" s="11"/>
      <c r="M5" s="11"/>
    </row>
    <row r="6" spans="1:13" ht="22.5" x14ac:dyDescent="0.25">
      <c r="A6" s="13" t="s">
        <v>20</v>
      </c>
      <c r="B6" s="13" t="s">
        <v>22</v>
      </c>
      <c r="C6" s="13" t="s">
        <v>23</v>
      </c>
      <c r="D6" s="28" t="s">
        <v>21</v>
      </c>
      <c r="E6" s="11"/>
      <c r="F6" s="11"/>
      <c r="G6" s="11"/>
      <c r="H6" s="11"/>
      <c r="I6" s="11"/>
      <c r="J6" s="11"/>
      <c r="K6" s="14">
        <f>K9</f>
        <v>1</v>
      </c>
      <c r="L6" s="15">
        <f>L9</f>
        <v>0</v>
      </c>
      <c r="M6" s="15">
        <f>M9</f>
        <v>0</v>
      </c>
    </row>
    <row r="7" spans="1:13" ht="90" x14ac:dyDescent="0.25">
      <c r="A7" s="11"/>
      <c r="B7" s="11"/>
      <c r="C7" s="11"/>
      <c r="D7" s="12" t="s">
        <v>24</v>
      </c>
      <c r="E7" s="11"/>
      <c r="F7" s="11"/>
      <c r="G7" s="11"/>
      <c r="H7" s="11"/>
      <c r="I7" s="11"/>
      <c r="J7" s="11"/>
      <c r="K7" s="11"/>
      <c r="L7" s="11"/>
      <c r="M7" s="11"/>
    </row>
    <row r="8" spans="1:13" x14ac:dyDescent="0.25">
      <c r="A8" s="11"/>
      <c r="B8" s="11"/>
      <c r="C8" s="11"/>
      <c r="D8" s="12"/>
      <c r="E8" s="13" t="s">
        <v>25</v>
      </c>
      <c r="F8" s="11">
        <v>1</v>
      </c>
      <c r="G8" s="16">
        <v>0</v>
      </c>
      <c r="H8" s="16">
        <v>0</v>
      </c>
      <c r="I8" s="16">
        <v>0</v>
      </c>
      <c r="J8" s="15">
        <f>F8*(G8+ (G8= 0))*(H8+ (H8= 0))*(I8+ (I8= 0))</f>
        <v>1</v>
      </c>
      <c r="K8" s="11"/>
      <c r="L8" s="11"/>
      <c r="M8" s="11"/>
    </row>
    <row r="9" spans="1:13" x14ac:dyDescent="0.25">
      <c r="A9" s="11"/>
      <c r="B9" s="11"/>
      <c r="C9" s="11"/>
      <c r="D9" s="12"/>
      <c r="E9" s="11"/>
      <c r="F9" s="11"/>
      <c r="G9" s="11"/>
      <c r="H9" s="11"/>
      <c r="I9" s="11"/>
      <c r="J9" s="17" t="s">
        <v>26</v>
      </c>
      <c r="K9" s="18">
        <f>SUM(J8:J8)</f>
        <v>1</v>
      </c>
      <c r="L9" s="16">
        <v>0</v>
      </c>
      <c r="M9" s="10">
        <f>ROUND(L9*K9,2)</f>
        <v>0</v>
      </c>
    </row>
    <row r="10" spans="1:13" ht="0.95" customHeight="1" x14ac:dyDescent="0.25">
      <c r="A10" s="19"/>
      <c r="B10" s="19"/>
      <c r="C10" s="19"/>
      <c r="D10" s="29"/>
      <c r="E10" s="19"/>
      <c r="F10" s="19"/>
      <c r="G10" s="19"/>
      <c r="H10" s="19"/>
      <c r="I10" s="19"/>
      <c r="J10" s="19"/>
      <c r="K10" s="19"/>
      <c r="L10" s="19"/>
      <c r="M10" s="19"/>
    </row>
    <row r="11" spans="1:13" x14ac:dyDescent="0.25">
      <c r="A11" s="13" t="s">
        <v>27</v>
      </c>
      <c r="B11" s="13" t="s">
        <v>22</v>
      </c>
      <c r="C11" s="13" t="s">
        <v>29</v>
      </c>
      <c r="D11" s="28" t="s">
        <v>28</v>
      </c>
      <c r="E11" s="11"/>
      <c r="F11" s="11"/>
      <c r="G11" s="11"/>
      <c r="H11" s="11"/>
      <c r="I11" s="11"/>
      <c r="J11" s="11"/>
      <c r="K11" s="14">
        <f>K15</f>
        <v>20.099999999999998</v>
      </c>
      <c r="L11" s="15">
        <f>L15</f>
        <v>0</v>
      </c>
      <c r="M11" s="15">
        <f>M15</f>
        <v>0</v>
      </c>
    </row>
    <row r="12" spans="1:13" ht="123.75" x14ac:dyDescent="0.25">
      <c r="A12" s="11"/>
      <c r="B12" s="11"/>
      <c r="C12" s="11"/>
      <c r="D12" s="12" t="s">
        <v>30</v>
      </c>
      <c r="E12" s="11"/>
      <c r="F12" s="11"/>
      <c r="G12" s="11"/>
      <c r="H12" s="11"/>
      <c r="I12" s="11"/>
      <c r="J12" s="11"/>
      <c r="K12" s="11"/>
      <c r="L12" s="11"/>
      <c r="M12" s="11"/>
    </row>
    <row r="13" spans="1:13" x14ac:dyDescent="0.25">
      <c r="A13" s="11"/>
      <c r="B13" s="11"/>
      <c r="C13" s="11"/>
      <c r="D13" s="12"/>
      <c r="E13" s="13" t="s">
        <v>25</v>
      </c>
      <c r="F13" s="11">
        <v>1</v>
      </c>
      <c r="G13" s="16">
        <v>5.8</v>
      </c>
      <c r="H13" s="16">
        <v>0</v>
      </c>
      <c r="I13" s="16">
        <v>3</v>
      </c>
      <c r="J13" s="15">
        <f>F13*(G13+ (G13= 0))*(H13+ (H13= 0))*(I13+ (I13= 0))</f>
        <v>17.399999999999999</v>
      </c>
      <c r="K13" s="11"/>
      <c r="L13" s="11"/>
      <c r="M13" s="11"/>
    </row>
    <row r="14" spans="1:13" x14ac:dyDescent="0.25">
      <c r="A14" s="11"/>
      <c r="B14" s="11"/>
      <c r="C14" s="11"/>
      <c r="D14" s="12"/>
      <c r="E14" s="13" t="s">
        <v>18</v>
      </c>
      <c r="F14" s="11">
        <v>1</v>
      </c>
      <c r="G14" s="16">
        <v>0.9</v>
      </c>
      <c r="H14" s="16">
        <v>0</v>
      </c>
      <c r="I14" s="16">
        <v>3</v>
      </c>
      <c r="J14" s="15">
        <f>F14*(G14+ (G14= 0))*(H14+ (H14= 0))*(I14+ (I14= 0))</f>
        <v>2.7</v>
      </c>
      <c r="K14" s="11"/>
      <c r="L14" s="11"/>
      <c r="M14" s="11"/>
    </row>
    <row r="15" spans="1:13" x14ac:dyDescent="0.25">
      <c r="A15" s="11"/>
      <c r="B15" s="11"/>
      <c r="C15" s="11"/>
      <c r="D15" s="12"/>
      <c r="E15" s="11"/>
      <c r="F15" s="11"/>
      <c r="G15" s="11"/>
      <c r="H15" s="11"/>
      <c r="I15" s="11"/>
      <c r="J15" s="17" t="s">
        <v>31</v>
      </c>
      <c r="K15" s="18">
        <f>SUM(J13:J14)</f>
        <v>20.099999999999998</v>
      </c>
      <c r="L15" s="16">
        <v>0</v>
      </c>
      <c r="M15" s="10">
        <f>ROUND(L15*K15,2)</f>
        <v>0</v>
      </c>
    </row>
    <row r="16" spans="1:13" ht="0.95" customHeight="1" x14ac:dyDescent="0.25">
      <c r="A16" s="19"/>
      <c r="B16" s="19"/>
      <c r="C16" s="19"/>
      <c r="D16" s="29"/>
      <c r="E16" s="19"/>
      <c r="F16" s="19"/>
      <c r="G16" s="19"/>
      <c r="H16" s="19"/>
      <c r="I16" s="19"/>
      <c r="J16" s="19"/>
      <c r="K16" s="19"/>
      <c r="L16" s="19"/>
      <c r="M16" s="19"/>
    </row>
    <row r="17" spans="1:13" ht="22.5" x14ac:dyDescent="0.25">
      <c r="A17" s="13" t="s">
        <v>32</v>
      </c>
      <c r="B17" s="13" t="s">
        <v>22</v>
      </c>
      <c r="C17" s="13" t="s">
        <v>23</v>
      </c>
      <c r="D17" s="28" t="s">
        <v>33</v>
      </c>
      <c r="E17" s="11"/>
      <c r="F17" s="11"/>
      <c r="G17" s="11"/>
      <c r="H17" s="11"/>
      <c r="I17" s="11"/>
      <c r="J17" s="11"/>
      <c r="K17" s="14">
        <f>K20</f>
        <v>1</v>
      </c>
      <c r="L17" s="15">
        <f>L20</f>
        <v>0</v>
      </c>
      <c r="M17" s="15">
        <f>M20</f>
        <v>0</v>
      </c>
    </row>
    <row r="18" spans="1:13" ht="78.75" x14ac:dyDescent="0.25">
      <c r="A18" s="11"/>
      <c r="B18" s="11"/>
      <c r="C18" s="11"/>
      <c r="D18" s="12" t="s">
        <v>34</v>
      </c>
      <c r="E18" s="11"/>
      <c r="F18" s="11"/>
      <c r="G18" s="11"/>
      <c r="H18" s="11"/>
      <c r="I18" s="11"/>
      <c r="J18" s="11"/>
      <c r="K18" s="11"/>
      <c r="L18" s="11"/>
      <c r="M18" s="11"/>
    </row>
    <row r="19" spans="1:13" x14ac:dyDescent="0.25">
      <c r="A19" s="11"/>
      <c r="B19" s="11"/>
      <c r="C19" s="11"/>
      <c r="D19" s="12"/>
      <c r="E19" s="13" t="s">
        <v>25</v>
      </c>
      <c r="F19" s="11">
        <v>1</v>
      </c>
      <c r="G19" s="16">
        <v>0</v>
      </c>
      <c r="H19" s="16">
        <v>0</v>
      </c>
      <c r="I19" s="16">
        <v>0</v>
      </c>
      <c r="J19" s="15">
        <f>F19*(G19+ (G19= 0))*(H19+ (H19= 0))*(I19+ (I19= 0))</f>
        <v>1</v>
      </c>
      <c r="K19" s="11"/>
      <c r="L19" s="11"/>
      <c r="M19" s="11"/>
    </row>
    <row r="20" spans="1:13" x14ac:dyDescent="0.25">
      <c r="A20" s="11"/>
      <c r="B20" s="11"/>
      <c r="C20" s="11"/>
      <c r="D20" s="12"/>
      <c r="E20" s="11"/>
      <c r="F20" s="11"/>
      <c r="G20" s="11"/>
      <c r="H20" s="11"/>
      <c r="I20" s="11"/>
      <c r="J20" s="17" t="s">
        <v>35</v>
      </c>
      <c r="K20" s="18">
        <f>SUM(J19:J19)</f>
        <v>1</v>
      </c>
      <c r="L20" s="16">
        <v>0</v>
      </c>
      <c r="M20" s="10">
        <f>ROUND(L20*K20,2)</f>
        <v>0</v>
      </c>
    </row>
    <row r="21" spans="1:13" ht="0.95" customHeight="1" x14ac:dyDescent="0.25">
      <c r="A21" s="19"/>
      <c r="B21" s="19"/>
      <c r="C21" s="19"/>
      <c r="D21" s="29"/>
      <c r="E21" s="19"/>
      <c r="F21" s="19"/>
      <c r="G21" s="19"/>
      <c r="H21" s="19"/>
      <c r="I21" s="19"/>
      <c r="J21" s="19"/>
      <c r="K21" s="19"/>
      <c r="L21" s="19"/>
      <c r="M21" s="19"/>
    </row>
    <row r="22" spans="1:13" ht="22.5" x14ac:dyDescent="0.25">
      <c r="A22" s="13" t="s">
        <v>36</v>
      </c>
      <c r="B22" s="13" t="s">
        <v>22</v>
      </c>
      <c r="C22" s="13" t="s">
        <v>23</v>
      </c>
      <c r="D22" s="28" t="s">
        <v>37</v>
      </c>
      <c r="E22" s="11"/>
      <c r="F22" s="11"/>
      <c r="G22" s="11"/>
      <c r="H22" s="11"/>
      <c r="I22" s="11"/>
      <c r="J22" s="11"/>
      <c r="K22" s="14">
        <f>K25</f>
        <v>1</v>
      </c>
      <c r="L22" s="15">
        <f>L25</f>
        <v>0</v>
      </c>
      <c r="M22" s="15">
        <f>M25</f>
        <v>0</v>
      </c>
    </row>
    <row r="23" spans="1:13" ht="90" x14ac:dyDescent="0.25">
      <c r="A23" s="11"/>
      <c r="B23" s="11"/>
      <c r="C23" s="11"/>
      <c r="D23" s="12" t="s">
        <v>38</v>
      </c>
      <c r="E23" s="11"/>
      <c r="F23" s="11"/>
      <c r="G23" s="11"/>
      <c r="H23" s="11"/>
      <c r="I23" s="11"/>
      <c r="J23" s="11"/>
      <c r="K23" s="11"/>
      <c r="L23" s="11"/>
      <c r="M23" s="11"/>
    </row>
    <row r="24" spans="1:13" x14ac:dyDescent="0.25">
      <c r="A24" s="11"/>
      <c r="B24" s="11"/>
      <c r="C24" s="11"/>
      <c r="D24" s="12"/>
      <c r="E24" s="13" t="s">
        <v>39</v>
      </c>
      <c r="F24" s="11">
        <v>1</v>
      </c>
      <c r="G24" s="16">
        <v>0</v>
      </c>
      <c r="H24" s="16">
        <v>0</v>
      </c>
      <c r="I24" s="16">
        <v>0</v>
      </c>
      <c r="J24" s="15">
        <f>F24*(G24+ (G24= 0))*(H24+ (H24= 0))*(I24+ (I24= 0))</f>
        <v>1</v>
      </c>
      <c r="K24" s="11"/>
      <c r="L24" s="11"/>
      <c r="M24" s="11"/>
    </row>
    <row r="25" spans="1:13" x14ac:dyDescent="0.25">
      <c r="A25" s="11"/>
      <c r="B25" s="11"/>
      <c r="C25" s="11"/>
      <c r="D25" s="12"/>
      <c r="E25" s="11"/>
      <c r="F25" s="11"/>
      <c r="G25" s="11"/>
      <c r="H25" s="11"/>
      <c r="I25" s="11"/>
      <c r="J25" s="17" t="s">
        <v>40</v>
      </c>
      <c r="K25" s="18">
        <f>SUM(J24:J24)</f>
        <v>1</v>
      </c>
      <c r="L25" s="16">
        <v>0</v>
      </c>
      <c r="M25" s="10">
        <f>ROUND(L25*K25,2)</f>
        <v>0</v>
      </c>
    </row>
    <row r="26" spans="1:13" ht="0.95" customHeight="1" x14ac:dyDescent="0.25">
      <c r="A26" s="19"/>
      <c r="B26" s="19"/>
      <c r="C26" s="19"/>
      <c r="D26" s="29"/>
      <c r="E26" s="19"/>
      <c r="F26" s="19"/>
      <c r="G26" s="19"/>
      <c r="H26" s="19"/>
      <c r="I26" s="19"/>
      <c r="J26" s="19"/>
      <c r="K26" s="19"/>
      <c r="L26" s="19"/>
      <c r="M26" s="19"/>
    </row>
    <row r="27" spans="1:13" x14ac:dyDescent="0.25">
      <c r="A27" s="13" t="s">
        <v>41</v>
      </c>
      <c r="B27" s="13" t="s">
        <v>22</v>
      </c>
      <c r="C27" s="13" t="s">
        <v>43</v>
      </c>
      <c r="D27" s="28" t="s">
        <v>42</v>
      </c>
      <c r="E27" s="11"/>
      <c r="F27" s="11"/>
      <c r="G27" s="11"/>
      <c r="H27" s="11"/>
      <c r="I27" s="11"/>
      <c r="J27" s="11"/>
      <c r="K27" s="14">
        <f>K30</f>
        <v>1</v>
      </c>
      <c r="L27" s="15">
        <f>L30</f>
        <v>0</v>
      </c>
      <c r="M27" s="15">
        <f>M30</f>
        <v>0</v>
      </c>
    </row>
    <row r="28" spans="1:13" ht="67.5" x14ac:dyDescent="0.25">
      <c r="A28" s="11"/>
      <c r="B28" s="11"/>
      <c r="C28" s="11"/>
      <c r="D28" s="12" t="s">
        <v>44</v>
      </c>
      <c r="E28" s="11"/>
      <c r="F28" s="11"/>
      <c r="G28" s="11"/>
      <c r="H28" s="11"/>
      <c r="I28" s="11"/>
      <c r="J28" s="11"/>
      <c r="K28" s="11"/>
      <c r="L28" s="11"/>
      <c r="M28" s="11"/>
    </row>
    <row r="29" spans="1:13" x14ac:dyDescent="0.25">
      <c r="A29" s="11"/>
      <c r="B29" s="11"/>
      <c r="C29" s="11"/>
      <c r="D29" s="12"/>
      <c r="E29" s="13" t="s">
        <v>18</v>
      </c>
      <c r="F29" s="11">
        <v>1</v>
      </c>
      <c r="G29" s="16">
        <v>0</v>
      </c>
      <c r="H29" s="16">
        <v>0</v>
      </c>
      <c r="I29" s="16">
        <v>0</v>
      </c>
      <c r="J29" s="15">
        <f>F29*(G29+ (G29= 0))*(H29+ (H29= 0))*(I29+ (I29= 0))</f>
        <v>1</v>
      </c>
      <c r="K29" s="11"/>
      <c r="L29" s="11"/>
      <c r="M29" s="11"/>
    </row>
    <row r="30" spans="1:13" x14ac:dyDescent="0.25">
      <c r="A30" s="11"/>
      <c r="B30" s="11"/>
      <c r="C30" s="11"/>
      <c r="D30" s="12"/>
      <c r="E30" s="11"/>
      <c r="F30" s="11"/>
      <c r="G30" s="11"/>
      <c r="H30" s="11"/>
      <c r="I30" s="11"/>
      <c r="J30" s="17" t="s">
        <v>45</v>
      </c>
      <c r="K30" s="18">
        <f>SUM(J29:J29)</f>
        <v>1</v>
      </c>
      <c r="L30" s="16">
        <v>0</v>
      </c>
      <c r="M30" s="10">
        <f>ROUND(L30*K30,2)</f>
        <v>0</v>
      </c>
    </row>
    <row r="31" spans="1:13" ht="0.95" customHeight="1" x14ac:dyDescent="0.25">
      <c r="A31" s="19"/>
      <c r="B31" s="19"/>
      <c r="C31" s="19"/>
      <c r="D31" s="29"/>
      <c r="E31" s="19"/>
      <c r="F31" s="19"/>
      <c r="G31" s="19"/>
      <c r="H31" s="19"/>
      <c r="I31" s="19"/>
      <c r="J31" s="19"/>
      <c r="K31" s="19"/>
      <c r="L31" s="19"/>
      <c r="M31" s="19"/>
    </row>
    <row r="32" spans="1:13" x14ac:dyDescent="0.25">
      <c r="A32" s="13" t="s">
        <v>46</v>
      </c>
      <c r="B32" s="13" t="s">
        <v>22</v>
      </c>
      <c r="C32" s="13" t="s">
        <v>29</v>
      </c>
      <c r="D32" s="28" t="s">
        <v>47</v>
      </c>
      <c r="E32" s="11"/>
      <c r="F32" s="11"/>
      <c r="G32" s="11"/>
      <c r="H32" s="11"/>
      <c r="I32" s="11"/>
      <c r="J32" s="11"/>
      <c r="K32" s="14">
        <f>K35</f>
        <v>185</v>
      </c>
      <c r="L32" s="15">
        <f>L35</f>
        <v>0</v>
      </c>
      <c r="M32" s="15">
        <f>M35</f>
        <v>0</v>
      </c>
    </row>
    <row r="33" spans="1:13" ht="78.75" x14ac:dyDescent="0.25">
      <c r="A33" s="11"/>
      <c r="B33" s="11"/>
      <c r="C33" s="11"/>
      <c r="D33" s="12" t="s">
        <v>48</v>
      </c>
      <c r="E33" s="11"/>
      <c r="F33" s="11"/>
      <c r="G33" s="11"/>
      <c r="H33" s="11"/>
      <c r="I33" s="11"/>
      <c r="J33" s="11"/>
      <c r="K33" s="11"/>
      <c r="L33" s="11"/>
      <c r="M33" s="11"/>
    </row>
    <row r="34" spans="1:13" x14ac:dyDescent="0.25">
      <c r="A34" s="11"/>
      <c r="B34" s="11"/>
      <c r="C34" s="11"/>
      <c r="D34" s="12"/>
      <c r="E34" s="13" t="s">
        <v>18</v>
      </c>
      <c r="F34" s="11">
        <v>1</v>
      </c>
      <c r="G34" s="16">
        <v>185</v>
      </c>
      <c r="H34" s="16">
        <v>0</v>
      </c>
      <c r="I34" s="16">
        <v>0</v>
      </c>
      <c r="J34" s="15">
        <f>F34*(G34+ (G34= 0))*(H34+ (H34= 0))*(I34+ (I34= 0))</f>
        <v>185</v>
      </c>
      <c r="K34" s="11"/>
      <c r="L34" s="11"/>
      <c r="M34" s="11"/>
    </row>
    <row r="35" spans="1:13" x14ac:dyDescent="0.25">
      <c r="A35" s="11"/>
      <c r="B35" s="11"/>
      <c r="C35" s="11"/>
      <c r="D35" s="12"/>
      <c r="E35" s="11"/>
      <c r="F35" s="11"/>
      <c r="G35" s="11"/>
      <c r="H35" s="11"/>
      <c r="I35" s="11"/>
      <c r="J35" s="17" t="s">
        <v>49</v>
      </c>
      <c r="K35" s="18">
        <f>SUM(J34:J34)</f>
        <v>185</v>
      </c>
      <c r="L35" s="16">
        <v>0</v>
      </c>
      <c r="M35" s="10">
        <f>ROUND(L35*K35,2)</f>
        <v>0</v>
      </c>
    </row>
    <row r="36" spans="1:13" ht="0.95" customHeight="1" x14ac:dyDescent="0.25">
      <c r="A36" s="19"/>
      <c r="B36" s="19"/>
      <c r="C36" s="19"/>
      <c r="D36" s="29"/>
      <c r="E36" s="19"/>
      <c r="F36" s="19"/>
      <c r="G36" s="19"/>
      <c r="H36" s="19"/>
      <c r="I36" s="19"/>
      <c r="J36" s="19"/>
      <c r="K36" s="19"/>
      <c r="L36" s="19"/>
      <c r="M36" s="19"/>
    </row>
    <row r="37" spans="1:13" x14ac:dyDescent="0.25">
      <c r="A37" s="13" t="s">
        <v>50</v>
      </c>
      <c r="B37" s="13" t="s">
        <v>22</v>
      </c>
      <c r="C37" s="13" t="s">
        <v>29</v>
      </c>
      <c r="D37" s="28" t="s">
        <v>51</v>
      </c>
      <c r="E37" s="11"/>
      <c r="F37" s="11"/>
      <c r="G37" s="11"/>
      <c r="H37" s="11"/>
      <c r="I37" s="11"/>
      <c r="J37" s="11"/>
      <c r="K37" s="14">
        <f>K40</f>
        <v>185</v>
      </c>
      <c r="L37" s="15">
        <f>L40</f>
        <v>0</v>
      </c>
      <c r="M37" s="15">
        <f>M40</f>
        <v>0</v>
      </c>
    </row>
    <row r="38" spans="1:13" ht="168.75" x14ac:dyDescent="0.25">
      <c r="A38" s="11"/>
      <c r="B38" s="11"/>
      <c r="C38" s="11"/>
      <c r="D38" s="12" t="s">
        <v>52</v>
      </c>
      <c r="E38" s="11"/>
      <c r="F38" s="11"/>
      <c r="G38" s="11"/>
      <c r="H38" s="11"/>
      <c r="I38" s="11"/>
      <c r="J38" s="11"/>
      <c r="K38" s="11"/>
      <c r="L38" s="11"/>
      <c r="M38" s="11"/>
    </row>
    <row r="39" spans="1:13" x14ac:dyDescent="0.25">
      <c r="A39" s="11"/>
      <c r="B39" s="11"/>
      <c r="C39" s="11"/>
      <c r="D39" s="12"/>
      <c r="E39" s="13" t="s">
        <v>18</v>
      </c>
      <c r="F39" s="11">
        <v>1</v>
      </c>
      <c r="G39" s="16">
        <v>185</v>
      </c>
      <c r="H39" s="16">
        <v>0</v>
      </c>
      <c r="I39" s="16">
        <v>0</v>
      </c>
      <c r="J39" s="15">
        <f>F39*(G39+ (G39= 0))*(H39+ (H39= 0))*(I39+ (I39= 0))</f>
        <v>185</v>
      </c>
      <c r="K39" s="11"/>
      <c r="L39" s="11"/>
      <c r="M39" s="11"/>
    </row>
    <row r="40" spans="1:13" x14ac:dyDescent="0.25">
      <c r="A40" s="11"/>
      <c r="B40" s="11"/>
      <c r="C40" s="11"/>
      <c r="D40" s="12"/>
      <c r="E40" s="11"/>
      <c r="F40" s="11"/>
      <c r="G40" s="11"/>
      <c r="H40" s="11"/>
      <c r="I40" s="11"/>
      <c r="J40" s="17" t="s">
        <v>53</v>
      </c>
      <c r="K40" s="18">
        <f>SUM(J39:J39)</f>
        <v>185</v>
      </c>
      <c r="L40" s="16">
        <v>0</v>
      </c>
      <c r="M40" s="10">
        <f>ROUND(L40*K40,2)</f>
        <v>0</v>
      </c>
    </row>
    <row r="41" spans="1:13" ht="0.95" customHeight="1" x14ac:dyDescent="0.25">
      <c r="A41" s="19"/>
      <c r="B41" s="19"/>
      <c r="C41" s="19"/>
      <c r="D41" s="29"/>
      <c r="E41" s="19"/>
      <c r="F41" s="19"/>
      <c r="G41" s="19"/>
      <c r="H41" s="19"/>
      <c r="I41" s="19"/>
      <c r="J41" s="19"/>
      <c r="K41" s="19"/>
      <c r="L41" s="19"/>
      <c r="M41" s="19"/>
    </row>
    <row r="42" spans="1:13" x14ac:dyDescent="0.25">
      <c r="A42" s="13" t="s">
        <v>54</v>
      </c>
      <c r="B42" s="13" t="s">
        <v>22</v>
      </c>
      <c r="C42" s="13" t="s">
        <v>23</v>
      </c>
      <c r="D42" s="28" t="s">
        <v>55</v>
      </c>
      <c r="E42" s="11"/>
      <c r="F42" s="11"/>
      <c r="G42" s="11"/>
      <c r="H42" s="11"/>
      <c r="I42" s="11"/>
      <c r="J42" s="11"/>
      <c r="K42" s="14">
        <f>K45</f>
        <v>1</v>
      </c>
      <c r="L42" s="15">
        <f>L45</f>
        <v>0</v>
      </c>
      <c r="M42" s="15">
        <f>M45</f>
        <v>0</v>
      </c>
    </row>
    <row r="43" spans="1:13" ht="67.5" x14ac:dyDescent="0.25">
      <c r="A43" s="11"/>
      <c r="B43" s="11"/>
      <c r="C43" s="11"/>
      <c r="D43" s="12" t="s">
        <v>56</v>
      </c>
      <c r="E43" s="11"/>
      <c r="F43" s="11"/>
      <c r="G43" s="11"/>
      <c r="H43" s="11"/>
      <c r="I43" s="11"/>
      <c r="J43" s="11"/>
      <c r="K43" s="11"/>
      <c r="L43" s="11"/>
      <c r="M43" s="11"/>
    </row>
    <row r="44" spans="1:13" x14ac:dyDescent="0.25">
      <c r="A44" s="11"/>
      <c r="B44" s="11"/>
      <c r="C44" s="11"/>
      <c r="D44" s="12"/>
      <c r="E44" s="13" t="s">
        <v>25</v>
      </c>
      <c r="F44" s="11">
        <v>1</v>
      </c>
      <c r="G44" s="16">
        <v>0</v>
      </c>
      <c r="H44" s="16">
        <v>0</v>
      </c>
      <c r="I44" s="16">
        <v>0</v>
      </c>
      <c r="J44" s="15">
        <f>F44*(G44+ (G44= 0))*(H44+ (H44= 0))*(I44+ (I44= 0))</f>
        <v>1</v>
      </c>
      <c r="K44" s="11"/>
      <c r="L44" s="11"/>
      <c r="M44" s="11"/>
    </row>
    <row r="45" spans="1:13" x14ac:dyDescent="0.25">
      <c r="A45" s="11"/>
      <c r="B45" s="11"/>
      <c r="C45" s="11"/>
      <c r="D45" s="12"/>
      <c r="E45" s="11"/>
      <c r="F45" s="11"/>
      <c r="G45" s="11"/>
      <c r="H45" s="11"/>
      <c r="I45" s="11"/>
      <c r="J45" s="17" t="s">
        <v>57</v>
      </c>
      <c r="K45" s="18">
        <f>SUM(J44:J44)</f>
        <v>1</v>
      </c>
      <c r="L45" s="16">
        <v>0</v>
      </c>
      <c r="M45" s="10">
        <f>ROUND(L45*K45,2)</f>
        <v>0</v>
      </c>
    </row>
    <row r="46" spans="1:13" ht="0.95" customHeight="1" x14ac:dyDescent="0.25">
      <c r="A46" s="19"/>
      <c r="B46" s="19"/>
      <c r="C46" s="19"/>
      <c r="D46" s="29"/>
      <c r="E46" s="19"/>
      <c r="F46" s="19"/>
      <c r="G46" s="19"/>
      <c r="H46" s="19"/>
      <c r="I46" s="19"/>
      <c r="J46" s="19"/>
      <c r="K46" s="19"/>
      <c r="L46" s="19"/>
      <c r="M46" s="19"/>
    </row>
    <row r="47" spans="1:13" x14ac:dyDescent="0.25">
      <c r="A47" s="13" t="s">
        <v>58</v>
      </c>
      <c r="B47" s="13" t="s">
        <v>22</v>
      </c>
      <c r="C47" s="13" t="s">
        <v>60</v>
      </c>
      <c r="D47" s="28" t="s">
        <v>59</v>
      </c>
      <c r="E47" s="11"/>
      <c r="F47" s="11"/>
      <c r="G47" s="11"/>
      <c r="H47" s="11"/>
      <c r="I47" s="11"/>
      <c r="J47" s="11"/>
      <c r="K47" s="14">
        <f>K52</f>
        <v>67.171500000000009</v>
      </c>
      <c r="L47" s="15">
        <f>L52</f>
        <v>0</v>
      </c>
      <c r="M47" s="15">
        <f>M52</f>
        <v>0</v>
      </c>
    </row>
    <row r="48" spans="1:13" ht="90" x14ac:dyDescent="0.25">
      <c r="A48" s="11"/>
      <c r="B48" s="11"/>
      <c r="C48" s="11"/>
      <c r="D48" s="12" t="s">
        <v>61</v>
      </c>
      <c r="E48" s="11"/>
      <c r="F48" s="11"/>
      <c r="G48" s="11"/>
      <c r="H48" s="11"/>
      <c r="I48" s="11"/>
      <c r="J48" s="11"/>
      <c r="K48" s="11"/>
      <c r="L48" s="11"/>
      <c r="M48" s="11"/>
    </row>
    <row r="49" spans="1:13" x14ac:dyDescent="0.25">
      <c r="A49" s="11"/>
      <c r="B49" s="11"/>
      <c r="C49" s="11"/>
      <c r="D49" s="12"/>
      <c r="E49" s="13" t="s">
        <v>62</v>
      </c>
      <c r="F49" s="11">
        <v>1</v>
      </c>
      <c r="G49" s="16">
        <v>6.32</v>
      </c>
      <c r="H49" s="16">
        <v>0</v>
      </c>
      <c r="I49" s="16">
        <v>4.95</v>
      </c>
      <c r="J49" s="15">
        <f>F49*(G49+ (G49= 0))*(H49+ (H49= 0))*(I49+ (I49= 0))</f>
        <v>31.284000000000002</v>
      </c>
      <c r="K49" s="11"/>
      <c r="L49" s="11"/>
      <c r="M49" s="11"/>
    </row>
    <row r="50" spans="1:13" x14ac:dyDescent="0.25">
      <c r="A50" s="11"/>
      <c r="B50" s="11"/>
      <c r="C50" s="11"/>
      <c r="D50" s="12"/>
      <c r="E50" s="13" t="s">
        <v>39</v>
      </c>
      <c r="F50" s="11">
        <v>1</v>
      </c>
      <c r="G50" s="16">
        <v>5.65</v>
      </c>
      <c r="H50" s="16">
        <v>0</v>
      </c>
      <c r="I50" s="16">
        <v>4.95</v>
      </c>
      <c r="J50" s="15">
        <f>F50*(G50+ (G50= 0))*(H50+ (H50= 0))*(I50+ (I50= 0))</f>
        <v>27.967500000000001</v>
      </c>
      <c r="K50" s="11"/>
      <c r="L50" s="11"/>
      <c r="M50" s="11"/>
    </row>
    <row r="51" spans="1:13" x14ac:dyDescent="0.25">
      <c r="A51" s="11"/>
      <c r="B51" s="11"/>
      <c r="C51" s="11"/>
      <c r="D51" s="12"/>
      <c r="E51" s="13" t="s">
        <v>18</v>
      </c>
      <c r="F51" s="11">
        <v>1</v>
      </c>
      <c r="G51" s="16">
        <v>1.6</v>
      </c>
      <c r="H51" s="16">
        <v>0</v>
      </c>
      <c r="I51" s="16">
        <v>4.95</v>
      </c>
      <c r="J51" s="15">
        <f>F51*(G51+ (G51= 0))*(H51+ (H51= 0))*(I51+ (I51= 0))</f>
        <v>7.9200000000000008</v>
      </c>
      <c r="K51" s="11"/>
      <c r="L51" s="11"/>
      <c r="M51" s="11"/>
    </row>
    <row r="52" spans="1:13" x14ac:dyDescent="0.25">
      <c r="A52" s="11"/>
      <c r="B52" s="11"/>
      <c r="C52" s="11"/>
      <c r="D52" s="12"/>
      <c r="E52" s="11"/>
      <c r="F52" s="11"/>
      <c r="G52" s="11"/>
      <c r="H52" s="11"/>
      <c r="I52" s="11"/>
      <c r="J52" s="17" t="s">
        <v>63</v>
      </c>
      <c r="K52" s="18">
        <f>SUM(J49:J51)</f>
        <v>67.171500000000009</v>
      </c>
      <c r="L52" s="16">
        <v>0</v>
      </c>
      <c r="M52" s="10">
        <f>ROUND(L52*K52,2)</f>
        <v>0</v>
      </c>
    </row>
    <row r="53" spans="1:13" ht="0.95" customHeight="1" x14ac:dyDescent="0.25">
      <c r="A53" s="19"/>
      <c r="B53" s="19"/>
      <c r="C53" s="19"/>
      <c r="D53" s="29"/>
      <c r="E53" s="19"/>
      <c r="F53" s="19"/>
      <c r="G53" s="19"/>
      <c r="H53" s="19"/>
      <c r="I53" s="19"/>
      <c r="J53" s="19"/>
      <c r="K53" s="19"/>
      <c r="L53" s="19"/>
      <c r="M53" s="19"/>
    </row>
    <row r="54" spans="1:13" x14ac:dyDescent="0.25">
      <c r="A54" s="13" t="s">
        <v>64</v>
      </c>
      <c r="B54" s="13" t="s">
        <v>22</v>
      </c>
      <c r="C54" s="13" t="s">
        <v>29</v>
      </c>
      <c r="D54" s="28" t="s">
        <v>65</v>
      </c>
      <c r="E54" s="11"/>
      <c r="F54" s="11"/>
      <c r="G54" s="11"/>
      <c r="H54" s="11"/>
      <c r="I54" s="11"/>
      <c r="J54" s="11"/>
      <c r="K54" s="14">
        <f>K58</f>
        <v>200.328</v>
      </c>
      <c r="L54" s="15">
        <f>L58</f>
        <v>0</v>
      </c>
      <c r="M54" s="15">
        <f>M58</f>
        <v>0</v>
      </c>
    </row>
    <row r="55" spans="1:13" ht="67.5" x14ac:dyDescent="0.25">
      <c r="A55" s="11"/>
      <c r="B55" s="11"/>
      <c r="C55" s="11"/>
      <c r="D55" s="12" t="s">
        <v>66</v>
      </c>
      <c r="E55" s="11"/>
      <c r="F55" s="11"/>
      <c r="G55" s="11"/>
      <c r="H55" s="11"/>
      <c r="I55" s="11"/>
      <c r="J55" s="11"/>
      <c r="K55" s="11"/>
      <c r="L55" s="11"/>
      <c r="M55" s="11"/>
    </row>
    <row r="56" spans="1:13" x14ac:dyDescent="0.25">
      <c r="A56" s="11"/>
      <c r="B56" s="11"/>
      <c r="C56" s="11"/>
      <c r="D56" s="12"/>
      <c r="E56" s="13" t="s">
        <v>18</v>
      </c>
      <c r="F56" s="11">
        <v>2</v>
      </c>
      <c r="G56" s="16">
        <v>26.3</v>
      </c>
      <c r="H56" s="16">
        <v>3.4</v>
      </c>
      <c r="I56" s="16">
        <v>0</v>
      </c>
      <c r="J56" s="15">
        <f>F56*(G56+ (G56= 0))*(H56+ (H56= 0))*(I56+ (I56= 0))</f>
        <v>178.84</v>
      </c>
      <c r="K56" s="11"/>
      <c r="L56" s="11"/>
      <c r="M56" s="11"/>
    </row>
    <row r="57" spans="1:13" x14ac:dyDescent="0.25">
      <c r="A57" s="11"/>
      <c r="B57" s="11"/>
      <c r="C57" s="11"/>
      <c r="D57" s="12"/>
      <c r="E57" s="13" t="s">
        <v>18</v>
      </c>
      <c r="F57" s="11">
        <v>1</v>
      </c>
      <c r="G57" s="16">
        <v>6.32</v>
      </c>
      <c r="H57" s="16">
        <v>3.4</v>
      </c>
      <c r="I57" s="16">
        <v>0</v>
      </c>
      <c r="J57" s="15">
        <f>F57*(G57+ (G57= 0))*(H57+ (H57= 0))*(I57+ (I57= 0))</f>
        <v>21.488</v>
      </c>
      <c r="K57" s="11"/>
      <c r="L57" s="11"/>
      <c r="M57" s="11"/>
    </row>
    <row r="58" spans="1:13" x14ac:dyDescent="0.25">
      <c r="A58" s="11"/>
      <c r="B58" s="11"/>
      <c r="C58" s="11"/>
      <c r="D58" s="12"/>
      <c r="E58" s="11"/>
      <c r="F58" s="11"/>
      <c r="G58" s="11"/>
      <c r="H58" s="11"/>
      <c r="I58" s="11"/>
      <c r="J58" s="17" t="s">
        <v>67</v>
      </c>
      <c r="K58" s="18">
        <f>SUM(J56:J57)</f>
        <v>200.328</v>
      </c>
      <c r="L58" s="16">
        <v>0</v>
      </c>
      <c r="M58" s="10">
        <f>ROUND(L58*K58,2)</f>
        <v>0</v>
      </c>
    </row>
    <row r="59" spans="1:13" ht="0.95" customHeight="1" x14ac:dyDescent="0.25">
      <c r="A59" s="19"/>
      <c r="B59" s="19"/>
      <c r="C59" s="19"/>
      <c r="D59" s="29"/>
      <c r="E59" s="19"/>
      <c r="F59" s="19"/>
      <c r="G59" s="19"/>
      <c r="H59" s="19"/>
      <c r="I59" s="19"/>
      <c r="J59" s="19"/>
      <c r="K59" s="19"/>
      <c r="L59" s="19"/>
      <c r="M59" s="19"/>
    </row>
    <row r="60" spans="1:13" x14ac:dyDescent="0.25">
      <c r="A60" s="13" t="s">
        <v>68</v>
      </c>
      <c r="B60" s="13" t="s">
        <v>22</v>
      </c>
      <c r="C60" s="13" t="s">
        <v>23</v>
      </c>
      <c r="D60" s="28" t="s">
        <v>69</v>
      </c>
      <c r="E60" s="11"/>
      <c r="F60" s="11"/>
      <c r="G60" s="11"/>
      <c r="H60" s="11"/>
      <c r="I60" s="11"/>
      <c r="J60" s="11"/>
      <c r="K60" s="14">
        <f>K63</f>
        <v>1</v>
      </c>
      <c r="L60" s="15">
        <f>L63</f>
        <v>0</v>
      </c>
      <c r="M60" s="15">
        <f>M63</f>
        <v>0</v>
      </c>
    </row>
    <row r="61" spans="1:13" ht="270" x14ac:dyDescent="0.25">
      <c r="A61" s="11"/>
      <c r="B61" s="11"/>
      <c r="C61" s="11"/>
      <c r="D61" s="12" t="s">
        <v>70</v>
      </c>
      <c r="E61" s="11"/>
      <c r="F61" s="11"/>
      <c r="G61" s="11"/>
      <c r="H61" s="11"/>
      <c r="I61" s="11"/>
      <c r="J61" s="11"/>
      <c r="K61" s="11"/>
      <c r="L61" s="11"/>
      <c r="M61" s="11"/>
    </row>
    <row r="62" spans="1:13" x14ac:dyDescent="0.25">
      <c r="A62" s="11"/>
      <c r="B62" s="11"/>
      <c r="C62" s="11"/>
      <c r="D62" s="12"/>
      <c r="E62" s="13" t="s">
        <v>18</v>
      </c>
      <c r="F62" s="11">
        <v>1</v>
      </c>
      <c r="G62" s="16">
        <v>0</v>
      </c>
      <c r="H62" s="16">
        <v>0</v>
      </c>
      <c r="I62" s="16">
        <v>0</v>
      </c>
      <c r="J62" s="15">
        <f>F62*(G62+ (G62= 0))*(H62+ (H62= 0))*(I62+ (I62= 0))</f>
        <v>1</v>
      </c>
      <c r="K62" s="11"/>
      <c r="L62" s="11"/>
      <c r="M62" s="11"/>
    </row>
    <row r="63" spans="1:13" x14ac:dyDescent="0.25">
      <c r="A63" s="11"/>
      <c r="B63" s="11"/>
      <c r="C63" s="11"/>
      <c r="D63" s="12"/>
      <c r="E63" s="11"/>
      <c r="F63" s="11"/>
      <c r="G63" s="11"/>
      <c r="H63" s="11"/>
      <c r="I63" s="11"/>
      <c r="J63" s="17" t="s">
        <v>71</v>
      </c>
      <c r="K63" s="18">
        <f>SUM(J62:J62)</f>
        <v>1</v>
      </c>
      <c r="L63" s="16">
        <v>0</v>
      </c>
      <c r="M63" s="10">
        <f>ROUND(L63*K63,2)</f>
        <v>0</v>
      </c>
    </row>
    <row r="64" spans="1:13" ht="0.95" customHeight="1" x14ac:dyDescent="0.25">
      <c r="A64" s="19"/>
      <c r="B64" s="19"/>
      <c r="C64" s="19"/>
      <c r="D64" s="29"/>
      <c r="E64" s="19"/>
      <c r="F64" s="19"/>
      <c r="G64" s="19"/>
      <c r="H64" s="19"/>
      <c r="I64" s="19"/>
      <c r="J64" s="19"/>
      <c r="K64" s="19"/>
      <c r="L64" s="19"/>
      <c r="M64" s="19"/>
    </row>
    <row r="65" spans="1:13" x14ac:dyDescent="0.25">
      <c r="A65" s="13" t="s">
        <v>72</v>
      </c>
      <c r="B65" s="13" t="s">
        <v>22</v>
      </c>
      <c r="C65" s="13" t="s">
        <v>23</v>
      </c>
      <c r="D65" s="28" t="s">
        <v>73</v>
      </c>
      <c r="E65" s="11"/>
      <c r="F65" s="11"/>
      <c r="G65" s="11"/>
      <c r="H65" s="11"/>
      <c r="I65" s="11"/>
      <c r="J65" s="11"/>
      <c r="K65" s="14">
        <f>K68</f>
        <v>1</v>
      </c>
      <c r="L65" s="15">
        <f>L68</f>
        <v>0</v>
      </c>
      <c r="M65" s="15">
        <f>M68</f>
        <v>0</v>
      </c>
    </row>
    <row r="66" spans="1:13" ht="101.25" x14ac:dyDescent="0.25">
      <c r="A66" s="11"/>
      <c r="B66" s="11"/>
      <c r="C66" s="11"/>
      <c r="D66" s="12" t="s">
        <v>74</v>
      </c>
      <c r="E66" s="11"/>
      <c r="F66" s="11"/>
      <c r="G66" s="11"/>
      <c r="H66" s="11"/>
      <c r="I66" s="11"/>
      <c r="J66" s="11"/>
      <c r="K66" s="11"/>
      <c r="L66" s="11"/>
      <c r="M66" s="11"/>
    </row>
    <row r="67" spans="1:13" x14ac:dyDescent="0.25">
      <c r="A67" s="11"/>
      <c r="B67" s="11"/>
      <c r="C67" s="11"/>
      <c r="D67" s="12"/>
      <c r="E67" s="13" t="s">
        <v>75</v>
      </c>
      <c r="F67" s="11">
        <v>1</v>
      </c>
      <c r="G67" s="16">
        <v>0</v>
      </c>
      <c r="H67" s="16">
        <v>0</v>
      </c>
      <c r="I67" s="16">
        <v>0</v>
      </c>
      <c r="J67" s="15">
        <f>F67*(G67+ (G67= 0))*(H67+ (H67= 0))*(I67+ (I67= 0))</f>
        <v>1</v>
      </c>
      <c r="K67" s="11"/>
      <c r="L67" s="11"/>
      <c r="M67" s="11"/>
    </row>
    <row r="68" spans="1:13" x14ac:dyDescent="0.25">
      <c r="A68" s="11"/>
      <c r="B68" s="11"/>
      <c r="C68" s="11"/>
      <c r="D68" s="12"/>
      <c r="E68" s="11"/>
      <c r="F68" s="11"/>
      <c r="G68" s="11"/>
      <c r="H68" s="11"/>
      <c r="I68" s="11"/>
      <c r="J68" s="17" t="s">
        <v>76</v>
      </c>
      <c r="K68" s="18">
        <f>SUM(J67:J67)</f>
        <v>1</v>
      </c>
      <c r="L68" s="16">
        <v>0</v>
      </c>
      <c r="M68" s="10">
        <f>ROUND(L68*K68,2)</f>
        <v>0</v>
      </c>
    </row>
    <row r="69" spans="1:13" ht="0.95" customHeight="1" x14ac:dyDescent="0.25">
      <c r="A69" s="19"/>
      <c r="B69" s="19"/>
      <c r="C69" s="19"/>
      <c r="D69" s="29"/>
      <c r="E69" s="19"/>
      <c r="F69" s="19"/>
      <c r="G69" s="19"/>
      <c r="H69" s="19"/>
      <c r="I69" s="19"/>
      <c r="J69" s="19"/>
      <c r="K69" s="19"/>
      <c r="L69" s="19"/>
      <c r="M69" s="19"/>
    </row>
    <row r="70" spans="1:13" ht="22.5" x14ac:dyDescent="0.25">
      <c r="A70" s="13" t="s">
        <v>77</v>
      </c>
      <c r="B70" s="13" t="s">
        <v>22</v>
      </c>
      <c r="C70" s="13" t="s">
        <v>23</v>
      </c>
      <c r="D70" s="28" t="s">
        <v>78</v>
      </c>
      <c r="E70" s="11"/>
      <c r="F70" s="11"/>
      <c r="G70" s="11"/>
      <c r="H70" s="11"/>
      <c r="I70" s="11"/>
      <c r="J70" s="11"/>
      <c r="K70" s="14">
        <f>K73</f>
        <v>1</v>
      </c>
      <c r="L70" s="15">
        <f>L73</f>
        <v>0</v>
      </c>
      <c r="M70" s="15">
        <f>M73</f>
        <v>0</v>
      </c>
    </row>
    <row r="71" spans="1:13" ht="45" x14ac:dyDescent="0.25">
      <c r="A71" s="11"/>
      <c r="B71" s="11"/>
      <c r="C71" s="11"/>
      <c r="D71" s="12" t="s">
        <v>79</v>
      </c>
      <c r="E71" s="11"/>
      <c r="F71" s="11"/>
      <c r="G71" s="11"/>
      <c r="H71" s="11"/>
      <c r="I71" s="11"/>
      <c r="J71" s="11"/>
      <c r="K71" s="11"/>
      <c r="L71" s="11"/>
      <c r="M71" s="11"/>
    </row>
    <row r="72" spans="1:13" x14ac:dyDescent="0.25">
      <c r="A72" s="11"/>
      <c r="B72" s="11"/>
      <c r="C72" s="11"/>
      <c r="D72" s="12"/>
      <c r="E72" s="13" t="s">
        <v>18</v>
      </c>
      <c r="F72" s="11">
        <v>1</v>
      </c>
      <c r="G72" s="16">
        <v>0</v>
      </c>
      <c r="H72" s="16">
        <v>0</v>
      </c>
      <c r="I72" s="16">
        <v>0</v>
      </c>
      <c r="J72" s="15">
        <f>F72*(G72+ (G72= 0))*(H72+ (H72= 0))*(I72+ (I72= 0))</f>
        <v>1</v>
      </c>
      <c r="K72" s="11"/>
      <c r="L72" s="11"/>
      <c r="M72" s="11"/>
    </row>
    <row r="73" spans="1:13" x14ac:dyDescent="0.25">
      <c r="A73" s="11"/>
      <c r="B73" s="11"/>
      <c r="C73" s="11"/>
      <c r="D73" s="12"/>
      <c r="E73" s="11"/>
      <c r="F73" s="11"/>
      <c r="G73" s="11"/>
      <c r="H73" s="11"/>
      <c r="I73" s="11"/>
      <c r="J73" s="17" t="s">
        <v>80</v>
      </c>
      <c r="K73" s="18">
        <f>SUM(J72:J72)</f>
        <v>1</v>
      </c>
      <c r="L73" s="16">
        <v>0</v>
      </c>
      <c r="M73" s="10">
        <f>ROUND(L73*K73,2)</f>
        <v>0</v>
      </c>
    </row>
    <row r="74" spans="1:13" ht="0.95" customHeight="1" x14ac:dyDescent="0.25">
      <c r="A74" s="19"/>
      <c r="B74" s="19"/>
      <c r="C74" s="19"/>
      <c r="D74" s="29"/>
      <c r="E74" s="19"/>
      <c r="F74" s="19"/>
      <c r="G74" s="19"/>
      <c r="H74" s="19"/>
      <c r="I74" s="19"/>
      <c r="J74" s="19"/>
      <c r="K74" s="19"/>
      <c r="L74" s="19"/>
      <c r="M74" s="19"/>
    </row>
    <row r="75" spans="1:13" ht="22.5" x14ac:dyDescent="0.25">
      <c r="A75" s="13" t="s">
        <v>81</v>
      </c>
      <c r="B75" s="13" t="s">
        <v>22</v>
      </c>
      <c r="C75" s="13" t="s">
        <v>23</v>
      </c>
      <c r="D75" s="28" t="s">
        <v>82</v>
      </c>
      <c r="E75" s="11"/>
      <c r="F75" s="11"/>
      <c r="G75" s="11"/>
      <c r="H75" s="11"/>
      <c r="I75" s="11"/>
      <c r="J75" s="11"/>
      <c r="K75" s="14">
        <f>K78</f>
        <v>1</v>
      </c>
      <c r="L75" s="15">
        <f>L78</f>
        <v>0</v>
      </c>
      <c r="M75" s="15">
        <f>M78</f>
        <v>0</v>
      </c>
    </row>
    <row r="76" spans="1:13" ht="67.5" x14ac:dyDescent="0.25">
      <c r="A76" s="11"/>
      <c r="B76" s="11"/>
      <c r="C76" s="11"/>
      <c r="D76" s="12" t="s">
        <v>83</v>
      </c>
      <c r="E76" s="11"/>
      <c r="F76" s="11"/>
      <c r="G76" s="11"/>
      <c r="H76" s="11"/>
      <c r="I76" s="11"/>
      <c r="J76" s="11"/>
      <c r="K76" s="11"/>
      <c r="L76" s="11"/>
      <c r="M76" s="11"/>
    </row>
    <row r="77" spans="1:13" x14ac:dyDescent="0.25">
      <c r="A77" s="11"/>
      <c r="B77" s="11"/>
      <c r="C77" s="11"/>
      <c r="D77" s="12"/>
      <c r="E77" s="13" t="s">
        <v>18</v>
      </c>
      <c r="F77" s="11">
        <v>1</v>
      </c>
      <c r="G77" s="16">
        <v>0</v>
      </c>
      <c r="H77" s="16">
        <v>0</v>
      </c>
      <c r="I77" s="16">
        <v>0</v>
      </c>
      <c r="J77" s="15">
        <f>F77*(G77+ (G77= 0))*(H77+ (H77= 0))*(I77+ (I77= 0))</f>
        <v>1</v>
      </c>
      <c r="K77" s="11"/>
      <c r="L77" s="11"/>
      <c r="M77" s="11"/>
    </row>
    <row r="78" spans="1:13" x14ac:dyDescent="0.25">
      <c r="A78" s="11"/>
      <c r="B78" s="11"/>
      <c r="C78" s="11"/>
      <c r="D78" s="12"/>
      <c r="E78" s="11"/>
      <c r="F78" s="11"/>
      <c r="G78" s="11"/>
      <c r="H78" s="11"/>
      <c r="I78" s="11"/>
      <c r="J78" s="17" t="s">
        <v>84</v>
      </c>
      <c r="K78" s="18">
        <f>SUM(J77:J77)</f>
        <v>1</v>
      </c>
      <c r="L78" s="16">
        <v>0</v>
      </c>
      <c r="M78" s="10">
        <f>ROUND(L78*K78,2)</f>
        <v>0</v>
      </c>
    </row>
    <row r="79" spans="1:13" ht="0.95" customHeight="1" x14ac:dyDescent="0.25">
      <c r="A79" s="19"/>
      <c r="B79" s="19"/>
      <c r="C79" s="19"/>
      <c r="D79" s="29"/>
      <c r="E79" s="19"/>
      <c r="F79" s="19"/>
      <c r="G79" s="19"/>
      <c r="H79" s="19"/>
      <c r="I79" s="19"/>
      <c r="J79" s="19"/>
      <c r="K79" s="19"/>
      <c r="L79" s="19"/>
      <c r="M79" s="19"/>
    </row>
    <row r="80" spans="1:13" ht="22.5" x14ac:dyDescent="0.25">
      <c r="A80" s="13" t="s">
        <v>85</v>
      </c>
      <c r="B80" s="13" t="s">
        <v>22</v>
      </c>
      <c r="C80" s="13" t="s">
        <v>23</v>
      </c>
      <c r="D80" s="28" t="s">
        <v>86</v>
      </c>
      <c r="E80" s="11"/>
      <c r="F80" s="11"/>
      <c r="G80" s="11"/>
      <c r="H80" s="11"/>
      <c r="I80" s="11"/>
      <c r="J80" s="11"/>
      <c r="K80" s="14">
        <f>K83</f>
        <v>2</v>
      </c>
      <c r="L80" s="15">
        <f>L83</f>
        <v>0</v>
      </c>
      <c r="M80" s="15">
        <f>M83</f>
        <v>0</v>
      </c>
    </row>
    <row r="81" spans="1:13" ht="90" x14ac:dyDescent="0.25">
      <c r="A81" s="11"/>
      <c r="B81" s="11"/>
      <c r="C81" s="11"/>
      <c r="D81" s="12" t="s">
        <v>87</v>
      </c>
      <c r="E81" s="11"/>
      <c r="F81" s="11"/>
      <c r="G81" s="11"/>
      <c r="H81" s="11"/>
      <c r="I81" s="11"/>
      <c r="J81" s="11"/>
      <c r="K81" s="11"/>
      <c r="L81" s="11"/>
      <c r="M81" s="11"/>
    </row>
    <row r="82" spans="1:13" x14ac:dyDescent="0.25">
      <c r="A82" s="11"/>
      <c r="B82" s="11"/>
      <c r="C82" s="11"/>
      <c r="D82" s="12"/>
      <c r="E82" s="13" t="s">
        <v>18</v>
      </c>
      <c r="F82" s="11">
        <v>2</v>
      </c>
      <c r="G82" s="16">
        <v>0</v>
      </c>
      <c r="H82" s="16">
        <v>0</v>
      </c>
      <c r="I82" s="16">
        <v>0</v>
      </c>
      <c r="J82" s="15">
        <f>F82*(G82+ (G82= 0))*(H82+ (H82= 0))*(I82+ (I82= 0))</f>
        <v>2</v>
      </c>
      <c r="K82" s="11"/>
      <c r="L82" s="11"/>
      <c r="M82" s="11"/>
    </row>
    <row r="83" spans="1:13" x14ac:dyDescent="0.25">
      <c r="A83" s="11"/>
      <c r="B83" s="11"/>
      <c r="C83" s="11"/>
      <c r="D83" s="12"/>
      <c r="E83" s="11"/>
      <c r="F83" s="11"/>
      <c r="G83" s="11"/>
      <c r="H83" s="11"/>
      <c r="I83" s="11"/>
      <c r="J83" s="17" t="s">
        <v>88</v>
      </c>
      <c r="K83" s="18">
        <f>SUM(J82:J82)</f>
        <v>2</v>
      </c>
      <c r="L83" s="16">
        <v>0</v>
      </c>
      <c r="M83" s="10">
        <f>ROUND(L83*K83,2)</f>
        <v>0</v>
      </c>
    </row>
    <row r="84" spans="1:13" ht="0.95" customHeight="1" x14ac:dyDescent="0.25">
      <c r="A84" s="19"/>
      <c r="B84" s="19"/>
      <c r="C84" s="19"/>
      <c r="D84" s="29"/>
      <c r="E84" s="19"/>
      <c r="F84" s="19"/>
      <c r="G84" s="19"/>
      <c r="H84" s="19"/>
      <c r="I84" s="19"/>
      <c r="J84" s="19"/>
      <c r="K84" s="19"/>
      <c r="L84" s="19"/>
      <c r="M84" s="19"/>
    </row>
    <row r="85" spans="1:13" x14ac:dyDescent="0.25">
      <c r="A85" s="13" t="s">
        <v>89</v>
      </c>
      <c r="B85" s="13" t="s">
        <v>22</v>
      </c>
      <c r="C85" s="13" t="s">
        <v>23</v>
      </c>
      <c r="D85" s="28" t="s">
        <v>90</v>
      </c>
      <c r="E85" s="11"/>
      <c r="F85" s="11"/>
      <c r="G85" s="11"/>
      <c r="H85" s="11"/>
      <c r="I85" s="11"/>
      <c r="J85" s="11"/>
      <c r="K85" s="14">
        <f>K88</f>
        <v>6</v>
      </c>
      <c r="L85" s="15">
        <f>L88</f>
        <v>0</v>
      </c>
      <c r="M85" s="15">
        <f>M88</f>
        <v>0</v>
      </c>
    </row>
    <row r="86" spans="1:13" ht="45" x14ac:dyDescent="0.25">
      <c r="A86" s="11"/>
      <c r="B86" s="11"/>
      <c r="C86" s="11"/>
      <c r="D86" s="12" t="s">
        <v>91</v>
      </c>
      <c r="E86" s="11"/>
      <c r="F86" s="11"/>
      <c r="G86" s="11"/>
      <c r="H86" s="11"/>
      <c r="I86" s="11"/>
      <c r="J86" s="11"/>
      <c r="K86" s="11"/>
      <c r="L86" s="11"/>
      <c r="M86" s="11"/>
    </row>
    <row r="87" spans="1:13" x14ac:dyDescent="0.25">
      <c r="A87" s="11"/>
      <c r="B87" s="11"/>
      <c r="C87" s="11"/>
      <c r="D87" s="12"/>
      <c r="E87" s="13" t="s">
        <v>18</v>
      </c>
      <c r="F87" s="11">
        <v>6</v>
      </c>
      <c r="G87" s="16">
        <v>0</v>
      </c>
      <c r="H87" s="16">
        <v>0</v>
      </c>
      <c r="I87" s="16">
        <v>0</v>
      </c>
      <c r="J87" s="15">
        <f>F87*(G87+ (G87= 0))*(H87+ (H87= 0))*(I87+ (I87= 0))</f>
        <v>6</v>
      </c>
      <c r="K87" s="11"/>
      <c r="L87" s="11"/>
      <c r="M87" s="11"/>
    </row>
    <row r="88" spans="1:13" x14ac:dyDescent="0.25">
      <c r="A88" s="11"/>
      <c r="B88" s="11"/>
      <c r="C88" s="11"/>
      <c r="D88" s="12"/>
      <c r="E88" s="11"/>
      <c r="F88" s="11"/>
      <c r="G88" s="11"/>
      <c r="H88" s="11"/>
      <c r="I88" s="11"/>
      <c r="J88" s="17" t="s">
        <v>92</v>
      </c>
      <c r="K88" s="18">
        <f>SUM(J87:J87)</f>
        <v>6</v>
      </c>
      <c r="L88" s="16">
        <v>0</v>
      </c>
      <c r="M88" s="10">
        <f>ROUND(L88*K88,2)</f>
        <v>0</v>
      </c>
    </row>
    <row r="89" spans="1:13" ht="0.95" customHeight="1" x14ac:dyDescent="0.25">
      <c r="A89" s="19"/>
      <c r="B89" s="19"/>
      <c r="C89" s="19"/>
      <c r="D89" s="29"/>
      <c r="E89" s="19"/>
      <c r="F89" s="19"/>
      <c r="G89" s="19"/>
      <c r="H89" s="19"/>
      <c r="I89" s="19"/>
      <c r="J89" s="19"/>
      <c r="K89" s="19"/>
      <c r="L89" s="19"/>
      <c r="M89" s="19"/>
    </row>
    <row r="90" spans="1:13" x14ac:dyDescent="0.25">
      <c r="A90" s="11"/>
      <c r="B90" s="11"/>
      <c r="C90" s="11"/>
      <c r="D90" s="12"/>
      <c r="E90" s="11"/>
      <c r="F90" s="11"/>
      <c r="G90" s="11"/>
      <c r="H90" s="11"/>
      <c r="I90" s="11"/>
      <c r="J90" s="17" t="s">
        <v>93</v>
      </c>
      <c r="K90" s="20">
        <v>1</v>
      </c>
      <c r="L90" s="10">
        <f>M9+M15+M20+M25+M30+M35+M40+M45+M52+M58+M63+M68+M73+M78+M83+M88</f>
        <v>0</v>
      </c>
      <c r="M90" s="10">
        <f>ROUND(L90*K90,2)</f>
        <v>0</v>
      </c>
    </row>
    <row r="91" spans="1:13" ht="0.95" customHeight="1" x14ac:dyDescent="0.25">
      <c r="A91" s="19"/>
      <c r="B91" s="19"/>
      <c r="C91" s="19"/>
      <c r="D91" s="29"/>
      <c r="E91" s="19"/>
      <c r="F91" s="19"/>
      <c r="G91" s="19"/>
      <c r="H91" s="19"/>
      <c r="I91" s="19"/>
      <c r="J91" s="19"/>
      <c r="K91" s="19"/>
      <c r="L91" s="19"/>
      <c r="M91" s="19"/>
    </row>
    <row r="92" spans="1:13" x14ac:dyDescent="0.25">
      <c r="A92" s="7" t="s">
        <v>94</v>
      </c>
      <c r="B92" s="7" t="s">
        <v>17</v>
      </c>
      <c r="C92" s="7" t="s">
        <v>18</v>
      </c>
      <c r="D92" s="27" t="s">
        <v>95</v>
      </c>
      <c r="E92" s="8"/>
      <c r="F92" s="8"/>
      <c r="G92" s="8"/>
      <c r="H92" s="8"/>
      <c r="I92" s="8"/>
      <c r="J92" s="8"/>
      <c r="K92" s="9">
        <f>K220</f>
        <v>1</v>
      </c>
      <c r="L92" s="10">
        <f>L220</f>
        <v>0</v>
      </c>
      <c r="M92" s="10">
        <f>M220</f>
        <v>0</v>
      </c>
    </row>
    <row r="93" spans="1:13" x14ac:dyDescent="0.25">
      <c r="A93" s="11"/>
      <c r="B93" s="11"/>
      <c r="C93" s="11"/>
      <c r="D93" s="12"/>
      <c r="E93" s="11"/>
      <c r="F93" s="11"/>
      <c r="G93" s="11"/>
      <c r="H93" s="11"/>
      <c r="I93" s="11"/>
      <c r="J93" s="11"/>
      <c r="K93" s="11"/>
      <c r="L93" s="11"/>
      <c r="M93" s="11"/>
    </row>
    <row r="94" spans="1:13" ht="22.5" x14ac:dyDescent="0.25">
      <c r="A94" s="21" t="s">
        <v>96</v>
      </c>
      <c r="B94" s="21" t="s">
        <v>17</v>
      </c>
      <c r="C94" s="21" t="s">
        <v>18</v>
      </c>
      <c r="D94" s="30" t="s">
        <v>97</v>
      </c>
      <c r="E94" s="22"/>
      <c r="F94" s="22"/>
      <c r="G94" s="22"/>
      <c r="H94" s="22"/>
      <c r="I94" s="22"/>
      <c r="J94" s="22"/>
      <c r="K94" s="18">
        <f>K183</f>
        <v>1</v>
      </c>
      <c r="L94" s="10">
        <f>L183</f>
        <v>0</v>
      </c>
      <c r="M94" s="10">
        <f>M183</f>
        <v>0</v>
      </c>
    </row>
    <row r="95" spans="1:13" x14ac:dyDescent="0.25">
      <c r="A95" s="11"/>
      <c r="B95" s="11"/>
      <c r="C95" s="11"/>
      <c r="D95" s="12"/>
      <c r="E95" s="11"/>
      <c r="F95" s="11"/>
      <c r="G95" s="11"/>
      <c r="H95" s="11"/>
      <c r="I95" s="11"/>
      <c r="J95" s="11"/>
      <c r="K95" s="11"/>
      <c r="L95" s="11"/>
      <c r="M95" s="11"/>
    </row>
    <row r="96" spans="1:13" ht="22.5" x14ac:dyDescent="0.25">
      <c r="A96" s="13" t="s">
        <v>98</v>
      </c>
      <c r="B96" s="13" t="s">
        <v>22</v>
      </c>
      <c r="C96" s="13" t="s">
        <v>60</v>
      </c>
      <c r="D96" s="28" t="s">
        <v>99</v>
      </c>
      <c r="E96" s="11"/>
      <c r="F96" s="11"/>
      <c r="G96" s="11"/>
      <c r="H96" s="11"/>
      <c r="I96" s="11"/>
      <c r="J96" s="11"/>
      <c r="K96" s="14">
        <f>K99</f>
        <v>23.611499999999999</v>
      </c>
      <c r="L96" s="15">
        <f>L99</f>
        <v>0</v>
      </c>
      <c r="M96" s="15">
        <f>M99</f>
        <v>0</v>
      </c>
    </row>
    <row r="97" spans="1:13" ht="135" x14ac:dyDescent="0.25">
      <c r="A97" s="11"/>
      <c r="B97" s="11"/>
      <c r="C97" s="11"/>
      <c r="D97" s="12" t="s">
        <v>100</v>
      </c>
      <c r="E97" s="11"/>
      <c r="F97" s="11"/>
      <c r="G97" s="11"/>
      <c r="H97" s="11"/>
      <c r="I97" s="11"/>
      <c r="J97" s="11"/>
      <c r="K97" s="11"/>
      <c r="L97" s="11"/>
      <c r="M97" s="11"/>
    </row>
    <row r="98" spans="1:13" x14ac:dyDescent="0.25">
      <c r="A98" s="11"/>
      <c r="B98" s="11"/>
      <c r="C98" s="11"/>
      <c r="D98" s="12"/>
      <c r="E98" s="13" t="s">
        <v>25</v>
      </c>
      <c r="F98" s="11">
        <v>1</v>
      </c>
      <c r="G98" s="16">
        <v>5.83</v>
      </c>
      <c r="H98" s="16">
        <v>0</v>
      </c>
      <c r="I98" s="16">
        <v>4.05</v>
      </c>
      <c r="J98" s="15">
        <f>F98*(G98+ (G98= 0))*(H98+ (H98= 0))*(I98+ (I98= 0))</f>
        <v>23.611499999999999</v>
      </c>
      <c r="K98" s="11"/>
      <c r="L98" s="11"/>
      <c r="M98" s="11"/>
    </row>
    <row r="99" spans="1:13" x14ac:dyDescent="0.25">
      <c r="A99" s="11"/>
      <c r="B99" s="11"/>
      <c r="C99" s="11"/>
      <c r="D99" s="12"/>
      <c r="E99" s="11"/>
      <c r="F99" s="11"/>
      <c r="G99" s="11"/>
      <c r="H99" s="11"/>
      <c r="I99" s="11"/>
      <c r="J99" s="17" t="s">
        <v>101</v>
      </c>
      <c r="K99" s="18">
        <f>SUM(J98:J98)</f>
        <v>23.611499999999999</v>
      </c>
      <c r="L99" s="16">
        <v>0</v>
      </c>
      <c r="M99" s="10">
        <f>ROUND(L99*K99,2)</f>
        <v>0</v>
      </c>
    </row>
    <row r="100" spans="1:13" ht="0.95" customHeight="1" x14ac:dyDescent="0.25">
      <c r="A100" s="19"/>
      <c r="B100" s="19"/>
      <c r="C100" s="19"/>
      <c r="D100" s="29"/>
      <c r="E100" s="19"/>
      <c r="F100" s="19"/>
      <c r="G100" s="19"/>
      <c r="H100" s="19"/>
      <c r="I100" s="19"/>
      <c r="J100" s="19"/>
      <c r="K100" s="19"/>
      <c r="L100" s="19"/>
      <c r="M100" s="19"/>
    </row>
    <row r="101" spans="1:13" ht="22.5" x14ac:dyDescent="0.25">
      <c r="A101" s="13" t="s">
        <v>102</v>
      </c>
      <c r="B101" s="13" t="s">
        <v>22</v>
      </c>
      <c r="C101" s="13" t="s">
        <v>60</v>
      </c>
      <c r="D101" s="28" t="s">
        <v>103</v>
      </c>
      <c r="E101" s="11"/>
      <c r="F101" s="11"/>
      <c r="G101" s="11"/>
      <c r="H101" s="11"/>
      <c r="I101" s="11"/>
      <c r="J101" s="11"/>
      <c r="K101" s="14">
        <f>K104</f>
        <v>6.32</v>
      </c>
      <c r="L101" s="15">
        <f>L104</f>
        <v>0</v>
      </c>
      <c r="M101" s="15">
        <f>M104</f>
        <v>0</v>
      </c>
    </row>
    <row r="102" spans="1:13" ht="67.5" x14ac:dyDescent="0.25">
      <c r="A102" s="11"/>
      <c r="B102" s="11"/>
      <c r="C102" s="11"/>
      <c r="D102" s="12" t="s">
        <v>104</v>
      </c>
      <c r="E102" s="11"/>
      <c r="F102" s="11"/>
      <c r="G102" s="11"/>
      <c r="H102" s="11"/>
      <c r="I102" s="11"/>
      <c r="J102" s="11"/>
      <c r="K102" s="11"/>
      <c r="L102" s="11"/>
      <c r="M102" s="11"/>
    </row>
    <row r="103" spans="1:13" x14ac:dyDescent="0.25">
      <c r="A103" s="11"/>
      <c r="B103" s="11"/>
      <c r="C103" s="11"/>
      <c r="D103" s="12"/>
      <c r="E103" s="13" t="s">
        <v>18</v>
      </c>
      <c r="F103" s="11">
        <v>1</v>
      </c>
      <c r="G103" s="16">
        <v>6.32</v>
      </c>
      <c r="H103" s="16">
        <v>1</v>
      </c>
      <c r="I103" s="16">
        <v>0</v>
      </c>
      <c r="J103" s="15">
        <f>F103*(G103+ (G103= 0))*(H103+ (H103= 0))*(I103+ (I103= 0))</f>
        <v>6.32</v>
      </c>
      <c r="K103" s="11"/>
      <c r="L103" s="11"/>
      <c r="M103" s="11"/>
    </row>
    <row r="104" spans="1:13" x14ac:dyDescent="0.25">
      <c r="A104" s="11"/>
      <c r="B104" s="11"/>
      <c r="C104" s="11"/>
      <c r="D104" s="12"/>
      <c r="E104" s="11"/>
      <c r="F104" s="11"/>
      <c r="G104" s="11"/>
      <c r="H104" s="11"/>
      <c r="I104" s="11"/>
      <c r="J104" s="17" t="s">
        <v>105</v>
      </c>
      <c r="K104" s="18">
        <f>SUM(J103:J103)</f>
        <v>6.32</v>
      </c>
      <c r="L104" s="16">
        <v>0</v>
      </c>
      <c r="M104" s="10">
        <f>ROUND(L104*K104,2)</f>
        <v>0</v>
      </c>
    </row>
    <row r="105" spans="1:13" ht="0.95" customHeight="1" x14ac:dyDescent="0.25">
      <c r="A105" s="19"/>
      <c r="B105" s="19"/>
      <c r="C105" s="19"/>
      <c r="D105" s="29"/>
      <c r="E105" s="19"/>
      <c r="F105" s="19"/>
      <c r="G105" s="19"/>
      <c r="H105" s="19"/>
      <c r="I105" s="19"/>
      <c r="J105" s="19"/>
      <c r="K105" s="19"/>
      <c r="L105" s="19"/>
      <c r="M105" s="19"/>
    </row>
    <row r="106" spans="1:13" ht="22.5" x14ac:dyDescent="0.25">
      <c r="A106" s="13" t="s">
        <v>106</v>
      </c>
      <c r="B106" s="13" t="s">
        <v>22</v>
      </c>
      <c r="C106" s="13" t="s">
        <v>60</v>
      </c>
      <c r="D106" s="28" t="s">
        <v>107</v>
      </c>
      <c r="E106" s="11"/>
      <c r="F106" s="11"/>
      <c r="G106" s="11"/>
      <c r="H106" s="11"/>
      <c r="I106" s="11"/>
      <c r="J106" s="11"/>
      <c r="K106" s="14">
        <f>K109</f>
        <v>1</v>
      </c>
      <c r="L106" s="15">
        <f>L109</f>
        <v>0</v>
      </c>
      <c r="M106" s="15">
        <f>M109</f>
        <v>0</v>
      </c>
    </row>
    <row r="107" spans="1:13" ht="67.5" x14ac:dyDescent="0.25">
      <c r="A107" s="11"/>
      <c r="B107" s="11"/>
      <c r="C107" s="11"/>
      <c r="D107" s="12" t="s">
        <v>108</v>
      </c>
      <c r="E107" s="11"/>
      <c r="F107" s="11"/>
      <c r="G107" s="11"/>
      <c r="H107" s="11"/>
      <c r="I107" s="11"/>
      <c r="J107" s="11"/>
      <c r="K107" s="11"/>
      <c r="L107" s="11"/>
      <c r="M107" s="11"/>
    </row>
    <row r="108" spans="1:13" x14ac:dyDescent="0.25">
      <c r="A108" s="11"/>
      <c r="B108" s="11"/>
      <c r="C108" s="11"/>
      <c r="D108" s="12"/>
      <c r="E108" s="13" t="s">
        <v>18</v>
      </c>
      <c r="F108" s="11">
        <v>1</v>
      </c>
      <c r="G108" s="16">
        <v>0</v>
      </c>
      <c r="H108" s="16">
        <v>0</v>
      </c>
      <c r="I108" s="16">
        <v>0</v>
      </c>
      <c r="J108" s="15">
        <f>F108*(G108+ (G108= 0))*(H108+ (H108= 0))*(I108+ (I108= 0))</f>
        <v>1</v>
      </c>
      <c r="K108" s="11"/>
      <c r="L108" s="11"/>
      <c r="M108" s="11"/>
    </row>
    <row r="109" spans="1:13" x14ac:dyDescent="0.25">
      <c r="A109" s="11"/>
      <c r="B109" s="11"/>
      <c r="C109" s="11"/>
      <c r="D109" s="12"/>
      <c r="E109" s="11"/>
      <c r="F109" s="11"/>
      <c r="G109" s="11"/>
      <c r="H109" s="11"/>
      <c r="I109" s="11"/>
      <c r="J109" s="17" t="s">
        <v>109</v>
      </c>
      <c r="K109" s="18">
        <f>SUM(J108:J108)</f>
        <v>1</v>
      </c>
      <c r="L109" s="16">
        <v>0</v>
      </c>
      <c r="M109" s="10">
        <f>ROUND(L109*K109,2)</f>
        <v>0</v>
      </c>
    </row>
    <row r="110" spans="1:13" ht="0.95" customHeight="1" x14ac:dyDescent="0.25">
      <c r="A110" s="19"/>
      <c r="B110" s="19"/>
      <c r="C110" s="19"/>
      <c r="D110" s="29"/>
      <c r="E110" s="19"/>
      <c r="F110" s="19"/>
      <c r="G110" s="19"/>
      <c r="H110" s="19"/>
      <c r="I110" s="19"/>
      <c r="J110" s="19"/>
      <c r="K110" s="19"/>
      <c r="L110" s="19"/>
      <c r="M110" s="19"/>
    </row>
    <row r="111" spans="1:13" ht="22.5" x14ac:dyDescent="0.25">
      <c r="A111" s="13" t="s">
        <v>110</v>
      </c>
      <c r="B111" s="13" t="s">
        <v>22</v>
      </c>
      <c r="C111" s="13" t="s">
        <v>60</v>
      </c>
      <c r="D111" s="28" t="s">
        <v>111</v>
      </c>
      <c r="E111" s="11"/>
      <c r="F111" s="11"/>
      <c r="G111" s="11"/>
      <c r="H111" s="11"/>
      <c r="I111" s="11"/>
      <c r="J111" s="11"/>
      <c r="K111" s="14">
        <f>K115</f>
        <v>8.93</v>
      </c>
      <c r="L111" s="15">
        <f>L115</f>
        <v>0</v>
      </c>
      <c r="M111" s="15">
        <f>M115</f>
        <v>0</v>
      </c>
    </row>
    <row r="112" spans="1:13" ht="56.25" x14ac:dyDescent="0.25">
      <c r="A112" s="11"/>
      <c r="B112" s="11"/>
      <c r="C112" s="11"/>
      <c r="D112" s="12" t="s">
        <v>112</v>
      </c>
      <c r="E112" s="11"/>
      <c r="F112" s="11"/>
      <c r="G112" s="11"/>
      <c r="H112" s="11"/>
      <c r="I112" s="11"/>
      <c r="J112" s="11"/>
      <c r="K112" s="11"/>
      <c r="L112" s="11"/>
      <c r="M112" s="11"/>
    </row>
    <row r="113" spans="1:13" x14ac:dyDescent="0.25">
      <c r="A113" s="11"/>
      <c r="B113" s="11"/>
      <c r="C113" s="11"/>
      <c r="D113" s="12"/>
      <c r="E113" s="13" t="s">
        <v>18</v>
      </c>
      <c r="F113" s="11">
        <v>1</v>
      </c>
      <c r="G113" s="16">
        <v>4.7</v>
      </c>
      <c r="H113" s="16">
        <v>1.9</v>
      </c>
      <c r="I113" s="16">
        <v>0</v>
      </c>
      <c r="J113" s="15">
        <f>F113*(G113+ (G113= 0))*(H113+ (H113= 0))*(I113+ (I113= 0))</f>
        <v>8.93</v>
      </c>
      <c r="K113" s="11"/>
      <c r="L113" s="11"/>
      <c r="M113" s="11"/>
    </row>
    <row r="114" spans="1:13" x14ac:dyDescent="0.25">
      <c r="A114" s="11"/>
      <c r="B114" s="11"/>
      <c r="C114" s="11"/>
      <c r="D114" s="12"/>
      <c r="E114" s="13" t="s">
        <v>18</v>
      </c>
      <c r="F114" s="11">
        <v>0</v>
      </c>
      <c r="G114" s="16">
        <v>0</v>
      </c>
      <c r="H114" s="16">
        <v>0</v>
      </c>
      <c r="I114" s="16">
        <v>0</v>
      </c>
      <c r="J114" s="15">
        <f>F114*(G114+ (G114= 0))*(H114+ (H114= 0))*(I114+ (I114= 0))</f>
        <v>0</v>
      </c>
      <c r="K114" s="11"/>
      <c r="L114" s="11"/>
      <c r="M114" s="11"/>
    </row>
    <row r="115" spans="1:13" x14ac:dyDescent="0.25">
      <c r="A115" s="11"/>
      <c r="B115" s="11"/>
      <c r="C115" s="11"/>
      <c r="D115" s="12"/>
      <c r="E115" s="11"/>
      <c r="F115" s="11"/>
      <c r="G115" s="11"/>
      <c r="H115" s="11"/>
      <c r="I115" s="11"/>
      <c r="J115" s="17" t="s">
        <v>113</v>
      </c>
      <c r="K115" s="18">
        <f>SUM(J113:J114)</f>
        <v>8.93</v>
      </c>
      <c r="L115" s="16">
        <v>0</v>
      </c>
      <c r="M115" s="10">
        <f>ROUND(L115*K115,2)</f>
        <v>0</v>
      </c>
    </row>
    <row r="116" spans="1:13" ht="0.95" customHeight="1" x14ac:dyDescent="0.25">
      <c r="A116" s="19"/>
      <c r="B116" s="19"/>
      <c r="C116" s="19"/>
      <c r="D116" s="29"/>
      <c r="E116" s="19"/>
      <c r="F116" s="19"/>
      <c r="G116" s="19"/>
      <c r="H116" s="19"/>
      <c r="I116" s="19"/>
      <c r="J116" s="19"/>
      <c r="K116" s="19"/>
      <c r="L116" s="19"/>
      <c r="M116" s="19"/>
    </row>
    <row r="117" spans="1:13" x14ac:dyDescent="0.25">
      <c r="A117" s="13" t="s">
        <v>114</v>
      </c>
      <c r="B117" s="13" t="s">
        <v>22</v>
      </c>
      <c r="C117" s="13" t="s">
        <v>6</v>
      </c>
      <c r="D117" s="28" t="s">
        <v>115</v>
      </c>
      <c r="E117" s="11"/>
      <c r="F117" s="11"/>
      <c r="G117" s="11"/>
      <c r="H117" s="11"/>
      <c r="I117" s="11"/>
      <c r="J117" s="11"/>
      <c r="K117" s="14">
        <f>K122</f>
        <v>4</v>
      </c>
      <c r="L117" s="15">
        <f>L122</f>
        <v>0</v>
      </c>
      <c r="M117" s="15">
        <f>M122</f>
        <v>0</v>
      </c>
    </row>
    <row r="118" spans="1:13" ht="146.25" x14ac:dyDescent="0.25">
      <c r="A118" s="11"/>
      <c r="B118" s="11"/>
      <c r="C118" s="11"/>
      <c r="D118" s="12" t="s">
        <v>116</v>
      </c>
      <c r="E118" s="11"/>
      <c r="F118" s="11"/>
      <c r="G118" s="11"/>
      <c r="H118" s="11"/>
      <c r="I118" s="11"/>
      <c r="J118" s="11"/>
      <c r="K118" s="11"/>
      <c r="L118" s="11"/>
      <c r="M118" s="11"/>
    </row>
    <row r="119" spans="1:13" x14ac:dyDescent="0.25">
      <c r="A119" s="11"/>
      <c r="B119" s="11"/>
      <c r="C119" s="11"/>
      <c r="D119" s="12"/>
      <c r="E119" s="13" t="s">
        <v>117</v>
      </c>
      <c r="F119" s="11">
        <v>2</v>
      </c>
      <c r="G119" s="16">
        <v>0</v>
      </c>
      <c r="H119" s="16">
        <v>0</v>
      </c>
      <c r="I119" s="16">
        <v>0</v>
      </c>
      <c r="J119" s="15">
        <f>F119*(G119+ (G119= 0))*(H119+ (H119= 0))*(I119+ (I119= 0))</f>
        <v>2</v>
      </c>
      <c r="K119" s="11"/>
      <c r="L119" s="11"/>
      <c r="M119" s="11"/>
    </row>
    <row r="120" spans="1:13" x14ac:dyDescent="0.25">
      <c r="A120" s="11"/>
      <c r="B120" s="11"/>
      <c r="C120" s="11"/>
      <c r="D120" s="12"/>
      <c r="E120" s="13" t="s">
        <v>118</v>
      </c>
      <c r="F120" s="11">
        <v>1</v>
      </c>
      <c r="G120" s="16">
        <v>0</v>
      </c>
      <c r="H120" s="16">
        <v>0</v>
      </c>
      <c r="I120" s="16">
        <v>0</v>
      </c>
      <c r="J120" s="15">
        <f>F120*(G120+ (G120= 0))*(H120+ (H120= 0))*(I120+ (I120= 0))</f>
        <v>1</v>
      </c>
      <c r="K120" s="11"/>
      <c r="L120" s="11"/>
      <c r="M120" s="11"/>
    </row>
    <row r="121" spans="1:13" x14ac:dyDescent="0.25">
      <c r="A121" s="11"/>
      <c r="B121" s="11"/>
      <c r="C121" s="11"/>
      <c r="D121" s="12"/>
      <c r="E121" s="13" t="s">
        <v>119</v>
      </c>
      <c r="F121" s="11">
        <v>1</v>
      </c>
      <c r="G121" s="16">
        <v>0</v>
      </c>
      <c r="H121" s="16">
        <v>0</v>
      </c>
      <c r="I121" s="16">
        <v>0</v>
      </c>
      <c r="J121" s="15">
        <f>F121*(G121+ (G121= 0))*(H121+ (H121= 0))*(I121+ (I121= 0))</f>
        <v>1</v>
      </c>
      <c r="K121" s="11"/>
      <c r="L121" s="11"/>
      <c r="M121" s="11"/>
    </row>
    <row r="122" spans="1:13" x14ac:dyDescent="0.25">
      <c r="A122" s="11"/>
      <c r="B122" s="11"/>
      <c r="C122" s="11"/>
      <c r="D122" s="12"/>
      <c r="E122" s="11"/>
      <c r="F122" s="11"/>
      <c r="G122" s="11"/>
      <c r="H122" s="11"/>
      <c r="I122" s="11"/>
      <c r="J122" s="17" t="s">
        <v>120</v>
      </c>
      <c r="K122" s="18">
        <f>SUM(J119:J121)</f>
        <v>4</v>
      </c>
      <c r="L122" s="16">
        <v>0</v>
      </c>
      <c r="M122" s="10">
        <f>ROUND(L122*K122,2)</f>
        <v>0</v>
      </c>
    </row>
    <row r="123" spans="1:13" ht="0.95" customHeight="1" x14ac:dyDescent="0.25">
      <c r="A123" s="19"/>
      <c r="B123" s="19"/>
      <c r="C123" s="19"/>
      <c r="D123" s="29"/>
      <c r="E123" s="19"/>
      <c r="F123" s="19"/>
      <c r="G123" s="19"/>
      <c r="H123" s="19"/>
      <c r="I123" s="19"/>
      <c r="J123" s="19"/>
      <c r="K123" s="19"/>
      <c r="L123" s="19"/>
      <c r="M123" s="19"/>
    </row>
    <row r="124" spans="1:13" x14ac:dyDescent="0.25">
      <c r="A124" s="13" t="s">
        <v>121</v>
      </c>
      <c r="B124" s="13" t="s">
        <v>22</v>
      </c>
      <c r="C124" s="13" t="s">
        <v>6</v>
      </c>
      <c r="D124" s="28" t="s">
        <v>122</v>
      </c>
      <c r="E124" s="11"/>
      <c r="F124" s="11"/>
      <c r="G124" s="11"/>
      <c r="H124" s="11"/>
      <c r="I124" s="11"/>
      <c r="J124" s="11"/>
      <c r="K124" s="14">
        <f>K127</f>
        <v>43</v>
      </c>
      <c r="L124" s="15">
        <f>L127</f>
        <v>0</v>
      </c>
      <c r="M124" s="15">
        <f>M127</f>
        <v>0</v>
      </c>
    </row>
    <row r="125" spans="1:13" ht="78.75" x14ac:dyDescent="0.25">
      <c r="A125" s="11"/>
      <c r="B125" s="11"/>
      <c r="C125" s="11"/>
      <c r="D125" s="12" t="s">
        <v>123</v>
      </c>
      <c r="E125" s="11"/>
      <c r="F125" s="11"/>
      <c r="G125" s="11"/>
      <c r="H125" s="11"/>
      <c r="I125" s="11"/>
      <c r="J125" s="11"/>
      <c r="K125" s="11"/>
      <c r="L125" s="11"/>
      <c r="M125" s="11"/>
    </row>
    <row r="126" spans="1:13" x14ac:dyDescent="0.25">
      <c r="A126" s="11"/>
      <c r="B126" s="11"/>
      <c r="C126" s="11"/>
      <c r="D126" s="12"/>
      <c r="E126" s="13" t="s">
        <v>18</v>
      </c>
      <c r="F126" s="11">
        <v>43</v>
      </c>
      <c r="G126" s="16">
        <v>0</v>
      </c>
      <c r="H126" s="16">
        <v>0</v>
      </c>
      <c r="I126" s="16">
        <v>0</v>
      </c>
      <c r="J126" s="15">
        <f>F126*(G126+ (G126= 0))*(H126+ (H126= 0))*(I126+ (I126= 0))</f>
        <v>43</v>
      </c>
      <c r="K126" s="11"/>
      <c r="L126" s="11"/>
      <c r="M126" s="11"/>
    </row>
    <row r="127" spans="1:13" x14ac:dyDescent="0.25">
      <c r="A127" s="11"/>
      <c r="B127" s="11"/>
      <c r="C127" s="11"/>
      <c r="D127" s="12"/>
      <c r="E127" s="11"/>
      <c r="F127" s="11"/>
      <c r="G127" s="11"/>
      <c r="H127" s="11"/>
      <c r="I127" s="11"/>
      <c r="J127" s="17" t="s">
        <v>124</v>
      </c>
      <c r="K127" s="18">
        <f>SUM(J126:J126)</f>
        <v>43</v>
      </c>
      <c r="L127" s="16">
        <v>0</v>
      </c>
      <c r="M127" s="10">
        <f>ROUND(L127*K127,2)</f>
        <v>0</v>
      </c>
    </row>
    <row r="128" spans="1:13" ht="0.95" customHeight="1" x14ac:dyDescent="0.25">
      <c r="A128" s="19"/>
      <c r="B128" s="19"/>
      <c r="C128" s="19"/>
      <c r="D128" s="29"/>
      <c r="E128" s="19"/>
      <c r="F128" s="19"/>
      <c r="G128" s="19"/>
      <c r="H128" s="19"/>
      <c r="I128" s="19"/>
      <c r="J128" s="19"/>
      <c r="K128" s="19"/>
      <c r="L128" s="19"/>
      <c r="M128" s="19"/>
    </row>
    <row r="129" spans="1:13" x14ac:dyDescent="0.25">
      <c r="A129" s="13" t="s">
        <v>125</v>
      </c>
      <c r="B129" s="13" t="s">
        <v>22</v>
      </c>
      <c r="C129" s="13" t="s">
        <v>127</v>
      </c>
      <c r="D129" s="28" t="s">
        <v>126</v>
      </c>
      <c r="E129" s="11"/>
      <c r="F129" s="11"/>
      <c r="G129" s="11"/>
      <c r="H129" s="11"/>
      <c r="I129" s="11"/>
      <c r="J129" s="11"/>
      <c r="K129" s="14">
        <f>K141</f>
        <v>717.49</v>
      </c>
      <c r="L129" s="15">
        <f>L141</f>
        <v>0</v>
      </c>
      <c r="M129" s="15">
        <f>M141</f>
        <v>0</v>
      </c>
    </row>
    <row r="130" spans="1:13" ht="157.5" x14ac:dyDescent="0.25">
      <c r="A130" s="11"/>
      <c r="B130" s="11"/>
      <c r="C130" s="11"/>
      <c r="D130" s="12" t="s">
        <v>128</v>
      </c>
      <c r="E130" s="11"/>
      <c r="F130" s="11"/>
      <c r="G130" s="11"/>
      <c r="H130" s="11"/>
      <c r="I130" s="11"/>
      <c r="J130" s="11"/>
      <c r="K130" s="11"/>
      <c r="L130" s="11"/>
      <c r="M130" s="11"/>
    </row>
    <row r="131" spans="1:13" x14ac:dyDescent="0.25">
      <c r="A131" s="11"/>
      <c r="B131" s="11"/>
      <c r="C131" s="11"/>
      <c r="D131" s="12"/>
      <c r="E131" s="13" t="s">
        <v>129</v>
      </c>
      <c r="F131" s="11">
        <v>219.44</v>
      </c>
      <c r="G131" s="16">
        <v>0</v>
      </c>
      <c r="H131" s="16">
        <v>0</v>
      </c>
      <c r="I131" s="16">
        <v>0</v>
      </c>
      <c r="J131" s="15">
        <f>F131*(G131+ (G131= 0))*(H131+ (H131= 0))*(I131+ (I131= 0))</f>
        <v>219.44</v>
      </c>
      <c r="K131" s="11"/>
      <c r="L131" s="11"/>
      <c r="M131" s="11"/>
    </row>
    <row r="132" spans="1:13" x14ac:dyDescent="0.25">
      <c r="A132" s="11"/>
      <c r="B132" s="11"/>
      <c r="C132" s="11"/>
      <c r="D132" s="12"/>
      <c r="E132" s="13" t="s">
        <v>130</v>
      </c>
      <c r="F132" s="11">
        <v>42.2</v>
      </c>
      <c r="G132" s="16">
        <v>0</v>
      </c>
      <c r="H132" s="16">
        <v>0</v>
      </c>
      <c r="I132" s="16">
        <v>0</v>
      </c>
      <c r="J132" s="15">
        <f>F132*(G132+ (G132= 0))*(H132+ (H132= 0))*(I132+ (I132= 0))</f>
        <v>42.2</v>
      </c>
      <c r="K132" s="11"/>
      <c r="L132" s="11"/>
      <c r="M132" s="11"/>
    </row>
    <row r="133" spans="1:13" x14ac:dyDescent="0.25">
      <c r="A133" s="11"/>
      <c r="B133" s="11"/>
      <c r="C133" s="11"/>
      <c r="D133" s="12"/>
      <c r="E133" s="13" t="s">
        <v>131</v>
      </c>
      <c r="F133" s="11">
        <v>228.8</v>
      </c>
      <c r="G133" s="16">
        <v>0</v>
      </c>
      <c r="H133" s="16">
        <v>0</v>
      </c>
      <c r="I133" s="16">
        <v>0</v>
      </c>
      <c r="J133" s="15">
        <f>F133*(G133+ (G133= 0))*(H133+ (H133= 0))*(I133+ (I133= 0))</f>
        <v>228.8</v>
      </c>
      <c r="K133" s="11"/>
      <c r="L133" s="11"/>
      <c r="M133" s="11"/>
    </row>
    <row r="134" spans="1:13" x14ac:dyDescent="0.25">
      <c r="A134" s="11"/>
      <c r="B134" s="11"/>
      <c r="C134" s="11"/>
      <c r="D134" s="12"/>
      <c r="E134" s="13" t="s">
        <v>130</v>
      </c>
      <c r="F134" s="11">
        <v>107.25</v>
      </c>
      <c r="G134" s="16">
        <v>0</v>
      </c>
      <c r="H134" s="16">
        <v>0</v>
      </c>
      <c r="I134" s="16">
        <v>0</v>
      </c>
      <c r="J134" s="15">
        <f>F134*(G134+ (G134= 0))*(H134+ (H134= 0))*(I134+ (I134= 0))</f>
        <v>107.25</v>
      </c>
      <c r="K134" s="11"/>
      <c r="L134" s="11"/>
      <c r="M134" s="11"/>
    </row>
    <row r="135" spans="1:13" x14ac:dyDescent="0.25">
      <c r="A135" s="11"/>
      <c r="B135" s="11"/>
      <c r="C135" s="11"/>
      <c r="D135" s="12"/>
      <c r="E135" s="13" t="s">
        <v>132</v>
      </c>
      <c r="F135" s="11">
        <v>41</v>
      </c>
      <c r="G135" s="16">
        <v>0</v>
      </c>
      <c r="H135" s="16">
        <v>0</v>
      </c>
      <c r="I135" s="16">
        <v>0</v>
      </c>
      <c r="J135" s="15">
        <f>F135*(G135+ (G135= 0))*(H135+ (H135= 0))*(I135+ (I135= 0))</f>
        <v>41</v>
      </c>
      <c r="K135" s="11"/>
      <c r="L135" s="11"/>
      <c r="M135" s="11"/>
    </row>
    <row r="136" spans="1:13" x14ac:dyDescent="0.25">
      <c r="A136" s="11"/>
      <c r="B136" s="11"/>
      <c r="C136" s="11"/>
      <c r="D136" s="12"/>
      <c r="E136" s="13" t="s">
        <v>130</v>
      </c>
      <c r="F136" s="11">
        <v>16.399999999999999</v>
      </c>
      <c r="G136" s="16">
        <v>0</v>
      </c>
      <c r="H136" s="16">
        <v>0</v>
      </c>
      <c r="I136" s="16">
        <v>0</v>
      </c>
      <c r="J136" s="15">
        <f>F136*(G136+ (G136= 0))*(H136+ (H136= 0))*(I136+ (I136= 0))</f>
        <v>16.399999999999999</v>
      </c>
      <c r="K136" s="11"/>
      <c r="L136" s="11"/>
      <c r="M136" s="11"/>
    </row>
    <row r="137" spans="1:13" x14ac:dyDescent="0.25">
      <c r="A137" s="11"/>
      <c r="B137" s="11"/>
      <c r="C137" s="11"/>
      <c r="D137" s="12"/>
      <c r="E137" s="13" t="s">
        <v>133</v>
      </c>
      <c r="F137" s="11">
        <v>46.8</v>
      </c>
      <c r="G137" s="16">
        <v>0</v>
      </c>
      <c r="H137" s="16">
        <v>0</v>
      </c>
      <c r="I137" s="16">
        <v>0</v>
      </c>
      <c r="J137" s="15">
        <f>F137*(G137+ (G137= 0))*(H137+ (H137= 0))*(I137+ (I137= 0))</f>
        <v>46.8</v>
      </c>
      <c r="K137" s="11"/>
      <c r="L137" s="11"/>
      <c r="M137" s="11"/>
    </row>
    <row r="138" spans="1:13" x14ac:dyDescent="0.25">
      <c r="A138" s="11"/>
      <c r="B138" s="11"/>
      <c r="C138" s="11"/>
      <c r="D138" s="12"/>
      <c r="E138" s="13" t="s">
        <v>130</v>
      </c>
      <c r="F138" s="11">
        <v>15.6</v>
      </c>
      <c r="G138" s="16">
        <v>0</v>
      </c>
      <c r="H138" s="16">
        <v>0</v>
      </c>
      <c r="I138" s="16">
        <v>0</v>
      </c>
      <c r="J138" s="15">
        <f>F138*(G138+ (G138= 0))*(H138+ (H138= 0))*(I138+ (I138= 0))</f>
        <v>15.6</v>
      </c>
      <c r="K138" s="11"/>
      <c r="L138" s="11"/>
      <c r="M138" s="11"/>
    </row>
    <row r="139" spans="1:13" x14ac:dyDescent="0.25">
      <c r="A139" s="11"/>
      <c r="B139" s="11"/>
      <c r="C139" s="11"/>
      <c r="D139" s="12"/>
      <c r="E139" s="13" t="s">
        <v>134</v>
      </c>
      <c r="F139" s="11">
        <v>0</v>
      </c>
      <c r="G139" s="16">
        <v>150</v>
      </c>
      <c r="H139" s="16">
        <v>0</v>
      </c>
      <c r="I139" s="16">
        <v>0</v>
      </c>
      <c r="J139" s="15">
        <f>F139*(G139+ (G139= 0))*(H139+ (H139= 0))*(I139+ (I139= 0))</f>
        <v>0</v>
      </c>
      <c r="K139" s="11"/>
      <c r="L139" s="11"/>
      <c r="M139" s="11"/>
    </row>
    <row r="140" spans="1:13" x14ac:dyDescent="0.25">
      <c r="A140" s="11"/>
      <c r="B140" s="11"/>
      <c r="C140" s="11"/>
      <c r="D140" s="12"/>
      <c r="E140" s="13" t="s">
        <v>18</v>
      </c>
      <c r="F140" s="11">
        <v>0</v>
      </c>
      <c r="G140" s="16">
        <v>0</v>
      </c>
      <c r="H140" s="16">
        <v>0</v>
      </c>
      <c r="I140" s="16">
        <v>0</v>
      </c>
      <c r="J140" s="15">
        <f>F140*(G140+ (G140= 0))*(H140+ (H140= 0))*(I140+ (I140= 0))</f>
        <v>0</v>
      </c>
      <c r="K140" s="11"/>
      <c r="L140" s="11"/>
      <c r="M140" s="11"/>
    </row>
    <row r="141" spans="1:13" x14ac:dyDescent="0.25">
      <c r="A141" s="11"/>
      <c r="B141" s="11"/>
      <c r="C141" s="11"/>
      <c r="D141" s="12"/>
      <c r="E141" s="11"/>
      <c r="F141" s="11"/>
      <c r="G141" s="11"/>
      <c r="H141" s="11"/>
      <c r="I141" s="11"/>
      <c r="J141" s="17" t="s">
        <v>135</v>
      </c>
      <c r="K141" s="18">
        <f>SUM(J131:J140)</f>
        <v>717.49</v>
      </c>
      <c r="L141" s="16">
        <v>0</v>
      </c>
      <c r="M141" s="10">
        <f>ROUND(L141*K141,2)</f>
        <v>0</v>
      </c>
    </row>
    <row r="142" spans="1:13" ht="0.95" customHeight="1" x14ac:dyDescent="0.25">
      <c r="A142" s="19"/>
      <c r="B142" s="19"/>
      <c r="C142" s="19"/>
      <c r="D142" s="29"/>
      <c r="E142" s="19"/>
      <c r="F142" s="19"/>
      <c r="G142" s="19"/>
      <c r="H142" s="19"/>
      <c r="I142" s="19"/>
      <c r="J142" s="19"/>
      <c r="K142" s="19"/>
      <c r="L142" s="19"/>
      <c r="M142" s="19"/>
    </row>
    <row r="143" spans="1:13" ht="22.5" x14ac:dyDescent="0.25">
      <c r="A143" s="13" t="s">
        <v>136</v>
      </c>
      <c r="B143" s="13" t="s">
        <v>22</v>
      </c>
      <c r="C143" s="13" t="s">
        <v>60</v>
      </c>
      <c r="D143" s="28" t="s">
        <v>137</v>
      </c>
      <c r="E143" s="11"/>
      <c r="F143" s="11"/>
      <c r="G143" s="11"/>
      <c r="H143" s="11"/>
      <c r="I143" s="11"/>
      <c r="J143" s="11"/>
      <c r="K143" s="14">
        <f>K147</f>
        <v>8.93</v>
      </c>
      <c r="L143" s="15">
        <f>L147</f>
        <v>0</v>
      </c>
      <c r="M143" s="15">
        <f>M147</f>
        <v>0</v>
      </c>
    </row>
    <row r="144" spans="1:13" ht="123.75" x14ac:dyDescent="0.25">
      <c r="A144" s="11"/>
      <c r="B144" s="11"/>
      <c r="C144" s="11"/>
      <c r="D144" s="12" t="s">
        <v>138</v>
      </c>
      <c r="E144" s="11"/>
      <c r="F144" s="11"/>
      <c r="G144" s="11"/>
      <c r="H144" s="11"/>
      <c r="I144" s="11"/>
      <c r="J144" s="11"/>
      <c r="K144" s="11"/>
      <c r="L144" s="11"/>
      <c r="M144" s="11"/>
    </row>
    <row r="145" spans="1:13" x14ac:dyDescent="0.25">
      <c r="A145" s="11"/>
      <c r="B145" s="11"/>
      <c r="C145" s="11"/>
      <c r="D145" s="12"/>
      <c r="E145" s="13" t="s">
        <v>18</v>
      </c>
      <c r="F145" s="11">
        <v>1</v>
      </c>
      <c r="G145" s="16">
        <v>4.7</v>
      </c>
      <c r="H145" s="16">
        <v>1.9</v>
      </c>
      <c r="I145" s="16">
        <v>0</v>
      </c>
      <c r="J145" s="15">
        <f>F145*(G145+ (G145= 0))*(H145+ (H145= 0))*(I145+ (I145= 0))</f>
        <v>8.93</v>
      </c>
      <c r="K145" s="11"/>
      <c r="L145" s="11"/>
      <c r="M145" s="11"/>
    </row>
    <row r="146" spans="1:13" x14ac:dyDescent="0.25">
      <c r="A146" s="11"/>
      <c r="B146" s="11"/>
      <c r="C146" s="11"/>
      <c r="D146" s="12"/>
      <c r="E146" s="13" t="s">
        <v>18</v>
      </c>
      <c r="F146" s="11">
        <v>0</v>
      </c>
      <c r="G146" s="16">
        <v>0</v>
      </c>
      <c r="H146" s="16">
        <v>0</v>
      </c>
      <c r="I146" s="16">
        <v>0</v>
      </c>
      <c r="J146" s="15">
        <f>F146*(G146+ (G146= 0))*(H146+ (H146= 0))*(I146+ (I146= 0))</f>
        <v>0</v>
      </c>
      <c r="K146" s="11"/>
      <c r="L146" s="11"/>
      <c r="M146" s="11"/>
    </row>
    <row r="147" spans="1:13" x14ac:dyDescent="0.25">
      <c r="A147" s="11"/>
      <c r="B147" s="11"/>
      <c r="C147" s="11"/>
      <c r="D147" s="12"/>
      <c r="E147" s="11"/>
      <c r="F147" s="11"/>
      <c r="G147" s="11"/>
      <c r="H147" s="11"/>
      <c r="I147" s="11"/>
      <c r="J147" s="17" t="s">
        <v>139</v>
      </c>
      <c r="K147" s="18">
        <f>SUM(J145:J146)</f>
        <v>8.93</v>
      </c>
      <c r="L147" s="16">
        <v>0</v>
      </c>
      <c r="M147" s="10">
        <f>ROUND(L147*K147,2)</f>
        <v>0</v>
      </c>
    </row>
    <row r="148" spans="1:13" ht="0.95" customHeight="1" x14ac:dyDescent="0.25">
      <c r="A148" s="19"/>
      <c r="B148" s="19"/>
      <c r="C148" s="19"/>
      <c r="D148" s="29"/>
      <c r="E148" s="19"/>
      <c r="F148" s="19"/>
      <c r="G148" s="19"/>
      <c r="H148" s="19"/>
      <c r="I148" s="19"/>
      <c r="J148" s="19"/>
      <c r="K148" s="19"/>
      <c r="L148" s="19"/>
      <c r="M148" s="19"/>
    </row>
    <row r="149" spans="1:13" x14ac:dyDescent="0.25">
      <c r="A149" s="13" t="s">
        <v>140</v>
      </c>
      <c r="B149" s="13" t="s">
        <v>22</v>
      </c>
      <c r="C149" s="13" t="s">
        <v>142</v>
      </c>
      <c r="D149" s="28" t="s">
        <v>141</v>
      </c>
      <c r="E149" s="11"/>
      <c r="F149" s="11"/>
      <c r="G149" s="11"/>
      <c r="H149" s="11"/>
      <c r="I149" s="11"/>
      <c r="J149" s="11"/>
      <c r="K149" s="14">
        <f>K154</f>
        <v>6.3000000000000007</v>
      </c>
      <c r="L149" s="15">
        <f>L154</f>
        <v>0</v>
      </c>
      <c r="M149" s="15">
        <f>M154</f>
        <v>0</v>
      </c>
    </row>
    <row r="150" spans="1:13" ht="67.5" x14ac:dyDescent="0.25">
      <c r="A150" s="11"/>
      <c r="B150" s="11"/>
      <c r="C150" s="11"/>
      <c r="D150" s="12" t="s">
        <v>143</v>
      </c>
      <c r="E150" s="11"/>
      <c r="F150" s="11"/>
      <c r="G150" s="11"/>
      <c r="H150" s="11"/>
      <c r="I150" s="11"/>
      <c r="J150" s="11"/>
      <c r="K150" s="11"/>
      <c r="L150" s="11"/>
      <c r="M150" s="11"/>
    </row>
    <row r="151" spans="1:13" x14ac:dyDescent="0.25">
      <c r="A151" s="11"/>
      <c r="B151" s="11"/>
      <c r="C151" s="11"/>
      <c r="D151" s="12"/>
      <c r="E151" s="13" t="s">
        <v>18</v>
      </c>
      <c r="F151" s="11">
        <v>1</v>
      </c>
      <c r="G151" s="16">
        <v>4.7</v>
      </c>
      <c r="H151" s="16">
        <v>0</v>
      </c>
      <c r="I151" s="16">
        <v>0</v>
      </c>
      <c r="J151" s="15">
        <f>F151*(G151+ (G151= 0))*(H151+ (H151= 0))*(I151+ (I151= 0))</f>
        <v>4.7</v>
      </c>
      <c r="K151" s="11"/>
      <c r="L151" s="11"/>
      <c r="M151" s="11"/>
    </row>
    <row r="152" spans="1:13" x14ac:dyDescent="0.25">
      <c r="A152" s="11"/>
      <c r="B152" s="11"/>
      <c r="C152" s="11"/>
      <c r="D152" s="12"/>
      <c r="E152" s="13" t="s">
        <v>18</v>
      </c>
      <c r="F152" s="11">
        <v>1</v>
      </c>
      <c r="G152" s="16">
        <v>1.6</v>
      </c>
      <c r="H152" s="16">
        <v>0</v>
      </c>
      <c r="I152" s="16">
        <v>0</v>
      </c>
      <c r="J152" s="15">
        <f>F152*(G152+ (G152= 0))*(H152+ (H152= 0))*(I152+ (I152= 0))</f>
        <v>1.6</v>
      </c>
      <c r="K152" s="11"/>
      <c r="L152" s="11"/>
      <c r="M152" s="11"/>
    </row>
    <row r="153" spans="1:13" x14ac:dyDescent="0.25">
      <c r="A153" s="11"/>
      <c r="B153" s="11"/>
      <c r="C153" s="11"/>
      <c r="D153" s="12"/>
      <c r="E153" s="13" t="s">
        <v>18</v>
      </c>
      <c r="F153" s="11">
        <v>0</v>
      </c>
      <c r="G153" s="16">
        <v>0</v>
      </c>
      <c r="H153" s="16">
        <v>0</v>
      </c>
      <c r="I153" s="16">
        <v>0</v>
      </c>
      <c r="J153" s="15">
        <f>F153*(G153+ (G153= 0))*(H153+ (H153= 0))*(I153+ (I153= 0))</f>
        <v>0</v>
      </c>
      <c r="K153" s="11"/>
      <c r="L153" s="11"/>
      <c r="M153" s="11"/>
    </row>
    <row r="154" spans="1:13" x14ac:dyDescent="0.25">
      <c r="A154" s="11"/>
      <c r="B154" s="11"/>
      <c r="C154" s="11"/>
      <c r="D154" s="12"/>
      <c r="E154" s="11"/>
      <c r="F154" s="11"/>
      <c r="G154" s="11"/>
      <c r="H154" s="11"/>
      <c r="I154" s="11"/>
      <c r="J154" s="17" t="s">
        <v>144</v>
      </c>
      <c r="K154" s="18">
        <f>SUM(J151:J153)</f>
        <v>6.3000000000000007</v>
      </c>
      <c r="L154" s="16">
        <v>0</v>
      </c>
      <c r="M154" s="10">
        <f>ROUND(L154*K154,2)</f>
        <v>0</v>
      </c>
    </row>
    <row r="155" spans="1:13" ht="0.95" customHeight="1" x14ac:dyDescent="0.25">
      <c r="A155" s="19"/>
      <c r="B155" s="19"/>
      <c r="C155" s="19"/>
      <c r="D155" s="29"/>
      <c r="E155" s="19"/>
      <c r="F155" s="19"/>
      <c r="G155" s="19"/>
      <c r="H155" s="19"/>
      <c r="I155" s="19"/>
      <c r="J155" s="19"/>
      <c r="K155" s="19"/>
      <c r="L155" s="19"/>
      <c r="M155" s="19"/>
    </row>
    <row r="156" spans="1:13" ht="22.5" x14ac:dyDescent="0.25">
      <c r="A156" s="13" t="s">
        <v>145</v>
      </c>
      <c r="B156" s="13" t="s">
        <v>22</v>
      </c>
      <c r="C156" s="13" t="s">
        <v>60</v>
      </c>
      <c r="D156" s="28" t="s">
        <v>146</v>
      </c>
      <c r="E156" s="11"/>
      <c r="F156" s="11"/>
      <c r="G156" s="11"/>
      <c r="H156" s="11"/>
      <c r="I156" s="11"/>
      <c r="J156" s="11"/>
      <c r="K156" s="14">
        <f>K160</f>
        <v>8.93</v>
      </c>
      <c r="L156" s="15">
        <f>L160</f>
        <v>0</v>
      </c>
      <c r="M156" s="15">
        <f>M160</f>
        <v>0</v>
      </c>
    </row>
    <row r="157" spans="1:13" x14ac:dyDescent="0.25">
      <c r="A157" s="11"/>
      <c r="B157" s="11"/>
      <c r="C157" s="11"/>
      <c r="D157" s="12"/>
      <c r="E157" s="11"/>
      <c r="F157" s="11"/>
      <c r="G157" s="11"/>
      <c r="H157" s="11"/>
      <c r="I157" s="11"/>
      <c r="J157" s="11"/>
      <c r="K157" s="11"/>
      <c r="L157" s="11"/>
      <c r="M157" s="11"/>
    </row>
    <row r="158" spans="1:13" x14ac:dyDescent="0.25">
      <c r="A158" s="11"/>
      <c r="B158" s="11"/>
      <c r="C158" s="11"/>
      <c r="D158" s="12"/>
      <c r="E158" s="13" t="s">
        <v>18</v>
      </c>
      <c r="F158" s="11">
        <v>1</v>
      </c>
      <c r="G158" s="16">
        <v>4.7</v>
      </c>
      <c r="H158" s="16">
        <v>1.9</v>
      </c>
      <c r="I158" s="16">
        <v>0</v>
      </c>
      <c r="J158" s="15">
        <f>F158*(G158+ (G158= 0))*(H158+ (H158= 0))*(I158+ (I158= 0))</f>
        <v>8.93</v>
      </c>
      <c r="K158" s="11"/>
      <c r="L158" s="11"/>
      <c r="M158" s="11"/>
    </row>
    <row r="159" spans="1:13" x14ac:dyDescent="0.25">
      <c r="A159" s="11"/>
      <c r="B159" s="11"/>
      <c r="C159" s="11"/>
      <c r="D159" s="12"/>
      <c r="E159" s="13" t="s">
        <v>18</v>
      </c>
      <c r="F159" s="11">
        <v>0</v>
      </c>
      <c r="G159" s="16">
        <v>0</v>
      </c>
      <c r="H159" s="16">
        <v>0</v>
      </c>
      <c r="I159" s="16">
        <v>0</v>
      </c>
      <c r="J159" s="15">
        <f>F159*(G159+ (G159= 0))*(H159+ (H159= 0))*(I159+ (I159= 0))</f>
        <v>0</v>
      </c>
      <c r="K159" s="11"/>
      <c r="L159" s="11"/>
      <c r="M159" s="11"/>
    </row>
    <row r="160" spans="1:13" x14ac:dyDescent="0.25">
      <c r="A160" s="11"/>
      <c r="B160" s="11"/>
      <c r="C160" s="11"/>
      <c r="D160" s="12"/>
      <c r="E160" s="11"/>
      <c r="F160" s="11"/>
      <c r="G160" s="11"/>
      <c r="H160" s="11"/>
      <c r="I160" s="11"/>
      <c r="J160" s="17" t="s">
        <v>147</v>
      </c>
      <c r="K160" s="18">
        <f>SUM(J158:J159)</f>
        <v>8.93</v>
      </c>
      <c r="L160" s="16">
        <v>0</v>
      </c>
      <c r="M160" s="10">
        <f>ROUND(L160*K160,2)</f>
        <v>0</v>
      </c>
    </row>
    <row r="161" spans="1:13" ht="0.95" customHeight="1" x14ac:dyDescent="0.25">
      <c r="A161" s="19"/>
      <c r="B161" s="19"/>
      <c r="C161" s="19"/>
      <c r="D161" s="29"/>
      <c r="E161" s="19"/>
      <c r="F161" s="19"/>
      <c r="G161" s="19"/>
      <c r="H161" s="19"/>
      <c r="I161" s="19"/>
      <c r="J161" s="19"/>
      <c r="K161" s="19"/>
      <c r="L161" s="19"/>
      <c r="M161" s="19"/>
    </row>
    <row r="162" spans="1:13" ht="22.5" x14ac:dyDescent="0.25">
      <c r="A162" s="13" t="s">
        <v>148</v>
      </c>
      <c r="B162" s="13" t="s">
        <v>22</v>
      </c>
      <c r="C162" s="13" t="s">
        <v>43</v>
      </c>
      <c r="D162" s="28" t="s">
        <v>149</v>
      </c>
      <c r="E162" s="11"/>
      <c r="F162" s="11"/>
      <c r="G162" s="11"/>
      <c r="H162" s="11"/>
      <c r="I162" s="11"/>
      <c r="J162" s="11"/>
      <c r="K162" s="14">
        <f>K165</f>
        <v>1</v>
      </c>
      <c r="L162" s="15">
        <f>L165</f>
        <v>0</v>
      </c>
      <c r="M162" s="15">
        <f>M165</f>
        <v>0</v>
      </c>
    </row>
    <row r="163" spans="1:13" ht="33.75" x14ac:dyDescent="0.25">
      <c r="A163" s="11"/>
      <c r="B163" s="11"/>
      <c r="C163" s="11"/>
      <c r="D163" s="12" t="s">
        <v>150</v>
      </c>
      <c r="E163" s="11"/>
      <c r="F163" s="11"/>
      <c r="G163" s="11"/>
      <c r="H163" s="11"/>
      <c r="I163" s="11"/>
      <c r="J163" s="11"/>
      <c r="K163" s="11"/>
      <c r="L163" s="11"/>
      <c r="M163" s="11"/>
    </row>
    <row r="164" spans="1:13" x14ac:dyDescent="0.25">
      <c r="A164" s="11"/>
      <c r="B164" s="11"/>
      <c r="C164" s="11"/>
      <c r="D164" s="12"/>
      <c r="E164" s="13" t="s">
        <v>18</v>
      </c>
      <c r="F164" s="11">
        <v>1</v>
      </c>
      <c r="G164" s="16">
        <v>0</v>
      </c>
      <c r="H164" s="16">
        <v>0</v>
      </c>
      <c r="I164" s="16">
        <v>0</v>
      </c>
      <c r="J164" s="15">
        <f>F164*(G164+ (G164= 0))*(H164+ (H164= 0))*(I164+ (I164= 0))</f>
        <v>1</v>
      </c>
      <c r="K164" s="11"/>
      <c r="L164" s="11"/>
      <c r="M164" s="11"/>
    </row>
    <row r="165" spans="1:13" x14ac:dyDescent="0.25">
      <c r="A165" s="11"/>
      <c r="B165" s="11"/>
      <c r="C165" s="11"/>
      <c r="D165" s="12"/>
      <c r="E165" s="11"/>
      <c r="F165" s="11"/>
      <c r="G165" s="11"/>
      <c r="H165" s="11"/>
      <c r="I165" s="11"/>
      <c r="J165" s="17" t="s">
        <v>151</v>
      </c>
      <c r="K165" s="18">
        <f>SUM(J164:J164)</f>
        <v>1</v>
      </c>
      <c r="L165" s="16">
        <v>0</v>
      </c>
      <c r="M165" s="10">
        <f>ROUND(L165*K165,2)</f>
        <v>0</v>
      </c>
    </row>
    <row r="166" spans="1:13" ht="0.95" customHeight="1" x14ac:dyDescent="0.25">
      <c r="A166" s="19"/>
      <c r="B166" s="19"/>
      <c r="C166" s="19"/>
      <c r="D166" s="29"/>
      <c r="E166" s="19"/>
      <c r="F166" s="19"/>
      <c r="G166" s="19"/>
      <c r="H166" s="19"/>
      <c r="I166" s="19"/>
      <c r="J166" s="19"/>
      <c r="K166" s="19"/>
      <c r="L166" s="19"/>
      <c r="M166" s="19"/>
    </row>
    <row r="167" spans="1:13" x14ac:dyDescent="0.25">
      <c r="A167" s="13" t="s">
        <v>152</v>
      </c>
      <c r="B167" s="13" t="s">
        <v>22</v>
      </c>
      <c r="C167" s="13" t="s">
        <v>60</v>
      </c>
      <c r="D167" s="28" t="s">
        <v>153</v>
      </c>
      <c r="E167" s="11"/>
      <c r="F167" s="11"/>
      <c r="G167" s="11"/>
      <c r="H167" s="11"/>
      <c r="I167" s="11"/>
      <c r="J167" s="11"/>
      <c r="K167" s="14">
        <f>K170</f>
        <v>4.8</v>
      </c>
      <c r="L167" s="15">
        <f>L170</f>
        <v>0</v>
      </c>
      <c r="M167" s="15">
        <f>M170</f>
        <v>0</v>
      </c>
    </row>
    <row r="168" spans="1:13" ht="247.5" x14ac:dyDescent="0.25">
      <c r="A168" s="11"/>
      <c r="B168" s="11"/>
      <c r="C168" s="11"/>
      <c r="D168" s="12" t="s">
        <v>154</v>
      </c>
      <c r="E168" s="11"/>
      <c r="F168" s="11"/>
      <c r="G168" s="11"/>
      <c r="H168" s="11"/>
      <c r="I168" s="11"/>
      <c r="J168" s="11"/>
      <c r="K168" s="11"/>
      <c r="L168" s="11"/>
      <c r="M168" s="11"/>
    </row>
    <row r="169" spans="1:13" x14ac:dyDescent="0.25">
      <c r="A169" s="11"/>
      <c r="B169" s="11"/>
      <c r="C169" s="11"/>
      <c r="D169" s="12"/>
      <c r="E169" s="13" t="s">
        <v>18</v>
      </c>
      <c r="F169" s="11">
        <v>1</v>
      </c>
      <c r="G169" s="16">
        <v>4.8</v>
      </c>
      <c r="H169" s="16">
        <v>0</v>
      </c>
      <c r="I169" s="16">
        <v>0</v>
      </c>
      <c r="J169" s="15">
        <f>F169*(G169+ (G169= 0))*(H169+ (H169= 0))*(I169+ (I169= 0))</f>
        <v>4.8</v>
      </c>
      <c r="K169" s="11"/>
      <c r="L169" s="11"/>
      <c r="M169" s="11"/>
    </row>
    <row r="170" spans="1:13" x14ac:dyDescent="0.25">
      <c r="A170" s="11"/>
      <c r="B170" s="11"/>
      <c r="C170" s="11"/>
      <c r="D170" s="12"/>
      <c r="E170" s="11"/>
      <c r="F170" s="11"/>
      <c r="G170" s="11"/>
      <c r="H170" s="11"/>
      <c r="I170" s="11"/>
      <c r="J170" s="17" t="s">
        <v>155</v>
      </c>
      <c r="K170" s="18">
        <f>SUM(J169:J169)</f>
        <v>4.8</v>
      </c>
      <c r="L170" s="16">
        <v>0</v>
      </c>
      <c r="M170" s="10">
        <f>ROUND(L170*K170,2)</f>
        <v>0</v>
      </c>
    </row>
    <row r="171" spans="1:13" ht="0.95" customHeight="1" x14ac:dyDescent="0.25">
      <c r="A171" s="19"/>
      <c r="B171" s="19"/>
      <c r="C171" s="19"/>
      <c r="D171" s="29"/>
      <c r="E171" s="19"/>
      <c r="F171" s="19"/>
      <c r="G171" s="19"/>
      <c r="H171" s="19"/>
      <c r="I171" s="19"/>
      <c r="J171" s="19"/>
      <c r="K171" s="19"/>
      <c r="L171" s="19"/>
      <c r="M171" s="19"/>
    </row>
    <row r="172" spans="1:13" x14ac:dyDescent="0.25">
      <c r="A172" s="13" t="s">
        <v>156</v>
      </c>
      <c r="B172" s="13" t="s">
        <v>22</v>
      </c>
      <c r="C172" s="13" t="s">
        <v>60</v>
      </c>
      <c r="D172" s="28" t="s">
        <v>157</v>
      </c>
      <c r="E172" s="11"/>
      <c r="F172" s="11"/>
      <c r="G172" s="11"/>
      <c r="H172" s="11"/>
      <c r="I172" s="11"/>
      <c r="J172" s="11"/>
      <c r="K172" s="14">
        <f>K176</f>
        <v>4.8</v>
      </c>
      <c r="L172" s="15">
        <f>L176</f>
        <v>0</v>
      </c>
      <c r="M172" s="15">
        <f>M176</f>
        <v>0</v>
      </c>
    </row>
    <row r="173" spans="1:13" ht="123.75" x14ac:dyDescent="0.25">
      <c r="A173" s="11"/>
      <c r="B173" s="11"/>
      <c r="C173" s="11"/>
      <c r="D173" s="12" t="s">
        <v>158</v>
      </c>
      <c r="E173" s="11"/>
      <c r="F173" s="11"/>
      <c r="G173" s="11"/>
      <c r="H173" s="11"/>
      <c r="I173" s="11"/>
      <c r="J173" s="11"/>
      <c r="K173" s="11"/>
      <c r="L173" s="11"/>
      <c r="M173" s="11"/>
    </row>
    <row r="174" spans="1:13" x14ac:dyDescent="0.25">
      <c r="A174" s="11"/>
      <c r="B174" s="11"/>
      <c r="C174" s="11"/>
      <c r="D174" s="12"/>
      <c r="E174" s="13" t="s">
        <v>18</v>
      </c>
      <c r="F174" s="11">
        <v>1</v>
      </c>
      <c r="G174" s="16">
        <v>4.8</v>
      </c>
      <c r="H174" s="16">
        <v>0</v>
      </c>
      <c r="I174" s="16">
        <v>0</v>
      </c>
      <c r="J174" s="15">
        <f>F174*(G174+ (G174= 0))*(H174+ (H174= 0))*(I174+ (I174= 0))</f>
        <v>4.8</v>
      </c>
      <c r="K174" s="11"/>
      <c r="L174" s="11"/>
      <c r="M174" s="11"/>
    </row>
    <row r="175" spans="1:13" x14ac:dyDescent="0.25">
      <c r="A175" s="11"/>
      <c r="B175" s="11"/>
      <c r="C175" s="11"/>
      <c r="D175" s="12"/>
      <c r="E175" s="13" t="s">
        <v>18</v>
      </c>
      <c r="F175" s="11">
        <v>0</v>
      </c>
      <c r="G175" s="16">
        <v>0</v>
      </c>
      <c r="H175" s="16">
        <v>0</v>
      </c>
      <c r="I175" s="16">
        <v>0</v>
      </c>
      <c r="J175" s="15">
        <f>F175*(G175+ (G175= 0))*(H175+ (H175= 0))*(I175+ (I175= 0))</f>
        <v>0</v>
      </c>
      <c r="K175" s="11"/>
      <c r="L175" s="11"/>
      <c r="M175" s="11"/>
    </row>
    <row r="176" spans="1:13" x14ac:dyDescent="0.25">
      <c r="A176" s="11"/>
      <c r="B176" s="11"/>
      <c r="C176" s="11"/>
      <c r="D176" s="12"/>
      <c r="E176" s="11"/>
      <c r="F176" s="11"/>
      <c r="G176" s="11"/>
      <c r="H176" s="11"/>
      <c r="I176" s="11"/>
      <c r="J176" s="17" t="s">
        <v>159</v>
      </c>
      <c r="K176" s="18">
        <f>SUM(J174:J175)</f>
        <v>4.8</v>
      </c>
      <c r="L176" s="16">
        <v>0</v>
      </c>
      <c r="M176" s="10">
        <f>ROUND(L176*K176,2)</f>
        <v>0</v>
      </c>
    </row>
    <row r="177" spans="1:13" ht="0.95" customHeight="1" x14ac:dyDescent="0.25">
      <c r="A177" s="19"/>
      <c r="B177" s="19"/>
      <c r="C177" s="19"/>
      <c r="D177" s="29"/>
      <c r="E177" s="19"/>
      <c r="F177" s="19"/>
      <c r="G177" s="19"/>
      <c r="H177" s="19"/>
      <c r="I177" s="19"/>
      <c r="J177" s="19"/>
      <c r="K177" s="19"/>
      <c r="L177" s="19"/>
      <c r="M177" s="19"/>
    </row>
    <row r="178" spans="1:13" x14ac:dyDescent="0.25">
      <c r="A178" s="13" t="s">
        <v>160</v>
      </c>
      <c r="B178" s="13" t="s">
        <v>22</v>
      </c>
      <c r="C178" s="13" t="s">
        <v>6</v>
      </c>
      <c r="D178" s="28" t="s">
        <v>161</v>
      </c>
      <c r="E178" s="11"/>
      <c r="F178" s="11"/>
      <c r="G178" s="11"/>
      <c r="H178" s="11"/>
      <c r="I178" s="11"/>
      <c r="J178" s="11"/>
      <c r="K178" s="14">
        <f>K181</f>
        <v>3</v>
      </c>
      <c r="L178" s="15">
        <f>L181</f>
        <v>0</v>
      </c>
      <c r="M178" s="15">
        <f>M181</f>
        <v>0</v>
      </c>
    </row>
    <row r="179" spans="1:13" ht="67.5" x14ac:dyDescent="0.25">
      <c r="A179" s="11"/>
      <c r="B179" s="11"/>
      <c r="C179" s="11"/>
      <c r="D179" s="12" t="s">
        <v>162</v>
      </c>
      <c r="E179" s="11"/>
      <c r="F179" s="11"/>
      <c r="G179" s="11"/>
      <c r="H179" s="11"/>
      <c r="I179" s="11"/>
      <c r="J179" s="11"/>
      <c r="K179" s="11"/>
      <c r="L179" s="11"/>
      <c r="M179" s="11"/>
    </row>
    <row r="180" spans="1:13" x14ac:dyDescent="0.25">
      <c r="A180" s="11"/>
      <c r="B180" s="11"/>
      <c r="C180" s="11"/>
      <c r="D180" s="12"/>
      <c r="E180" s="13" t="s">
        <v>18</v>
      </c>
      <c r="F180" s="11">
        <v>3</v>
      </c>
      <c r="G180" s="16">
        <v>0</v>
      </c>
      <c r="H180" s="16">
        <v>0</v>
      </c>
      <c r="I180" s="16">
        <v>0</v>
      </c>
      <c r="J180" s="15">
        <f>F180*(G180+ (G180= 0))*(H180+ (H180= 0))*(I180+ (I180= 0))</f>
        <v>3</v>
      </c>
      <c r="K180" s="11"/>
      <c r="L180" s="11"/>
      <c r="M180" s="11"/>
    </row>
    <row r="181" spans="1:13" x14ac:dyDescent="0.25">
      <c r="A181" s="11"/>
      <c r="B181" s="11"/>
      <c r="C181" s="11"/>
      <c r="D181" s="12"/>
      <c r="E181" s="11"/>
      <c r="F181" s="11"/>
      <c r="G181" s="11"/>
      <c r="H181" s="11"/>
      <c r="I181" s="11"/>
      <c r="J181" s="17" t="s">
        <v>163</v>
      </c>
      <c r="K181" s="18">
        <f>SUM(J180:J180)</f>
        <v>3</v>
      </c>
      <c r="L181" s="16">
        <v>0</v>
      </c>
      <c r="M181" s="10">
        <f>ROUND(L181*K181,2)</f>
        <v>0</v>
      </c>
    </row>
    <row r="182" spans="1:13" ht="0.95" customHeight="1" x14ac:dyDescent="0.25">
      <c r="A182" s="19"/>
      <c r="B182" s="19"/>
      <c r="C182" s="19"/>
      <c r="D182" s="29"/>
      <c r="E182" s="19"/>
      <c r="F182" s="19"/>
      <c r="G182" s="19"/>
      <c r="H182" s="19"/>
      <c r="I182" s="19"/>
      <c r="J182" s="19"/>
      <c r="K182" s="19"/>
      <c r="L182" s="19"/>
      <c r="M182" s="19"/>
    </row>
    <row r="183" spans="1:13" x14ac:dyDescent="0.25">
      <c r="A183" s="11"/>
      <c r="B183" s="11"/>
      <c r="C183" s="11"/>
      <c r="D183" s="12"/>
      <c r="E183" s="11"/>
      <c r="F183" s="11"/>
      <c r="G183" s="11"/>
      <c r="H183" s="11"/>
      <c r="I183" s="11"/>
      <c r="J183" s="17" t="s">
        <v>164</v>
      </c>
      <c r="K183" s="23">
        <v>1</v>
      </c>
      <c r="L183" s="10">
        <f>M99+M104+M109+M115+M122+M127+M141+M147+M154+M160+M165+M170+M176+M181</f>
        <v>0</v>
      </c>
      <c r="M183" s="10">
        <f>ROUND(L183*K183,2)</f>
        <v>0</v>
      </c>
    </row>
    <row r="184" spans="1:13" ht="0.95" customHeight="1" x14ac:dyDescent="0.25">
      <c r="A184" s="19"/>
      <c r="B184" s="19"/>
      <c r="C184" s="19"/>
      <c r="D184" s="29"/>
      <c r="E184" s="19"/>
      <c r="F184" s="19"/>
      <c r="G184" s="19"/>
      <c r="H184" s="19"/>
      <c r="I184" s="19"/>
      <c r="J184" s="19"/>
      <c r="K184" s="19"/>
      <c r="L184" s="19"/>
      <c r="M184" s="19"/>
    </row>
    <row r="185" spans="1:13" ht="22.5" x14ac:dyDescent="0.25">
      <c r="A185" s="21" t="s">
        <v>165</v>
      </c>
      <c r="B185" s="21" t="s">
        <v>17</v>
      </c>
      <c r="C185" s="21" t="s">
        <v>18</v>
      </c>
      <c r="D185" s="30" t="s">
        <v>166</v>
      </c>
      <c r="E185" s="22"/>
      <c r="F185" s="22"/>
      <c r="G185" s="22"/>
      <c r="H185" s="22"/>
      <c r="I185" s="22"/>
      <c r="J185" s="22"/>
      <c r="K185" s="18">
        <f>K218</f>
        <v>1</v>
      </c>
      <c r="L185" s="10">
        <f>L218</f>
        <v>0</v>
      </c>
      <c r="M185" s="10">
        <f>M218</f>
        <v>0</v>
      </c>
    </row>
    <row r="186" spans="1:13" x14ac:dyDescent="0.25">
      <c r="A186" s="11"/>
      <c r="B186" s="11"/>
      <c r="C186" s="11"/>
      <c r="D186" s="12"/>
      <c r="E186" s="11"/>
      <c r="F186" s="11"/>
      <c r="G186" s="11"/>
      <c r="H186" s="11"/>
      <c r="I186" s="11"/>
      <c r="J186" s="11"/>
      <c r="K186" s="11"/>
      <c r="L186" s="11"/>
      <c r="M186" s="11"/>
    </row>
    <row r="187" spans="1:13" x14ac:dyDescent="0.25">
      <c r="A187" s="13" t="s">
        <v>167</v>
      </c>
      <c r="B187" s="13" t="s">
        <v>22</v>
      </c>
      <c r="C187" s="13" t="s">
        <v>168</v>
      </c>
      <c r="D187" s="28" t="s">
        <v>126</v>
      </c>
      <c r="E187" s="11"/>
      <c r="F187" s="11"/>
      <c r="G187" s="11"/>
      <c r="H187" s="11"/>
      <c r="I187" s="11"/>
      <c r="J187" s="11"/>
      <c r="K187" s="14">
        <f>K190</f>
        <v>360</v>
      </c>
      <c r="L187" s="15">
        <f>L190</f>
        <v>0</v>
      </c>
      <c r="M187" s="15">
        <f>M190</f>
        <v>0</v>
      </c>
    </row>
    <row r="188" spans="1:13" ht="157.5" x14ac:dyDescent="0.25">
      <c r="A188" s="11"/>
      <c r="B188" s="11"/>
      <c r="C188" s="11"/>
      <c r="D188" s="12" t="s">
        <v>128</v>
      </c>
      <c r="E188" s="11"/>
      <c r="F188" s="11"/>
      <c r="G188" s="11"/>
      <c r="H188" s="11"/>
      <c r="I188" s="11"/>
      <c r="J188" s="11"/>
      <c r="K188" s="11"/>
      <c r="L188" s="11"/>
      <c r="M188" s="11"/>
    </row>
    <row r="189" spans="1:13" x14ac:dyDescent="0.25">
      <c r="A189" s="11"/>
      <c r="B189" s="11"/>
      <c r="C189" s="11"/>
      <c r="D189" s="12"/>
      <c r="E189" s="13" t="s">
        <v>18</v>
      </c>
      <c r="F189" s="11">
        <v>1</v>
      </c>
      <c r="G189" s="16">
        <v>360</v>
      </c>
      <c r="H189" s="16">
        <v>0</v>
      </c>
      <c r="I189" s="16">
        <v>0</v>
      </c>
      <c r="J189" s="15">
        <f>F189*(G189+ (G189= 0))*(H189+ (H189= 0))*(I189+ (I189= 0))</f>
        <v>360</v>
      </c>
      <c r="K189" s="11"/>
      <c r="L189" s="11"/>
      <c r="M189" s="11"/>
    </row>
    <row r="190" spans="1:13" x14ac:dyDescent="0.25">
      <c r="A190" s="11"/>
      <c r="B190" s="11"/>
      <c r="C190" s="11"/>
      <c r="D190" s="12"/>
      <c r="E190" s="11"/>
      <c r="F190" s="11"/>
      <c r="G190" s="11"/>
      <c r="H190" s="11"/>
      <c r="I190" s="11"/>
      <c r="J190" s="17" t="s">
        <v>169</v>
      </c>
      <c r="K190" s="18">
        <f>SUM(J189:J189)</f>
        <v>360</v>
      </c>
      <c r="L190" s="16">
        <v>0</v>
      </c>
      <c r="M190" s="10">
        <f>ROUND(L190*K190,2)</f>
        <v>0</v>
      </c>
    </row>
    <row r="191" spans="1:13" ht="0.95" customHeight="1" x14ac:dyDescent="0.25">
      <c r="A191" s="19"/>
      <c r="B191" s="19"/>
      <c r="C191" s="19"/>
      <c r="D191" s="29"/>
      <c r="E191" s="19"/>
      <c r="F191" s="19"/>
      <c r="G191" s="19"/>
      <c r="H191" s="19"/>
      <c r="I191" s="19"/>
      <c r="J191" s="19"/>
      <c r="K191" s="19"/>
      <c r="L191" s="19"/>
      <c r="M191" s="19"/>
    </row>
    <row r="192" spans="1:13" x14ac:dyDescent="0.25">
      <c r="A192" s="13" t="s">
        <v>170</v>
      </c>
      <c r="B192" s="13" t="s">
        <v>22</v>
      </c>
      <c r="C192" s="13" t="s">
        <v>6</v>
      </c>
      <c r="D192" s="28" t="s">
        <v>115</v>
      </c>
      <c r="E192" s="11"/>
      <c r="F192" s="11"/>
      <c r="G192" s="11"/>
      <c r="H192" s="11"/>
      <c r="I192" s="11"/>
      <c r="J192" s="11"/>
      <c r="K192" s="14">
        <f>K195</f>
        <v>4</v>
      </c>
      <c r="L192" s="15">
        <f>L195</f>
        <v>0</v>
      </c>
      <c r="M192" s="15">
        <f>M195</f>
        <v>0</v>
      </c>
    </row>
    <row r="193" spans="1:13" ht="135" x14ac:dyDescent="0.25">
      <c r="A193" s="11"/>
      <c r="B193" s="11"/>
      <c r="C193" s="11"/>
      <c r="D193" s="12" t="s">
        <v>171</v>
      </c>
      <c r="E193" s="11"/>
      <c r="F193" s="11"/>
      <c r="G193" s="11"/>
      <c r="H193" s="11"/>
      <c r="I193" s="11"/>
      <c r="J193" s="11"/>
      <c r="K193" s="11"/>
      <c r="L193" s="11"/>
      <c r="M193" s="11"/>
    </row>
    <row r="194" spans="1:13" x14ac:dyDescent="0.25">
      <c r="A194" s="11"/>
      <c r="B194" s="11"/>
      <c r="C194" s="11"/>
      <c r="D194" s="12"/>
      <c r="E194" s="13" t="s">
        <v>18</v>
      </c>
      <c r="F194" s="11">
        <v>4</v>
      </c>
      <c r="G194" s="16">
        <v>0</v>
      </c>
      <c r="H194" s="16">
        <v>0</v>
      </c>
      <c r="I194" s="16">
        <v>0</v>
      </c>
      <c r="J194" s="15">
        <f>F194*(G194+ (G194= 0))*(H194+ (H194= 0))*(I194+ (I194= 0))</f>
        <v>4</v>
      </c>
      <c r="K194" s="11"/>
      <c r="L194" s="11"/>
      <c r="M194" s="11"/>
    </row>
    <row r="195" spans="1:13" x14ac:dyDescent="0.25">
      <c r="A195" s="11"/>
      <c r="B195" s="11"/>
      <c r="C195" s="11"/>
      <c r="D195" s="12"/>
      <c r="E195" s="11"/>
      <c r="F195" s="11"/>
      <c r="G195" s="11"/>
      <c r="H195" s="11"/>
      <c r="I195" s="11"/>
      <c r="J195" s="17" t="s">
        <v>172</v>
      </c>
      <c r="K195" s="18">
        <f>SUM(J194:J194)</f>
        <v>4</v>
      </c>
      <c r="L195" s="16">
        <v>0</v>
      </c>
      <c r="M195" s="10">
        <f>ROUND(L195*K195,2)</f>
        <v>0</v>
      </c>
    </row>
    <row r="196" spans="1:13" ht="0.95" customHeight="1" x14ac:dyDescent="0.25">
      <c r="A196" s="19"/>
      <c r="B196" s="19"/>
      <c r="C196" s="19"/>
      <c r="D196" s="29"/>
      <c r="E196" s="19"/>
      <c r="F196" s="19"/>
      <c r="G196" s="19"/>
      <c r="H196" s="19"/>
      <c r="I196" s="19"/>
      <c r="J196" s="19"/>
      <c r="K196" s="19"/>
      <c r="L196" s="19"/>
      <c r="M196" s="19"/>
    </row>
    <row r="197" spans="1:13" x14ac:dyDescent="0.25">
      <c r="A197" s="13" t="s">
        <v>173</v>
      </c>
      <c r="B197" s="13" t="s">
        <v>22</v>
      </c>
      <c r="C197" s="13" t="s">
        <v>6</v>
      </c>
      <c r="D197" s="28" t="s">
        <v>122</v>
      </c>
      <c r="E197" s="11"/>
      <c r="F197" s="11"/>
      <c r="G197" s="11"/>
      <c r="H197" s="11"/>
      <c r="I197" s="11"/>
      <c r="J197" s="11"/>
      <c r="K197" s="14">
        <f>K200</f>
        <v>10</v>
      </c>
      <c r="L197" s="15">
        <f>L200</f>
        <v>0</v>
      </c>
      <c r="M197" s="15">
        <f>M200</f>
        <v>0</v>
      </c>
    </row>
    <row r="198" spans="1:13" ht="78.75" x14ac:dyDescent="0.25">
      <c r="A198" s="11"/>
      <c r="B198" s="11"/>
      <c r="C198" s="11"/>
      <c r="D198" s="12" t="s">
        <v>123</v>
      </c>
      <c r="E198" s="11"/>
      <c r="F198" s="11"/>
      <c r="G198" s="11"/>
      <c r="H198" s="11"/>
      <c r="I198" s="11"/>
      <c r="J198" s="11"/>
      <c r="K198" s="11"/>
      <c r="L198" s="11"/>
      <c r="M198" s="11"/>
    </row>
    <row r="199" spans="1:13" x14ac:dyDescent="0.25">
      <c r="A199" s="11"/>
      <c r="B199" s="11"/>
      <c r="C199" s="11"/>
      <c r="D199" s="12"/>
      <c r="E199" s="13" t="s">
        <v>18</v>
      </c>
      <c r="F199" s="11">
        <v>10</v>
      </c>
      <c r="G199" s="16">
        <v>0</v>
      </c>
      <c r="H199" s="16">
        <v>0</v>
      </c>
      <c r="I199" s="16">
        <v>0</v>
      </c>
      <c r="J199" s="15">
        <f>F199*(G199+ (G199= 0))*(H199+ (H199= 0))*(I199+ (I199= 0))</f>
        <v>10</v>
      </c>
      <c r="K199" s="11"/>
      <c r="L199" s="11"/>
      <c r="M199" s="11"/>
    </row>
    <row r="200" spans="1:13" x14ac:dyDescent="0.25">
      <c r="A200" s="11"/>
      <c r="B200" s="11"/>
      <c r="C200" s="11"/>
      <c r="D200" s="12"/>
      <c r="E200" s="11"/>
      <c r="F200" s="11"/>
      <c r="G200" s="11"/>
      <c r="H200" s="11"/>
      <c r="I200" s="11"/>
      <c r="J200" s="17" t="s">
        <v>174</v>
      </c>
      <c r="K200" s="18">
        <f>SUM(J199:J199)</f>
        <v>10</v>
      </c>
      <c r="L200" s="16">
        <v>0</v>
      </c>
      <c r="M200" s="10">
        <f>ROUND(L200*K200,2)</f>
        <v>0</v>
      </c>
    </row>
    <row r="201" spans="1:13" ht="0.95" customHeight="1" x14ac:dyDescent="0.25">
      <c r="A201" s="19"/>
      <c r="B201" s="19"/>
      <c r="C201" s="19"/>
      <c r="D201" s="29"/>
      <c r="E201" s="19"/>
      <c r="F201" s="19"/>
      <c r="G201" s="19"/>
      <c r="H201" s="19"/>
      <c r="I201" s="19"/>
      <c r="J201" s="19"/>
      <c r="K201" s="19"/>
      <c r="L201" s="19"/>
      <c r="M201" s="19"/>
    </row>
    <row r="202" spans="1:13" ht="22.5" x14ac:dyDescent="0.25">
      <c r="A202" s="13" t="s">
        <v>175</v>
      </c>
      <c r="B202" s="13" t="s">
        <v>22</v>
      </c>
      <c r="C202" s="13" t="s">
        <v>60</v>
      </c>
      <c r="D202" s="28" t="s">
        <v>137</v>
      </c>
      <c r="E202" s="11"/>
      <c r="F202" s="11"/>
      <c r="G202" s="11"/>
      <c r="H202" s="11"/>
      <c r="I202" s="11"/>
      <c r="J202" s="11"/>
      <c r="K202" s="14">
        <f>K206</f>
        <v>6.048</v>
      </c>
      <c r="L202" s="15">
        <f>L206</f>
        <v>0</v>
      </c>
      <c r="M202" s="15">
        <f>M206</f>
        <v>0</v>
      </c>
    </row>
    <row r="203" spans="1:13" ht="112.5" x14ac:dyDescent="0.25">
      <c r="A203" s="11"/>
      <c r="B203" s="11"/>
      <c r="C203" s="11"/>
      <c r="D203" s="12" t="s">
        <v>176</v>
      </c>
      <c r="E203" s="11"/>
      <c r="F203" s="11"/>
      <c r="G203" s="11"/>
      <c r="H203" s="11"/>
      <c r="I203" s="11"/>
      <c r="J203" s="11"/>
      <c r="K203" s="11"/>
      <c r="L203" s="11"/>
      <c r="M203" s="11"/>
    </row>
    <row r="204" spans="1:13" x14ac:dyDescent="0.25">
      <c r="A204" s="11"/>
      <c r="B204" s="11"/>
      <c r="C204" s="11"/>
      <c r="D204" s="12"/>
      <c r="E204" s="13" t="s">
        <v>18</v>
      </c>
      <c r="F204" s="11">
        <v>1</v>
      </c>
      <c r="G204" s="16">
        <v>4.32</v>
      </c>
      <c r="H204" s="16">
        <v>1.4</v>
      </c>
      <c r="I204" s="16">
        <v>0</v>
      </c>
      <c r="J204" s="15">
        <f>F204*(G204+ (G204= 0))*(H204+ (H204= 0))*(I204+ (I204= 0))</f>
        <v>6.048</v>
      </c>
      <c r="K204" s="11"/>
      <c r="L204" s="11"/>
      <c r="M204" s="11"/>
    </row>
    <row r="205" spans="1:13" x14ac:dyDescent="0.25">
      <c r="A205" s="11"/>
      <c r="B205" s="11"/>
      <c r="C205" s="11"/>
      <c r="D205" s="12"/>
      <c r="E205" s="13" t="s">
        <v>18</v>
      </c>
      <c r="F205" s="11">
        <v>0</v>
      </c>
      <c r="G205" s="16">
        <v>0</v>
      </c>
      <c r="H205" s="16">
        <v>0</v>
      </c>
      <c r="I205" s="16">
        <v>0</v>
      </c>
      <c r="J205" s="15">
        <f>F205*(G205+ (G205= 0))*(H205+ (H205= 0))*(I205+ (I205= 0))</f>
        <v>0</v>
      </c>
      <c r="K205" s="11"/>
      <c r="L205" s="11"/>
      <c r="M205" s="11"/>
    </row>
    <row r="206" spans="1:13" x14ac:dyDescent="0.25">
      <c r="A206" s="11"/>
      <c r="B206" s="11"/>
      <c r="C206" s="11"/>
      <c r="D206" s="12"/>
      <c r="E206" s="11"/>
      <c r="F206" s="11"/>
      <c r="G206" s="11"/>
      <c r="H206" s="11"/>
      <c r="I206" s="11"/>
      <c r="J206" s="17" t="s">
        <v>177</v>
      </c>
      <c r="K206" s="18">
        <f>SUM(J204:J205)</f>
        <v>6.048</v>
      </c>
      <c r="L206" s="16">
        <v>0</v>
      </c>
      <c r="M206" s="10">
        <f>ROUND(L206*K206,2)</f>
        <v>0</v>
      </c>
    </row>
    <row r="207" spans="1:13" ht="0.95" customHeight="1" x14ac:dyDescent="0.25">
      <c r="A207" s="19"/>
      <c r="B207" s="19"/>
      <c r="C207" s="19"/>
      <c r="D207" s="29"/>
      <c r="E207" s="19"/>
      <c r="F207" s="19"/>
      <c r="G207" s="19"/>
      <c r="H207" s="19"/>
      <c r="I207" s="19"/>
      <c r="J207" s="19"/>
      <c r="K207" s="19"/>
      <c r="L207" s="19"/>
      <c r="M207" s="19"/>
    </row>
    <row r="208" spans="1:13" x14ac:dyDescent="0.25">
      <c r="A208" s="13" t="s">
        <v>178</v>
      </c>
      <c r="B208" s="13" t="s">
        <v>22</v>
      </c>
      <c r="C208" s="13" t="s">
        <v>6</v>
      </c>
      <c r="D208" s="28" t="s">
        <v>179</v>
      </c>
      <c r="E208" s="11"/>
      <c r="F208" s="11"/>
      <c r="G208" s="11"/>
      <c r="H208" s="11"/>
      <c r="I208" s="11"/>
      <c r="J208" s="11"/>
      <c r="K208" s="14">
        <f>K211</f>
        <v>1</v>
      </c>
      <c r="L208" s="15">
        <f>L211</f>
        <v>0</v>
      </c>
      <c r="M208" s="15">
        <f>M211</f>
        <v>0</v>
      </c>
    </row>
    <row r="209" spans="1:13" ht="45" x14ac:dyDescent="0.25">
      <c r="A209" s="11"/>
      <c r="B209" s="11"/>
      <c r="C209" s="11"/>
      <c r="D209" s="12" t="s">
        <v>180</v>
      </c>
      <c r="E209" s="11"/>
      <c r="F209" s="11"/>
      <c r="G209" s="11"/>
      <c r="H209" s="11"/>
      <c r="I209" s="11"/>
      <c r="J209" s="11"/>
      <c r="K209" s="11"/>
      <c r="L209" s="11"/>
      <c r="M209" s="11"/>
    </row>
    <row r="210" spans="1:13" x14ac:dyDescent="0.25">
      <c r="A210" s="11"/>
      <c r="B210" s="11"/>
      <c r="C210" s="11"/>
      <c r="D210" s="12"/>
      <c r="E210" s="13" t="s">
        <v>18</v>
      </c>
      <c r="F210" s="11">
        <v>1</v>
      </c>
      <c r="G210" s="16">
        <v>0</v>
      </c>
      <c r="H210" s="16">
        <v>0</v>
      </c>
      <c r="I210" s="16">
        <v>0</v>
      </c>
      <c r="J210" s="15">
        <f>F210*(G210+ (G210= 0))*(H210+ (H210= 0))*(I210+ (I210= 0))</f>
        <v>1</v>
      </c>
      <c r="K210" s="11"/>
      <c r="L210" s="11"/>
      <c r="M210" s="11"/>
    </row>
    <row r="211" spans="1:13" x14ac:dyDescent="0.25">
      <c r="A211" s="11"/>
      <c r="B211" s="11"/>
      <c r="C211" s="11"/>
      <c r="D211" s="12"/>
      <c r="E211" s="11"/>
      <c r="F211" s="11"/>
      <c r="G211" s="11"/>
      <c r="H211" s="11"/>
      <c r="I211" s="11"/>
      <c r="J211" s="17" t="s">
        <v>181</v>
      </c>
      <c r="K211" s="18">
        <f>SUM(J210:J210)</f>
        <v>1</v>
      </c>
      <c r="L211" s="16">
        <v>0</v>
      </c>
      <c r="M211" s="10">
        <f>ROUND(L211*K211,2)</f>
        <v>0</v>
      </c>
    </row>
    <row r="212" spans="1:13" ht="0.95" customHeight="1" x14ac:dyDescent="0.25">
      <c r="A212" s="19"/>
      <c r="B212" s="19"/>
      <c r="C212" s="19"/>
      <c r="D212" s="29"/>
      <c r="E212" s="19"/>
      <c r="F212" s="19"/>
      <c r="G212" s="19"/>
      <c r="H212" s="19"/>
      <c r="I212" s="19"/>
      <c r="J212" s="19"/>
      <c r="K212" s="19"/>
      <c r="L212" s="19"/>
      <c r="M212" s="19"/>
    </row>
    <row r="213" spans="1:13" x14ac:dyDescent="0.25">
      <c r="A213" s="13" t="s">
        <v>182</v>
      </c>
      <c r="B213" s="13" t="s">
        <v>22</v>
      </c>
      <c r="C213" s="13" t="s">
        <v>43</v>
      </c>
      <c r="D213" s="28" t="s">
        <v>183</v>
      </c>
      <c r="E213" s="11"/>
      <c r="F213" s="11"/>
      <c r="G213" s="11"/>
      <c r="H213" s="11"/>
      <c r="I213" s="11"/>
      <c r="J213" s="11"/>
      <c r="K213" s="14">
        <f>K216</f>
        <v>1</v>
      </c>
      <c r="L213" s="15">
        <f>L216</f>
        <v>0</v>
      </c>
      <c r="M213" s="15">
        <f>M216</f>
        <v>0</v>
      </c>
    </row>
    <row r="214" spans="1:13" x14ac:dyDescent="0.25">
      <c r="A214" s="11"/>
      <c r="B214" s="11"/>
      <c r="C214" s="11"/>
      <c r="D214" s="12"/>
      <c r="E214" s="11"/>
      <c r="F214" s="11"/>
      <c r="G214" s="11"/>
      <c r="H214" s="11"/>
      <c r="I214" s="11"/>
      <c r="J214" s="11"/>
      <c r="K214" s="11"/>
      <c r="L214" s="11"/>
      <c r="M214" s="11"/>
    </row>
    <row r="215" spans="1:13" x14ac:dyDescent="0.25">
      <c r="A215" s="11"/>
      <c r="B215" s="11"/>
      <c r="C215" s="11"/>
      <c r="D215" s="12"/>
      <c r="E215" s="13" t="s">
        <v>18</v>
      </c>
      <c r="F215" s="11">
        <v>1</v>
      </c>
      <c r="G215" s="16">
        <v>0</v>
      </c>
      <c r="H215" s="16">
        <v>0</v>
      </c>
      <c r="I215" s="16">
        <v>0</v>
      </c>
      <c r="J215" s="15">
        <f>F215*(G215+ (G215= 0))*(H215+ (H215= 0))*(I215+ (I215= 0))</f>
        <v>1</v>
      </c>
      <c r="K215" s="11"/>
      <c r="L215" s="11"/>
      <c r="M215" s="11"/>
    </row>
    <row r="216" spans="1:13" x14ac:dyDescent="0.25">
      <c r="A216" s="11"/>
      <c r="B216" s="11"/>
      <c r="C216" s="11"/>
      <c r="D216" s="12"/>
      <c r="E216" s="11"/>
      <c r="F216" s="11"/>
      <c r="G216" s="11"/>
      <c r="H216" s="11"/>
      <c r="I216" s="11"/>
      <c r="J216" s="17" t="s">
        <v>184</v>
      </c>
      <c r="K216" s="18">
        <f>SUM(J215:J215)</f>
        <v>1</v>
      </c>
      <c r="L216" s="16">
        <v>0</v>
      </c>
      <c r="M216" s="10">
        <f>ROUND(L216*K216,2)</f>
        <v>0</v>
      </c>
    </row>
    <row r="217" spans="1:13" ht="0.95" customHeight="1" x14ac:dyDescent="0.25">
      <c r="A217" s="19"/>
      <c r="B217" s="19"/>
      <c r="C217" s="19"/>
      <c r="D217" s="29"/>
      <c r="E217" s="19"/>
      <c r="F217" s="19"/>
      <c r="G217" s="19"/>
      <c r="H217" s="19"/>
      <c r="I217" s="19"/>
      <c r="J217" s="19"/>
      <c r="K217" s="19"/>
      <c r="L217" s="19"/>
      <c r="M217" s="19"/>
    </row>
    <row r="218" spans="1:13" x14ac:dyDescent="0.25">
      <c r="A218" s="11"/>
      <c r="B218" s="11"/>
      <c r="C218" s="11"/>
      <c r="D218" s="12"/>
      <c r="E218" s="11"/>
      <c r="F218" s="11"/>
      <c r="G218" s="11"/>
      <c r="H218" s="11"/>
      <c r="I218" s="11"/>
      <c r="J218" s="17" t="s">
        <v>185</v>
      </c>
      <c r="K218" s="23">
        <v>1</v>
      </c>
      <c r="L218" s="10">
        <f>M190+M195+M200+M206+M211+M216</f>
        <v>0</v>
      </c>
      <c r="M218" s="10">
        <f>ROUND(L218*K218,2)</f>
        <v>0</v>
      </c>
    </row>
    <row r="219" spans="1:13" ht="0.95" customHeight="1" x14ac:dyDescent="0.25">
      <c r="A219" s="19"/>
      <c r="B219" s="19"/>
      <c r="C219" s="19"/>
      <c r="D219" s="29"/>
      <c r="E219" s="19"/>
      <c r="F219" s="19"/>
      <c r="G219" s="19"/>
      <c r="H219" s="19"/>
      <c r="I219" s="19"/>
      <c r="J219" s="19"/>
      <c r="K219" s="19"/>
      <c r="L219" s="19"/>
      <c r="M219" s="19"/>
    </row>
    <row r="220" spans="1:13" x14ac:dyDescent="0.25">
      <c r="A220" s="11"/>
      <c r="B220" s="11"/>
      <c r="C220" s="11"/>
      <c r="D220" s="12"/>
      <c r="E220" s="11"/>
      <c r="F220" s="11"/>
      <c r="G220" s="11"/>
      <c r="H220" s="11"/>
      <c r="I220" s="11"/>
      <c r="J220" s="17" t="s">
        <v>186</v>
      </c>
      <c r="K220" s="20">
        <v>1</v>
      </c>
      <c r="L220" s="10">
        <f>M183+M218</f>
        <v>0</v>
      </c>
      <c r="M220" s="10">
        <f>ROUND(L220*K220,2)</f>
        <v>0</v>
      </c>
    </row>
    <row r="221" spans="1:13" ht="0.95" customHeight="1" x14ac:dyDescent="0.25">
      <c r="A221" s="19"/>
      <c r="B221" s="19"/>
      <c r="C221" s="19"/>
      <c r="D221" s="29"/>
      <c r="E221" s="19"/>
      <c r="F221" s="19"/>
      <c r="G221" s="19"/>
      <c r="H221" s="19"/>
      <c r="I221" s="19"/>
      <c r="J221" s="19"/>
      <c r="K221" s="19"/>
      <c r="L221" s="19"/>
      <c r="M221" s="19"/>
    </row>
    <row r="222" spans="1:13" x14ac:dyDescent="0.25">
      <c r="A222" s="7" t="s">
        <v>187</v>
      </c>
      <c r="B222" s="7" t="s">
        <v>17</v>
      </c>
      <c r="C222" s="7" t="s">
        <v>18</v>
      </c>
      <c r="D222" s="27" t="s">
        <v>188</v>
      </c>
      <c r="E222" s="8"/>
      <c r="F222" s="8"/>
      <c r="G222" s="8"/>
      <c r="H222" s="8"/>
      <c r="I222" s="8"/>
      <c r="J222" s="8"/>
      <c r="K222" s="9">
        <f>K288</f>
        <v>1</v>
      </c>
      <c r="L222" s="10">
        <f>L288</f>
        <v>0</v>
      </c>
      <c r="M222" s="10">
        <f>M288</f>
        <v>0</v>
      </c>
    </row>
    <row r="223" spans="1:13" x14ac:dyDescent="0.25">
      <c r="A223" s="11"/>
      <c r="B223" s="11"/>
      <c r="C223" s="11"/>
      <c r="D223" s="12"/>
      <c r="E223" s="11"/>
      <c r="F223" s="11"/>
      <c r="G223" s="11"/>
      <c r="H223" s="11"/>
      <c r="I223" s="11"/>
      <c r="J223" s="11"/>
      <c r="K223" s="11"/>
      <c r="L223" s="11"/>
      <c r="M223" s="11"/>
    </row>
    <row r="224" spans="1:13" ht="22.5" x14ac:dyDescent="0.25">
      <c r="A224" s="13" t="s">
        <v>189</v>
      </c>
      <c r="B224" s="13" t="s">
        <v>22</v>
      </c>
      <c r="C224" s="13" t="s">
        <v>6</v>
      </c>
      <c r="D224" s="28" t="s">
        <v>190</v>
      </c>
      <c r="E224" s="11"/>
      <c r="F224" s="11"/>
      <c r="G224" s="11"/>
      <c r="H224" s="11"/>
      <c r="I224" s="11"/>
      <c r="J224" s="11"/>
      <c r="K224" s="14">
        <f>K227</f>
        <v>2</v>
      </c>
      <c r="L224" s="15">
        <f>L227</f>
        <v>0</v>
      </c>
      <c r="M224" s="15">
        <f>M227</f>
        <v>0</v>
      </c>
    </row>
    <row r="225" spans="1:13" ht="67.5" x14ac:dyDescent="0.25">
      <c r="A225" s="11"/>
      <c r="B225" s="11"/>
      <c r="C225" s="11"/>
      <c r="D225" s="12" t="s">
        <v>191</v>
      </c>
      <c r="E225" s="11"/>
      <c r="F225" s="11"/>
      <c r="G225" s="11"/>
      <c r="H225" s="11"/>
      <c r="I225" s="11"/>
      <c r="J225" s="11"/>
      <c r="K225" s="11"/>
      <c r="L225" s="11"/>
      <c r="M225" s="11"/>
    </row>
    <row r="226" spans="1:13" x14ac:dyDescent="0.25">
      <c r="A226" s="11"/>
      <c r="B226" s="11"/>
      <c r="C226" s="11"/>
      <c r="D226" s="12"/>
      <c r="E226" s="13" t="s">
        <v>192</v>
      </c>
      <c r="F226" s="11">
        <v>2</v>
      </c>
      <c r="G226" s="16">
        <v>0</v>
      </c>
      <c r="H226" s="16">
        <v>0</v>
      </c>
      <c r="I226" s="16">
        <v>0</v>
      </c>
      <c r="J226" s="15">
        <f>F226*(G226+ (G226= 0))*(H226+ (H226= 0))*(I226+ (I226= 0))</f>
        <v>2</v>
      </c>
      <c r="K226" s="11"/>
      <c r="L226" s="11"/>
      <c r="M226" s="11"/>
    </row>
    <row r="227" spans="1:13" x14ac:dyDescent="0.25">
      <c r="A227" s="11"/>
      <c r="B227" s="11"/>
      <c r="C227" s="11"/>
      <c r="D227" s="12"/>
      <c r="E227" s="11"/>
      <c r="F227" s="11"/>
      <c r="G227" s="11"/>
      <c r="H227" s="11"/>
      <c r="I227" s="11"/>
      <c r="J227" s="17" t="s">
        <v>193</v>
      </c>
      <c r="K227" s="18">
        <f>SUM(J226:J226)</f>
        <v>2</v>
      </c>
      <c r="L227" s="16">
        <v>0</v>
      </c>
      <c r="M227" s="10">
        <f>ROUND(L227*K227,2)</f>
        <v>0</v>
      </c>
    </row>
    <row r="228" spans="1:13" ht="0.95" customHeight="1" x14ac:dyDescent="0.25">
      <c r="A228" s="19"/>
      <c r="B228" s="19"/>
      <c r="C228" s="19"/>
      <c r="D228" s="29"/>
      <c r="E228" s="19"/>
      <c r="F228" s="19"/>
      <c r="G228" s="19"/>
      <c r="H228" s="19"/>
      <c r="I228" s="19"/>
      <c r="J228" s="19"/>
      <c r="K228" s="19"/>
      <c r="L228" s="19"/>
      <c r="M228" s="19"/>
    </row>
    <row r="229" spans="1:13" x14ac:dyDescent="0.25">
      <c r="A229" s="13" t="s">
        <v>194</v>
      </c>
      <c r="B229" s="13" t="s">
        <v>22</v>
      </c>
      <c r="C229" s="13" t="s">
        <v>60</v>
      </c>
      <c r="D229" s="28" t="s">
        <v>195</v>
      </c>
      <c r="E229" s="11"/>
      <c r="F229" s="11"/>
      <c r="G229" s="11"/>
      <c r="H229" s="11"/>
      <c r="I229" s="11"/>
      <c r="J229" s="11"/>
      <c r="K229" s="14">
        <f>K239</f>
        <v>36.104999999999997</v>
      </c>
      <c r="L229" s="15">
        <f>L239</f>
        <v>0</v>
      </c>
      <c r="M229" s="15">
        <f>M239</f>
        <v>0</v>
      </c>
    </row>
    <row r="230" spans="1:13" ht="90" x14ac:dyDescent="0.25">
      <c r="A230" s="11"/>
      <c r="B230" s="11"/>
      <c r="C230" s="11"/>
      <c r="D230" s="12" t="s">
        <v>196</v>
      </c>
      <c r="E230" s="11"/>
      <c r="F230" s="11"/>
      <c r="G230" s="11"/>
      <c r="H230" s="11"/>
      <c r="I230" s="11"/>
      <c r="J230" s="11"/>
      <c r="K230" s="11"/>
      <c r="L230" s="11"/>
      <c r="M230" s="11"/>
    </row>
    <row r="231" spans="1:13" x14ac:dyDescent="0.25">
      <c r="A231" s="11"/>
      <c r="B231" s="11"/>
      <c r="C231" s="11"/>
      <c r="D231" s="12"/>
      <c r="E231" s="13" t="s">
        <v>197</v>
      </c>
      <c r="F231" s="11">
        <v>1</v>
      </c>
      <c r="G231" s="16">
        <v>1.65</v>
      </c>
      <c r="H231" s="16">
        <v>2.6</v>
      </c>
      <c r="I231" s="16">
        <v>0</v>
      </c>
      <c r="J231" s="15">
        <f>F231*(G231+ (G231= 0))*(H231+ (H231= 0))*(I231+ (I231= 0))</f>
        <v>4.29</v>
      </c>
      <c r="K231" s="11"/>
      <c r="L231" s="11"/>
      <c r="M231" s="11"/>
    </row>
    <row r="232" spans="1:13" x14ac:dyDescent="0.25">
      <c r="A232" s="11"/>
      <c r="B232" s="11"/>
      <c r="C232" s="11"/>
      <c r="D232" s="12"/>
      <c r="E232" s="13" t="s">
        <v>18</v>
      </c>
      <c r="F232" s="11">
        <v>1</v>
      </c>
      <c r="G232" s="16">
        <v>1.75</v>
      </c>
      <c r="H232" s="16">
        <v>2.8</v>
      </c>
      <c r="I232" s="16">
        <v>0</v>
      </c>
      <c r="J232" s="15">
        <f>F232*(G232+ (G232= 0))*(H232+ (H232= 0))*(I232+ (I232= 0))</f>
        <v>4.8999999999999995</v>
      </c>
      <c r="K232" s="11"/>
      <c r="L232" s="11"/>
      <c r="M232" s="11"/>
    </row>
    <row r="233" spans="1:13" x14ac:dyDescent="0.25">
      <c r="A233" s="11"/>
      <c r="B233" s="11"/>
      <c r="C233" s="11"/>
      <c r="D233" s="12"/>
      <c r="E233" s="13" t="s">
        <v>198</v>
      </c>
      <c r="F233" s="11">
        <v>1</v>
      </c>
      <c r="G233" s="16">
        <v>1.75</v>
      </c>
      <c r="H233" s="16">
        <v>2.6</v>
      </c>
      <c r="I233" s="16">
        <v>0</v>
      </c>
      <c r="J233" s="15">
        <f>F233*(G233+ (G233= 0))*(H233+ (H233= 0))*(I233+ (I233= 0))</f>
        <v>4.55</v>
      </c>
      <c r="K233" s="11"/>
      <c r="L233" s="11"/>
      <c r="M233" s="11"/>
    </row>
    <row r="234" spans="1:13" x14ac:dyDescent="0.25">
      <c r="A234" s="11"/>
      <c r="B234" s="11"/>
      <c r="C234" s="11"/>
      <c r="D234" s="12"/>
      <c r="E234" s="13" t="s">
        <v>199</v>
      </c>
      <c r="F234" s="11">
        <v>1</v>
      </c>
      <c r="G234" s="16">
        <v>1</v>
      </c>
      <c r="H234" s="16">
        <v>2.1</v>
      </c>
      <c r="I234" s="16">
        <v>0</v>
      </c>
      <c r="J234" s="15">
        <f>F234*(G234+ (G234= 0))*(H234+ (H234= 0))*(I234+ (I234= 0))</f>
        <v>2.1</v>
      </c>
      <c r="K234" s="11"/>
      <c r="L234" s="11"/>
      <c r="M234" s="11"/>
    </row>
    <row r="235" spans="1:13" x14ac:dyDescent="0.25">
      <c r="A235" s="11"/>
      <c r="B235" s="11"/>
      <c r="C235" s="11"/>
      <c r="D235" s="12"/>
      <c r="E235" s="13" t="s">
        <v>200</v>
      </c>
      <c r="F235" s="11">
        <v>1</v>
      </c>
      <c r="G235" s="16">
        <v>1</v>
      </c>
      <c r="H235" s="16">
        <v>2.1</v>
      </c>
      <c r="I235" s="16">
        <v>0</v>
      </c>
      <c r="J235" s="15">
        <f>F235*(G235+ (G235= 0))*(H235+ (H235= 0))*(I235+ (I235= 0))</f>
        <v>2.1</v>
      </c>
      <c r="K235" s="11"/>
      <c r="L235" s="11"/>
      <c r="M235" s="11"/>
    </row>
    <row r="236" spans="1:13" x14ac:dyDescent="0.25">
      <c r="A236" s="11"/>
      <c r="B236" s="11"/>
      <c r="C236" s="11"/>
      <c r="D236" s="12"/>
      <c r="E236" s="13" t="s">
        <v>25</v>
      </c>
      <c r="F236" s="11">
        <v>1</v>
      </c>
      <c r="G236" s="16">
        <v>4.5999999999999996</v>
      </c>
      <c r="H236" s="16">
        <v>2.8</v>
      </c>
      <c r="I236" s="16">
        <v>0</v>
      </c>
      <c r="J236" s="15">
        <f>F236*(G236+ (G236= 0))*(H236+ (H236= 0))*(I236+ (I236= 0))</f>
        <v>12.879999999999999</v>
      </c>
      <c r="K236" s="11"/>
      <c r="L236" s="11"/>
      <c r="M236" s="11"/>
    </row>
    <row r="237" spans="1:13" x14ac:dyDescent="0.25">
      <c r="A237" s="11"/>
      <c r="B237" s="11"/>
      <c r="C237" s="11"/>
      <c r="D237" s="12"/>
      <c r="E237" s="13" t="s">
        <v>18</v>
      </c>
      <c r="F237" s="11">
        <v>1</v>
      </c>
      <c r="G237" s="16">
        <v>1.75</v>
      </c>
      <c r="H237" s="16">
        <v>3.02</v>
      </c>
      <c r="I237" s="16">
        <v>0</v>
      </c>
      <c r="J237" s="15">
        <f>F237*(G237+ (G237= 0))*(H237+ (H237= 0))*(I237+ (I237= 0))</f>
        <v>5.2850000000000001</v>
      </c>
      <c r="K237" s="11"/>
      <c r="L237" s="11"/>
      <c r="M237" s="11"/>
    </row>
    <row r="238" spans="1:13" x14ac:dyDescent="0.25">
      <c r="A238" s="11"/>
      <c r="B238" s="11"/>
      <c r="C238" s="11"/>
      <c r="D238" s="12"/>
      <c r="E238" s="13" t="s">
        <v>18</v>
      </c>
      <c r="F238" s="11">
        <v>0</v>
      </c>
      <c r="G238" s="16">
        <v>0</v>
      </c>
      <c r="H238" s="16">
        <v>0</v>
      </c>
      <c r="I238" s="16">
        <v>0</v>
      </c>
      <c r="J238" s="15">
        <f>F238*(G238+ (G238= 0))*(H238+ (H238= 0))*(I238+ (I238= 0))</f>
        <v>0</v>
      </c>
      <c r="K238" s="11"/>
      <c r="L238" s="11"/>
      <c r="M238" s="11"/>
    </row>
    <row r="239" spans="1:13" x14ac:dyDescent="0.25">
      <c r="A239" s="11"/>
      <c r="B239" s="11"/>
      <c r="C239" s="11"/>
      <c r="D239" s="12"/>
      <c r="E239" s="11"/>
      <c r="F239" s="11"/>
      <c r="G239" s="11"/>
      <c r="H239" s="11"/>
      <c r="I239" s="11"/>
      <c r="J239" s="17" t="s">
        <v>201</v>
      </c>
      <c r="K239" s="18">
        <f>SUM(J231:J238)</f>
        <v>36.104999999999997</v>
      </c>
      <c r="L239" s="16">
        <v>0</v>
      </c>
      <c r="M239" s="10">
        <f>ROUND(L239*K239,2)</f>
        <v>0</v>
      </c>
    </row>
    <row r="240" spans="1:13" ht="0.95" customHeight="1" x14ac:dyDescent="0.25">
      <c r="A240" s="19"/>
      <c r="B240" s="19"/>
      <c r="C240" s="19"/>
      <c r="D240" s="29"/>
      <c r="E240" s="19"/>
      <c r="F240" s="19"/>
      <c r="G240" s="19"/>
      <c r="H240" s="19"/>
      <c r="I240" s="19"/>
      <c r="J240" s="19"/>
      <c r="K240" s="19"/>
      <c r="L240" s="19"/>
      <c r="M240" s="19"/>
    </row>
    <row r="241" spans="1:13" ht="22.5" x14ac:dyDescent="0.25">
      <c r="A241" s="13" t="s">
        <v>202</v>
      </c>
      <c r="B241" s="13" t="s">
        <v>22</v>
      </c>
      <c r="C241" s="13" t="s">
        <v>60</v>
      </c>
      <c r="D241" s="28" t="s">
        <v>203</v>
      </c>
      <c r="E241" s="11"/>
      <c r="F241" s="11"/>
      <c r="G241" s="11"/>
      <c r="H241" s="11"/>
      <c r="I241" s="11"/>
      <c r="J241" s="11"/>
      <c r="K241" s="14">
        <f>K244</f>
        <v>185</v>
      </c>
      <c r="L241" s="15">
        <f>L244</f>
        <v>0</v>
      </c>
      <c r="M241" s="15">
        <f>M244</f>
        <v>0</v>
      </c>
    </row>
    <row r="242" spans="1:13" ht="157.5" x14ac:dyDescent="0.25">
      <c r="A242" s="11"/>
      <c r="B242" s="11"/>
      <c r="C242" s="11"/>
      <c r="D242" s="12" t="s">
        <v>204</v>
      </c>
      <c r="E242" s="11"/>
      <c r="F242" s="11"/>
      <c r="G242" s="11"/>
      <c r="H242" s="11"/>
      <c r="I242" s="11"/>
      <c r="J242" s="11"/>
      <c r="K242" s="11"/>
      <c r="L242" s="11"/>
      <c r="M242" s="11"/>
    </row>
    <row r="243" spans="1:13" x14ac:dyDescent="0.25">
      <c r="A243" s="11"/>
      <c r="B243" s="11"/>
      <c r="C243" s="11"/>
      <c r="D243" s="12"/>
      <c r="E243" s="13" t="s">
        <v>18</v>
      </c>
      <c r="F243" s="11">
        <v>1</v>
      </c>
      <c r="G243" s="16">
        <v>185</v>
      </c>
      <c r="H243" s="16">
        <v>0</v>
      </c>
      <c r="I243" s="16">
        <v>0</v>
      </c>
      <c r="J243" s="15">
        <f>F243*(G243+ (G243= 0))*(H243+ (H243= 0))*(I243+ (I243= 0))</f>
        <v>185</v>
      </c>
      <c r="K243" s="11"/>
      <c r="L243" s="11"/>
      <c r="M243" s="11"/>
    </row>
    <row r="244" spans="1:13" x14ac:dyDescent="0.25">
      <c r="A244" s="11"/>
      <c r="B244" s="11"/>
      <c r="C244" s="11"/>
      <c r="D244" s="12"/>
      <c r="E244" s="11"/>
      <c r="F244" s="11"/>
      <c r="G244" s="11"/>
      <c r="H244" s="11"/>
      <c r="I244" s="11"/>
      <c r="J244" s="17" t="s">
        <v>205</v>
      </c>
      <c r="K244" s="18">
        <f>SUM(J243:J243)</f>
        <v>185</v>
      </c>
      <c r="L244" s="16">
        <v>0</v>
      </c>
      <c r="M244" s="10">
        <f>ROUND(L244*K244,2)</f>
        <v>0</v>
      </c>
    </row>
    <row r="245" spans="1:13" ht="0.95" customHeight="1" x14ac:dyDescent="0.25">
      <c r="A245" s="19"/>
      <c r="B245" s="19"/>
      <c r="C245" s="19"/>
      <c r="D245" s="29"/>
      <c r="E245" s="19"/>
      <c r="F245" s="19"/>
      <c r="G245" s="19"/>
      <c r="H245" s="19"/>
      <c r="I245" s="19"/>
      <c r="J245" s="19"/>
      <c r="K245" s="19"/>
      <c r="L245" s="19"/>
      <c r="M245" s="19"/>
    </row>
    <row r="246" spans="1:13" x14ac:dyDescent="0.25">
      <c r="A246" s="13" t="s">
        <v>206</v>
      </c>
      <c r="B246" s="13" t="s">
        <v>22</v>
      </c>
      <c r="C246" s="13" t="s">
        <v>6</v>
      </c>
      <c r="D246" s="28" t="s">
        <v>207</v>
      </c>
      <c r="E246" s="11"/>
      <c r="F246" s="11"/>
      <c r="G246" s="11"/>
      <c r="H246" s="11"/>
      <c r="I246" s="11"/>
      <c r="J246" s="11"/>
      <c r="K246" s="14">
        <f>K249</f>
        <v>185</v>
      </c>
      <c r="L246" s="15">
        <f>L249</f>
        <v>0</v>
      </c>
      <c r="M246" s="15">
        <f>M249</f>
        <v>0</v>
      </c>
    </row>
    <row r="247" spans="1:13" ht="78.75" x14ac:dyDescent="0.25">
      <c r="A247" s="11"/>
      <c r="B247" s="11"/>
      <c r="C247" s="11"/>
      <c r="D247" s="12" t="s">
        <v>208</v>
      </c>
      <c r="E247" s="11"/>
      <c r="F247" s="11"/>
      <c r="G247" s="11"/>
      <c r="H247" s="11"/>
      <c r="I247" s="11"/>
      <c r="J247" s="11"/>
      <c r="K247" s="11"/>
      <c r="L247" s="11"/>
      <c r="M247" s="11"/>
    </row>
    <row r="248" spans="1:13" x14ac:dyDescent="0.25">
      <c r="A248" s="11"/>
      <c r="B248" s="11"/>
      <c r="C248" s="11"/>
      <c r="D248" s="12"/>
      <c r="E248" s="13" t="s">
        <v>18</v>
      </c>
      <c r="F248" s="11">
        <v>185</v>
      </c>
      <c r="G248" s="16">
        <v>0</v>
      </c>
      <c r="H248" s="16">
        <v>0</v>
      </c>
      <c r="I248" s="16">
        <v>0</v>
      </c>
      <c r="J248" s="15">
        <f>F248*(G248+ (G248= 0))*(H248+ (H248= 0))*(I248+ (I248= 0))</f>
        <v>185</v>
      </c>
      <c r="K248" s="11"/>
      <c r="L248" s="11"/>
      <c r="M248" s="11"/>
    </row>
    <row r="249" spans="1:13" x14ac:dyDescent="0.25">
      <c r="A249" s="11"/>
      <c r="B249" s="11"/>
      <c r="C249" s="11"/>
      <c r="D249" s="12"/>
      <c r="E249" s="11"/>
      <c r="F249" s="11"/>
      <c r="G249" s="11"/>
      <c r="H249" s="11"/>
      <c r="I249" s="11"/>
      <c r="J249" s="17" t="s">
        <v>209</v>
      </c>
      <c r="K249" s="18">
        <f>SUM(J248:J248)</f>
        <v>185</v>
      </c>
      <c r="L249" s="16">
        <v>0</v>
      </c>
      <c r="M249" s="10">
        <f>ROUND(L249*K249,2)</f>
        <v>0</v>
      </c>
    </row>
    <row r="250" spans="1:13" ht="0.95" customHeight="1" x14ac:dyDescent="0.25">
      <c r="A250" s="19"/>
      <c r="B250" s="19"/>
      <c r="C250" s="19"/>
      <c r="D250" s="29"/>
      <c r="E250" s="19"/>
      <c r="F250" s="19"/>
      <c r="G250" s="19"/>
      <c r="H250" s="19"/>
      <c r="I250" s="19"/>
      <c r="J250" s="19"/>
      <c r="K250" s="19"/>
      <c r="L250" s="19"/>
      <c r="M250" s="19"/>
    </row>
    <row r="251" spans="1:13" ht="22.5" x14ac:dyDescent="0.25">
      <c r="A251" s="13" t="s">
        <v>210</v>
      </c>
      <c r="B251" s="13" t="s">
        <v>22</v>
      </c>
      <c r="C251" s="13" t="s">
        <v>212</v>
      </c>
      <c r="D251" s="28" t="s">
        <v>211</v>
      </c>
      <c r="E251" s="11"/>
      <c r="F251" s="11"/>
      <c r="G251" s="11"/>
      <c r="H251" s="11"/>
      <c r="I251" s="11"/>
      <c r="J251" s="11"/>
      <c r="K251" s="14">
        <f>K254</f>
        <v>185</v>
      </c>
      <c r="L251" s="15">
        <f>L254</f>
        <v>0</v>
      </c>
      <c r="M251" s="15">
        <f>M254</f>
        <v>0</v>
      </c>
    </row>
    <row r="252" spans="1:13" ht="258.75" x14ac:dyDescent="0.25">
      <c r="A252" s="11"/>
      <c r="B252" s="11"/>
      <c r="C252" s="11"/>
      <c r="D252" s="12" t="s">
        <v>213</v>
      </c>
      <c r="E252" s="11"/>
      <c r="F252" s="11"/>
      <c r="G252" s="11"/>
      <c r="H252" s="11"/>
      <c r="I252" s="11"/>
      <c r="J252" s="11"/>
      <c r="K252" s="11"/>
      <c r="L252" s="11"/>
      <c r="M252" s="11"/>
    </row>
    <row r="253" spans="1:13" x14ac:dyDescent="0.25">
      <c r="A253" s="11"/>
      <c r="B253" s="11"/>
      <c r="C253" s="11"/>
      <c r="D253" s="12"/>
      <c r="E253" s="13" t="s">
        <v>18</v>
      </c>
      <c r="F253" s="11">
        <v>1</v>
      </c>
      <c r="G253" s="16">
        <v>185</v>
      </c>
      <c r="H253" s="16">
        <v>0</v>
      </c>
      <c r="I253" s="16">
        <v>0</v>
      </c>
      <c r="J253" s="15">
        <f>F253*(G253+ (G253= 0))*(H253+ (H253= 0))*(I253+ (I253= 0))</f>
        <v>185</v>
      </c>
      <c r="K253" s="11"/>
      <c r="L253" s="11"/>
      <c r="M253" s="11"/>
    </row>
    <row r="254" spans="1:13" x14ac:dyDescent="0.25">
      <c r="A254" s="11"/>
      <c r="B254" s="11"/>
      <c r="C254" s="11"/>
      <c r="D254" s="12"/>
      <c r="E254" s="11"/>
      <c r="F254" s="11"/>
      <c r="G254" s="11"/>
      <c r="H254" s="11"/>
      <c r="I254" s="11"/>
      <c r="J254" s="17" t="s">
        <v>214</v>
      </c>
      <c r="K254" s="18">
        <f>SUM(J253:J253)</f>
        <v>185</v>
      </c>
      <c r="L254" s="16">
        <v>0</v>
      </c>
      <c r="M254" s="10">
        <f>ROUND(L254*K254,2)</f>
        <v>0</v>
      </c>
    </row>
    <row r="255" spans="1:13" ht="0.95" customHeight="1" x14ac:dyDescent="0.25">
      <c r="A255" s="19"/>
      <c r="B255" s="19"/>
      <c r="C255" s="19"/>
      <c r="D255" s="29"/>
      <c r="E255" s="19"/>
      <c r="F255" s="19"/>
      <c r="G255" s="19"/>
      <c r="H255" s="19"/>
      <c r="I255" s="19"/>
      <c r="J255" s="19"/>
      <c r="K255" s="19"/>
      <c r="L255" s="19"/>
      <c r="M255" s="19"/>
    </row>
    <row r="256" spans="1:13" ht="22.5" x14ac:dyDescent="0.25">
      <c r="A256" s="13" t="s">
        <v>215</v>
      </c>
      <c r="B256" s="13" t="s">
        <v>22</v>
      </c>
      <c r="C256" s="13" t="s">
        <v>212</v>
      </c>
      <c r="D256" s="28" t="s">
        <v>216</v>
      </c>
      <c r="E256" s="11"/>
      <c r="F256" s="11"/>
      <c r="G256" s="11"/>
      <c r="H256" s="11"/>
      <c r="I256" s="11"/>
      <c r="J256" s="11"/>
      <c r="K256" s="14">
        <f>K259</f>
        <v>185</v>
      </c>
      <c r="L256" s="15">
        <f>L259</f>
        <v>0</v>
      </c>
      <c r="M256" s="15">
        <f>M259</f>
        <v>0</v>
      </c>
    </row>
    <row r="257" spans="1:13" ht="281.25" x14ac:dyDescent="0.25">
      <c r="A257" s="11"/>
      <c r="B257" s="11"/>
      <c r="C257" s="11"/>
      <c r="D257" s="12" t="s">
        <v>217</v>
      </c>
      <c r="E257" s="11"/>
      <c r="F257" s="11"/>
      <c r="G257" s="11"/>
      <c r="H257" s="11"/>
      <c r="I257" s="11"/>
      <c r="J257" s="11"/>
      <c r="K257" s="11"/>
      <c r="L257" s="11"/>
      <c r="M257" s="11"/>
    </row>
    <row r="258" spans="1:13" x14ac:dyDescent="0.25">
      <c r="A258" s="11"/>
      <c r="B258" s="11"/>
      <c r="C258" s="11"/>
      <c r="D258" s="12"/>
      <c r="E258" s="13" t="s">
        <v>18</v>
      </c>
      <c r="F258" s="11">
        <v>1</v>
      </c>
      <c r="G258" s="16">
        <v>185</v>
      </c>
      <c r="H258" s="16">
        <v>0</v>
      </c>
      <c r="I258" s="16">
        <v>0</v>
      </c>
      <c r="J258" s="15">
        <f>F258*(G258+ (G258= 0))*(H258+ (H258= 0))*(I258+ (I258= 0))</f>
        <v>185</v>
      </c>
      <c r="K258" s="11"/>
      <c r="L258" s="11"/>
      <c r="M258" s="11"/>
    </row>
    <row r="259" spans="1:13" x14ac:dyDescent="0.25">
      <c r="A259" s="11"/>
      <c r="B259" s="11"/>
      <c r="C259" s="11"/>
      <c r="D259" s="12"/>
      <c r="E259" s="11"/>
      <c r="F259" s="11"/>
      <c r="G259" s="11"/>
      <c r="H259" s="11"/>
      <c r="I259" s="11"/>
      <c r="J259" s="17" t="s">
        <v>218</v>
      </c>
      <c r="K259" s="18">
        <f>SUM(J258:J258)</f>
        <v>185</v>
      </c>
      <c r="L259" s="16">
        <v>0</v>
      </c>
      <c r="M259" s="10">
        <f>ROUND(L259*K259,2)</f>
        <v>0</v>
      </c>
    </row>
    <row r="260" spans="1:13" ht="0.95" customHeight="1" x14ac:dyDescent="0.25">
      <c r="A260" s="19"/>
      <c r="B260" s="19"/>
      <c r="C260" s="19"/>
      <c r="D260" s="29"/>
      <c r="E260" s="19"/>
      <c r="F260" s="19"/>
      <c r="G260" s="19"/>
      <c r="H260" s="19"/>
      <c r="I260" s="19"/>
      <c r="J260" s="19"/>
      <c r="K260" s="19"/>
      <c r="L260" s="19"/>
      <c r="M260" s="19"/>
    </row>
    <row r="261" spans="1:13" ht="22.5" x14ac:dyDescent="0.25">
      <c r="A261" s="13" t="s">
        <v>219</v>
      </c>
      <c r="B261" s="13" t="s">
        <v>22</v>
      </c>
      <c r="C261" s="13" t="s">
        <v>212</v>
      </c>
      <c r="D261" s="28" t="s">
        <v>220</v>
      </c>
      <c r="E261" s="11"/>
      <c r="F261" s="11"/>
      <c r="G261" s="11"/>
      <c r="H261" s="11"/>
      <c r="I261" s="11"/>
      <c r="J261" s="11"/>
      <c r="K261" s="14">
        <f>K264</f>
        <v>185</v>
      </c>
      <c r="L261" s="15">
        <f>L264</f>
        <v>0</v>
      </c>
      <c r="M261" s="15">
        <f>M264</f>
        <v>0</v>
      </c>
    </row>
    <row r="262" spans="1:13" ht="258.75" x14ac:dyDescent="0.25">
      <c r="A262" s="11"/>
      <c r="B262" s="11"/>
      <c r="C262" s="11"/>
      <c r="D262" s="12" t="s">
        <v>221</v>
      </c>
      <c r="E262" s="11"/>
      <c r="F262" s="11"/>
      <c r="G262" s="11"/>
      <c r="H262" s="11"/>
      <c r="I262" s="11"/>
      <c r="J262" s="11"/>
      <c r="K262" s="11"/>
      <c r="L262" s="11"/>
      <c r="M262" s="11"/>
    </row>
    <row r="263" spans="1:13" x14ac:dyDescent="0.25">
      <c r="A263" s="11"/>
      <c r="B263" s="11"/>
      <c r="C263" s="11"/>
      <c r="D263" s="12"/>
      <c r="E263" s="13" t="s">
        <v>18</v>
      </c>
      <c r="F263" s="11">
        <v>1</v>
      </c>
      <c r="G263" s="16">
        <v>185</v>
      </c>
      <c r="H263" s="16">
        <v>0</v>
      </c>
      <c r="I263" s="16">
        <v>0</v>
      </c>
      <c r="J263" s="15">
        <f>F263*(G263+ (G263= 0))*(H263+ (H263= 0))*(I263+ (I263= 0))</f>
        <v>185</v>
      </c>
      <c r="K263" s="11"/>
      <c r="L263" s="11"/>
      <c r="M263" s="11"/>
    </row>
    <row r="264" spans="1:13" x14ac:dyDescent="0.25">
      <c r="A264" s="11"/>
      <c r="B264" s="11"/>
      <c r="C264" s="11"/>
      <c r="D264" s="12"/>
      <c r="E264" s="11"/>
      <c r="F264" s="11"/>
      <c r="G264" s="11"/>
      <c r="H264" s="11"/>
      <c r="I264" s="11"/>
      <c r="J264" s="17" t="s">
        <v>222</v>
      </c>
      <c r="K264" s="18">
        <f>SUM(J263:J263)</f>
        <v>185</v>
      </c>
      <c r="L264" s="16">
        <v>0</v>
      </c>
      <c r="M264" s="10">
        <f>ROUND(L264*K264,2)</f>
        <v>0</v>
      </c>
    </row>
    <row r="265" spans="1:13" ht="0.95" customHeight="1" x14ac:dyDescent="0.25">
      <c r="A265" s="19"/>
      <c r="B265" s="19"/>
      <c r="C265" s="19"/>
      <c r="D265" s="29"/>
      <c r="E265" s="19"/>
      <c r="F265" s="19"/>
      <c r="G265" s="19"/>
      <c r="H265" s="19"/>
      <c r="I265" s="19"/>
      <c r="J265" s="19"/>
      <c r="K265" s="19"/>
      <c r="L265" s="19"/>
      <c r="M265" s="19"/>
    </row>
    <row r="266" spans="1:13" ht="22.5" x14ac:dyDescent="0.25">
      <c r="A266" s="13" t="s">
        <v>223</v>
      </c>
      <c r="B266" s="13" t="s">
        <v>22</v>
      </c>
      <c r="C266" s="13" t="s">
        <v>212</v>
      </c>
      <c r="D266" s="28" t="s">
        <v>224</v>
      </c>
      <c r="E266" s="11"/>
      <c r="F266" s="11"/>
      <c r="G266" s="11"/>
      <c r="H266" s="11"/>
      <c r="I266" s="11"/>
      <c r="J266" s="11"/>
      <c r="K266" s="14">
        <f>K269</f>
        <v>185</v>
      </c>
      <c r="L266" s="15">
        <f>L269</f>
        <v>0</v>
      </c>
      <c r="M266" s="15">
        <f>M269</f>
        <v>0</v>
      </c>
    </row>
    <row r="267" spans="1:13" ht="258.75" x14ac:dyDescent="0.25">
      <c r="A267" s="11"/>
      <c r="B267" s="11"/>
      <c r="C267" s="11"/>
      <c r="D267" s="12" t="s">
        <v>225</v>
      </c>
      <c r="E267" s="11"/>
      <c r="F267" s="11"/>
      <c r="G267" s="11"/>
      <c r="H267" s="11"/>
      <c r="I267" s="11"/>
      <c r="J267" s="11"/>
      <c r="K267" s="11"/>
      <c r="L267" s="11"/>
      <c r="M267" s="11"/>
    </row>
    <row r="268" spans="1:13" x14ac:dyDescent="0.25">
      <c r="A268" s="11"/>
      <c r="B268" s="11"/>
      <c r="C268" s="11"/>
      <c r="D268" s="12"/>
      <c r="E268" s="13" t="s">
        <v>18</v>
      </c>
      <c r="F268" s="11">
        <v>1</v>
      </c>
      <c r="G268" s="16">
        <v>185</v>
      </c>
      <c r="H268" s="16">
        <v>0</v>
      </c>
      <c r="I268" s="16">
        <v>0</v>
      </c>
      <c r="J268" s="15">
        <f>F268*(G268+ (G268= 0))*(H268+ (H268= 0))*(I268+ (I268= 0))</f>
        <v>185</v>
      </c>
      <c r="K268" s="11"/>
      <c r="L268" s="11"/>
      <c r="M268" s="11"/>
    </row>
    <row r="269" spans="1:13" x14ac:dyDescent="0.25">
      <c r="A269" s="11"/>
      <c r="B269" s="11"/>
      <c r="C269" s="11"/>
      <c r="D269" s="12"/>
      <c r="E269" s="11"/>
      <c r="F269" s="11"/>
      <c r="G269" s="11"/>
      <c r="H269" s="11"/>
      <c r="I269" s="11"/>
      <c r="J269" s="17" t="s">
        <v>226</v>
      </c>
      <c r="K269" s="18">
        <f>SUM(J268:J268)</f>
        <v>185</v>
      </c>
      <c r="L269" s="16">
        <v>0</v>
      </c>
      <c r="M269" s="10">
        <f>ROUND(L269*K269,2)</f>
        <v>0</v>
      </c>
    </row>
    <row r="270" spans="1:13" ht="0.95" customHeight="1" x14ac:dyDescent="0.25">
      <c r="A270" s="19"/>
      <c r="B270" s="19"/>
      <c r="C270" s="19"/>
      <c r="D270" s="29"/>
      <c r="E270" s="19"/>
      <c r="F270" s="19"/>
      <c r="G270" s="19"/>
      <c r="H270" s="19"/>
      <c r="I270" s="19"/>
      <c r="J270" s="19"/>
      <c r="K270" s="19"/>
      <c r="L270" s="19"/>
      <c r="M270" s="19"/>
    </row>
    <row r="271" spans="1:13" ht="22.5" x14ac:dyDescent="0.25">
      <c r="A271" s="13" t="s">
        <v>227</v>
      </c>
      <c r="B271" s="13" t="s">
        <v>22</v>
      </c>
      <c r="C271" s="13" t="s">
        <v>6</v>
      </c>
      <c r="D271" s="28" t="s">
        <v>228</v>
      </c>
      <c r="E271" s="11"/>
      <c r="F271" s="11"/>
      <c r="G271" s="11"/>
      <c r="H271" s="11"/>
      <c r="I271" s="11"/>
      <c r="J271" s="11"/>
      <c r="K271" s="14">
        <f>K274</f>
        <v>1</v>
      </c>
      <c r="L271" s="15">
        <f>L274</f>
        <v>0</v>
      </c>
      <c r="M271" s="15">
        <f>M274</f>
        <v>0</v>
      </c>
    </row>
    <row r="272" spans="1:13" ht="45" x14ac:dyDescent="0.25">
      <c r="A272" s="11"/>
      <c r="B272" s="11"/>
      <c r="C272" s="11"/>
      <c r="D272" s="12" t="s">
        <v>229</v>
      </c>
      <c r="E272" s="11"/>
      <c r="F272" s="11"/>
      <c r="G272" s="11"/>
      <c r="H272" s="11"/>
      <c r="I272" s="11"/>
      <c r="J272" s="11"/>
      <c r="K272" s="11"/>
      <c r="L272" s="11"/>
      <c r="M272" s="11"/>
    </row>
    <row r="273" spans="1:13" x14ac:dyDescent="0.25">
      <c r="A273" s="11"/>
      <c r="B273" s="11"/>
      <c r="C273" s="11"/>
      <c r="D273" s="12"/>
      <c r="E273" s="13" t="s">
        <v>18</v>
      </c>
      <c r="F273" s="11">
        <v>1</v>
      </c>
      <c r="G273" s="16">
        <v>0</v>
      </c>
      <c r="H273" s="16">
        <v>0</v>
      </c>
      <c r="I273" s="16">
        <v>0</v>
      </c>
      <c r="J273" s="15">
        <f>F273*(G273+ (G273= 0))*(H273+ (H273= 0))*(I273+ (I273= 0))</f>
        <v>1</v>
      </c>
      <c r="K273" s="11"/>
      <c r="L273" s="11"/>
      <c r="M273" s="11"/>
    </row>
    <row r="274" spans="1:13" x14ac:dyDescent="0.25">
      <c r="A274" s="11"/>
      <c r="B274" s="11"/>
      <c r="C274" s="11"/>
      <c r="D274" s="12"/>
      <c r="E274" s="11"/>
      <c r="F274" s="11"/>
      <c r="G274" s="11"/>
      <c r="H274" s="11"/>
      <c r="I274" s="11"/>
      <c r="J274" s="17" t="s">
        <v>230</v>
      </c>
      <c r="K274" s="18">
        <f>SUM(J273:J273)</f>
        <v>1</v>
      </c>
      <c r="L274" s="16">
        <v>0</v>
      </c>
      <c r="M274" s="10">
        <f>ROUND(L274*K274,2)</f>
        <v>0</v>
      </c>
    </row>
    <row r="275" spans="1:13" ht="0.95" customHeight="1" x14ac:dyDescent="0.25">
      <c r="A275" s="19"/>
      <c r="B275" s="19"/>
      <c r="C275" s="19"/>
      <c r="D275" s="29"/>
      <c r="E275" s="19"/>
      <c r="F275" s="19"/>
      <c r="G275" s="19"/>
      <c r="H275" s="19"/>
      <c r="I275" s="19"/>
      <c r="J275" s="19"/>
      <c r="K275" s="19"/>
      <c r="L275" s="19"/>
      <c r="M275" s="19"/>
    </row>
    <row r="276" spans="1:13" x14ac:dyDescent="0.25">
      <c r="A276" s="13" t="s">
        <v>231</v>
      </c>
      <c r="B276" s="13" t="s">
        <v>22</v>
      </c>
      <c r="C276" s="13" t="s">
        <v>6</v>
      </c>
      <c r="D276" s="28" t="s">
        <v>232</v>
      </c>
      <c r="E276" s="11"/>
      <c r="F276" s="11"/>
      <c r="G276" s="11"/>
      <c r="H276" s="11"/>
      <c r="I276" s="11"/>
      <c r="J276" s="11"/>
      <c r="K276" s="14">
        <f>K279</f>
        <v>1</v>
      </c>
      <c r="L276" s="15">
        <f>L279</f>
        <v>0</v>
      </c>
      <c r="M276" s="15">
        <f>M279</f>
        <v>0</v>
      </c>
    </row>
    <row r="277" spans="1:13" ht="202.5" x14ac:dyDescent="0.25">
      <c r="A277" s="11"/>
      <c r="B277" s="11"/>
      <c r="C277" s="11"/>
      <c r="D277" s="12" t="s">
        <v>233</v>
      </c>
      <c r="E277" s="11"/>
      <c r="F277" s="11"/>
      <c r="G277" s="11"/>
      <c r="H277" s="11"/>
      <c r="I277" s="11"/>
      <c r="J277" s="11"/>
      <c r="K277" s="11"/>
      <c r="L277" s="11"/>
      <c r="M277" s="11"/>
    </row>
    <row r="278" spans="1:13" x14ac:dyDescent="0.25">
      <c r="A278" s="11"/>
      <c r="B278" s="11"/>
      <c r="C278" s="11"/>
      <c r="D278" s="12"/>
      <c r="E278" s="13" t="s">
        <v>18</v>
      </c>
      <c r="F278" s="11">
        <v>1</v>
      </c>
      <c r="G278" s="16">
        <v>0</v>
      </c>
      <c r="H278" s="16">
        <v>0</v>
      </c>
      <c r="I278" s="16">
        <v>0</v>
      </c>
      <c r="J278" s="15">
        <f>F278*(G278+ (G278= 0))*(H278+ (H278= 0))*(I278+ (I278= 0))</f>
        <v>1</v>
      </c>
      <c r="K278" s="11"/>
      <c r="L278" s="11"/>
      <c r="M278" s="11"/>
    </row>
    <row r="279" spans="1:13" x14ac:dyDescent="0.25">
      <c r="A279" s="11"/>
      <c r="B279" s="11"/>
      <c r="C279" s="11"/>
      <c r="D279" s="12"/>
      <c r="E279" s="11"/>
      <c r="F279" s="11"/>
      <c r="G279" s="11"/>
      <c r="H279" s="11"/>
      <c r="I279" s="11"/>
      <c r="J279" s="17" t="s">
        <v>234</v>
      </c>
      <c r="K279" s="18">
        <f>SUM(J278:J278)</f>
        <v>1</v>
      </c>
      <c r="L279" s="16">
        <v>0</v>
      </c>
      <c r="M279" s="10">
        <f>ROUND(L279*K279,2)</f>
        <v>0</v>
      </c>
    </row>
    <row r="280" spans="1:13" ht="0.95" customHeight="1" x14ac:dyDescent="0.25">
      <c r="A280" s="19"/>
      <c r="B280" s="19"/>
      <c r="C280" s="19"/>
      <c r="D280" s="29"/>
      <c r="E280" s="19"/>
      <c r="F280" s="19"/>
      <c r="G280" s="19"/>
      <c r="H280" s="19"/>
      <c r="I280" s="19"/>
      <c r="J280" s="19"/>
      <c r="K280" s="19"/>
      <c r="L280" s="19"/>
      <c r="M280" s="19"/>
    </row>
    <row r="281" spans="1:13" x14ac:dyDescent="0.25">
      <c r="A281" s="13" t="s">
        <v>235</v>
      </c>
      <c r="B281" s="13" t="s">
        <v>22</v>
      </c>
      <c r="C281" s="13" t="s">
        <v>6</v>
      </c>
      <c r="D281" s="28" t="s">
        <v>236</v>
      </c>
      <c r="E281" s="11"/>
      <c r="F281" s="11"/>
      <c r="G281" s="11"/>
      <c r="H281" s="11"/>
      <c r="I281" s="11"/>
      <c r="J281" s="11"/>
      <c r="K281" s="14">
        <f>K284</f>
        <v>1</v>
      </c>
      <c r="L281" s="15">
        <f>L284</f>
        <v>0</v>
      </c>
      <c r="M281" s="15">
        <f>M284</f>
        <v>0</v>
      </c>
    </row>
    <row r="282" spans="1:13" ht="270" x14ac:dyDescent="0.25">
      <c r="A282" s="11"/>
      <c r="B282" s="11"/>
      <c r="C282" s="11"/>
      <c r="D282" s="12" t="s">
        <v>237</v>
      </c>
      <c r="E282" s="11"/>
      <c r="F282" s="11"/>
      <c r="G282" s="11"/>
      <c r="H282" s="11"/>
      <c r="I282" s="11"/>
      <c r="J282" s="11"/>
      <c r="K282" s="11"/>
      <c r="L282" s="11"/>
      <c r="M282" s="11"/>
    </row>
    <row r="283" spans="1:13" x14ac:dyDescent="0.25">
      <c r="A283" s="11"/>
      <c r="B283" s="11"/>
      <c r="C283" s="11"/>
      <c r="D283" s="12"/>
      <c r="E283" s="13" t="s">
        <v>18</v>
      </c>
      <c r="F283" s="11">
        <v>1</v>
      </c>
      <c r="G283" s="16">
        <v>0</v>
      </c>
      <c r="H283" s="16">
        <v>0</v>
      </c>
      <c r="I283" s="16">
        <v>0</v>
      </c>
      <c r="J283" s="15">
        <f>F283*(G283+ (G283= 0))*(H283+ (H283= 0))*(I283+ (I283= 0))</f>
        <v>1</v>
      </c>
      <c r="K283" s="11"/>
      <c r="L283" s="11"/>
      <c r="M283" s="11"/>
    </row>
    <row r="284" spans="1:13" x14ac:dyDescent="0.25">
      <c r="A284" s="11"/>
      <c r="B284" s="11"/>
      <c r="C284" s="11"/>
      <c r="D284" s="12"/>
      <c r="E284" s="11"/>
      <c r="F284" s="11"/>
      <c r="G284" s="11"/>
      <c r="H284" s="11"/>
      <c r="I284" s="11"/>
      <c r="J284" s="17" t="s">
        <v>238</v>
      </c>
      <c r="K284" s="18">
        <f>SUM(J283:J283)</f>
        <v>1</v>
      </c>
      <c r="L284" s="16">
        <v>0</v>
      </c>
      <c r="M284" s="10">
        <f>ROUND(L284*K284,2)</f>
        <v>0</v>
      </c>
    </row>
    <row r="285" spans="1:13" ht="0.95" customHeight="1" x14ac:dyDescent="0.25">
      <c r="A285" s="19"/>
      <c r="B285" s="19"/>
      <c r="C285" s="19"/>
      <c r="D285" s="29"/>
      <c r="E285" s="19"/>
      <c r="F285" s="19"/>
      <c r="G285" s="19"/>
      <c r="H285" s="19"/>
      <c r="I285" s="19"/>
      <c r="J285" s="19"/>
      <c r="K285" s="19"/>
      <c r="L285" s="19"/>
      <c r="M285" s="19"/>
    </row>
    <row r="286" spans="1:13" x14ac:dyDescent="0.25">
      <c r="A286" s="13" t="s">
        <v>239</v>
      </c>
      <c r="B286" s="13" t="s">
        <v>22</v>
      </c>
      <c r="C286" s="13" t="s">
        <v>18</v>
      </c>
      <c r="D286" s="28" t="s">
        <v>18</v>
      </c>
      <c r="E286" s="11"/>
      <c r="F286" s="11"/>
      <c r="G286" s="11"/>
      <c r="H286" s="11"/>
      <c r="I286" s="11"/>
      <c r="J286" s="11"/>
      <c r="K286" s="23">
        <v>0</v>
      </c>
      <c r="L286" s="16">
        <v>0</v>
      </c>
      <c r="M286" s="15">
        <f>ROUND(K286*L286,2)</f>
        <v>0</v>
      </c>
    </row>
    <row r="287" spans="1:13" ht="67.5" x14ac:dyDescent="0.25">
      <c r="A287" s="11"/>
      <c r="B287" s="11"/>
      <c r="C287" s="11"/>
      <c r="D287" s="12" t="s">
        <v>240</v>
      </c>
      <c r="E287" s="11"/>
      <c r="F287" s="11"/>
      <c r="G287" s="11"/>
      <c r="H287" s="11"/>
      <c r="I287" s="11"/>
      <c r="J287" s="11"/>
      <c r="K287" s="11"/>
      <c r="L287" s="11"/>
      <c r="M287" s="11"/>
    </row>
    <row r="288" spans="1:13" x14ac:dyDescent="0.25">
      <c r="A288" s="11"/>
      <c r="B288" s="11"/>
      <c r="C288" s="11"/>
      <c r="D288" s="12"/>
      <c r="E288" s="11"/>
      <c r="F288" s="11"/>
      <c r="G288" s="11"/>
      <c r="H288" s="11"/>
      <c r="I288" s="11"/>
      <c r="J288" s="17" t="s">
        <v>241</v>
      </c>
      <c r="K288" s="20">
        <v>1</v>
      </c>
      <c r="L288" s="10">
        <f>M227+M239+M244+M249+M254+M259+M264+M269+M274+M279+M284+M286</f>
        <v>0</v>
      </c>
      <c r="M288" s="10">
        <f>ROUND(L288*K288,2)</f>
        <v>0</v>
      </c>
    </row>
    <row r="289" spans="1:13" ht="0.95" customHeight="1" x14ac:dyDescent="0.25">
      <c r="A289" s="19"/>
      <c r="B289" s="19"/>
      <c r="C289" s="19"/>
      <c r="D289" s="29"/>
      <c r="E289" s="19"/>
      <c r="F289" s="19"/>
      <c r="G289" s="19"/>
      <c r="H289" s="19"/>
      <c r="I289" s="19"/>
      <c r="J289" s="19"/>
      <c r="K289" s="19"/>
      <c r="L289" s="19"/>
      <c r="M289" s="19"/>
    </row>
    <row r="290" spans="1:13" ht="22.5" x14ac:dyDescent="0.25">
      <c r="A290" s="7" t="s">
        <v>242</v>
      </c>
      <c r="B290" s="7" t="s">
        <v>17</v>
      </c>
      <c r="C290" s="7" t="s">
        <v>18</v>
      </c>
      <c r="D290" s="27" t="s">
        <v>243</v>
      </c>
      <c r="E290" s="8"/>
      <c r="F290" s="8"/>
      <c r="G290" s="8"/>
      <c r="H290" s="8"/>
      <c r="I290" s="8"/>
      <c r="J290" s="8"/>
      <c r="K290" s="9">
        <f>K380</f>
        <v>1</v>
      </c>
      <c r="L290" s="10">
        <f>L380</f>
        <v>0</v>
      </c>
      <c r="M290" s="10">
        <f>M380</f>
        <v>0</v>
      </c>
    </row>
    <row r="291" spans="1:13" x14ac:dyDescent="0.25">
      <c r="A291" s="11"/>
      <c r="B291" s="11"/>
      <c r="C291" s="11"/>
      <c r="D291" s="12"/>
      <c r="E291" s="11"/>
      <c r="F291" s="11"/>
      <c r="G291" s="11"/>
      <c r="H291" s="11"/>
      <c r="I291" s="11"/>
      <c r="J291" s="11"/>
      <c r="K291" s="11"/>
      <c r="L291" s="11"/>
      <c r="M291" s="11"/>
    </row>
    <row r="292" spans="1:13" x14ac:dyDescent="0.25">
      <c r="A292" s="13" t="s">
        <v>244</v>
      </c>
      <c r="B292" s="13" t="s">
        <v>22</v>
      </c>
      <c r="C292" s="13" t="s">
        <v>6</v>
      </c>
      <c r="D292" s="28" t="s">
        <v>245</v>
      </c>
      <c r="E292" s="11"/>
      <c r="F292" s="11"/>
      <c r="G292" s="11"/>
      <c r="H292" s="11"/>
      <c r="I292" s="11"/>
      <c r="J292" s="11"/>
      <c r="K292" s="14">
        <f>K295</f>
        <v>1</v>
      </c>
      <c r="L292" s="15">
        <f>L295</f>
        <v>0</v>
      </c>
      <c r="M292" s="15">
        <f>M295</f>
        <v>0</v>
      </c>
    </row>
    <row r="293" spans="1:13" ht="45" x14ac:dyDescent="0.25">
      <c r="A293" s="11"/>
      <c r="B293" s="11"/>
      <c r="C293" s="11"/>
      <c r="D293" s="12" t="s">
        <v>246</v>
      </c>
      <c r="E293" s="11"/>
      <c r="F293" s="11"/>
      <c r="G293" s="11"/>
      <c r="H293" s="11"/>
      <c r="I293" s="11"/>
      <c r="J293" s="11"/>
      <c r="K293" s="11"/>
      <c r="L293" s="11"/>
      <c r="M293" s="11"/>
    </row>
    <row r="294" spans="1:13" x14ac:dyDescent="0.25">
      <c r="A294" s="11"/>
      <c r="B294" s="11"/>
      <c r="C294" s="11"/>
      <c r="D294" s="12"/>
      <c r="E294" s="13" t="s">
        <v>247</v>
      </c>
      <c r="F294" s="11">
        <v>1</v>
      </c>
      <c r="G294" s="16">
        <v>0</v>
      </c>
      <c r="H294" s="16">
        <v>0</v>
      </c>
      <c r="I294" s="16">
        <v>0</v>
      </c>
      <c r="J294" s="15">
        <f>F294*(G294+ (G294= 0))*(H294+ (H294= 0))*(I294+ (I294= 0))</f>
        <v>1</v>
      </c>
      <c r="K294" s="11"/>
      <c r="L294" s="11"/>
      <c r="M294" s="11"/>
    </row>
    <row r="295" spans="1:13" x14ac:dyDescent="0.25">
      <c r="A295" s="11"/>
      <c r="B295" s="11"/>
      <c r="C295" s="11"/>
      <c r="D295" s="12"/>
      <c r="E295" s="11"/>
      <c r="F295" s="11"/>
      <c r="G295" s="11"/>
      <c r="H295" s="11"/>
      <c r="I295" s="11"/>
      <c r="J295" s="17" t="s">
        <v>248</v>
      </c>
      <c r="K295" s="18">
        <f>SUM(J294:J294)</f>
        <v>1</v>
      </c>
      <c r="L295" s="16">
        <v>0</v>
      </c>
      <c r="M295" s="10">
        <f>ROUND(L295*K295,2)</f>
        <v>0</v>
      </c>
    </row>
    <row r="296" spans="1:13" ht="0.95" customHeight="1" x14ac:dyDescent="0.25">
      <c r="A296" s="19"/>
      <c r="B296" s="19"/>
      <c r="C296" s="19"/>
      <c r="D296" s="29"/>
      <c r="E296" s="19"/>
      <c r="F296" s="19"/>
      <c r="G296" s="19"/>
      <c r="H296" s="19"/>
      <c r="I296" s="19"/>
      <c r="J296" s="19"/>
      <c r="K296" s="19"/>
      <c r="L296" s="19"/>
      <c r="M296" s="19"/>
    </row>
    <row r="297" spans="1:13" x14ac:dyDescent="0.25">
      <c r="A297" s="13" t="s">
        <v>249</v>
      </c>
      <c r="B297" s="13" t="s">
        <v>22</v>
      </c>
      <c r="C297" s="13" t="s">
        <v>60</v>
      </c>
      <c r="D297" s="28" t="s">
        <v>250</v>
      </c>
      <c r="E297" s="11"/>
      <c r="F297" s="11"/>
      <c r="G297" s="11"/>
      <c r="H297" s="11"/>
      <c r="I297" s="11"/>
      <c r="J297" s="11"/>
      <c r="K297" s="14">
        <f>K311</f>
        <v>50.564999999999998</v>
      </c>
      <c r="L297" s="15">
        <f>L311</f>
        <v>0</v>
      </c>
      <c r="M297" s="15">
        <f>M311</f>
        <v>0</v>
      </c>
    </row>
    <row r="298" spans="1:13" ht="225" x14ac:dyDescent="0.25">
      <c r="A298" s="11"/>
      <c r="B298" s="11"/>
      <c r="C298" s="11"/>
      <c r="D298" s="12" t="s">
        <v>251</v>
      </c>
      <c r="E298" s="11"/>
      <c r="F298" s="11"/>
      <c r="G298" s="11"/>
      <c r="H298" s="11"/>
      <c r="I298" s="11"/>
      <c r="J298" s="11"/>
      <c r="K298" s="11"/>
      <c r="L298" s="11"/>
      <c r="M298" s="11"/>
    </row>
    <row r="299" spans="1:13" x14ac:dyDescent="0.25">
      <c r="A299" s="11"/>
      <c r="B299" s="11"/>
      <c r="C299" s="11"/>
      <c r="D299" s="12"/>
      <c r="E299" s="13" t="s">
        <v>197</v>
      </c>
      <c r="F299" s="11">
        <v>1</v>
      </c>
      <c r="G299" s="16">
        <v>1</v>
      </c>
      <c r="H299" s="16">
        <v>0</v>
      </c>
      <c r="I299" s="16">
        <v>3.3</v>
      </c>
      <c r="J299" s="15">
        <f>F299*(G299+ (G299= 0))*(H299+ (H299= 0))*(I299+ (I299= 0))</f>
        <v>3.3</v>
      </c>
      <c r="K299" s="11"/>
      <c r="L299" s="11"/>
      <c r="M299" s="11"/>
    </row>
    <row r="300" spans="1:13" x14ac:dyDescent="0.25">
      <c r="A300" s="11"/>
      <c r="B300" s="11"/>
      <c r="C300" s="11"/>
      <c r="D300" s="12"/>
      <c r="E300" s="13" t="s">
        <v>18</v>
      </c>
      <c r="F300" s="11">
        <v>1</v>
      </c>
      <c r="G300" s="16">
        <v>2.5</v>
      </c>
      <c r="H300" s="16">
        <v>0</v>
      </c>
      <c r="I300" s="16">
        <v>3.3</v>
      </c>
      <c r="J300" s="15">
        <f>F300*(G300+ (G300= 0))*(H300+ (H300= 0))*(I300+ (I300= 0))</f>
        <v>8.25</v>
      </c>
      <c r="K300" s="11"/>
      <c r="L300" s="11"/>
      <c r="M300" s="11"/>
    </row>
    <row r="301" spans="1:13" x14ac:dyDescent="0.25">
      <c r="A301" s="11"/>
      <c r="B301" s="11"/>
      <c r="C301" s="11"/>
      <c r="D301" s="12"/>
      <c r="E301" s="13" t="s">
        <v>18</v>
      </c>
      <c r="F301" s="11">
        <v>1</v>
      </c>
      <c r="G301" s="16">
        <v>0.6</v>
      </c>
      <c r="H301" s="16">
        <v>0</v>
      </c>
      <c r="I301" s="16">
        <v>3.3</v>
      </c>
      <c r="J301" s="15">
        <f>F301*(G301+ (G301= 0))*(H301+ (H301= 0))*(I301+ (I301= 0))</f>
        <v>1.9799999999999998</v>
      </c>
      <c r="K301" s="11"/>
      <c r="L301" s="11"/>
      <c r="M301" s="11"/>
    </row>
    <row r="302" spans="1:13" x14ac:dyDescent="0.25">
      <c r="A302" s="11"/>
      <c r="B302" s="11"/>
      <c r="C302" s="11"/>
      <c r="D302" s="12"/>
      <c r="E302" s="13" t="s">
        <v>252</v>
      </c>
      <c r="F302" s="11">
        <v>1</v>
      </c>
      <c r="G302" s="16">
        <v>1.55</v>
      </c>
      <c r="H302" s="16">
        <v>0</v>
      </c>
      <c r="I302" s="16">
        <v>0.9</v>
      </c>
      <c r="J302" s="15">
        <f>F302*(G302+ (G302= 0))*(H302+ (H302= 0))*(I302+ (I302= 0))</f>
        <v>1.395</v>
      </c>
      <c r="K302" s="11"/>
      <c r="L302" s="11"/>
      <c r="M302" s="11"/>
    </row>
    <row r="303" spans="1:13" x14ac:dyDescent="0.25">
      <c r="A303" s="11"/>
      <c r="B303" s="11"/>
      <c r="C303" s="11"/>
      <c r="D303" s="12"/>
      <c r="E303" s="13" t="s">
        <v>18</v>
      </c>
      <c r="F303" s="11">
        <v>1</v>
      </c>
      <c r="G303" s="16">
        <v>0.5</v>
      </c>
      <c r="H303" s="16">
        <v>0</v>
      </c>
      <c r="I303" s="16">
        <v>3.3</v>
      </c>
      <c r="J303" s="15">
        <f>F303*(G303+ (G303= 0))*(H303+ (H303= 0))*(I303+ (I303= 0))</f>
        <v>1.65</v>
      </c>
      <c r="K303" s="11"/>
      <c r="L303" s="11"/>
      <c r="M303" s="11"/>
    </row>
    <row r="304" spans="1:13" x14ac:dyDescent="0.25">
      <c r="A304" s="11"/>
      <c r="B304" s="11"/>
      <c r="C304" s="11"/>
      <c r="D304" s="12"/>
      <c r="E304" s="13" t="s">
        <v>253</v>
      </c>
      <c r="F304" s="11">
        <v>1</v>
      </c>
      <c r="G304" s="16">
        <v>1.8</v>
      </c>
      <c r="H304" s="16">
        <v>0</v>
      </c>
      <c r="I304" s="16">
        <v>3.3</v>
      </c>
      <c r="J304" s="15">
        <f>F304*(G304+ (G304= 0))*(H304+ (H304= 0))*(I304+ (I304= 0))</f>
        <v>5.9399999999999995</v>
      </c>
      <c r="K304" s="11"/>
      <c r="L304" s="11"/>
      <c r="M304" s="11"/>
    </row>
    <row r="305" spans="1:13" x14ac:dyDescent="0.25">
      <c r="A305" s="11"/>
      <c r="B305" s="11"/>
      <c r="C305" s="11"/>
      <c r="D305" s="12"/>
      <c r="E305" s="13" t="s">
        <v>18</v>
      </c>
      <c r="F305" s="11">
        <v>3</v>
      </c>
      <c r="G305" s="16">
        <v>0.5</v>
      </c>
      <c r="H305" s="16">
        <v>0</v>
      </c>
      <c r="I305" s="16">
        <v>3.3</v>
      </c>
      <c r="J305" s="15">
        <f>F305*(G305+ (G305= 0))*(H305+ (H305= 0))*(I305+ (I305= 0))</f>
        <v>4.9499999999999993</v>
      </c>
      <c r="K305" s="11"/>
      <c r="L305" s="11"/>
      <c r="M305" s="11"/>
    </row>
    <row r="306" spans="1:13" x14ac:dyDescent="0.25">
      <c r="A306" s="11"/>
      <c r="B306" s="11"/>
      <c r="C306" s="11"/>
      <c r="D306" s="12"/>
      <c r="E306" s="13" t="s">
        <v>18</v>
      </c>
      <c r="F306" s="11">
        <v>1</v>
      </c>
      <c r="G306" s="16">
        <v>1.05</v>
      </c>
      <c r="H306" s="16">
        <v>0</v>
      </c>
      <c r="I306" s="16">
        <v>3.3</v>
      </c>
      <c r="J306" s="15">
        <f>F306*(G306+ (G306= 0))*(H306+ (H306= 0))*(I306+ (I306= 0))</f>
        <v>3.4649999999999999</v>
      </c>
      <c r="K306" s="11"/>
      <c r="L306" s="11"/>
      <c r="M306" s="11"/>
    </row>
    <row r="307" spans="1:13" x14ac:dyDescent="0.25">
      <c r="A307" s="11"/>
      <c r="B307" s="11"/>
      <c r="C307" s="11"/>
      <c r="D307" s="12"/>
      <c r="E307" s="13" t="s">
        <v>254</v>
      </c>
      <c r="F307" s="11">
        <v>1</v>
      </c>
      <c r="G307" s="16">
        <v>2.4500000000000002</v>
      </c>
      <c r="H307" s="16">
        <v>0</v>
      </c>
      <c r="I307" s="16">
        <v>3.3</v>
      </c>
      <c r="J307" s="15">
        <f>F307*(G307+ (G307= 0))*(H307+ (H307= 0))*(I307+ (I307= 0))</f>
        <v>8.0850000000000009</v>
      </c>
      <c r="K307" s="11"/>
      <c r="L307" s="11"/>
      <c r="M307" s="11"/>
    </row>
    <row r="308" spans="1:13" x14ac:dyDescent="0.25">
      <c r="A308" s="11"/>
      <c r="B308" s="11"/>
      <c r="C308" s="11"/>
      <c r="D308" s="12"/>
      <c r="E308" s="13" t="s">
        <v>18</v>
      </c>
      <c r="F308" s="11">
        <v>2</v>
      </c>
      <c r="G308" s="16">
        <v>1.5</v>
      </c>
      <c r="H308" s="16">
        <v>0</v>
      </c>
      <c r="I308" s="16">
        <v>3.3</v>
      </c>
      <c r="J308" s="15">
        <f>F308*(G308+ (G308= 0))*(H308+ (H308= 0))*(I308+ (I308= 0))</f>
        <v>9.8999999999999986</v>
      </c>
      <c r="K308" s="11"/>
      <c r="L308" s="11"/>
      <c r="M308" s="11"/>
    </row>
    <row r="309" spans="1:13" x14ac:dyDescent="0.25">
      <c r="A309" s="11"/>
      <c r="B309" s="11"/>
      <c r="C309" s="11"/>
      <c r="D309" s="12"/>
      <c r="E309" s="13" t="s">
        <v>18</v>
      </c>
      <c r="F309" s="11">
        <v>1</v>
      </c>
      <c r="G309" s="16">
        <v>0.5</v>
      </c>
      <c r="H309" s="16">
        <v>0</v>
      </c>
      <c r="I309" s="16">
        <v>3.3</v>
      </c>
      <c r="J309" s="15">
        <f>F309*(G309+ (G309= 0))*(H309+ (H309= 0))*(I309+ (I309= 0))</f>
        <v>1.65</v>
      </c>
      <c r="K309" s="11"/>
      <c r="L309" s="11"/>
      <c r="M309" s="11"/>
    </row>
    <row r="310" spans="1:13" x14ac:dyDescent="0.25">
      <c r="A310" s="11"/>
      <c r="B310" s="11"/>
      <c r="C310" s="11"/>
      <c r="D310" s="12"/>
      <c r="E310" s="13" t="s">
        <v>18</v>
      </c>
      <c r="F310" s="11">
        <v>0</v>
      </c>
      <c r="G310" s="16">
        <v>0</v>
      </c>
      <c r="H310" s="16">
        <v>0</v>
      </c>
      <c r="I310" s="16">
        <v>0</v>
      </c>
      <c r="J310" s="15">
        <f>F310*(G310+ (G310= 0))*(H310+ (H310= 0))*(I310+ (I310= 0))</f>
        <v>0</v>
      </c>
      <c r="K310" s="11"/>
      <c r="L310" s="11"/>
      <c r="M310" s="11"/>
    </row>
    <row r="311" spans="1:13" x14ac:dyDescent="0.25">
      <c r="A311" s="11"/>
      <c r="B311" s="11"/>
      <c r="C311" s="11"/>
      <c r="D311" s="12"/>
      <c r="E311" s="11"/>
      <c r="F311" s="11"/>
      <c r="G311" s="11"/>
      <c r="H311" s="11"/>
      <c r="I311" s="11"/>
      <c r="J311" s="17" t="s">
        <v>255</v>
      </c>
      <c r="K311" s="18">
        <f>SUM(J299:J310)</f>
        <v>50.564999999999998</v>
      </c>
      <c r="L311" s="16">
        <v>0</v>
      </c>
      <c r="M311" s="10">
        <f>ROUND(L311*K311,2)</f>
        <v>0</v>
      </c>
    </row>
    <row r="312" spans="1:13" ht="0.95" customHeight="1" x14ac:dyDescent="0.25">
      <c r="A312" s="19"/>
      <c r="B312" s="19"/>
      <c r="C312" s="19"/>
      <c r="D312" s="29"/>
      <c r="E312" s="19"/>
      <c r="F312" s="19"/>
      <c r="G312" s="19"/>
      <c r="H312" s="19"/>
      <c r="I312" s="19"/>
      <c r="J312" s="19"/>
      <c r="K312" s="19"/>
      <c r="L312" s="19"/>
      <c r="M312" s="19"/>
    </row>
    <row r="313" spans="1:13" x14ac:dyDescent="0.25">
      <c r="A313" s="13" t="s">
        <v>256</v>
      </c>
      <c r="B313" s="13" t="s">
        <v>22</v>
      </c>
      <c r="C313" s="13" t="s">
        <v>60</v>
      </c>
      <c r="D313" s="28" t="s">
        <v>257</v>
      </c>
      <c r="E313" s="11"/>
      <c r="F313" s="11"/>
      <c r="G313" s="11"/>
      <c r="H313" s="11"/>
      <c r="I313" s="11"/>
      <c r="J313" s="11"/>
      <c r="K313" s="14">
        <f>K322</f>
        <v>54.93</v>
      </c>
      <c r="L313" s="15">
        <f>L322</f>
        <v>0</v>
      </c>
      <c r="M313" s="15">
        <f>M322</f>
        <v>0</v>
      </c>
    </row>
    <row r="314" spans="1:13" ht="202.5" x14ac:dyDescent="0.25">
      <c r="A314" s="11"/>
      <c r="B314" s="11"/>
      <c r="C314" s="11"/>
      <c r="D314" s="12" t="s">
        <v>258</v>
      </c>
      <c r="E314" s="11"/>
      <c r="F314" s="11"/>
      <c r="G314" s="11"/>
      <c r="H314" s="11"/>
      <c r="I314" s="11"/>
      <c r="J314" s="11"/>
      <c r="K314" s="11"/>
      <c r="L314" s="11"/>
      <c r="M314" s="11"/>
    </row>
    <row r="315" spans="1:13" x14ac:dyDescent="0.25">
      <c r="A315" s="11"/>
      <c r="B315" s="11"/>
      <c r="C315" s="11"/>
      <c r="D315" s="12"/>
      <c r="E315" s="13" t="s">
        <v>259</v>
      </c>
      <c r="F315" s="11">
        <v>2</v>
      </c>
      <c r="G315" s="16">
        <v>2.13</v>
      </c>
      <c r="H315" s="16">
        <v>0</v>
      </c>
      <c r="I315" s="16">
        <v>3</v>
      </c>
      <c r="J315" s="15">
        <f>F315*(G315+ (G315= 0))*(H315+ (H315= 0))*(I315+ (I315= 0))</f>
        <v>12.78</v>
      </c>
      <c r="K315" s="11"/>
      <c r="L315" s="11"/>
      <c r="M315" s="11"/>
    </row>
    <row r="316" spans="1:13" x14ac:dyDescent="0.25">
      <c r="A316" s="11"/>
      <c r="B316" s="11"/>
      <c r="C316" s="11"/>
      <c r="D316" s="12"/>
      <c r="E316" s="13" t="s">
        <v>18</v>
      </c>
      <c r="F316" s="11">
        <v>1</v>
      </c>
      <c r="G316" s="16">
        <v>2.25</v>
      </c>
      <c r="H316" s="16">
        <v>0</v>
      </c>
      <c r="I316" s="16">
        <v>3</v>
      </c>
      <c r="J316" s="15">
        <f>F316*(G316+ (G316= 0))*(H316+ (H316= 0))*(I316+ (I316= 0))</f>
        <v>6.75</v>
      </c>
      <c r="K316" s="11"/>
      <c r="L316" s="11"/>
      <c r="M316" s="11"/>
    </row>
    <row r="317" spans="1:13" x14ac:dyDescent="0.25">
      <c r="A317" s="11"/>
      <c r="B317" s="11"/>
      <c r="C317" s="11"/>
      <c r="D317" s="12"/>
      <c r="E317" s="13" t="s">
        <v>260</v>
      </c>
      <c r="F317" s="11">
        <v>2</v>
      </c>
      <c r="G317" s="16">
        <v>1.8</v>
      </c>
      <c r="H317" s="16">
        <v>0</v>
      </c>
      <c r="I317" s="16">
        <v>3</v>
      </c>
      <c r="J317" s="15">
        <f>F317*(G317+ (G317= 0))*(H317+ (H317= 0))*(I317+ (I317= 0))</f>
        <v>10.8</v>
      </c>
      <c r="K317" s="11"/>
      <c r="L317" s="11"/>
      <c r="M317" s="11"/>
    </row>
    <row r="318" spans="1:13" x14ac:dyDescent="0.25">
      <c r="A318" s="11"/>
      <c r="B318" s="11"/>
      <c r="C318" s="11"/>
      <c r="D318" s="12"/>
      <c r="E318" s="13" t="s">
        <v>18</v>
      </c>
      <c r="F318" s="11">
        <v>1</v>
      </c>
      <c r="G318" s="16">
        <v>2.2999999999999998</v>
      </c>
      <c r="H318" s="16">
        <v>0</v>
      </c>
      <c r="I318" s="16">
        <v>3</v>
      </c>
      <c r="J318" s="15">
        <f>F318*(G318+ (G318= 0))*(H318+ (H318= 0))*(I318+ (I318= 0))</f>
        <v>6.8999999999999995</v>
      </c>
      <c r="K318" s="11"/>
      <c r="L318" s="11"/>
      <c r="M318" s="11"/>
    </row>
    <row r="319" spans="1:13" x14ac:dyDescent="0.25">
      <c r="A319" s="11"/>
      <c r="B319" s="11"/>
      <c r="C319" s="11"/>
      <c r="D319" s="12"/>
      <c r="E319" s="13" t="s">
        <v>199</v>
      </c>
      <c r="F319" s="11">
        <v>2</v>
      </c>
      <c r="G319" s="16">
        <v>1.55</v>
      </c>
      <c r="H319" s="16">
        <v>0</v>
      </c>
      <c r="I319" s="16">
        <v>3</v>
      </c>
      <c r="J319" s="15">
        <f>F319*(G319+ (G319= 0))*(H319+ (H319= 0))*(I319+ (I319= 0))</f>
        <v>9.3000000000000007</v>
      </c>
      <c r="K319" s="11"/>
      <c r="L319" s="11"/>
      <c r="M319" s="11"/>
    </row>
    <row r="320" spans="1:13" x14ac:dyDescent="0.25">
      <c r="A320" s="11"/>
      <c r="B320" s="11"/>
      <c r="C320" s="11"/>
      <c r="D320" s="12"/>
      <c r="E320" s="13" t="s">
        <v>18</v>
      </c>
      <c r="F320" s="11">
        <v>1</v>
      </c>
      <c r="G320" s="16">
        <v>2.2999999999999998</v>
      </c>
      <c r="H320" s="16">
        <v>0</v>
      </c>
      <c r="I320" s="16">
        <v>3</v>
      </c>
      <c r="J320" s="15">
        <f>F320*(G320+ (G320= 0))*(H320+ (H320= 0))*(I320+ (I320= 0))</f>
        <v>6.8999999999999995</v>
      </c>
      <c r="K320" s="11"/>
      <c r="L320" s="11"/>
      <c r="M320" s="11"/>
    </row>
    <row r="321" spans="1:13" x14ac:dyDescent="0.25">
      <c r="A321" s="11"/>
      <c r="B321" s="11"/>
      <c r="C321" s="11"/>
      <c r="D321" s="12"/>
      <c r="E321" s="13" t="s">
        <v>18</v>
      </c>
      <c r="F321" s="11">
        <v>1</v>
      </c>
      <c r="G321" s="16">
        <v>0.5</v>
      </c>
      <c r="H321" s="16">
        <v>0</v>
      </c>
      <c r="I321" s="16">
        <v>3</v>
      </c>
      <c r="J321" s="15">
        <f>F321*(G321+ (G321= 0))*(H321+ (H321= 0))*(I321+ (I321= 0))</f>
        <v>1.5</v>
      </c>
      <c r="K321" s="11"/>
      <c r="L321" s="11"/>
      <c r="M321" s="11"/>
    </row>
    <row r="322" spans="1:13" x14ac:dyDescent="0.25">
      <c r="A322" s="11"/>
      <c r="B322" s="11"/>
      <c r="C322" s="11"/>
      <c r="D322" s="12"/>
      <c r="E322" s="11"/>
      <c r="F322" s="11"/>
      <c r="G322" s="11"/>
      <c r="H322" s="11"/>
      <c r="I322" s="11"/>
      <c r="J322" s="17" t="s">
        <v>261</v>
      </c>
      <c r="K322" s="18">
        <f>SUM(J315:J321)</f>
        <v>54.93</v>
      </c>
      <c r="L322" s="16">
        <v>0</v>
      </c>
      <c r="M322" s="10">
        <f>ROUND(L322*K322,2)</f>
        <v>0</v>
      </c>
    </row>
    <row r="323" spans="1:13" ht="0.95" customHeight="1" x14ac:dyDescent="0.25">
      <c r="A323" s="19"/>
      <c r="B323" s="19"/>
      <c r="C323" s="19"/>
      <c r="D323" s="29"/>
      <c r="E323" s="19"/>
      <c r="F323" s="19"/>
      <c r="G323" s="19"/>
      <c r="H323" s="19"/>
      <c r="I323" s="19"/>
      <c r="J323" s="19"/>
      <c r="K323" s="19"/>
      <c r="L323" s="19"/>
      <c r="M323" s="19"/>
    </row>
    <row r="324" spans="1:13" x14ac:dyDescent="0.25">
      <c r="A324" s="13" t="s">
        <v>262</v>
      </c>
      <c r="B324" s="13" t="s">
        <v>22</v>
      </c>
      <c r="C324" s="13" t="s">
        <v>60</v>
      </c>
      <c r="D324" s="28" t="s">
        <v>263</v>
      </c>
      <c r="E324" s="11"/>
      <c r="F324" s="11"/>
      <c r="G324" s="11"/>
      <c r="H324" s="11"/>
      <c r="I324" s="11"/>
      <c r="J324" s="11"/>
      <c r="K324" s="14">
        <f>K342</f>
        <v>105.11999999999999</v>
      </c>
      <c r="L324" s="15">
        <f>L342</f>
        <v>0</v>
      </c>
      <c r="M324" s="15">
        <f>M342</f>
        <v>0</v>
      </c>
    </row>
    <row r="325" spans="1:13" ht="225" x14ac:dyDescent="0.25">
      <c r="A325" s="11"/>
      <c r="B325" s="11"/>
      <c r="C325" s="11"/>
      <c r="D325" s="12" t="s">
        <v>264</v>
      </c>
      <c r="E325" s="11"/>
      <c r="F325" s="11"/>
      <c r="G325" s="11"/>
      <c r="H325" s="11"/>
      <c r="I325" s="11"/>
      <c r="J325" s="11"/>
      <c r="K325" s="11"/>
      <c r="L325" s="11"/>
      <c r="M325" s="11"/>
    </row>
    <row r="326" spans="1:13" x14ac:dyDescent="0.25">
      <c r="A326" s="11"/>
      <c r="B326" s="11"/>
      <c r="C326" s="11"/>
      <c r="D326" s="12"/>
      <c r="E326" s="13" t="s">
        <v>265</v>
      </c>
      <c r="F326" s="11">
        <v>0</v>
      </c>
      <c r="G326" s="16">
        <v>0</v>
      </c>
      <c r="H326" s="16">
        <v>0</v>
      </c>
      <c r="I326" s="16">
        <v>0</v>
      </c>
      <c r="J326" s="15">
        <f>F326*(G326+ (G326= 0))*(H326+ (H326= 0))*(I326+ (I326= 0))</f>
        <v>0</v>
      </c>
      <c r="K326" s="11"/>
      <c r="L326" s="11"/>
      <c r="M326" s="11"/>
    </row>
    <row r="327" spans="1:13" x14ac:dyDescent="0.25">
      <c r="A327" s="11"/>
      <c r="B327" s="11"/>
      <c r="C327" s="11"/>
      <c r="D327" s="12"/>
      <c r="E327" s="13" t="s">
        <v>18</v>
      </c>
      <c r="F327" s="11">
        <v>1</v>
      </c>
      <c r="G327" s="16">
        <v>6.12</v>
      </c>
      <c r="H327" s="16">
        <v>0</v>
      </c>
      <c r="I327" s="16">
        <v>3</v>
      </c>
      <c r="J327" s="15">
        <f>F327*(G327+ (G327= 0))*(H327+ (H327= 0))*(I327+ (I327= 0))</f>
        <v>18.36</v>
      </c>
      <c r="K327" s="11"/>
      <c r="L327" s="11"/>
      <c r="M327" s="11"/>
    </row>
    <row r="328" spans="1:13" x14ac:dyDescent="0.25">
      <c r="A328" s="11"/>
      <c r="B328" s="11"/>
      <c r="C328" s="11"/>
      <c r="D328" s="12"/>
      <c r="E328" s="13" t="s">
        <v>18</v>
      </c>
      <c r="F328" s="11">
        <v>1</v>
      </c>
      <c r="G328" s="16">
        <v>0.86</v>
      </c>
      <c r="H328" s="16">
        <v>0</v>
      </c>
      <c r="I328" s="16">
        <v>3</v>
      </c>
      <c r="J328" s="15">
        <f>F328*(G328+ (G328= 0))*(H328+ (H328= 0))*(I328+ (I328= 0))</f>
        <v>2.58</v>
      </c>
      <c r="K328" s="11"/>
      <c r="L328" s="11"/>
      <c r="M328" s="11"/>
    </row>
    <row r="329" spans="1:13" x14ac:dyDescent="0.25">
      <c r="A329" s="11"/>
      <c r="B329" s="11"/>
      <c r="C329" s="11"/>
      <c r="D329" s="12"/>
      <c r="E329" s="13" t="s">
        <v>18</v>
      </c>
      <c r="F329" s="11">
        <v>1</v>
      </c>
      <c r="G329" s="16">
        <v>0.66</v>
      </c>
      <c r="H329" s="16">
        <v>0</v>
      </c>
      <c r="I329" s="16">
        <v>3</v>
      </c>
      <c r="J329" s="15">
        <f>F329*(G329+ (G329= 0))*(H329+ (H329= 0))*(I329+ (I329= 0))</f>
        <v>1.98</v>
      </c>
      <c r="K329" s="11"/>
      <c r="L329" s="11"/>
      <c r="M329" s="11"/>
    </row>
    <row r="330" spans="1:13" x14ac:dyDescent="0.25">
      <c r="A330" s="11"/>
      <c r="B330" s="11"/>
      <c r="C330" s="11"/>
      <c r="D330" s="12"/>
      <c r="E330" s="13" t="s">
        <v>18</v>
      </c>
      <c r="F330" s="11">
        <v>1</v>
      </c>
      <c r="G330" s="16">
        <v>1.1200000000000001</v>
      </c>
      <c r="H330" s="16">
        <v>0</v>
      </c>
      <c r="I330" s="16">
        <v>3</v>
      </c>
      <c r="J330" s="15">
        <f>F330*(G330+ (G330= 0))*(H330+ (H330= 0))*(I330+ (I330= 0))</f>
        <v>3.3600000000000003</v>
      </c>
      <c r="K330" s="11"/>
      <c r="L330" s="11"/>
      <c r="M330" s="11"/>
    </row>
    <row r="331" spans="1:13" x14ac:dyDescent="0.25">
      <c r="A331" s="11"/>
      <c r="B331" s="11"/>
      <c r="C331" s="11"/>
      <c r="D331" s="12"/>
      <c r="E331" s="13" t="s">
        <v>18</v>
      </c>
      <c r="F331" s="11">
        <v>1</v>
      </c>
      <c r="G331" s="16">
        <v>3.65</v>
      </c>
      <c r="H331" s="16">
        <v>0</v>
      </c>
      <c r="I331" s="16">
        <v>3</v>
      </c>
      <c r="J331" s="15">
        <f>F331*(G331+ (G331= 0))*(H331+ (H331= 0))*(I331+ (I331= 0))</f>
        <v>10.95</v>
      </c>
      <c r="K331" s="11"/>
      <c r="L331" s="11"/>
      <c r="M331" s="11"/>
    </row>
    <row r="332" spans="1:13" x14ac:dyDescent="0.25">
      <c r="A332" s="11"/>
      <c r="B332" s="11"/>
      <c r="C332" s="11"/>
      <c r="D332" s="12"/>
      <c r="E332" s="13" t="s">
        <v>18</v>
      </c>
      <c r="F332" s="11">
        <v>1</v>
      </c>
      <c r="G332" s="16">
        <v>1.31</v>
      </c>
      <c r="H332" s="16">
        <v>0</v>
      </c>
      <c r="I332" s="16">
        <v>3</v>
      </c>
      <c r="J332" s="15">
        <f>F332*(G332+ (G332= 0))*(H332+ (H332= 0))*(I332+ (I332= 0))</f>
        <v>3.93</v>
      </c>
      <c r="K332" s="11"/>
      <c r="L332" s="11"/>
      <c r="M332" s="11"/>
    </row>
    <row r="333" spans="1:13" x14ac:dyDescent="0.25">
      <c r="A333" s="11"/>
      <c r="B333" s="11"/>
      <c r="C333" s="11"/>
      <c r="D333" s="12"/>
      <c r="E333" s="13" t="s">
        <v>18</v>
      </c>
      <c r="F333" s="11">
        <v>1</v>
      </c>
      <c r="G333" s="16">
        <v>0.55000000000000004</v>
      </c>
      <c r="H333" s="16">
        <v>0</v>
      </c>
      <c r="I333" s="16">
        <v>3</v>
      </c>
      <c r="J333" s="15">
        <f>F333*(G333+ (G333= 0))*(H333+ (H333= 0))*(I333+ (I333= 0))</f>
        <v>1.6500000000000001</v>
      </c>
      <c r="K333" s="11"/>
      <c r="L333" s="11"/>
      <c r="M333" s="11"/>
    </row>
    <row r="334" spans="1:13" x14ac:dyDescent="0.25">
      <c r="A334" s="11"/>
      <c r="B334" s="11"/>
      <c r="C334" s="11"/>
      <c r="D334" s="12"/>
      <c r="E334" s="13" t="s">
        <v>18</v>
      </c>
      <c r="F334" s="11">
        <v>1</v>
      </c>
      <c r="G334" s="16">
        <v>4.76</v>
      </c>
      <c r="H334" s="16">
        <v>0</v>
      </c>
      <c r="I334" s="16">
        <v>3</v>
      </c>
      <c r="J334" s="15">
        <f>F334*(G334+ (G334= 0))*(H334+ (H334= 0))*(I334+ (I334= 0))</f>
        <v>14.28</v>
      </c>
      <c r="K334" s="11"/>
      <c r="L334" s="11"/>
      <c r="M334" s="11"/>
    </row>
    <row r="335" spans="1:13" x14ac:dyDescent="0.25">
      <c r="A335" s="11"/>
      <c r="B335" s="11"/>
      <c r="C335" s="11"/>
      <c r="D335" s="12"/>
      <c r="E335" s="13" t="s">
        <v>18</v>
      </c>
      <c r="F335" s="11">
        <v>1</v>
      </c>
      <c r="G335" s="16">
        <v>0.55000000000000004</v>
      </c>
      <c r="H335" s="16">
        <v>0</v>
      </c>
      <c r="I335" s="16">
        <v>3</v>
      </c>
      <c r="J335" s="15">
        <f>F335*(G335+ (G335= 0))*(H335+ (H335= 0))*(I335+ (I335= 0))</f>
        <v>1.6500000000000001</v>
      </c>
      <c r="K335" s="11"/>
      <c r="L335" s="11"/>
      <c r="M335" s="11"/>
    </row>
    <row r="336" spans="1:13" x14ac:dyDescent="0.25">
      <c r="A336" s="11"/>
      <c r="B336" s="11"/>
      <c r="C336" s="11"/>
      <c r="D336" s="12"/>
      <c r="E336" s="13" t="s">
        <v>18</v>
      </c>
      <c r="F336" s="11">
        <v>1</v>
      </c>
      <c r="G336" s="16">
        <v>0.87</v>
      </c>
      <c r="H336" s="16">
        <v>0</v>
      </c>
      <c r="I336" s="16">
        <v>3</v>
      </c>
      <c r="J336" s="15">
        <f>F336*(G336+ (G336= 0))*(H336+ (H336= 0))*(I336+ (I336= 0))</f>
        <v>2.61</v>
      </c>
      <c r="K336" s="11"/>
      <c r="L336" s="11"/>
      <c r="M336" s="11"/>
    </row>
    <row r="337" spans="1:13" x14ac:dyDescent="0.25">
      <c r="A337" s="11"/>
      <c r="B337" s="11"/>
      <c r="C337" s="11"/>
      <c r="D337" s="12"/>
      <c r="E337" s="13" t="s">
        <v>18</v>
      </c>
      <c r="F337" s="11">
        <v>1</v>
      </c>
      <c r="G337" s="16">
        <v>1.5</v>
      </c>
      <c r="H337" s="16">
        <v>0</v>
      </c>
      <c r="I337" s="16">
        <v>3</v>
      </c>
      <c r="J337" s="15">
        <f>F337*(G337+ (G337= 0))*(H337+ (H337= 0))*(I337+ (I337= 0))</f>
        <v>4.5</v>
      </c>
      <c r="K337" s="11"/>
      <c r="L337" s="11"/>
      <c r="M337" s="11"/>
    </row>
    <row r="338" spans="1:13" x14ac:dyDescent="0.25">
      <c r="A338" s="11"/>
      <c r="B338" s="11"/>
      <c r="C338" s="11"/>
      <c r="D338" s="12"/>
      <c r="E338" s="13" t="s">
        <v>18</v>
      </c>
      <c r="F338" s="11">
        <v>1</v>
      </c>
      <c r="G338" s="16">
        <v>4.1900000000000004</v>
      </c>
      <c r="H338" s="16">
        <v>0</v>
      </c>
      <c r="I338" s="16">
        <v>3</v>
      </c>
      <c r="J338" s="15">
        <f>F338*(G338+ (G338= 0))*(H338+ (H338= 0))*(I338+ (I338= 0))</f>
        <v>12.57</v>
      </c>
      <c r="K338" s="11"/>
      <c r="L338" s="11"/>
      <c r="M338" s="11"/>
    </row>
    <row r="339" spans="1:13" x14ac:dyDescent="0.25">
      <c r="A339" s="11"/>
      <c r="B339" s="11"/>
      <c r="C339" s="11"/>
      <c r="D339" s="12"/>
      <c r="E339" s="13" t="s">
        <v>18</v>
      </c>
      <c r="F339" s="11">
        <v>1</v>
      </c>
      <c r="G339" s="16">
        <v>3.6</v>
      </c>
      <c r="H339" s="16">
        <v>0</v>
      </c>
      <c r="I339" s="16">
        <v>3</v>
      </c>
      <c r="J339" s="15">
        <f>F339*(G339+ (G339= 0))*(H339+ (H339= 0))*(I339+ (I339= 0))</f>
        <v>10.8</v>
      </c>
      <c r="K339" s="11"/>
      <c r="L339" s="11"/>
      <c r="M339" s="11"/>
    </row>
    <row r="340" spans="1:13" x14ac:dyDescent="0.25">
      <c r="A340" s="11"/>
      <c r="B340" s="11"/>
      <c r="C340" s="11"/>
      <c r="D340" s="12"/>
      <c r="E340" s="13" t="s">
        <v>18</v>
      </c>
      <c r="F340" s="11">
        <v>1</v>
      </c>
      <c r="G340" s="16">
        <v>1.3</v>
      </c>
      <c r="H340" s="16">
        <v>0</v>
      </c>
      <c r="I340" s="16">
        <v>3</v>
      </c>
      <c r="J340" s="15">
        <f>F340*(G340+ (G340= 0))*(H340+ (H340= 0))*(I340+ (I340= 0))</f>
        <v>3.9000000000000004</v>
      </c>
      <c r="K340" s="11"/>
      <c r="L340" s="11"/>
      <c r="M340" s="11"/>
    </row>
    <row r="341" spans="1:13" x14ac:dyDescent="0.25">
      <c r="A341" s="11"/>
      <c r="B341" s="11"/>
      <c r="C341" s="11"/>
      <c r="D341" s="12"/>
      <c r="E341" s="13" t="s">
        <v>18</v>
      </c>
      <c r="F341" s="11">
        <v>4</v>
      </c>
      <c r="G341" s="16">
        <v>1</v>
      </c>
      <c r="H341" s="16">
        <v>0</v>
      </c>
      <c r="I341" s="16">
        <v>3</v>
      </c>
      <c r="J341" s="15">
        <f>F341*(G341+ (G341= 0))*(H341+ (H341= 0))*(I341+ (I341= 0))</f>
        <v>12</v>
      </c>
      <c r="K341" s="11"/>
      <c r="L341" s="11"/>
      <c r="M341" s="11"/>
    </row>
    <row r="342" spans="1:13" x14ac:dyDescent="0.25">
      <c r="A342" s="11"/>
      <c r="B342" s="11"/>
      <c r="C342" s="11"/>
      <c r="D342" s="12"/>
      <c r="E342" s="11"/>
      <c r="F342" s="11"/>
      <c r="G342" s="11"/>
      <c r="H342" s="11"/>
      <c r="I342" s="11"/>
      <c r="J342" s="17" t="s">
        <v>266</v>
      </c>
      <c r="K342" s="18">
        <f>SUM(J326:J341)</f>
        <v>105.11999999999999</v>
      </c>
      <c r="L342" s="16">
        <v>0</v>
      </c>
      <c r="M342" s="10">
        <f>ROUND(L342*K342,2)</f>
        <v>0</v>
      </c>
    </row>
    <row r="343" spans="1:13" ht="0.95" customHeight="1" x14ac:dyDescent="0.25">
      <c r="A343" s="19"/>
      <c r="B343" s="19"/>
      <c r="C343" s="19"/>
      <c r="D343" s="29"/>
      <c r="E343" s="19"/>
      <c r="F343" s="19"/>
      <c r="G343" s="19"/>
      <c r="H343" s="19"/>
      <c r="I343" s="19"/>
      <c r="J343" s="19"/>
      <c r="K343" s="19"/>
      <c r="L343" s="19"/>
      <c r="M343" s="19"/>
    </row>
    <row r="344" spans="1:13" x14ac:dyDescent="0.25">
      <c r="A344" s="13" t="s">
        <v>267</v>
      </c>
      <c r="B344" s="13" t="s">
        <v>22</v>
      </c>
      <c r="C344" s="13" t="s">
        <v>60</v>
      </c>
      <c r="D344" s="28" t="s">
        <v>268</v>
      </c>
      <c r="E344" s="11"/>
      <c r="F344" s="11"/>
      <c r="G344" s="11"/>
      <c r="H344" s="11"/>
      <c r="I344" s="11"/>
      <c r="J344" s="11"/>
      <c r="K344" s="14">
        <f>K349</f>
        <v>19.589999999999996</v>
      </c>
      <c r="L344" s="15">
        <f>L349</f>
        <v>0</v>
      </c>
      <c r="M344" s="15">
        <f>M349</f>
        <v>0</v>
      </c>
    </row>
    <row r="345" spans="1:13" ht="225" x14ac:dyDescent="0.25">
      <c r="A345" s="11"/>
      <c r="B345" s="11"/>
      <c r="C345" s="11"/>
      <c r="D345" s="12" t="s">
        <v>269</v>
      </c>
      <c r="E345" s="11"/>
      <c r="F345" s="11"/>
      <c r="G345" s="11"/>
      <c r="H345" s="11"/>
      <c r="I345" s="11"/>
      <c r="J345" s="11"/>
      <c r="K345" s="11"/>
      <c r="L345" s="11"/>
      <c r="M345" s="11"/>
    </row>
    <row r="346" spans="1:13" x14ac:dyDescent="0.25">
      <c r="A346" s="11"/>
      <c r="B346" s="11"/>
      <c r="C346" s="11"/>
      <c r="D346" s="12"/>
      <c r="E346" s="13" t="s">
        <v>259</v>
      </c>
      <c r="F346" s="11">
        <v>1</v>
      </c>
      <c r="G346" s="16">
        <v>2.15</v>
      </c>
      <c r="H346" s="16">
        <v>0</v>
      </c>
      <c r="I346" s="16">
        <v>3</v>
      </c>
      <c r="J346" s="15">
        <f>F346*(G346+ (G346= 0))*(H346+ (H346= 0))*(I346+ (I346= 0))</f>
        <v>6.4499999999999993</v>
      </c>
      <c r="K346" s="11"/>
      <c r="L346" s="11"/>
      <c r="M346" s="11"/>
    </row>
    <row r="347" spans="1:13" x14ac:dyDescent="0.25">
      <c r="A347" s="11"/>
      <c r="B347" s="11"/>
      <c r="C347" s="11"/>
      <c r="D347" s="12"/>
      <c r="E347" s="13" t="s">
        <v>260</v>
      </c>
      <c r="F347" s="11">
        <v>1</v>
      </c>
      <c r="G347" s="16">
        <v>2.2999999999999998</v>
      </c>
      <c r="H347" s="16">
        <v>0</v>
      </c>
      <c r="I347" s="16">
        <v>3</v>
      </c>
      <c r="J347" s="15">
        <f>F347*(G347+ (G347= 0))*(H347+ (H347= 0))*(I347+ (I347= 0))</f>
        <v>6.8999999999999995</v>
      </c>
      <c r="K347" s="11"/>
      <c r="L347" s="11"/>
      <c r="M347" s="11"/>
    </row>
    <row r="348" spans="1:13" x14ac:dyDescent="0.25">
      <c r="A348" s="11"/>
      <c r="B348" s="11"/>
      <c r="C348" s="11"/>
      <c r="D348" s="12"/>
      <c r="E348" s="13" t="s">
        <v>199</v>
      </c>
      <c r="F348" s="11">
        <v>1</v>
      </c>
      <c r="G348" s="16">
        <v>2.08</v>
      </c>
      <c r="H348" s="16">
        <v>0</v>
      </c>
      <c r="I348" s="16">
        <v>3</v>
      </c>
      <c r="J348" s="15">
        <f>F348*(G348+ (G348= 0))*(H348+ (H348= 0))*(I348+ (I348= 0))</f>
        <v>6.24</v>
      </c>
      <c r="K348" s="11"/>
      <c r="L348" s="11"/>
      <c r="M348" s="11"/>
    </row>
    <row r="349" spans="1:13" x14ac:dyDescent="0.25">
      <c r="A349" s="11"/>
      <c r="B349" s="11"/>
      <c r="C349" s="11"/>
      <c r="D349" s="12"/>
      <c r="E349" s="11"/>
      <c r="F349" s="11"/>
      <c r="G349" s="11"/>
      <c r="H349" s="11"/>
      <c r="I349" s="11"/>
      <c r="J349" s="17" t="s">
        <v>270</v>
      </c>
      <c r="K349" s="18">
        <f>SUM(J346:J348)</f>
        <v>19.589999999999996</v>
      </c>
      <c r="L349" s="16">
        <v>0</v>
      </c>
      <c r="M349" s="10">
        <f>ROUND(L349*K349,2)</f>
        <v>0</v>
      </c>
    </row>
    <row r="350" spans="1:13" ht="0.95" customHeight="1" x14ac:dyDescent="0.25">
      <c r="A350" s="19"/>
      <c r="B350" s="19"/>
      <c r="C350" s="19"/>
      <c r="D350" s="29"/>
      <c r="E350" s="19"/>
      <c r="F350" s="19"/>
      <c r="G350" s="19"/>
      <c r="H350" s="19"/>
      <c r="I350" s="19"/>
      <c r="J350" s="19"/>
      <c r="K350" s="19"/>
      <c r="L350" s="19"/>
      <c r="M350" s="19"/>
    </row>
    <row r="351" spans="1:13" ht="22.5" x14ac:dyDescent="0.25">
      <c r="A351" s="13" t="s">
        <v>271</v>
      </c>
      <c r="B351" s="13" t="s">
        <v>22</v>
      </c>
      <c r="C351" s="13" t="s">
        <v>60</v>
      </c>
      <c r="D351" s="28" t="s">
        <v>272</v>
      </c>
      <c r="E351" s="11"/>
      <c r="F351" s="11"/>
      <c r="G351" s="11"/>
      <c r="H351" s="11"/>
      <c r="I351" s="11"/>
      <c r="J351" s="11"/>
      <c r="K351" s="14">
        <f>K356</f>
        <v>78.375</v>
      </c>
      <c r="L351" s="15">
        <f>L356</f>
        <v>0</v>
      </c>
      <c r="M351" s="15">
        <f>M356</f>
        <v>0</v>
      </c>
    </row>
    <row r="352" spans="1:13" x14ac:dyDescent="0.25">
      <c r="A352" s="11"/>
      <c r="B352" s="11"/>
      <c r="C352" s="11"/>
      <c r="D352" s="12"/>
      <c r="E352" s="11"/>
      <c r="F352" s="11"/>
      <c r="G352" s="11"/>
      <c r="H352" s="11"/>
      <c r="I352" s="11"/>
      <c r="J352" s="11"/>
      <c r="K352" s="11"/>
      <c r="L352" s="11"/>
      <c r="M352" s="11"/>
    </row>
    <row r="353" spans="1:13" x14ac:dyDescent="0.25">
      <c r="A353" s="11"/>
      <c r="B353" s="11"/>
      <c r="C353" s="11"/>
      <c r="D353" s="12"/>
      <c r="E353" s="13" t="s">
        <v>18</v>
      </c>
      <c r="F353" s="11">
        <v>1</v>
      </c>
      <c r="G353" s="16">
        <v>13.9</v>
      </c>
      <c r="H353" s="16">
        <v>0</v>
      </c>
      <c r="I353" s="16">
        <v>3.3</v>
      </c>
      <c r="J353" s="15">
        <f>F353*(G353+ (G353= 0))*(H353+ (H353= 0))*(I353+ (I353= 0))</f>
        <v>45.87</v>
      </c>
      <c r="K353" s="11"/>
      <c r="L353" s="11"/>
      <c r="M353" s="11"/>
    </row>
    <row r="354" spans="1:13" x14ac:dyDescent="0.25">
      <c r="A354" s="11"/>
      <c r="B354" s="11"/>
      <c r="C354" s="11"/>
      <c r="D354" s="12"/>
      <c r="E354" s="13" t="s">
        <v>18</v>
      </c>
      <c r="F354" s="11">
        <v>1</v>
      </c>
      <c r="G354" s="16">
        <v>9.85</v>
      </c>
      <c r="H354" s="16">
        <v>0</v>
      </c>
      <c r="I354" s="16">
        <v>3.3</v>
      </c>
      <c r="J354" s="15">
        <f>F354*(G354+ (G354= 0))*(H354+ (H354= 0))*(I354+ (I354= 0))</f>
        <v>32.504999999999995</v>
      </c>
      <c r="K354" s="11"/>
      <c r="L354" s="11"/>
      <c r="M354" s="11"/>
    </row>
    <row r="355" spans="1:13" x14ac:dyDescent="0.25">
      <c r="A355" s="11"/>
      <c r="B355" s="11"/>
      <c r="C355" s="11"/>
      <c r="D355" s="12"/>
      <c r="E355" s="13" t="s">
        <v>18</v>
      </c>
      <c r="F355" s="11">
        <v>0</v>
      </c>
      <c r="G355" s="16">
        <v>0</v>
      </c>
      <c r="H355" s="16">
        <v>0</v>
      </c>
      <c r="I355" s="16">
        <v>0</v>
      </c>
      <c r="J355" s="15">
        <f>F355*(G355+ (G355= 0))*(H355+ (H355= 0))*(I355+ (I355= 0))</f>
        <v>0</v>
      </c>
      <c r="K355" s="11"/>
      <c r="L355" s="11"/>
      <c r="M355" s="11"/>
    </row>
    <row r="356" spans="1:13" x14ac:dyDescent="0.25">
      <c r="A356" s="11"/>
      <c r="B356" s="11"/>
      <c r="C356" s="11"/>
      <c r="D356" s="12"/>
      <c r="E356" s="11"/>
      <c r="F356" s="11"/>
      <c r="G356" s="11"/>
      <c r="H356" s="11"/>
      <c r="I356" s="11"/>
      <c r="J356" s="17" t="s">
        <v>273</v>
      </c>
      <c r="K356" s="18">
        <f>SUM(J353:J355)</f>
        <v>78.375</v>
      </c>
      <c r="L356" s="16">
        <v>0</v>
      </c>
      <c r="M356" s="10">
        <f>ROUND(L356*K356,2)</f>
        <v>0</v>
      </c>
    </row>
    <row r="357" spans="1:13" ht="0.95" customHeight="1" x14ac:dyDescent="0.25">
      <c r="A357" s="19"/>
      <c r="B357" s="19"/>
      <c r="C357" s="19"/>
      <c r="D357" s="29"/>
      <c r="E357" s="19"/>
      <c r="F357" s="19"/>
      <c r="G357" s="19"/>
      <c r="H357" s="19"/>
      <c r="I357" s="19"/>
      <c r="J357" s="19"/>
      <c r="K357" s="19"/>
      <c r="L357" s="19"/>
      <c r="M357" s="19"/>
    </row>
    <row r="358" spans="1:13" x14ac:dyDescent="0.25">
      <c r="A358" s="13" t="s">
        <v>274</v>
      </c>
      <c r="B358" s="13" t="s">
        <v>22</v>
      </c>
      <c r="C358" s="13" t="s">
        <v>6</v>
      </c>
      <c r="D358" s="28" t="s">
        <v>275</v>
      </c>
      <c r="E358" s="11"/>
      <c r="F358" s="11"/>
      <c r="G358" s="11"/>
      <c r="H358" s="11"/>
      <c r="I358" s="11"/>
      <c r="J358" s="11"/>
      <c r="K358" s="14">
        <f>K365</f>
        <v>24</v>
      </c>
      <c r="L358" s="15">
        <f>L365</f>
        <v>0</v>
      </c>
      <c r="M358" s="15">
        <f>M365</f>
        <v>0</v>
      </c>
    </row>
    <row r="359" spans="1:13" ht="33.75" x14ac:dyDescent="0.25">
      <c r="A359" s="11"/>
      <c r="B359" s="11"/>
      <c r="C359" s="11"/>
      <c r="D359" s="12" t="s">
        <v>276</v>
      </c>
      <c r="E359" s="11"/>
      <c r="F359" s="11"/>
      <c r="G359" s="11"/>
      <c r="H359" s="11"/>
      <c r="I359" s="11"/>
      <c r="J359" s="11"/>
      <c r="K359" s="11"/>
      <c r="L359" s="11"/>
      <c r="M359" s="11"/>
    </row>
    <row r="360" spans="1:13" x14ac:dyDescent="0.25">
      <c r="A360" s="11"/>
      <c r="B360" s="11"/>
      <c r="C360" s="11"/>
      <c r="D360" s="12"/>
      <c r="E360" s="13" t="s">
        <v>277</v>
      </c>
      <c r="F360" s="11">
        <v>12</v>
      </c>
      <c r="G360" s="16">
        <v>0</v>
      </c>
      <c r="H360" s="16">
        <v>0</v>
      </c>
      <c r="I360" s="16">
        <v>0</v>
      </c>
      <c r="J360" s="15">
        <f>F360*(G360+ (G360= 0))*(H360+ (H360= 0))*(I360+ (I360= 0))</f>
        <v>12</v>
      </c>
      <c r="K360" s="11"/>
      <c r="L360" s="11"/>
      <c r="M360" s="11"/>
    </row>
    <row r="361" spans="1:13" x14ac:dyDescent="0.25">
      <c r="A361" s="11"/>
      <c r="B361" s="11"/>
      <c r="C361" s="11"/>
      <c r="D361" s="12"/>
      <c r="E361" s="13" t="s">
        <v>278</v>
      </c>
      <c r="F361" s="11">
        <v>2</v>
      </c>
      <c r="G361" s="16">
        <v>0</v>
      </c>
      <c r="H361" s="16">
        <v>0</v>
      </c>
      <c r="I361" s="16">
        <v>0</v>
      </c>
      <c r="J361" s="15">
        <f>F361*(G361+ (G361= 0))*(H361+ (H361= 0))*(I361+ (I361= 0))</f>
        <v>2</v>
      </c>
      <c r="K361" s="11"/>
      <c r="L361" s="11"/>
      <c r="M361" s="11"/>
    </row>
    <row r="362" spans="1:13" x14ac:dyDescent="0.25">
      <c r="A362" s="11"/>
      <c r="B362" s="11"/>
      <c r="C362" s="11"/>
      <c r="D362" s="12"/>
      <c r="E362" s="13" t="s">
        <v>279</v>
      </c>
      <c r="F362" s="11">
        <v>4</v>
      </c>
      <c r="G362" s="16">
        <v>0</v>
      </c>
      <c r="H362" s="16">
        <v>0</v>
      </c>
      <c r="I362" s="16">
        <v>0</v>
      </c>
      <c r="J362" s="15">
        <f>F362*(G362+ (G362= 0))*(H362+ (H362= 0))*(I362+ (I362= 0))</f>
        <v>4</v>
      </c>
      <c r="K362" s="11"/>
      <c r="L362" s="11"/>
      <c r="M362" s="11"/>
    </row>
    <row r="363" spans="1:13" x14ac:dyDescent="0.25">
      <c r="A363" s="11"/>
      <c r="B363" s="11"/>
      <c r="C363" s="11"/>
      <c r="D363" s="12"/>
      <c r="E363" s="13" t="s">
        <v>280</v>
      </c>
      <c r="F363" s="11">
        <v>3</v>
      </c>
      <c r="G363" s="16">
        <v>4</v>
      </c>
      <c r="H363" s="16">
        <v>0.5</v>
      </c>
      <c r="I363" s="16">
        <v>0</v>
      </c>
      <c r="J363" s="15">
        <f>F363*(G363+ (G363= 0))*(H363+ (H363= 0))*(I363+ (I363= 0))</f>
        <v>6</v>
      </c>
      <c r="K363" s="11"/>
      <c r="L363" s="11"/>
      <c r="M363" s="11"/>
    </row>
    <row r="364" spans="1:13" x14ac:dyDescent="0.25">
      <c r="A364" s="11"/>
      <c r="B364" s="11"/>
      <c r="C364" s="11"/>
      <c r="D364" s="12"/>
      <c r="E364" s="13" t="s">
        <v>18</v>
      </c>
      <c r="F364" s="11">
        <v>0</v>
      </c>
      <c r="G364" s="16">
        <v>0</v>
      </c>
      <c r="H364" s="16">
        <v>0</v>
      </c>
      <c r="I364" s="16">
        <v>0</v>
      </c>
      <c r="J364" s="15">
        <f>F364*(G364+ (G364= 0))*(H364+ (H364= 0))*(I364+ (I364= 0))</f>
        <v>0</v>
      </c>
      <c r="K364" s="11"/>
      <c r="L364" s="11"/>
      <c r="M364" s="11"/>
    </row>
    <row r="365" spans="1:13" x14ac:dyDescent="0.25">
      <c r="A365" s="11"/>
      <c r="B365" s="11"/>
      <c r="C365" s="11"/>
      <c r="D365" s="12"/>
      <c r="E365" s="11"/>
      <c r="F365" s="11"/>
      <c r="G365" s="11"/>
      <c r="H365" s="11"/>
      <c r="I365" s="11"/>
      <c r="J365" s="17" t="s">
        <v>281</v>
      </c>
      <c r="K365" s="18">
        <f>SUM(J360:J364)</f>
        <v>24</v>
      </c>
      <c r="L365" s="16">
        <v>0</v>
      </c>
      <c r="M365" s="10">
        <f>ROUND(L365*K365,2)</f>
        <v>0</v>
      </c>
    </row>
    <row r="366" spans="1:13" ht="0.95" customHeight="1" x14ac:dyDescent="0.25">
      <c r="A366" s="19"/>
      <c r="B366" s="19"/>
      <c r="C366" s="19"/>
      <c r="D366" s="29"/>
      <c r="E366" s="19"/>
      <c r="F366" s="19"/>
      <c r="G366" s="19"/>
      <c r="H366" s="19"/>
      <c r="I366" s="19"/>
      <c r="J366" s="19"/>
      <c r="K366" s="19"/>
      <c r="L366" s="19"/>
      <c r="M366" s="19"/>
    </row>
    <row r="367" spans="1:13" x14ac:dyDescent="0.25">
      <c r="A367" s="13" t="s">
        <v>282</v>
      </c>
      <c r="B367" s="13" t="s">
        <v>22</v>
      </c>
      <c r="C367" s="13" t="s">
        <v>6</v>
      </c>
      <c r="D367" s="28" t="s">
        <v>283</v>
      </c>
      <c r="E367" s="11"/>
      <c r="F367" s="11"/>
      <c r="G367" s="11"/>
      <c r="H367" s="11"/>
      <c r="I367" s="11"/>
      <c r="J367" s="11"/>
      <c r="K367" s="14">
        <f>K370</f>
        <v>1</v>
      </c>
      <c r="L367" s="15">
        <f>L370</f>
        <v>0</v>
      </c>
      <c r="M367" s="15">
        <f>M370</f>
        <v>0</v>
      </c>
    </row>
    <row r="368" spans="1:13" ht="33.75" x14ac:dyDescent="0.25">
      <c r="A368" s="11"/>
      <c r="B368" s="11"/>
      <c r="C368" s="11"/>
      <c r="D368" s="12" t="s">
        <v>284</v>
      </c>
      <c r="E368" s="11"/>
      <c r="F368" s="11"/>
      <c r="G368" s="11"/>
      <c r="H368" s="11"/>
      <c r="I368" s="11"/>
      <c r="J368" s="11"/>
      <c r="K368" s="11"/>
      <c r="L368" s="11"/>
      <c r="M368" s="11"/>
    </row>
    <row r="369" spans="1:13" x14ac:dyDescent="0.25">
      <c r="A369" s="11"/>
      <c r="B369" s="11"/>
      <c r="C369" s="11"/>
      <c r="D369" s="12"/>
      <c r="E369" s="13" t="s">
        <v>18</v>
      </c>
      <c r="F369" s="11">
        <v>1</v>
      </c>
      <c r="G369" s="16">
        <v>0</v>
      </c>
      <c r="H369" s="16">
        <v>0</v>
      </c>
      <c r="I369" s="16">
        <v>0</v>
      </c>
      <c r="J369" s="15">
        <f>F369*(G369+ (G369= 0))*(H369+ (H369= 0))*(I369+ (I369= 0))</f>
        <v>1</v>
      </c>
      <c r="K369" s="11"/>
      <c r="L369" s="11"/>
      <c r="M369" s="11"/>
    </row>
    <row r="370" spans="1:13" x14ac:dyDescent="0.25">
      <c r="A370" s="11"/>
      <c r="B370" s="11"/>
      <c r="C370" s="11"/>
      <c r="D370" s="12"/>
      <c r="E370" s="11"/>
      <c r="F370" s="11"/>
      <c r="G370" s="11"/>
      <c r="H370" s="11"/>
      <c r="I370" s="11"/>
      <c r="J370" s="17" t="s">
        <v>285</v>
      </c>
      <c r="K370" s="18">
        <f>SUM(J369:J369)</f>
        <v>1</v>
      </c>
      <c r="L370" s="16">
        <v>0</v>
      </c>
      <c r="M370" s="10">
        <f>ROUND(L370*K370,2)</f>
        <v>0</v>
      </c>
    </row>
    <row r="371" spans="1:13" ht="0.95" customHeight="1" x14ac:dyDescent="0.25">
      <c r="A371" s="19"/>
      <c r="B371" s="19"/>
      <c r="C371" s="19"/>
      <c r="D371" s="29"/>
      <c r="E371" s="19"/>
      <c r="F371" s="19"/>
      <c r="G371" s="19"/>
      <c r="H371" s="19"/>
      <c r="I371" s="19"/>
      <c r="J371" s="19"/>
      <c r="K371" s="19"/>
      <c r="L371" s="19"/>
      <c r="M371" s="19"/>
    </row>
    <row r="372" spans="1:13" x14ac:dyDescent="0.25">
      <c r="A372" s="13" t="s">
        <v>286</v>
      </c>
      <c r="B372" s="13" t="s">
        <v>22</v>
      </c>
      <c r="C372" s="13" t="s">
        <v>288</v>
      </c>
      <c r="D372" s="28" t="s">
        <v>287</v>
      </c>
      <c r="E372" s="11"/>
      <c r="F372" s="11"/>
      <c r="G372" s="11"/>
      <c r="H372" s="11"/>
      <c r="I372" s="11"/>
      <c r="J372" s="11"/>
      <c r="K372" s="14">
        <f>K376</f>
        <v>12</v>
      </c>
      <c r="L372" s="15">
        <f>L376</f>
        <v>0</v>
      </c>
      <c r="M372" s="15">
        <f>M376</f>
        <v>0</v>
      </c>
    </row>
    <row r="373" spans="1:13" ht="191.25" x14ac:dyDescent="0.25">
      <c r="A373" s="11"/>
      <c r="B373" s="11"/>
      <c r="C373" s="11"/>
      <c r="D373" s="12" t="s">
        <v>289</v>
      </c>
      <c r="E373" s="11"/>
      <c r="F373" s="11"/>
      <c r="G373" s="11"/>
      <c r="H373" s="11"/>
      <c r="I373" s="11"/>
      <c r="J373" s="11"/>
      <c r="K373" s="11"/>
      <c r="L373" s="11"/>
      <c r="M373" s="11"/>
    </row>
    <row r="374" spans="1:13" x14ac:dyDescent="0.25">
      <c r="A374" s="11"/>
      <c r="B374" s="11"/>
      <c r="C374" s="11"/>
      <c r="D374" s="12"/>
      <c r="E374" s="13" t="s">
        <v>290</v>
      </c>
      <c r="F374" s="11">
        <v>4</v>
      </c>
      <c r="G374" s="16">
        <v>0</v>
      </c>
      <c r="H374" s="16">
        <v>1</v>
      </c>
      <c r="I374" s="16">
        <v>3</v>
      </c>
      <c r="J374" s="15">
        <f>F374*(G374+ (G374= 0))*(H374+ (H374= 0))*(I374+ (I374= 0))</f>
        <v>12</v>
      </c>
      <c r="K374" s="11"/>
      <c r="L374" s="11"/>
      <c r="M374" s="11"/>
    </row>
    <row r="375" spans="1:13" x14ac:dyDescent="0.25">
      <c r="A375" s="11"/>
      <c r="B375" s="11"/>
      <c r="C375" s="11"/>
      <c r="D375" s="12"/>
      <c r="E375" s="13" t="s">
        <v>18</v>
      </c>
      <c r="F375" s="11">
        <v>0</v>
      </c>
      <c r="G375" s="16">
        <v>0</v>
      </c>
      <c r="H375" s="16">
        <v>0</v>
      </c>
      <c r="I375" s="16">
        <v>0</v>
      </c>
      <c r="J375" s="15">
        <f>F375*(G375+ (G375= 0))*(H375+ (H375= 0))*(I375+ (I375= 0))</f>
        <v>0</v>
      </c>
      <c r="K375" s="11"/>
      <c r="L375" s="11"/>
      <c r="M375" s="11"/>
    </row>
    <row r="376" spans="1:13" x14ac:dyDescent="0.25">
      <c r="A376" s="11"/>
      <c r="B376" s="11"/>
      <c r="C376" s="11"/>
      <c r="D376" s="12"/>
      <c r="E376" s="11"/>
      <c r="F376" s="11"/>
      <c r="G376" s="11"/>
      <c r="H376" s="11"/>
      <c r="I376" s="11"/>
      <c r="J376" s="17" t="s">
        <v>291</v>
      </c>
      <c r="K376" s="18">
        <f>SUM(J374:J375)</f>
        <v>12</v>
      </c>
      <c r="L376" s="16">
        <v>0</v>
      </c>
      <c r="M376" s="10">
        <f>ROUND(L376*K376,2)</f>
        <v>0</v>
      </c>
    </row>
    <row r="377" spans="1:13" ht="0.95" customHeight="1" x14ac:dyDescent="0.25">
      <c r="A377" s="19"/>
      <c r="B377" s="19"/>
      <c r="C377" s="19"/>
      <c r="D377" s="29"/>
      <c r="E377" s="19"/>
      <c r="F377" s="19"/>
      <c r="G377" s="19"/>
      <c r="H377" s="19"/>
      <c r="I377" s="19"/>
      <c r="J377" s="19"/>
      <c r="K377" s="19"/>
      <c r="L377" s="19"/>
      <c r="M377" s="19"/>
    </row>
    <row r="378" spans="1:13" x14ac:dyDescent="0.25">
      <c r="A378" s="13" t="s">
        <v>239</v>
      </c>
      <c r="B378" s="13" t="s">
        <v>22</v>
      </c>
      <c r="C378" s="13" t="s">
        <v>18</v>
      </c>
      <c r="D378" s="28" t="s">
        <v>18</v>
      </c>
      <c r="E378" s="11"/>
      <c r="F378" s="11"/>
      <c r="G378" s="11"/>
      <c r="H378" s="11"/>
      <c r="I378" s="11"/>
      <c r="J378" s="11"/>
      <c r="K378" s="23">
        <v>0</v>
      </c>
      <c r="L378" s="16">
        <v>0</v>
      </c>
      <c r="M378" s="15">
        <f>ROUND(K378*L378,2)</f>
        <v>0</v>
      </c>
    </row>
    <row r="379" spans="1:13" ht="67.5" x14ac:dyDescent="0.25">
      <c r="A379" s="11"/>
      <c r="B379" s="11"/>
      <c r="C379" s="11"/>
      <c r="D379" s="12" t="s">
        <v>240</v>
      </c>
      <c r="E379" s="11"/>
      <c r="F379" s="11"/>
      <c r="G379" s="11"/>
      <c r="H379" s="11"/>
      <c r="I379" s="11"/>
      <c r="J379" s="11"/>
      <c r="K379" s="11"/>
      <c r="L379" s="11"/>
      <c r="M379" s="11"/>
    </row>
    <row r="380" spans="1:13" x14ac:dyDescent="0.25">
      <c r="A380" s="11"/>
      <c r="B380" s="11"/>
      <c r="C380" s="11"/>
      <c r="D380" s="12"/>
      <c r="E380" s="11"/>
      <c r="F380" s="11"/>
      <c r="G380" s="11"/>
      <c r="H380" s="11"/>
      <c r="I380" s="11"/>
      <c r="J380" s="17" t="s">
        <v>292</v>
      </c>
      <c r="K380" s="20">
        <v>1</v>
      </c>
      <c r="L380" s="10">
        <f>M295+M311+M322+M342+M349+M356+M365+M370+M376+M378</f>
        <v>0</v>
      </c>
      <c r="M380" s="10">
        <f>ROUND(L380*K380,2)</f>
        <v>0</v>
      </c>
    </row>
    <row r="381" spans="1:13" ht="0.95" customHeight="1" x14ac:dyDescent="0.25">
      <c r="A381" s="19"/>
      <c r="B381" s="19"/>
      <c r="C381" s="19"/>
      <c r="D381" s="29"/>
      <c r="E381" s="19"/>
      <c r="F381" s="19"/>
      <c r="G381" s="19"/>
      <c r="H381" s="19"/>
      <c r="I381" s="19"/>
      <c r="J381" s="19"/>
      <c r="K381" s="19"/>
      <c r="L381" s="19"/>
      <c r="M381" s="19"/>
    </row>
    <row r="382" spans="1:13" x14ac:dyDescent="0.25">
      <c r="A382" s="7" t="s">
        <v>293</v>
      </c>
      <c r="B382" s="7" t="s">
        <v>17</v>
      </c>
      <c r="C382" s="7" t="s">
        <v>18</v>
      </c>
      <c r="D382" s="27" t="s">
        <v>294</v>
      </c>
      <c r="E382" s="8"/>
      <c r="F382" s="8"/>
      <c r="G382" s="8"/>
      <c r="H382" s="8"/>
      <c r="I382" s="8"/>
      <c r="J382" s="8"/>
      <c r="K382" s="9">
        <f>K450</f>
        <v>1</v>
      </c>
      <c r="L382" s="10">
        <f>L450</f>
        <v>0</v>
      </c>
      <c r="M382" s="10">
        <f>M450</f>
        <v>0</v>
      </c>
    </row>
    <row r="383" spans="1:13" x14ac:dyDescent="0.25">
      <c r="A383" s="11"/>
      <c r="B383" s="11"/>
      <c r="C383" s="11"/>
      <c r="D383" s="12"/>
      <c r="E383" s="11"/>
      <c r="F383" s="11"/>
      <c r="G383" s="11"/>
      <c r="H383" s="11"/>
      <c r="I383" s="11"/>
      <c r="J383" s="11"/>
      <c r="K383" s="11"/>
      <c r="L383" s="11"/>
      <c r="M383" s="11"/>
    </row>
    <row r="384" spans="1:13" x14ac:dyDescent="0.25">
      <c r="A384" s="13" t="s">
        <v>295</v>
      </c>
      <c r="B384" s="13" t="s">
        <v>22</v>
      </c>
      <c r="C384" s="13" t="s">
        <v>60</v>
      </c>
      <c r="D384" s="28" t="s">
        <v>296</v>
      </c>
      <c r="E384" s="11"/>
      <c r="F384" s="11"/>
      <c r="G384" s="11"/>
      <c r="H384" s="11"/>
      <c r="I384" s="11"/>
      <c r="J384" s="11"/>
      <c r="K384" s="14">
        <f>K393</f>
        <v>145.97</v>
      </c>
      <c r="L384" s="15">
        <f>L393</f>
        <v>0</v>
      </c>
      <c r="M384" s="15">
        <f>M393</f>
        <v>0</v>
      </c>
    </row>
    <row r="385" spans="1:13" ht="191.25" x14ac:dyDescent="0.25">
      <c r="A385" s="11"/>
      <c r="B385" s="11"/>
      <c r="C385" s="11"/>
      <c r="D385" s="12" t="s">
        <v>297</v>
      </c>
      <c r="E385" s="11"/>
      <c r="F385" s="11"/>
      <c r="G385" s="11"/>
      <c r="H385" s="11"/>
      <c r="I385" s="11"/>
      <c r="J385" s="11"/>
      <c r="K385" s="11"/>
      <c r="L385" s="11"/>
      <c r="M385" s="11"/>
    </row>
    <row r="386" spans="1:13" x14ac:dyDescent="0.25">
      <c r="A386" s="11"/>
      <c r="B386" s="11"/>
      <c r="C386" s="11"/>
      <c r="D386" s="12"/>
      <c r="E386" s="13" t="s">
        <v>298</v>
      </c>
      <c r="F386" s="11">
        <v>1</v>
      </c>
      <c r="G386" s="16">
        <v>14.49</v>
      </c>
      <c r="H386" s="16">
        <v>0</v>
      </c>
      <c r="I386" s="16">
        <v>0</v>
      </c>
      <c r="J386" s="15">
        <f>F386*(G386+ (G386= 0))*(H386+ (H386= 0))*(I386+ (I386= 0))</f>
        <v>14.49</v>
      </c>
      <c r="K386" s="11"/>
      <c r="L386" s="11"/>
      <c r="M386" s="11"/>
    </row>
    <row r="387" spans="1:13" x14ac:dyDescent="0.25">
      <c r="A387" s="11"/>
      <c r="B387" s="11"/>
      <c r="C387" s="11"/>
      <c r="D387" s="12"/>
      <c r="E387" s="13" t="s">
        <v>252</v>
      </c>
      <c r="F387" s="11">
        <v>1</v>
      </c>
      <c r="G387" s="16">
        <v>11.67</v>
      </c>
      <c r="H387" s="16">
        <v>0</v>
      </c>
      <c r="I387" s="16">
        <v>0</v>
      </c>
      <c r="J387" s="15">
        <f>F387*(G387+ (G387= 0))*(H387+ (H387= 0))*(I387+ (I387= 0))</f>
        <v>11.67</v>
      </c>
      <c r="K387" s="11"/>
      <c r="L387" s="11"/>
      <c r="M387" s="11"/>
    </row>
    <row r="388" spans="1:13" x14ac:dyDescent="0.25">
      <c r="A388" s="11"/>
      <c r="B388" s="11"/>
      <c r="C388" s="11"/>
      <c r="D388" s="12"/>
      <c r="E388" s="13" t="s">
        <v>253</v>
      </c>
      <c r="F388" s="11">
        <v>1</v>
      </c>
      <c r="G388" s="16">
        <v>12.4</v>
      </c>
      <c r="H388" s="16">
        <v>0</v>
      </c>
      <c r="I388" s="16">
        <v>0</v>
      </c>
      <c r="J388" s="15">
        <f>F388*(G388+ (G388= 0))*(H388+ (H388= 0))*(I388+ (I388= 0))</f>
        <v>12.4</v>
      </c>
      <c r="K388" s="11"/>
      <c r="L388" s="11"/>
      <c r="M388" s="11"/>
    </row>
    <row r="389" spans="1:13" x14ac:dyDescent="0.25">
      <c r="A389" s="11"/>
      <c r="B389" s="11"/>
      <c r="C389" s="11"/>
      <c r="D389" s="12"/>
      <c r="E389" s="13" t="s">
        <v>197</v>
      </c>
      <c r="F389" s="11">
        <v>1</v>
      </c>
      <c r="G389" s="16">
        <v>9.73</v>
      </c>
      <c r="H389" s="16">
        <v>0</v>
      </c>
      <c r="I389" s="16">
        <v>0</v>
      </c>
      <c r="J389" s="15">
        <f>F389*(G389+ (G389= 0))*(H389+ (H389= 0))*(I389+ (I389= 0))</f>
        <v>9.73</v>
      </c>
      <c r="K389" s="11"/>
      <c r="L389" s="11"/>
      <c r="M389" s="11"/>
    </row>
    <row r="390" spans="1:13" x14ac:dyDescent="0.25">
      <c r="A390" s="11"/>
      <c r="B390" s="11"/>
      <c r="C390" s="11"/>
      <c r="D390" s="12"/>
      <c r="E390" s="13" t="s">
        <v>254</v>
      </c>
      <c r="F390" s="11">
        <v>1</v>
      </c>
      <c r="G390" s="16">
        <v>11.94</v>
      </c>
      <c r="H390" s="16">
        <v>0</v>
      </c>
      <c r="I390" s="16">
        <v>0</v>
      </c>
      <c r="J390" s="15">
        <f>F390*(G390+ (G390= 0))*(H390+ (H390= 0))*(I390+ (I390= 0))</f>
        <v>11.94</v>
      </c>
      <c r="K390" s="11"/>
      <c r="L390" s="11"/>
      <c r="M390" s="11"/>
    </row>
    <row r="391" spans="1:13" x14ac:dyDescent="0.25">
      <c r="A391" s="11"/>
      <c r="B391" s="11"/>
      <c r="C391" s="11"/>
      <c r="D391" s="12"/>
      <c r="E391" s="13" t="s">
        <v>299</v>
      </c>
      <c r="F391" s="11">
        <v>1</v>
      </c>
      <c r="G391" s="16">
        <v>5.85</v>
      </c>
      <c r="H391" s="16">
        <v>0</v>
      </c>
      <c r="I391" s="16">
        <v>0</v>
      </c>
      <c r="J391" s="15">
        <f>F391*(G391+ (G391= 0))*(H391+ (H391= 0))*(I391+ (I391= 0))</f>
        <v>5.85</v>
      </c>
      <c r="K391" s="11"/>
      <c r="L391" s="11"/>
      <c r="M391" s="11"/>
    </row>
    <row r="392" spans="1:13" x14ac:dyDescent="0.25">
      <c r="A392" s="11"/>
      <c r="B392" s="11"/>
      <c r="C392" s="11"/>
      <c r="D392" s="12"/>
      <c r="E392" s="13" t="s">
        <v>300</v>
      </c>
      <c r="F392" s="11">
        <v>1</v>
      </c>
      <c r="G392" s="16">
        <v>79.89</v>
      </c>
      <c r="H392" s="16">
        <v>0</v>
      </c>
      <c r="I392" s="16">
        <v>0</v>
      </c>
      <c r="J392" s="15">
        <f>F392*(G392+ (G392= 0))*(H392+ (H392= 0))*(I392+ (I392= 0))</f>
        <v>79.89</v>
      </c>
      <c r="K392" s="11"/>
      <c r="L392" s="11"/>
      <c r="M392" s="11"/>
    </row>
    <row r="393" spans="1:13" x14ac:dyDescent="0.25">
      <c r="A393" s="11"/>
      <c r="B393" s="11"/>
      <c r="C393" s="11"/>
      <c r="D393" s="12"/>
      <c r="E393" s="11"/>
      <c r="F393" s="11"/>
      <c r="G393" s="11"/>
      <c r="H393" s="11"/>
      <c r="I393" s="11"/>
      <c r="J393" s="17" t="s">
        <v>301</v>
      </c>
      <c r="K393" s="18">
        <f>SUM(J386:J392)</f>
        <v>145.97</v>
      </c>
      <c r="L393" s="16">
        <v>0</v>
      </c>
      <c r="M393" s="10">
        <f>ROUND(L393*K393,2)</f>
        <v>0</v>
      </c>
    </row>
    <row r="394" spans="1:13" ht="0.95" customHeight="1" x14ac:dyDescent="0.25">
      <c r="A394" s="19"/>
      <c r="B394" s="19"/>
      <c r="C394" s="19"/>
      <c r="D394" s="29"/>
      <c r="E394" s="19"/>
      <c r="F394" s="19"/>
      <c r="G394" s="19"/>
      <c r="H394" s="19"/>
      <c r="I394" s="19"/>
      <c r="J394" s="19"/>
      <c r="K394" s="19"/>
      <c r="L394" s="19"/>
      <c r="M394" s="19"/>
    </row>
    <row r="395" spans="1:13" x14ac:dyDescent="0.25">
      <c r="A395" s="13" t="s">
        <v>302</v>
      </c>
      <c r="B395" s="13" t="s">
        <v>22</v>
      </c>
      <c r="C395" s="13" t="s">
        <v>60</v>
      </c>
      <c r="D395" s="28" t="s">
        <v>303</v>
      </c>
      <c r="E395" s="11"/>
      <c r="F395" s="11"/>
      <c r="G395" s="11"/>
      <c r="H395" s="11"/>
      <c r="I395" s="11"/>
      <c r="J395" s="11"/>
      <c r="K395" s="14">
        <f>K399</f>
        <v>7.81</v>
      </c>
      <c r="L395" s="15">
        <f>L399</f>
        <v>0</v>
      </c>
      <c r="M395" s="15">
        <f>M399</f>
        <v>0</v>
      </c>
    </row>
    <row r="396" spans="1:13" ht="168.75" x14ac:dyDescent="0.25">
      <c r="A396" s="11"/>
      <c r="B396" s="11"/>
      <c r="C396" s="11"/>
      <c r="D396" s="12" t="s">
        <v>304</v>
      </c>
      <c r="E396" s="11"/>
      <c r="F396" s="11"/>
      <c r="G396" s="11"/>
      <c r="H396" s="11"/>
      <c r="I396" s="11"/>
      <c r="J396" s="11"/>
      <c r="K396" s="11"/>
      <c r="L396" s="11"/>
      <c r="M396" s="11"/>
    </row>
    <row r="397" spans="1:13" x14ac:dyDescent="0.25">
      <c r="A397" s="11"/>
      <c r="B397" s="11"/>
      <c r="C397" s="11"/>
      <c r="D397" s="12"/>
      <c r="E397" s="13" t="s">
        <v>259</v>
      </c>
      <c r="F397" s="11">
        <v>1</v>
      </c>
      <c r="G397" s="16">
        <v>4.5999999999999996</v>
      </c>
      <c r="H397" s="16">
        <v>0</v>
      </c>
      <c r="I397" s="16">
        <v>0</v>
      </c>
      <c r="J397" s="15">
        <f>F397*(G397+ (G397= 0))*(H397+ (H397= 0))*(I397+ (I397= 0))</f>
        <v>4.5999999999999996</v>
      </c>
      <c r="K397" s="11"/>
      <c r="L397" s="11"/>
      <c r="M397" s="11"/>
    </row>
    <row r="398" spans="1:13" x14ac:dyDescent="0.25">
      <c r="A398" s="11"/>
      <c r="B398" s="11"/>
      <c r="C398" s="11"/>
      <c r="D398" s="12"/>
      <c r="E398" s="13" t="s">
        <v>260</v>
      </c>
      <c r="F398" s="11">
        <v>1</v>
      </c>
      <c r="G398" s="16">
        <v>3.21</v>
      </c>
      <c r="H398" s="16">
        <v>0</v>
      </c>
      <c r="I398" s="16">
        <v>0</v>
      </c>
      <c r="J398" s="15">
        <f>F398*(G398+ (G398= 0))*(H398+ (H398= 0))*(I398+ (I398= 0))</f>
        <v>3.21</v>
      </c>
      <c r="K398" s="11"/>
      <c r="L398" s="11"/>
      <c r="M398" s="11"/>
    </row>
    <row r="399" spans="1:13" x14ac:dyDescent="0.25">
      <c r="A399" s="11"/>
      <c r="B399" s="11"/>
      <c r="C399" s="11"/>
      <c r="D399" s="12"/>
      <c r="E399" s="11"/>
      <c r="F399" s="11"/>
      <c r="G399" s="11"/>
      <c r="H399" s="11"/>
      <c r="I399" s="11"/>
      <c r="J399" s="17" t="s">
        <v>305</v>
      </c>
      <c r="K399" s="18">
        <f>SUM(J397:J398)</f>
        <v>7.81</v>
      </c>
      <c r="L399" s="16">
        <v>0</v>
      </c>
      <c r="M399" s="10">
        <f>ROUND(L399*K399,2)</f>
        <v>0</v>
      </c>
    </row>
    <row r="400" spans="1:13" ht="0.95" customHeight="1" x14ac:dyDescent="0.25">
      <c r="A400" s="19"/>
      <c r="B400" s="19"/>
      <c r="C400" s="19"/>
      <c r="D400" s="29"/>
      <c r="E400" s="19"/>
      <c r="F400" s="19"/>
      <c r="G400" s="19"/>
      <c r="H400" s="19"/>
      <c r="I400" s="19"/>
      <c r="J400" s="19"/>
      <c r="K400" s="19"/>
      <c r="L400" s="19"/>
      <c r="M400" s="19"/>
    </row>
    <row r="401" spans="1:13" x14ac:dyDescent="0.25">
      <c r="A401" s="13" t="s">
        <v>306</v>
      </c>
      <c r="B401" s="13" t="s">
        <v>22</v>
      </c>
      <c r="C401" s="13" t="s">
        <v>60</v>
      </c>
      <c r="D401" s="28" t="s">
        <v>307</v>
      </c>
      <c r="E401" s="11"/>
      <c r="F401" s="11"/>
      <c r="G401" s="11"/>
      <c r="H401" s="11"/>
      <c r="I401" s="11"/>
      <c r="J401" s="11"/>
      <c r="K401" s="14">
        <f>K404</f>
        <v>2.7</v>
      </c>
      <c r="L401" s="15">
        <f>L404</f>
        <v>0</v>
      </c>
      <c r="M401" s="15">
        <f>M404</f>
        <v>0</v>
      </c>
    </row>
    <row r="402" spans="1:13" ht="123.75" x14ac:dyDescent="0.25">
      <c r="A402" s="11"/>
      <c r="B402" s="11"/>
      <c r="C402" s="11"/>
      <c r="D402" s="12" t="s">
        <v>308</v>
      </c>
      <c r="E402" s="11"/>
      <c r="F402" s="11"/>
      <c r="G402" s="11"/>
      <c r="H402" s="11"/>
      <c r="I402" s="11"/>
      <c r="J402" s="11"/>
      <c r="K402" s="11"/>
      <c r="L402" s="11"/>
      <c r="M402" s="11"/>
    </row>
    <row r="403" spans="1:13" x14ac:dyDescent="0.25">
      <c r="A403" s="11"/>
      <c r="B403" s="11"/>
      <c r="C403" s="11"/>
      <c r="D403" s="12"/>
      <c r="E403" s="13" t="s">
        <v>199</v>
      </c>
      <c r="F403" s="11">
        <v>1</v>
      </c>
      <c r="G403" s="16">
        <v>2.7</v>
      </c>
      <c r="H403" s="16">
        <v>0</v>
      </c>
      <c r="I403" s="16">
        <v>0</v>
      </c>
      <c r="J403" s="15">
        <f>F403*(G403+ (G403= 0))*(H403+ (H403= 0))*(I403+ (I403= 0))</f>
        <v>2.7</v>
      </c>
      <c r="K403" s="11"/>
      <c r="L403" s="11"/>
      <c r="M403" s="11"/>
    </row>
    <row r="404" spans="1:13" x14ac:dyDescent="0.25">
      <c r="A404" s="11"/>
      <c r="B404" s="11"/>
      <c r="C404" s="11"/>
      <c r="D404" s="12"/>
      <c r="E404" s="11"/>
      <c r="F404" s="11"/>
      <c r="G404" s="11"/>
      <c r="H404" s="11"/>
      <c r="I404" s="11"/>
      <c r="J404" s="17" t="s">
        <v>309</v>
      </c>
      <c r="K404" s="18">
        <f>SUM(J403:J403)</f>
        <v>2.7</v>
      </c>
      <c r="L404" s="16">
        <v>0</v>
      </c>
      <c r="M404" s="10">
        <f>ROUND(L404*K404,2)</f>
        <v>0</v>
      </c>
    </row>
    <row r="405" spans="1:13" ht="0.95" customHeight="1" x14ac:dyDescent="0.25">
      <c r="A405" s="19"/>
      <c r="B405" s="19"/>
      <c r="C405" s="19"/>
      <c r="D405" s="29"/>
      <c r="E405" s="19"/>
      <c r="F405" s="19"/>
      <c r="G405" s="19"/>
      <c r="H405" s="19"/>
      <c r="I405" s="19"/>
      <c r="J405" s="19"/>
      <c r="K405" s="19"/>
      <c r="L405" s="19"/>
      <c r="M405" s="19"/>
    </row>
    <row r="406" spans="1:13" x14ac:dyDescent="0.25">
      <c r="A406" s="13" t="s">
        <v>310</v>
      </c>
      <c r="B406" s="13" t="s">
        <v>22</v>
      </c>
      <c r="C406" s="13" t="s">
        <v>288</v>
      </c>
      <c r="D406" s="28" t="s">
        <v>311</v>
      </c>
      <c r="E406" s="11"/>
      <c r="F406" s="11"/>
      <c r="G406" s="11"/>
      <c r="H406" s="11"/>
      <c r="I406" s="11"/>
      <c r="J406" s="11"/>
      <c r="K406" s="14">
        <f>K410</f>
        <v>3.4</v>
      </c>
      <c r="L406" s="15">
        <f>L410</f>
        <v>0</v>
      </c>
      <c r="M406" s="15">
        <f>M410</f>
        <v>0</v>
      </c>
    </row>
    <row r="407" spans="1:13" ht="90" x14ac:dyDescent="0.25">
      <c r="A407" s="11"/>
      <c r="B407" s="11"/>
      <c r="C407" s="11"/>
      <c r="D407" s="12" t="s">
        <v>312</v>
      </c>
      <c r="E407" s="11"/>
      <c r="F407" s="11"/>
      <c r="G407" s="11"/>
      <c r="H407" s="11"/>
      <c r="I407" s="11"/>
      <c r="J407" s="11"/>
      <c r="K407" s="11"/>
      <c r="L407" s="11"/>
      <c r="M407" s="11"/>
    </row>
    <row r="408" spans="1:13" x14ac:dyDescent="0.25">
      <c r="A408" s="11"/>
      <c r="B408" s="11"/>
      <c r="C408" s="11"/>
      <c r="D408" s="12"/>
      <c r="E408" s="13" t="s">
        <v>313</v>
      </c>
      <c r="F408" s="11">
        <v>1</v>
      </c>
      <c r="G408" s="16">
        <v>1.65</v>
      </c>
      <c r="H408" s="16">
        <v>0</v>
      </c>
      <c r="I408" s="16">
        <v>0</v>
      </c>
      <c r="J408" s="15">
        <f>F408*(G408+ (G408= 0))*(H408+ (H408= 0))*(I408+ (I408= 0))</f>
        <v>1.65</v>
      </c>
      <c r="K408" s="11"/>
      <c r="L408" s="11"/>
      <c r="M408" s="11"/>
    </row>
    <row r="409" spans="1:13" x14ac:dyDescent="0.25">
      <c r="A409" s="11"/>
      <c r="B409" s="11"/>
      <c r="C409" s="11"/>
      <c r="D409" s="12"/>
      <c r="E409" s="13" t="s">
        <v>198</v>
      </c>
      <c r="F409" s="11">
        <v>1</v>
      </c>
      <c r="G409" s="16">
        <v>1.75</v>
      </c>
      <c r="H409" s="16">
        <v>0</v>
      </c>
      <c r="I409" s="16">
        <v>0</v>
      </c>
      <c r="J409" s="15">
        <f>F409*(G409+ (G409= 0))*(H409+ (H409= 0))*(I409+ (I409= 0))</f>
        <v>1.75</v>
      </c>
      <c r="K409" s="11"/>
      <c r="L409" s="11"/>
      <c r="M409" s="11"/>
    </row>
    <row r="410" spans="1:13" x14ac:dyDescent="0.25">
      <c r="A410" s="11"/>
      <c r="B410" s="11"/>
      <c r="C410" s="11"/>
      <c r="D410" s="12"/>
      <c r="E410" s="11"/>
      <c r="F410" s="11"/>
      <c r="G410" s="11"/>
      <c r="H410" s="11"/>
      <c r="I410" s="11"/>
      <c r="J410" s="17" t="s">
        <v>314</v>
      </c>
      <c r="K410" s="18">
        <f>SUM(J408:J409)</f>
        <v>3.4</v>
      </c>
      <c r="L410" s="16">
        <v>0</v>
      </c>
      <c r="M410" s="10">
        <f>ROUND(L410*K410,2)</f>
        <v>0</v>
      </c>
    </row>
    <row r="411" spans="1:13" ht="0.95" customHeight="1" x14ac:dyDescent="0.25">
      <c r="A411" s="19"/>
      <c r="B411" s="19"/>
      <c r="C411" s="19"/>
      <c r="D411" s="29"/>
      <c r="E411" s="19"/>
      <c r="F411" s="19"/>
      <c r="G411" s="19"/>
      <c r="H411" s="19"/>
      <c r="I411" s="19"/>
      <c r="J411" s="19"/>
      <c r="K411" s="19"/>
      <c r="L411" s="19"/>
      <c r="M411" s="19"/>
    </row>
    <row r="412" spans="1:13" ht="22.5" x14ac:dyDescent="0.25">
      <c r="A412" s="13" t="s">
        <v>315</v>
      </c>
      <c r="B412" s="13" t="s">
        <v>22</v>
      </c>
      <c r="C412" s="13" t="s">
        <v>288</v>
      </c>
      <c r="D412" s="28" t="s">
        <v>316</v>
      </c>
      <c r="E412" s="11"/>
      <c r="F412" s="11"/>
      <c r="G412" s="11"/>
      <c r="H412" s="11"/>
      <c r="I412" s="11"/>
      <c r="J412" s="11"/>
      <c r="K412" s="14">
        <f>K415</f>
        <v>30</v>
      </c>
      <c r="L412" s="15">
        <f>L415</f>
        <v>0</v>
      </c>
      <c r="M412" s="15">
        <f>M415</f>
        <v>0</v>
      </c>
    </row>
    <row r="413" spans="1:13" ht="33.75" x14ac:dyDescent="0.25">
      <c r="A413" s="11"/>
      <c r="B413" s="11"/>
      <c r="C413" s="11"/>
      <c r="D413" s="12" t="s">
        <v>317</v>
      </c>
      <c r="E413" s="11"/>
      <c r="F413" s="11"/>
      <c r="G413" s="11"/>
      <c r="H413" s="11"/>
      <c r="I413" s="11"/>
      <c r="J413" s="11"/>
      <c r="K413" s="11"/>
      <c r="L413" s="11"/>
      <c r="M413" s="11"/>
    </row>
    <row r="414" spans="1:13" x14ac:dyDescent="0.25">
      <c r="A414" s="11"/>
      <c r="B414" s="11"/>
      <c r="C414" s="11"/>
      <c r="D414" s="12"/>
      <c r="E414" s="13" t="s">
        <v>18</v>
      </c>
      <c r="F414" s="11">
        <v>1</v>
      </c>
      <c r="G414" s="16">
        <v>30</v>
      </c>
      <c r="H414" s="16">
        <v>0</v>
      </c>
      <c r="I414" s="16">
        <v>0</v>
      </c>
      <c r="J414" s="15">
        <f>F414*(G414+ (G414= 0))*(H414+ (H414= 0))*(I414+ (I414= 0))</f>
        <v>30</v>
      </c>
      <c r="K414" s="11"/>
      <c r="L414" s="11"/>
      <c r="M414" s="11"/>
    </row>
    <row r="415" spans="1:13" x14ac:dyDescent="0.25">
      <c r="A415" s="11"/>
      <c r="B415" s="11"/>
      <c r="C415" s="11"/>
      <c r="D415" s="12"/>
      <c r="E415" s="11"/>
      <c r="F415" s="11"/>
      <c r="G415" s="11"/>
      <c r="H415" s="11"/>
      <c r="I415" s="11"/>
      <c r="J415" s="17" t="s">
        <v>318</v>
      </c>
      <c r="K415" s="18">
        <f>SUM(J414:J414)</f>
        <v>30</v>
      </c>
      <c r="L415" s="16">
        <v>0</v>
      </c>
      <c r="M415" s="10">
        <f>ROUND(L415*K415,2)</f>
        <v>0</v>
      </c>
    </row>
    <row r="416" spans="1:13" ht="0.95" customHeight="1" x14ac:dyDescent="0.25">
      <c r="A416" s="19"/>
      <c r="B416" s="19"/>
      <c r="C416" s="19"/>
      <c r="D416" s="29"/>
      <c r="E416" s="19"/>
      <c r="F416" s="19"/>
      <c r="G416" s="19"/>
      <c r="H416" s="19"/>
      <c r="I416" s="19"/>
      <c r="J416" s="19"/>
      <c r="K416" s="19"/>
      <c r="L416" s="19"/>
      <c r="M416" s="19"/>
    </row>
    <row r="417" spans="1:13" ht="22.5" x14ac:dyDescent="0.25">
      <c r="A417" s="13" t="s">
        <v>319</v>
      </c>
      <c r="B417" s="13" t="s">
        <v>22</v>
      </c>
      <c r="C417" s="13" t="s">
        <v>288</v>
      </c>
      <c r="D417" s="28" t="s">
        <v>320</v>
      </c>
      <c r="E417" s="11"/>
      <c r="F417" s="11"/>
      <c r="G417" s="11"/>
      <c r="H417" s="11"/>
      <c r="I417" s="11"/>
      <c r="J417" s="11"/>
      <c r="K417" s="14">
        <f>K420</f>
        <v>54</v>
      </c>
      <c r="L417" s="15">
        <f>L420</f>
        <v>0</v>
      </c>
      <c r="M417" s="15">
        <f>M420</f>
        <v>0</v>
      </c>
    </row>
    <row r="418" spans="1:13" ht="45" x14ac:dyDescent="0.25">
      <c r="A418" s="11"/>
      <c r="B418" s="11"/>
      <c r="C418" s="11"/>
      <c r="D418" s="12" t="s">
        <v>321</v>
      </c>
      <c r="E418" s="11"/>
      <c r="F418" s="11"/>
      <c r="G418" s="11"/>
      <c r="H418" s="11"/>
      <c r="I418" s="11"/>
      <c r="J418" s="11"/>
      <c r="K418" s="11"/>
      <c r="L418" s="11"/>
      <c r="M418" s="11"/>
    </row>
    <row r="419" spans="1:13" x14ac:dyDescent="0.25">
      <c r="A419" s="11"/>
      <c r="B419" s="11"/>
      <c r="C419" s="11"/>
      <c r="D419" s="12"/>
      <c r="E419" s="13" t="s">
        <v>18</v>
      </c>
      <c r="F419" s="11">
        <v>1</v>
      </c>
      <c r="G419" s="16">
        <v>54</v>
      </c>
      <c r="H419" s="16">
        <v>0</v>
      </c>
      <c r="I419" s="16">
        <v>0</v>
      </c>
      <c r="J419" s="15">
        <f>F419*(G419+ (G419= 0))*(H419+ (H419= 0))*(I419+ (I419= 0))</f>
        <v>54</v>
      </c>
      <c r="K419" s="11"/>
      <c r="L419" s="11"/>
      <c r="M419" s="11"/>
    </row>
    <row r="420" spans="1:13" x14ac:dyDescent="0.25">
      <c r="A420" s="11"/>
      <c r="B420" s="11"/>
      <c r="C420" s="11"/>
      <c r="D420" s="12"/>
      <c r="E420" s="11"/>
      <c r="F420" s="11"/>
      <c r="G420" s="11"/>
      <c r="H420" s="11"/>
      <c r="I420" s="11"/>
      <c r="J420" s="17" t="s">
        <v>322</v>
      </c>
      <c r="K420" s="18">
        <f>SUM(J419:J419)</f>
        <v>54</v>
      </c>
      <c r="L420" s="16">
        <v>0</v>
      </c>
      <c r="M420" s="10">
        <f>ROUND(L420*K420,2)</f>
        <v>0</v>
      </c>
    </row>
    <row r="421" spans="1:13" ht="0.95" customHeight="1" x14ac:dyDescent="0.25">
      <c r="A421" s="19"/>
      <c r="B421" s="19"/>
      <c r="C421" s="19"/>
      <c r="D421" s="29"/>
      <c r="E421" s="19"/>
      <c r="F421" s="19"/>
      <c r="G421" s="19"/>
      <c r="H421" s="19"/>
      <c r="I421" s="19"/>
      <c r="J421" s="19"/>
      <c r="K421" s="19"/>
      <c r="L421" s="19"/>
      <c r="M421" s="19"/>
    </row>
    <row r="422" spans="1:13" x14ac:dyDescent="0.25">
      <c r="A422" s="13" t="s">
        <v>323</v>
      </c>
      <c r="B422" s="13" t="s">
        <v>22</v>
      </c>
      <c r="C422" s="13" t="s">
        <v>288</v>
      </c>
      <c r="D422" s="28" t="s">
        <v>324</v>
      </c>
      <c r="E422" s="11"/>
      <c r="F422" s="11"/>
      <c r="G422" s="11"/>
      <c r="H422" s="11"/>
      <c r="I422" s="11"/>
      <c r="J422" s="11"/>
      <c r="K422" s="14">
        <f>K425</f>
        <v>12</v>
      </c>
      <c r="L422" s="15">
        <f>L425</f>
        <v>0</v>
      </c>
      <c r="M422" s="15">
        <f>M425</f>
        <v>0</v>
      </c>
    </row>
    <row r="423" spans="1:13" ht="45" x14ac:dyDescent="0.25">
      <c r="A423" s="11"/>
      <c r="B423" s="11"/>
      <c r="C423" s="11"/>
      <c r="D423" s="12" t="s">
        <v>325</v>
      </c>
      <c r="E423" s="11"/>
      <c r="F423" s="11"/>
      <c r="G423" s="11"/>
      <c r="H423" s="11"/>
      <c r="I423" s="11"/>
      <c r="J423" s="11"/>
      <c r="K423" s="11"/>
      <c r="L423" s="11"/>
      <c r="M423" s="11"/>
    </row>
    <row r="424" spans="1:13" x14ac:dyDescent="0.25">
      <c r="A424" s="11"/>
      <c r="B424" s="11"/>
      <c r="C424" s="11"/>
      <c r="D424" s="12"/>
      <c r="E424" s="13" t="s">
        <v>18</v>
      </c>
      <c r="F424" s="11">
        <v>1</v>
      </c>
      <c r="G424" s="16">
        <v>12</v>
      </c>
      <c r="H424" s="16">
        <v>0</v>
      </c>
      <c r="I424" s="16">
        <v>0</v>
      </c>
      <c r="J424" s="15">
        <f>F424*(G424+ (G424= 0))*(H424+ (H424= 0))*(I424+ (I424= 0))</f>
        <v>12</v>
      </c>
      <c r="K424" s="11"/>
      <c r="L424" s="11"/>
      <c r="M424" s="11"/>
    </row>
    <row r="425" spans="1:13" x14ac:dyDescent="0.25">
      <c r="A425" s="11"/>
      <c r="B425" s="11"/>
      <c r="C425" s="11"/>
      <c r="D425" s="12"/>
      <c r="E425" s="11"/>
      <c r="F425" s="11"/>
      <c r="G425" s="11"/>
      <c r="H425" s="11"/>
      <c r="I425" s="11"/>
      <c r="J425" s="17" t="s">
        <v>326</v>
      </c>
      <c r="K425" s="18">
        <f>SUM(J424:J424)</f>
        <v>12</v>
      </c>
      <c r="L425" s="16">
        <v>0</v>
      </c>
      <c r="M425" s="10">
        <f>ROUND(L425*K425,2)</f>
        <v>0</v>
      </c>
    </row>
    <row r="426" spans="1:13" ht="0.95" customHeight="1" x14ac:dyDescent="0.25">
      <c r="A426" s="19"/>
      <c r="B426" s="19"/>
      <c r="C426" s="19"/>
      <c r="D426" s="29"/>
      <c r="E426" s="19"/>
      <c r="F426" s="19"/>
      <c r="G426" s="19"/>
      <c r="H426" s="19"/>
      <c r="I426" s="19"/>
      <c r="J426" s="19"/>
      <c r="K426" s="19"/>
      <c r="L426" s="19"/>
      <c r="M426" s="19"/>
    </row>
    <row r="427" spans="1:13" ht="22.5" x14ac:dyDescent="0.25">
      <c r="A427" s="13" t="s">
        <v>327</v>
      </c>
      <c r="B427" s="13" t="s">
        <v>22</v>
      </c>
      <c r="C427" s="13" t="s">
        <v>329</v>
      </c>
      <c r="D427" s="28" t="s">
        <v>328</v>
      </c>
      <c r="E427" s="11"/>
      <c r="F427" s="11"/>
      <c r="G427" s="11"/>
      <c r="H427" s="11"/>
      <c r="I427" s="11"/>
      <c r="J427" s="11"/>
      <c r="K427" s="14">
        <f>K433</f>
        <v>87</v>
      </c>
      <c r="L427" s="15">
        <f>L433</f>
        <v>0</v>
      </c>
      <c r="M427" s="15">
        <f>M433</f>
        <v>0</v>
      </c>
    </row>
    <row r="428" spans="1:13" ht="67.5" x14ac:dyDescent="0.25">
      <c r="A428" s="11"/>
      <c r="B428" s="11"/>
      <c r="C428" s="11"/>
      <c r="D428" s="12" t="s">
        <v>330</v>
      </c>
      <c r="E428" s="11"/>
      <c r="F428" s="11"/>
      <c r="G428" s="11"/>
      <c r="H428" s="11"/>
      <c r="I428" s="11"/>
      <c r="J428" s="11"/>
      <c r="K428" s="11"/>
      <c r="L428" s="11"/>
      <c r="M428" s="11"/>
    </row>
    <row r="429" spans="1:13" x14ac:dyDescent="0.25">
      <c r="A429" s="11"/>
      <c r="B429" s="11"/>
      <c r="C429" s="11"/>
      <c r="D429" s="12"/>
      <c r="E429" s="13" t="s">
        <v>331</v>
      </c>
      <c r="F429" s="11">
        <v>1</v>
      </c>
      <c r="G429" s="16">
        <v>55</v>
      </c>
      <c r="H429" s="16">
        <v>0</v>
      </c>
      <c r="I429" s="16">
        <v>0</v>
      </c>
      <c r="J429" s="15">
        <f>F429*(G429+ (G429= 0))*(H429+ (H429= 0))*(I429+ (I429= 0))</f>
        <v>55</v>
      </c>
      <c r="K429" s="11"/>
      <c r="L429" s="11"/>
      <c r="M429" s="11"/>
    </row>
    <row r="430" spans="1:13" x14ac:dyDescent="0.25">
      <c r="A430" s="11"/>
      <c r="B430" s="11"/>
      <c r="C430" s="11"/>
      <c r="D430" s="12"/>
      <c r="E430" s="13" t="s">
        <v>332</v>
      </c>
      <c r="F430" s="11">
        <v>1</v>
      </c>
      <c r="G430" s="16">
        <v>20</v>
      </c>
      <c r="H430" s="16">
        <v>0</v>
      </c>
      <c r="I430" s="16">
        <v>0</v>
      </c>
      <c r="J430" s="15">
        <f>F430*(G430+ (G430= 0))*(H430+ (H430= 0))*(I430+ (I430= 0))</f>
        <v>20</v>
      </c>
      <c r="K430" s="11"/>
      <c r="L430" s="11"/>
      <c r="M430" s="11"/>
    </row>
    <row r="431" spans="1:13" x14ac:dyDescent="0.25">
      <c r="A431" s="11"/>
      <c r="B431" s="11"/>
      <c r="C431" s="11"/>
      <c r="D431" s="12"/>
      <c r="E431" s="13" t="s">
        <v>333</v>
      </c>
      <c r="F431" s="11">
        <v>1</v>
      </c>
      <c r="G431" s="16">
        <v>12</v>
      </c>
      <c r="H431" s="16">
        <v>0</v>
      </c>
      <c r="I431" s="16">
        <v>0</v>
      </c>
      <c r="J431" s="15">
        <f>F431*(G431+ (G431= 0))*(H431+ (H431= 0))*(I431+ (I431= 0))</f>
        <v>12</v>
      </c>
      <c r="K431" s="11"/>
      <c r="L431" s="11"/>
      <c r="M431" s="11"/>
    </row>
    <row r="432" spans="1:13" x14ac:dyDescent="0.25">
      <c r="A432" s="11"/>
      <c r="B432" s="11"/>
      <c r="C432" s="11"/>
      <c r="D432" s="12"/>
      <c r="E432" s="13" t="s">
        <v>18</v>
      </c>
      <c r="F432" s="11">
        <v>0</v>
      </c>
      <c r="G432" s="16">
        <v>0</v>
      </c>
      <c r="H432" s="16">
        <v>0</v>
      </c>
      <c r="I432" s="16">
        <v>0</v>
      </c>
      <c r="J432" s="15">
        <f>F432*(G432+ (G432= 0))*(H432+ (H432= 0))*(I432+ (I432= 0))</f>
        <v>0</v>
      </c>
      <c r="K432" s="11"/>
      <c r="L432" s="11"/>
      <c r="M432" s="11"/>
    </row>
    <row r="433" spans="1:13" x14ac:dyDescent="0.25">
      <c r="A433" s="11"/>
      <c r="B433" s="11"/>
      <c r="C433" s="11"/>
      <c r="D433" s="12"/>
      <c r="E433" s="11"/>
      <c r="F433" s="11"/>
      <c r="G433" s="11"/>
      <c r="H433" s="11"/>
      <c r="I433" s="11"/>
      <c r="J433" s="17" t="s">
        <v>334</v>
      </c>
      <c r="K433" s="18">
        <f>SUM(J429:J432)</f>
        <v>87</v>
      </c>
      <c r="L433" s="16">
        <v>0</v>
      </c>
      <c r="M433" s="10">
        <f>ROUND(L433*K433,2)</f>
        <v>0</v>
      </c>
    </row>
    <row r="434" spans="1:13" ht="0.95" customHeight="1" x14ac:dyDescent="0.25">
      <c r="A434" s="19"/>
      <c r="B434" s="19"/>
      <c r="C434" s="19"/>
      <c r="D434" s="29"/>
      <c r="E434" s="19"/>
      <c r="F434" s="19"/>
      <c r="G434" s="19"/>
      <c r="H434" s="19"/>
      <c r="I434" s="19"/>
      <c r="J434" s="19"/>
      <c r="K434" s="19"/>
      <c r="L434" s="19"/>
      <c r="M434" s="19"/>
    </row>
    <row r="435" spans="1:13" ht="22.5" x14ac:dyDescent="0.25">
      <c r="A435" s="13" t="s">
        <v>335</v>
      </c>
      <c r="B435" s="13" t="s">
        <v>22</v>
      </c>
      <c r="C435" s="13" t="s">
        <v>6</v>
      </c>
      <c r="D435" s="28" t="s">
        <v>336</v>
      </c>
      <c r="E435" s="11"/>
      <c r="F435" s="11"/>
      <c r="G435" s="11"/>
      <c r="H435" s="11"/>
      <c r="I435" s="11"/>
      <c r="J435" s="11"/>
      <c r="K435" s="14">
        <f>K438</f>
        <v>8</v>
      </c>
      <c r="L435" s="15">
        <f>L438</f>
        <v>0</v>
      </c>
      <c r="M435" s="15">
        <f>M438</f>
        <v>0</v>
      </c>
    </row>
    <row r="436" spans="1:13" ht="101.25" x14ac:dyDescent="0.25">
      <c r="A436" s="11"/>
      <c r="B436" s="11"/>
      <c r="C436" s="11"/>
      <c r="D436" s="12" t="s">
        <v>337</v>
      </c>
      <c r="E436" s="11"/>
      <c r="F436" s="11"/>
      <c r="G436" s="11"/>
      <c r="H436" s="11"/>
      <c r="I436" s="11"/>
      <c r="J436" s="11"/>
      <c r="K436" s="11"/>
      <c r="L436" s="11"/>
      <c r="M436" s="11"/>
    </row>
    <row r="437" spans="1:13" x14ac:dyDescent="0.25">
      <c r="A437" s="11"/>
      <c r="B437" s="11"/>
      <c r="C437" s="11"/>
      <c r="D437" s="12"/>
      <c r="E437" s="13" t="s">
        <v>18</v>
      </c>
      <c r="F437" s="11">
        <v>8</v>
      </c>
      <c r="G437" s="16">
        <v>0</v>
      </c>
      <c r="H437" s="16">
        <v>0</v>
      </c>
      <c r="I437" s="16">
        <v>0</v>
      </c>
      <c r="J437" s="15">
        <f>F437*(G437+ (G437= 0))*(H437+ (H437= 0))*(I437+ (I437= 0))</f>
        <v>8</v>
      </c>
      <c r="K437" s="11"/>
      <c r="L437" s="11"/>
      <c r="M437" s="11"/>
    </row>
    <row r="438" spans="1:13" x14ac:dyDescent="0.25">
      <c r="A438" s="11"/>
      <c r="B438" s="11"/>
      <c r="C438" s="11"/>
      <c r="D438" s="12"/>
      <c r="E438" s="11"/>
      <c r="F438" s="11"/>
      <c r="G438" s="11"/>
      <c r="H438" s="11"/>
      <c r="I438" s="11"/>
      <c r="J438" s="17" t="s">
        <v>338</v>
      </c>
      <c r="K438" s="18">
        <f>SUM(J437:J437)</f>
        <v>8</v>
      </c>
      <c r="L438" s="16">
        <v>0</v>
      </c>
      <c r="M438" s="10">
        <f>ROUND(L438*K438,2)</f>
        <v>0</v>
      </c>
    </row>
    <row r="439" spans="1:13" ht="0.95" customHeight="1" x14ac:dyDescent="0.25">
      <c r="A439" s="19"/>
      <c r="B439" s="19"/>
      <c r="C439" s="19"/>
      <c r="D439" s="29"/>
      <c r="E439" s="19"/>
      <c r="F439" s="19"/>
      <c r="G439" s="19"/>
      <c r="H439" s="19"/>
      <c r="I439" s="19"/>
      <c r="J439" s="19"/>
      <c r="K439" s="19"/>
      <c r="L439" s="19"/>
      <c r="M439" s="19"/>
    </row>
    <row r="440" spans="1:13" x14ac:dyDescent="0.25">
      <c r="A440" s="13" t="s">
        <v>339</v>
      </c>
      <c r="B440" s="13" t="s">
        <v>22</v>
      </c>
      <c r="C440" s="13" t="s">
        <v>60</v>
      </c>
      <c r="D440" s="28" t="s">
        <v>340</v>
      </c>
      <c r="E440" s="11"/>
      <c r="F440" s="11"/>
      <c r="G440" s="11"/>
      <c r="H440" s="11"/>
      <c r="I440" s="11"/>
      <c r="J440" s="11"/>
      <c r="K440" s="14">
        <f>K446</f>
        <v>15.780000000000001</v>
      </c>
      <c r="L440" s="15">
        <f>L446</f>
        <v>0</v>
      </c>
      <c r="M440" s="15">
        <f>M446</f>
        <v>0</v>
      </c>
    </row>
    <row r="441" spans="1:13" ht="247.5" x14ac:dyDescent="0.25">
      <c r="A441" s="11"/>
      <c r="B441" s="11"/>
      <c r="C441" s="11"/>
      <c r="D441" s="12" t="s">
        <v>341</v>
      </c>
      <c r="E441" s="11"/>
      <c r="F441" s="11"/>
      <c r="G441" s="11"/>
      <c r="H441" s="11"/>
      <c r="I441" s="11"/>
      <c r="J441" s="11"/>
      <c r="K441" s="11"/>
      <c r="L441" s="11"/>
      <c r="M441" s="11"/>
    </row>
    <row r="442" spans="1:13" x14ac:dyDescent="0.25">
      <c r="A442" s="11"/>
      <c r="B442" s="11"/>
      <c r="C442" s="11"/>
      <c r="D442" s="12"/>
      <c r="E442" s="13" t="s">
        <v>342</v>
      </c>
      <c r="F442" s="11">
        <v>1</v>
      </c>
      <c r="G442" s="16">
        <v>4</v>
      </c>
      <c r="H442" s="16">
        <v>0</v>
      </c>
      <c r="I442" s="16">
        <v>0</v>
      </c>
      <c r="J442" s="15">
        <f>F442*(G442+ (G442= 0))*(H442+ (H442= 0))*(I442+ (I442= 0))</f>
        <v>4</v>
      </c>
      <c r="K442" s="11"/>
      <c r="L442" s="11"/>
      <c r="M442" s="11"/>
    </row>
    <row r="443" spans="1:13" x14ac:dyDescent="0.25">
      <c r="A443" s="11"/>
      <c r="B443" s="11"/>
      <c r="C443" s="11"/>
      <c r="D443" s="12"/>
      <c r="E443" s="13" t="s">
        <v>259</v>
      </c>
      <c r="F443" s="11">
        <v>1</v>
      </c>
      <c r="G443" s="16">
        <v>4.57</v>
      </c>
      <c r="H443" s="16">
        <v>0</v>
      </c>
      <c r="I443" s="16">
        <v>0</v>
      </c>
      <c r="J443" s="15">
        <f>F443*(G443+ (G443= 0))*(H443+ (H443= 0))*(I443+ (I443= 0))</f>
        <v>4.57</v>
      </c>
      <c r="K443" s="11"/>
      <c r="L443" s="11"/>
      <c r="M443" s="11"/>
    </row>
    <row r="444" spans="1:13" x14ac:dyDescent="0.25">
      <c r="A444" s="11"/>
      <c r="B444" s="11"/>
      <c r="C444" s="11"/>
      <c r="D444" s="12"/>
      <c r="E444" s="13" t="s">
        <v>343</v>
      </c>
      <c r="F444" s="11">
        <v>1</v>
      </c>
      <c r="G444" s="16">
        <v>4</v>
      </c>
      <c r="H444" s="16">
        <v>0</v>
      </c>
      <c r="I444" s="16">
        <v>0</v>
      </c>
      <c r="J444" s="15">
        <f>F444*(G444+ (G444= 0))*(H444+ (H444= 0))*(I444+ (I444= 0))</f>
        <v>4</v>
      </c>
      <c r="K444" s="11"/>
      <c r="L444" s="11"/>
      <c r="M444" s="11"/>
    </row>
    <row r="445" spans="1:13" x14ac:dyDescent="0.25">
      <c r="A445" s="11"/>
      <c r="B445" s="11"/>
      <c r="C445" s="11"/>
      <c r="D445" s="12"/>
      <c r="E445" s="13" t="s">
        <v>260</v>
      </c>
      <c r="F445" s="11">
        <v>1</v>
      </c>
      <c r="G445" s="16">
        <v>3.21</v>
      </c>
      <c r="H445" s="16">
        <v>0</v>
      </c>
      <c r="I445" s="16">
        <v>0</v>
      </c>
      <c r="J445" s="15">
        <f>F445*(G445+ (G445= 0))*(H445+ (H445= 0))*(I445+ (I445= 0))</f>
        <v>3.21</v>
      </c>
      <c r="K445" s="11"/>
      <c r="L445" s="11"/>
      <c r="M445" s="11"/>
    </row>
    <row r="446" spans="1:13" x14ac:dyDescent="0.25">
      <c r="A446" s="11"/>
      <c r="B446" s="11"/>
      <c r="C446" s="11"/>
      <c r="D446" s="12"/>
      <c r="E446" s="11"/>
      <c r="F446" s="11"/>
      <c r="G446" s="11"/>
      <c r="H446" s="11"/>
      <c r="I446" s="11"/>
      <c r="J446" s="17" t="s">
        <v>344</v>
      </c>
      <c r="K446" s="18">
        <f>SUM(J442:J445)</f>
        <v>15.780000000000001</v>
      </c>
      <c r="L446" s="16">
        <v>0</v>
      </c>
      <c r="M446" s="10">
        <f>ROUND(L446*K446,2)</f>
        <v>0</v>
      </c>
    </row>
    <row r="447" spans="1:13" ht="0.95" customHeight="1" x14ac:dyDescent="0.25">
      <c r="A447" s="19"/>
      <c r="B447" s="19"/>
      <c r="C447" s="19"/>
      <c r="D447" s="29"/>
      <c r="E447" s="19"/>
      <c r="F447" s="19"/>
      <c r="G447" s="19"/>
      <c r="H447" s="19"/>
      <c r="I447" s="19"/>
      <c r="J447" s="19"/>
      <c r="K447" s="19"/>
      <c r="L447" s="19"/>
      <c r="M447" s="19"/>
    </row>
    <row r="448" spans="1:13" x14ac:dyDescent="0.25">
      <c r="A448" s="13" t="s">
        <v>239</v>
      </c>
      <c r="B448" s="13" t="s">
        <v>22</v>
      </c>
      <c r="C448" s="13" t="s">
        <v>18</v>
      </c>
      <c r="D448" s="28" t="s">
        <v>18</v>
      </c>
      <c r="E448" s="11"/>
      <c r="F448" s="11"/>
      <c r="G448" s="11"/>
      <c r="H448" s="11"/>
      <c r="I448" s="11"/>
      <c r="J448" s="11"/>
      <c r="K448" s="23">
        <v>0</v>
      </c>
      <c r="L448" s="16">
        <v>0</v>
      </c>
      <c r="M448" s="15">
        <f>ROUND(K448*L448,2)</f>
        <v>0</v>
      </c>
    </row>
    <row r="449" spans="1:13" ht="67.5" x14ac:dyDescent="0.25">
      <c r="A449" s="11"/>
      <c r="B449" s="11"/>
      <c r="C449" s="11"/>
      <c r="D449" s="12" t="s">
        <v>240</v>
      </c>
      <c r="E449" s="11"/>
      <c r="F449" s="11"/>
      <c r="G449" s="11"/>
      <c r="H449" s="11"/>
      <c r="I449" s="11"/>
      <c r="J449" s="11"/>
      <c r="K449" s="11"/>
      <c r="L449" s="11"/>
      <c r="M449" s="11"/>
    </row>
    <row r="450" spans="1:13" x14ac:dyDescent="0.25">
      <c r="A450" s="11"/>
      <c r="B450" s="11"/>
      <c r="C450" s="11"/>
      <c r="D450" s="12"/>
      <c r="E450" s="11"/>
      <c r="F450" s="11"/>
      <c r="G450" s="11"/>
      <c r="H450" s="11"/>
      <c r="I450" s="11"/>
      <c r="J450" s="17" t="s">
        <v>345</v>
      </c>
      <c r="K450" s="20">
        <v>1</v>
      </c>
      <c r="L450" s="10">
        <f>M393+M399+M404+M410+M415+M420+M425+M433+M438+M446+M448</f>
        <v>0</v>
      </c>
      <c r="M450" s="10">
        <f>ROUND(L450*K450,2)</f>
        <v>0</v>
      </c>
    </row>
    <row r="451" spans="1:13" ht="0.95" customHeight="1" x14ac:dyDescent="0.25">
      <c r="A451" s="19"/>
      <c r="B451" s="19"/>
      <c r="C451" s="19"/>
      <c r="D451" s="29"/>
      <c r="E451" s="19"/>
      <c r="F451" s="19"/>
      <c r="G451" s="19"/>
      <c r="H451" s="19"/>
      <c r="I451" s="19"/>
      <c r="J451" s="19"/>
      <c r="K451" s="19"/>
      <c r="L451" s="19"/>
      <c r="M451" s="19"/>
    </row>
    <row r="452" spans="1:13" x14ac:dyDescent="0.25">
      <c r="A452" s="7" t="s">
        <v>346</v>
      </c>
      <c r="B452" s="7" t="s">
        <v>17</v>
      </c>
      <c r="C452" s="7" t="s">
        <v>18</v>
      </c>
      <c r="D452" s="27" t="s">
        <v>347</v>
      </c>
      <c r="E452" s="8"/>
      <c r="F452" s="8"/>
      <c r="G452" s="8"/>
      <c r="H452" s="8"/>
      <c r="I452" s="8"/>
      <c r="J452" s="8"/>
      <c r="K452" s="9">
        <f>K507</f>
        <v>1</v>
      </c>
      <c r="L452" s="10">
        <f>L507</f>
        <v>0</v>
      </c>
      <c r="M452" s="10">
        <f>M507</f>
        <v>0</v>
      </c>
    </row>
    <row r="453" spans="1:13" x14ac:dyDescent="0.25">
      <c r="A453" s="11"/>
      <c r="B453" s="11"/>
      <c r="C453" s="11"/>
      <c r="D453" s="12"/>
      <c r="E453" s="11"/>
      <c r="F453" s="11"/>
      <c r="G453" s="11"/>
      <c r="H453" s="11"/>
      <c r="I453" s="11"/>
      <c r="J453" s="11"/>
      <c r="K453" s="11"/>
      <c r="L453" s="11"/>
      <c r="M453" s="11"/>
    </row>
    <row r="454" spans="1:13" x14ac:dyDescent="0.25">
      <c r="A454" s="13" t="s">
        <v>348</v>
      </c>
      <c r="B454" s="13" t="s">
        <v>22</v>
      </c>
      <c r="C454" s="13" t="s">
        <v>60</v>
      </c>
      <c r="D454" s="28" t="s">
        <v>349</v>
      </c>
      <c r="E454" s="11"/>
      <c r="F454" s="11"/>
      <c r="G454" s="11"/>
      <c r="H454" s="11"/>
      <c r="I454" s="11"/>
      <c r="J454" s="11"/>
      <c r="K454" s="14">
        <f>K457</f>
        <v>3.75</v>
      </c>
      <c r="L454" s="15">
        <f>L457</f>
        <v>0</v>
      </c>
      <c r="M454" s="15">
        <f>M457</f>
        <v>0</v>
      </c>
    </row>
    <row r="455" spans="1:13" ht="191.25" x14ac:dyDescent="0.25">
      <c r="A455" s="11"/>
      <c r="B455" s="11"/>
      <c r="C455" s="11"/>
      <c r="D455" s="12" t="s">
        <v>350</v>
      </c>
      <c r="E455" s="11"/>
      <c r="F455" s="11"/>
      <c r="G455" s="11"/>
      <c r="H455" s="11"/>
      <c r="I455" s="11"/>
      <c r="J455" s="11"/>
      <c r="K455" s="11"/>
      <c r="L455" s="11"/>
      <c r="M455" s="11"/>
    </row>
    <row r="456" spans="1:13" x14ac:dyDescent="0.25">
      <c r="A456" s="11"/>
      <c r="B456" s="11"/>
      <c r="C456" s="11"/>
      <c r="D456" s="12"/>
      <c r="E456" s="13" t="s">
        <v>351</v>
      </c>
      <c r="F456" s="11">
        <v>1</v>
      </c>
      <c r="G456" s="16">
        <v>3.75</v>
      </c>
      <c r="H456" s="16">
        <v>0</v>
      </c>
      <c r="I456" s="16">
        <v>0</v>
      </c>
      <c r="J456" s="15">
        <f>F456*(G456+ (G456= 0))*(H456+ (H456= 0))*(I456+ (I456= 0))</f>
        <v>3.75</v>
      </c>
      <c r="K456" s="11"/>
      <c r="L456" s="11"/>
      <c r="M456" s="11"/>
    </row>
    <row r="457" spans="1:13" x14ac:dyDescent="0.25">
      <c r="A457" s="11"/>
      <c r="B457" s="11"/>
      <c r="C457" s="11"/>
      <c r="D457" s="12"/>
      <c r="E457" s="11"/>
      <c r="F457" s="11"/>
      <c r="G457" s="11"/>
      <c r="H457" s="11"/>
      <c r="I457" s="11"/>
      <c r="J457" s="17" t="s">
        <v>352</v>
      </c>
      <c r="K457" s="18">
        <f>SUM(J456:J456)</f>
        <v>3.75</v>
      </c>
      <c r="L457" s="16">
        <v>0</v>
      </c>
      <c r="M457" s="10">
        <f>ROUND(L457*K457,2)</f>
        <v>0</v>
      </c>
    </row>
    <row r="458" spans="1:13" ht="0.95" customHeight="1" x14ac:dyDescent="0.25">
      <c r="A458" s="19"/>
      <c r="B458" s="19"/>
      <c r="C458" s="19"/>
      <c r="D458" s="29"/>
      <c r="E458" s="19"/>
      <c r="F458" s="19"/>
      <c r="G458" s="19"/>
      <c r="H458" s="19"/>
      <c r="I458" s="19"/>
      <c r="J458" s="19"/>
      <c r="K458" s="19"/>
      <c r="L458" s="19"/>
      <c r="M458" s="19"/>
    </row>
    <row r="459" spans="1:13" x14ac:dyDescent="0.25">
      <c r="A459" s="13" t="s">
        <v>353</v>
      </c>
      <c r="B459" s="13" t="s">
        <v>22</v>
      </c>
      <c r="C459" s="13" t="s">
        <v>142</v>
      </c>
      <c r="D459" s="28" t="s">
        <v>354</v>
      </c>
      <c r="E459" s="11"/>
      <c r="F459" s="11"/>
      <c r="G459" s="11"/>
      <c r="H459" s="11"/>
      <c r="I459" s="11"/>
      <c r="J459" s="11"/>
      <c r="K459" s="14">
        <f>K463</f>
        <v>7.89</v>
      </c>
      <c r="L459" s="15">
        <f>L463</f>
        <v>0</v>
      </c>
      <c r="M459" s="15">
        <f>M463</f>
        <v>0</v>
      </c>
    </row>
    <row r="460" spans="1:13" ht="202.5" x14ac:dyDescent="0.25">
      <c r="A460" s="11"/>
      <c r="B460" s="11"/>
      <c r="C460" s="11"/>
      <c r="D460" s="12" t="s">
        <v>355</v>
      </c>
      <c r="E460" s="11"/>
      <c r="F460" s="11"/>
      <c r="G460" s="11"/>
      <c r="H460" s="11"/>
      <c r="I460" s="11"/>
      <c r="J460" s="11"/>
      <c r="K460" s="11"/>
      <c r="L460" s="11"/>
      <c r="M460" s="11"/>
    </row>
    <row r="461" spans="1:13" x14ac:dyDescent="0.25">
      <c r="A461" s="11"/>
      <c r="B461" s="11"/>
      <c r="C461" s="11"/>
      <c r="D461" s="12"/>
      <c r="E461" s="13" t="s">
        <v>356</v>
      </c>
      <c r="F461" s="11">
        <v>1</v>
      </c>
      <c r="G461" s="16">
        <v>2</v>
      </c>
      <c r="H461" s="16">
        <v>0</v>
      </c>
      <c r="I461" s="16">
        <v>0</v>
      </c>
      <c r="J461" s="15">
        <f>F461*(G461+ (G461= 0))*(H461+ (H461= 0))*(I461+ (I461= 0))</f>
        <v>2</v>
      </c>
      <c r="K461" s="11"/>
      <c r="L461" s="11"/>
      <c r="M461" s="11"/>
    </row>
    <row r="462" spans="1:13" x14ac:dyDescent="0.25">
      <c r="A462" s="11"/>
      <c r="B462" s="11"/>
      <c r="C462" s="11"/>
      <c r="D462" s="12"/>
      <c r="E462" s="13" t="s">
        <v>357</v>
      </c>
      <c r="F462" s="11">
        <v>2</v>
      </c>
      <c r="G462" s="16">
        <v>5.89</v>
      </c>
      <c r="H462" s="16">
        <v>0.5</v>
      </c>
      <c r="I462" s="16">
        <v>0</v>
      </c>
      <c r="J462" s="15">
        <f>F462*(G462+ (G462= 0))*(H462+ (H462= 0))*(I462+ (I462= 0))</f>
        <v>5.89</v>
      </c>
      <c r="K462" s="11"/>
      <c r="L462" s="11"/>
      <c r="M462" s="11"/>
    </row>
    <row r="463" spans="1:13" x14ac:dyDescent="0.25">
      <c r="A463" s="11"/>
      <c r="B463" s="11"/>
      <c r="C463" s="11"/>
      <c r="D463" s="12"/>
      <c r="E463" s="11"/>
      <c r="F463" s="11"/>
      <c r="G463" s="11"/>
      <c r="H463" s="11"/>
      <c r="I463" s="11"/>
      <c r="J463" s="17" t="s">
        <v>358</v>
      </c>
      <c r="K463" s="18">
        <f>SUM(J461:J462)</f>
        <v>7.89</v>
      </c>
      <c r="L463" s="16">
        <v>0</v>
      </c>
      <c r="M463" s="10">
        <f>ROUND(L463*K463,2)</f>
        <v>0</v>
      </c>
    </row>
    <row r="464" spans="1:13" ht="0.95" customHeight="1" x14ac:dyDescent="0.25">
      <c r="A464" s="19"/>
      <c r="B464" s="19"/>
      <c r="C464" s="19"/>
      <c r="D464" s="29"/>
      <c r="E464" s="19"/>
      <c r="F464" s="19"/>
      <c r="G464" s="19"/>
      <c r="H464" s="19"/>
      <c r="I464" s="19"/>
      <c r="J464" s="19"/>
      <c r="K464" s="19"/>
      <c r="L464" s="19"/>
      <c r="M464" s="19"/>
    </row>
    <row r="465" spans="1:13" x14ac:dyDescent="0.25">
      <c r="A465" s="13" t="s">
        <v>359</v>
      </c>
      <c r="B465" s="13" t="s">
        <v>22</v>
      </c>
      <c r="C465" s="13" t="s">
        <v>60</v>
      </c>
      <c r="D465" s="28" t="s">
        <v>360</v>
      </c>
      <c r="E465" s="11"/>
      <c r="F465" s="11"/>
      <c r="G465" s="11"/>
      <c r="H465" s="11"/>
      <c r="I465" s="11"/>
      <c r="J465" s="11"/>
      <c r="K465" s="14">
        <f>K475</f>
        <v>159.68</v>
      </c>
      <c r="L465" s="15">
        <f>L475</f>
        <v>0</v>
      </c>
      <c r="M465" s="15">
        <f>M475</f>
        <v>0</v>
      </c>
    </row>
    <row r="466" spans="1:13" ht="123.75" x14ac:dyDescent="0.25">
      <c r="A466" s="11"/>
      <c r="B466" s="11"/>
      <c r="C466" s="11"/>
      <c r="D466" s="12" t="s">
        <v>361</v>
      </c>
      <c r="E466" s="11"/>
      <c r="F466" s="11"/>
      <c r="G466" s="11"/>
      <c r="H466" s="11"/>
      <c r="I466" s="11"/>
      <c r="J466" s="11"/>
      <c r="K466" s="11"/>
      <c r="L466" s="11"/>
      <c r="M466" s="11"/>
    </row>
    <row r="467" spans="1:13" x14ac:dyDescent="0.25">
      <c r="A467" s="11"/>
      <c r="B467" s="11"/>
      <c r="C467" s="11"/>
      <c r="D467" s="12"/>
      <c r="E467" s="13" t="s">
        <v>298</v>
      </c>
      <c r="F467" s="11">
        <v>1</v>
      </c>
      <c r="G467" s="16">
        <v>8.1999999999999993</v>
      </c>
      <c r="H467" s="16">
        <v>0</v>
      </c>
      <c r="I467" s="16">
        <v>0</v>
      </c>
      <c r="J467" s="15">
        <f>F467*(G467+ (G467= 0))*(H467+ (H467= 0))*(I467+ (I467= 0))</f>
        <v>8.1999999999999993</v>
      </c>
      <c r="K467" s="11"/>
      <c r="L467" s="11"/>
      <c r="M467" s="11"/>
    </row>
    <row r="468" spans="1:13" x14ac:dyDescent="0.25">
      <c r="A468" s="11"/>
      <c r="B468" s="11"/>
      <c r="C468" s="11"/>
      <c r="D468" s="12"/>
      <c r="E468" s="13" t="s">
        <v>252</v>
      </c>
      <c r="F468" s="11">
        <v>1</v>
      </c>
      <c r="G468" s="16">
        <v>11.67</v>
      </c>
      <c r="H468" s="16">
        <v>0</v>
      </c>
      <c r="I468" s="16">
        <v>0</v>
      </c>
      <c r="J468" s="15">
        <f>F468*(G468+ (G468= 0))*(H468+ (H468= 0))*(I468+ (I468= 0))</f>
        <v>11.67</v>
      </c>
      <c r="K468" s="11"/>
      <c r="L468" s="11"/>
      <c r="M468" s="11"/>
    </row>
    <row r="469" spans="1:13" x14ac:dyDescent="0.25">
      <c r="A469" s="11"/>
      <c r="B469" s="11"/>
      <c r="C469" s="11"/>
      <c r="D469" s="12"/>
      <c r="E469" s="13" t="s">
        <v>253</v>
      </c>
      <c r="F469" s="11">
        <v>1</v>
      </c>
      <c r="G469" s="16">
        <v>12.4</v>
      </c>
      <c r="H469" s="16">
        <v>0</v>
      </c>
      <c r="I469" s="16">
        <v>0</v>
      </c>
      <c r="J469" s="15">
        <f>F469*(G469+ (G469= 0))*(H469+ (H469= 0))*(I469+ (I469= 0))</f>
        <v>12.4</v>
      </c>
      <c r="K469" s="11"/>
      <c r="L469" s="11"/>
      <c r="M469" s="11"/>
    </row>
    <row r="470" spans="1:13" x14ac:dyDescent="0.25">
      <c r="A470" s="11"/>
      <c r="B470" s="11"/>
      <c r="C470" s="11"/>
      <c r="D470" s="12"/>
      <c r="E470" s="13" t="s">
        <v>197</v>
      </c>
      <c r="F470" s="11">
        <v>1</v>
      </c>
      <c r="G470" s="16">
        <v>9.73</v>
      </c>
      <c r="H470" s="16">
        <v>0</v>
      </c>
      <c r="I470" s="16">
        <v>0</v>
      </c>
      <c r="J470" s="15">
        <f>F470*(G470+ (G470= 0))*(H470+ (H470= 0))*(I470+ (I470= 0))</f>
        <v>9.73</v>
      </c>
      <c r="K470" s="11"/>
      <c r="L470" s="11"/>
      <c r="M470" s="11"/>
    </row>
    <row r="471" spans="1:13" x14ac:dyDescent="0.25">
      <c r="A471" s="11"/>
      <c r="B471" s="11"/>
      <c r="C471" s="11"/>
      <c r="D471" s="12"/>
      <c r="E471" s="13" t="s">
        <v>254</v>
      </c>
      <c r="F471" s="11">
        <v>1</v>
      </c>
      <c r="G471" s="16">
        <v>11.94</v>
      </c>
      <c r="H471" s="16">
        <v>0</v>
      </c>
      <c r="I471" s="16">
        <v>0</v>
      </c>
      <c r="J471" s="15">
        <f>F471*(G471+ (G471= 0))*(H471+ (H471= 0))*(I471+ (I471= 0))</f>
        <v>11.94</v>
      </c>
      <c r="K471" s="11"/>
      <c r="L471" s="11"/>
      <c r="M471" s="11"/>
    </row>
    <row r="472" spans="1:13" x14ac:dyDescent="0.25">
      <c r="A472" s="11"/>
      <c r="B472" s="11"/>
      <c r="C472" s="11"/>
      <c r="D472" s="12"/>
      <c r="E472" s="13" t="s">
        <v>299</v>
      </c>
      <c r="F472" s="11">
        <v>1</v>
      </c>
      <c r="G472" s="16">
        <v>5.85</v>
      </c>
      <c r="H472" s="16">
        <v>0</v>
      </c>
      <c r="I472" s="16">
        <v>0</v>
      </c>
      <c r="J472" s="15">
        <f>F472*(G472+ (G472= 0))*(H472+ (H472= 0))*(I472+ (I472= 0))</f>
        <v>5.85</v>
      </c>
      <c r="K472" s="11"/>
      <c r="L472" s="11"/>
      <c r="M472" s="11"/>
    </row>
    <row r="473" spans="1:13" x14ac:dyDescent="0.25">
      <c r="A473" s="11"/>
      <c r="B473" s="11"/>
      <c r="C473" s="11"/>
      <c r="D473" s="12"/>
      <c r="E473" s="13" t="s">
        <v>300</v>
      </c>
      <c r="F473" s="11">
        <v>1</v>
      </c>
      <c r="G473" s="16">
        <v>79.89</v>
      </c>
      <c r="H473" s="16">
        <v>0</v>
      </c>
      <c r="I473" s="16">
        <v>0</v>
      </c>
      <c r="J473" s="15">
        <f>F473*(G473+ (G473= 0))*(H473+ (H473= 0))*(I473+ (I473= 0))</f>
        <v>79.89</v>
      </c>
      <c r="K473" s="11"/>
      <c r="L473" s="11"/>
      <c r="M473" s="11"/>
    </row>
    <row r="474" spans="1:13" x14ac:dyDescent="0.25">
      <c r="A474" s="11"/>
      <c r="B474" s="11"/>
      <c r="C474" s="11"/>
      <c r="D474" s="12"/>
      <c r="E474" s="13" t="s">
        <v>362</v>
      </c>
      <c r="F474" s="11">
        <v>1</v>
      </c>
      <c r="G474" s="16">
        <v>20</v>
      </c>
      <c r="H474" s="16">
        <v>0</v>
      </c>
      <c r="I474" s="16">
        <v>0</v>
      </c>
      <c r="J474" s="15">
        <f>F474*(G474+ (G474= 0))*(H474+ (H474= 0))*(I474+ (I474= 0))</f>
        <v>20</v>
      </c>
      <c r="K474" s="11"/>
      <c r="L474" s="11"/>
      <c r="M474" s="11"/>
    </row>
    <row r="475" spans="1:13" x14ac:dyDescent="0.25">
      <c r="A475" s="11"/>
      <c r="B475" s="11"/>
      <c r="C475" s="11"/>
      <c r="D475" s="12"/>
      <c r="E475" s="11"/>
      <c r="F475" s="11"/>
      <c r="G475" s="11"/>
      <c r="H475" s="11"/>
      <c r="I475" s="11"/>
      <c r="J475" s="17" t="s">
        <v>363</v>
      </c>
      <c r="K475" s="18">
        <f>SUM(J467:J474)</f>
        <v>159.68</v>
      </c>
      <c r="L475" s="16">
        <v>0</v>
      </c>
      <c r="M475" s="10">
        <f>ROUND(L475*K475,2)</f>
        <v>0</v>
      </c>
    </row>
    <row r="476" spans="1:13" ht="0.95" customHeight="1" x14ac:dyDescent="0.25">
      <c r="A476" s="19"/>
      <c r="B476" s="19"/>
      <c r="C476" s="19"/>
      <c r="D476" s="29"/>
      <c r="E476" s="19"/>
      <c r="F476" s="19"/>
      <c r="G476" s="19"/>
      <c r="H476" s="19"/>
      <c r="I476" s="19"/>
      <c r="J476" s="19"/>
      <c r="K476" s="19"/>
      <c r="L476" s="19"/>
      <c r="M476" s="19"/>
    </row>
    <row r="477" spans="1:13" x14ac:dyDescent="0.25">
      <c r="A477" s="13" t="s">
        <v>364</v>
      </c>
      <c r="B477" s="13" t="s">
        <v>22</v>
      </c>
      <c r="C477" s="13" t="s">
        <v>60</v>
      </c>
      <c r="D477" s="28" t="s">
        <v>365</v>
      </c>
      <c r="E477" s="11"/>
      <c r="F477" s="11"/>
      <c r="G477" s="11"/>
      <c r="H477" s="11"/>
      <c r="I477" s="11"/>
      <c r="J477" s="11"/>
      <c r="K477" s="14">
        <f>K481</f>
        <v>8.0399999999999991</v>
      </c>
      <c r="L477" s="15">
        <f>L481</f>
        <v>0</v>
      </c>
      <c r="M477" s="15">
        <f>M481</f>
        <v>0</v>
      </c>
    </row>
    <row r="478" spans="1:13" ht="90" x14ac:dyDescent="0.25">
      <c r="A478" s="11"/>
      <c r="B478" s="11"/>
      <c r="C478" s="11"/>
      <c r="D478" s="12" t="s">
        <v>366</v>
      </c>
      <c r="E478" s="11"/>
      <c r="F478" s="11"/>
      <c r="G478" s="11"/>
      <c r="H478" s="11"/>
      <c r="I478" s="11"/>
      <c r="J478" s="11"/>
      <c r="K478" s="11"/>
      <c r="L478" s="11"/>
      <c r="M478" s="11"/>
    </row>
    <row r="479" spans="1:13" x14ac:dyDescent="0.25">
      <c r="A479" s="11"/>
      <c r="B479" s="11"/>
      <c r="C479" s="11"/>
      <c r="D479" s="12"/>
      <c r="E479" s="13" t="s">
        <v>367</v>
      </c>
      <c r="F479" s="11">
        <v>1</v>
      </c>
      <c r="G479" s="16">
        <v>1.6</v>
      </c>
      <c r="H479" s="16">
        <v>0</v>
      </c>
      <c r="I479" s="16">
        <v>0.7</v>
      </c>
      <c r="J479" s="15">
        <f>F479*(G479+ (G479= 0))*(H479+ (H479= 0))*(I479+ (I479= 0))</f>
        <v>1.1199999999999999</v>
      </c>
      <c r="K479" s="11"/>
      <c r="L479" s="11"/>
      <c r="M479" s="11"/>
    </row>
    <row r="480" spans="1:13" x14ac:dyDescent="0.25">
      <c r="A480" s="11"/>
      <c r="B480" s="11"/>
      <c r="C480" s="11"/>
      <c r="D480" s="12"/>
      <c r="E480" s="13" t="s">
        <v>368</v>
      </c>
      <c r="F480" s="11">
        <v>4</v>
      </c>
      <c r="G480" s="16">
        <v>1.73</v>
      </c>
      <c r="H480" s="16">
        <v>0</v>
      </c>
      <c r="I480" s="16">
        <v>0</v>
      </c>
      <c r="J480" s="15">
        <f>F480*(G480+ (G480= 0))*(H480+ (H480= 0))*(I480+ (I480= 0))</f>
        <v>6.92</v>
      </c>
      <c r="K480" s="11"/>
      <c r="L480" s="11"/>
      <c r="M480" s="11"/>
    </row>
    <row r="481" spans="1:13" x14ac:dyDescent="0.25">
      <c r="A481" s="11"/>
      <c r="B481" s="11"/>
      <c r="C481" s="11"/>
      <c r="D481" s="12"/>
      <c r="E481" s="11"/>
      <c r="F481" s="11"/>
      <c r="G481" s="11"/>
      <c r="H481" s="11"/>
      <c r="I481" s="11"/>
      <c r="J481" s="17" t="s">
        <v>369</v>
      </c>
      <c r="K481" s="18">
        <f>SUM(J479:J480)</f>
        <v>8.0399999999999991</v>
      </c>
      <c r="L481" s="16">
        <v>0</v>
      </c>
      <c r="M481" s="10">
        <f>ROUND(L481*K481,2)</f>
        <v>0</v>
      </c>
    </row>
    <row r="482" spans="1:13" ht="0.95" customHeight="1" x14ac:dyDescent="0.25">
      <c r="A482" s="19"/>
      <c r="B482" s="19"/>
      <c r="C482" s="19"/>
      <c r="D482" s="29"/>
      <c r="E482" s="19"/>
      <c r="F482" s="19"/>
      <c r="G482" s="19"/>
      <c r="H482" s="19"/>
      <c r="I482" s="19"/>
      <c r="J482" s="19"/>
      <c r="K482" s="19"/>
      <c r="L482" s="19"/>
      <c r="M482" s="19"/>
    </row>
    <row r="483" spans="1:13" x14ac:dyDescent="0.25">
      <c r="A483" s="13" t="s">
        <v>370</v>
      </c>
      <c r="B483" s="13" t="s">
        <v>22</v>
      </c>
      <c r="C483" s="13" t="s">
        <v>142</v>
      </c>
      <c r="D483" s="28" t="s">
        <v>371</v>
      </c>
      <c r="E483" s="11"/>
      <c r="F483" s="11"/>
      <c r="G483" s="11"/>
      <c r="H483" s="11"/>
      <c r="I483" s="11"/>
      <c r="J483" s="11"/>
      <c r="K483" s="14">
        <f>K486</f>
        <v>120</v>
      </c>
      <c r="L483" s="15">
        <f>L486</f>
        <v>0</v>
      </c>
      <c r="M483" s="15">
        <f>M486</f>
        <v>0</v>
      </c>
    </row>
    <row r="484" spans="1:13" ht="45" x14ac:dyDescent="0.25">
      <c r="A484" s="11"/>
      <c r="B484" s="11"/>
      <c r="C484" s="11"/>
      <c r="D484" s="12" t="s">
        <v>372</v>
      </c>
      <c r="E484" s="11"/>
      <c r="F484" s="11"/>
      <c r="G484" s="11"/>
      <c r="H484" s="11"/>
      <c r="I484" s="11"/>
      <c r="J484" s="11"/>
      <c r="K484" s="11"/>
      <c r="L484" s="11"/>
      <c r="M484" s="11"/>
    </row>
    <row r="485" spans="1:13" x14ac:dyDescent="0.25">
      <c r="A485" s="11"/>
      <c r="B485" s="11"/>
      <c r="C485" s="11"/>
      <c r="D485" s="12"/>
      <c r="E485" s="13" t="s">
        <v>18</v>
      </c>
      <c r="F485" s="11">
        <v>1</v>
      </c>
      <c r="G485" s="16">
        <v>120</v>
      </c>
      <c r="H485" s="16">
        <v>0</v>
      </c>
      <c r="I485" s="16">
        <v>0</v>
      </c>
      <c r="J485" s="15">
        <f>F485*(G485+ (G485= 0))*(H485+ (H485= 0))*(I485+ (I485= 0))</f>
        <v>120</v>
      </c>
      <c r="K485" s="11"/>
      <c r="L485" s="11"/>
      <c r="M485" s="11"/>
    </row>
    <row r="486" spans="1:13" x14ac:dyDescent="0.25">
      <c r="A486" s="11"/>
      <c r="B486" s="11"/>
      <c r="C486" s="11"/>
      <c r="D486" s="12"/>
      <c r="E486" s="11"/>
      <c r="F486" s="11"/>
      <c r="G486" s="11"/>
      <c r="H486" s="11"/>
      <c r="I486" s="11"/>
      <c r="J486" s="17" t="s">
        <v>373</v>
      </c>
      <c r="K486" s="18">
        <f>SUM(J485:J485)</f>
        <v>120</v>
      </c>
      <c r="L486" s="16">
        <v>0</v>
      </c>
      <c r="M486" s="10">
        <f>ROUND(L486*K486,2)</f>
        <v>0</v>
      </c>
    </row>
    <row r="487" spans="1:13" ht="0.95" customHeight="1" x14ac:dyDescent="0.25">
      <c r="A487" s="19"/>
      <c r="B487" s="19"/>
      <c r="C487" s="19"/>
      <c r="D487" s="29"/>
      <c r="E487" s="19"/>
      <c r="F487" s="19"/>
      <c r="G487" s="19"/>
      <c r="H487" s="19"/>
      <c r="I487" s="19"/>
      <c r="J487" s="19"/>
      <c r="K487" s="19"/>
      <c r="L487" s="19"/>
      <c r="M487" s="19"/>
    </row>
    <row r="488" spans="1:13" x14ac:dyDescent="0.25">
      <c r="A488" s="13" t="s">
        <v>374</v>
      </c>
      <c r="B488" s="13" t="s">
        <v>22</v>
      </c>
      <c r="C488" s="13" t="s">
        <v>60</v>
      </c>
      <c r="D488" s="28" t="s">
        <v>375</v>
      </c>
      <c r="E488" s="11"/>
      <c r="F488" s="11"/>
      <c r="G488" s="11"/>
      <c r="H488" s="11"/>
      <c r="I488" s="11"/>
      <c r="J488" s="11"/>
      <c r="K488" s="14">
        <f>K491</f>
        <v>2.7</v>
      </c>
      <c r="L488" s="15">
        <f>L491</f>
        <v>0</v>
      </c>
      <c r="M488" s="15">
        <f>M491</f>
        <v>0</v>
      </c>
    </row>
    <row r="489" spans="1:13" ht="90" x14ac:dyDescent="0.25">
      <c r="A489" s="11"/>
      <c r="B489" s="11"/>
      <c r="C489" s="11"/>
      <c r="D489" s="12" t="s">
        <v>376</v>
      </c>
      <c r="E489" s="11"/>
      <c r="F489" s="11"/>
      <c r="G489" s="11"/>
      <c r="H489" s="11"/>
      <c r="I489" s="11"/>
      <c r="J489" s="11"/>
      <c r="K489" s="11"/>
      <c r="L489" s="11"/>
      <c r="M489" s="11"/>
    </row>
    <row r="490" spans="1:13" x14ac:dyDescent="0.25">
      <c r="A490" s="11"/>
      <c r="B490" s="11"/>
      <c r="C490" s="11"/>
      <c r="D490" s="12"/>
      <c r="E490" s="13" t="s">
        <v>298</v>
      </c>
      <c r="F490" s="11">
        <v>1</v>
      </c>
      <c r="G490" s="16">
        <v>2.7</v>
      </c>
      <c r="H490" s="16">
        <v>0</v>
      </c>
      <c r="I490" s="16">
        <v>0</v>
      </c>
      <c r="J490" s="15">
        <f>F490*(G490+ (G490= 0))*(H490+ (H490= 0))*(I490+ (I490= 0))</f>
        <v>2.7</v>
      </c>
      <c r="K490" s="11"/>
      <c r="L490" s="11"/>
      <c r="M490" s="11"/>
    </row>
    <row r="491" spans="1:13" x14ac:dyDescent="0.25">
      <c r="A491" s="11"/>
      <c r="B491" s="11"/>
      <c r="C491" s="11"/>
      <c r="D491" s="12"/>
      <c r="E491" s="11"/>
      <c r="F491" s="11"/>
      <c r="G491" s="11"/>
      <c r="H491" s="11"/>
      <c r="I491" s="11"/>
      <c r="J491" s="17" t="s">
        <v>377</v>
      </c>
      <c r="K491" s="18">
        <f>SUM(J490:J490)</f>
        <v>2.7</v>
      </c>
      <c r="L491" s="16">
        <v>0</v>
      </c>
      <c r="M491" s="10">
        <f>ROUND(L491*K491,2)</f>
        <v>0</v>
      </c>
    </row>
    <row r="492" spans="1:13" ht="0.95" customHeight="1" x14ac:dyDescent="0.25">
      <c r="A492" s="19"/>
      <c r="B492" s="19"/>
      <c r="C492" s="19"/>
      <c r="D492" s="29"/>
      <c r="E492" s="19"/>
      <c r="F492" s="19"/>
      <c r="G492" s="19"/>
      <c r="H492" s="19"/>
      <c r="I492" s="19"/>
      <c r="J492" s="19"/>
      <c r="K492" s="19"/>
      <c r="L492" s="19"/>
      <c r="M492" s="19"/>
    </row>
    <row r="493" spans="1:13" ht="22.5" x14ac:dyDescent="0.25">
      <c r="A493" s="13" t="s">
        <v>378</v>
      </c>
      <c r="B493" s="13" t="s">
        <v>22</v>
      </c>
      <c r="C493" s="13" t="s">
        <v>60</v>
      </c>
      <c r="D493" s="28" t="s">
        <v>379</v>
      </c>
      <c r="E493" s="11"/>
      <c r="F493" s="11"/>
      <c r="G493" s="11"/>
      <c r="H493" s="11"/>
      <c r="I493" s="11"/>
      <c r="J493" s="11"/>
      <c r="K493" s="14">
        <f>K496</f>
        <v>165</v>
      </c>
      <c r="L493" s="15">
        <f>L496</f>
        <v>0</v>
      </c>
      <c r="M493" s="15">
        <f>M496</f>
        <v>0</v>
      </c>
    </row>
    <row r="494" spans="1:13" ht="56.25" x14ac:dyDescent="0.25">
      <c r="A494" s="11"/>
      <c r="B494" s="11"/>
      <c r="C494" s="11"/>
      <c r="D494" s="12" t="s">
        <v>380</v>
      </c>
      <c r="E494" s="11"/>
      <c r="F494" s="11"/>
      <c r="G494" s="11"/>
      <c r="H494" s="11"/>
      <c r="I494" s="11"/>
      <c r="J494" s="11"/>
      <c r="K494" s="11"/>
      <c r="L494" s="11"/>
      <c r="M494" s="11"/>
    </row>
    <row r="495" spans="1:13" x14ac:dyDescent="0.25">
      <c r="A495" s="11"/>
      <c r="B495" s="11"/>
      <c r="C495" s="11"/>
      <c r="D495" s="12"/>
      <c r="E495" s="13" t="s">
        <v>18</v>
      </c>
      <c r="F495" s="11">
        <v>1</v>
      </c>
      <c r="G495" s="16">
        <v>165</v>
      </c>
      <c r="H495" s="16">
        <v>0</v>
      </c>
      <c r="I495" s="16">
        <v>0</v>
      </c>
      <c r="J495" s="15">
        <f>F495*(G495+ (G495= 0))*(H495+ (H495= 0))*(I495+ (I495= 0))</f>
        <v>165</v>
      </c>
      <c r="K495" s="11"/>
      <c r="L495" s="11"/>
      <c r="M495" s="11"/>
    </row>
    <row r="496" spans="1:13" x14ac:dyDescent="0.25">
      <c r="A496" s="11"/>
      <c r="B496" s="11"/>
      <c r="C496" s="11"/>
      <c r="D496" s="12"/>
      <c r="E496" s="11"/>
      <c r="F496" s="11"/>
      <c r="G496" s="11"/>
      <c r="H496" s="11"/>
      <c r="I496" s="11"/>
      <c r="J496" s="17" t="s">
        <v>381</v>
      </c>
      <c r="K496" s="18">
        <f>SUM(J495:J495)</f>
        <v>165</v>
      </c>
      <c r="L496" s="16">
        <v>0</v>
      </c>
      <c r="M496" s="10">
        <f>ROUND(L496*K496,2)</f>
        <v>0</v>
      </c>
    </row>
    <row r="497" spans="1:13" ht="0.95" customHeight="1" x14ac:dyDescent="0.25">
      <c r="A497" s="19"/>
      <c r="B497" s="19"/>
      <c r="C497" s="19"/>
      <c r="D497" s="29"/>
      <c r="E497" s="19"/>
      <c r="F497" s="19"/>
      <c r="G497" s="19"/>
      <c r="H497" s="19"/>
      <c r="I497" s="19"/>
      <c r="J497" s="19"/>
      <c r="K497" s="19"/>
      <c r="L497" s="19"/>
      <c r="M497" s="19"/>
    </row>
    <row r="498" spans="1:13" ht="22.5" x14ac:dyDescent="0.25">
      <c r="A498" s="13" t="s">
        <v>382</v>
      </c>
      <c r="B498" s="13" t="s">
        <v>22</v>
      </c>
      <c r="C498" s="13" t="s">
        <v>60</v>
      </c>
      <c r="D498" s="28" t="s">
        <v>383</v>
      </c>
      <c r="E498" s="11"/>
      <c r="F498" s="11"/>
      <c r="G498" s="11"/>
      <c r="H498" s="11"/>
      <c r="I498" s="11"/>
      <c r="J498" s="11"/>
      <c r="K498" s="14">
        <f>K503</f>
        <v>10.51</v>
      </c>
      <c r="L498" s="15">
        <f>L503</f>
        <v>0</v>
      </c>
      <c r="M498" s="15">
        <f>M503</f>
        <v>0</v>
      </c>
    </row>
    <row r="499" spans="1:13" ht="135" x14ac:dyDescent="0.25">
      <c r="A499" s="11"/>
      <c r="B499" s="11"/>
      <c r="C499" s="11"/>
      <c r="D499" s="12" t="s">
        <v>384</v>
      </c>
      <c r="E499" s="11"/>
      <c r="F499" s="11"/>
      <c r="G499" s="11"/>
      <c r="H499" s="11"/>
      <c r="I499" s="11"/>
      <c r="J499" s="11"/>
      <c r="K499" s="11"/>
      <c r="L499" s="11"/>
      <c r="M499" s="11"/>
    </row>
    <row r="500" spans="1:13" x14ac:dyDescent="0.25">
      <c r="A500" s="11"/>
      <c r="B500" s="11"/>
      <c r="C500" s="11"/>
      <c r="D500" s="12"/>
      <c r="E500" s="13" t="s">
        <v>259</v>
      </c>
      <c r="F500" s="11">
        <v>1</v>
      </c>
      <c r="G500" s="16">
        <v>4.5999999999999996</v>
      </c>
      <c r="H500" s="16">
        <v>0</v>
      </c>
      <c r="I500" s="16">
        <v>0</v>
      </c>
      <c r="J500" s="15">
        <f>F500*(G500+ (G500= 0))*(H500+ (H500= 0))*(I500+ (I500= 0))</f>
        <v>4.5999999999999996</v>
      </c>
      <c r="K500" s="11"/>
      <c r="L500" s="11"/>
      <c r="M500" s="11"/>
    </row>
    <row r="501" spans="1:13" x14ac:dyDescent="0.25">
      <c r="A501" s="11"/>
      <c r="B501" s="11"/>
      <c r="C501" s="11"/>
      <c r="D501" s="12"/>
      <c r="E501" s="13" t="s">
        <v>260</v>
      </c>
      <c r="F501" s="11">
        <v>1</v>
      </c>
      <c r="G501" s="16">
        <v>3.21</v>
      </c>
      <c r="H501" s="16">
        <v>0</v>
      </c>
      <c r="I501" s="16">
        <v>0</v>
      </c>
      <c r="J501" s="15">
        <f>F501*(G501+ (G501= 0))*(H501+ (H501= 0))*(I501+ (I501= 0))</f>
        <v>3.21</v>
      </c>
      <c r="K501" s="11"/>
      <c r="L501" s="11"/>
      <c r="M501" s="11"/>
    </row>
    <row r="502" spans="1:13" x14ac:dyDescent="0.25">
      <c r="A502" s="11"/>
      <c r="B502" s="11"/>
      <c r="C502" s="11"/>
      <c r="D502" s="12"/>
      <c r="E502" s="13" t="s">
        <v>199</v>
      </c>
      <c r="F502" s="11">
        <v>1</v>
      </c>
      <c r="G502" s="16">
        <v>2.7</v>
      </c>
      <c r="H502" s="16">
        <v>0</v>
      </c>
      <c r="I502" s="16">
        <v>0</v>
      </c>
      <c r="J502" s="15">
        <f>F502*(G502+ (G502= 0))*(H502+ (H502= 0))*(I502+ (I502= 0))</f>
        <v>2.7</v>
      </c>
      <c r="K502" s="11"/>
      <c r="L502" s="11"/>
      <c r="M502" s="11"/>
    </row>
    <row r="503" spans="1:13" x14ac:dyDescent="0.25">
      <c r="A503" s="11"/>
      <c r="B503" s="11"/>
      <c r="C503" s="11"/>
      <c r="D503" s="12"/>
      <c r="E503" s="11"/>
      <c r="F503" s="11"/>
      <c r="G503" s="11"/>
      <c r="H503" s="11"/>
      <c r="I503" s="11"/>
      <c r="J503" s="17" t="s">
        <v>385</v>
      </c>
      <c r="K503" s="18">
        <f>SUM(J500:J502)</f>
        <v>10.51</v>
      </c>
      <c r="L503" s="16">
        <v>0</v>
      </c>
      <c r="M503" s="10">
        <f>ROUND(L503*K503,2)</f>
        <v>0</v>
      </c>
    </row>
    <row r="504" spans="1:13" ht="0.95" customHeight="1" x14ac:dyDescent="0.25">
      <c r="A504" s="19"/>
      <c r="B504" s="19"/>
      <c r="C504" s="19"/>
      <c r="D504" s="29"/>
      <c r="E504" s="19"/>
      <c r="F504" s="19"/>
      <c r="G504" s="19"/>
      <c r="H504" s="19"/>
      <c r="I504" s="19"/>
      <c r="J504" s="19"/>
      <c r="K504" s="19"/>
      <c r="L504" s="19"/>
      <c r="M504" s="19"/>
    </row>
    <row r="505" spans="1:13" x14ac:dyDescent="0.25">
      <c r="A505" s="13" t="s">
        <v>239</v>
      </c>
      <c r="B505" s="13" t="s">
        <v>22</v>
      </c>
      <c r="C505" s="13" t="s">
        <v>18</v>
      </c>
      <c r="D505" s="28" t="s">
        <v>18</v>
      </c>
      <c r="E505" s="11"/>
      <c r="F505" s="11"/>
      <c r="G505" s="11"/>
      <c r="H505" s="11"/>
      <c r="I505" s="11"/>
      <c r="J505" s="11"/>
      <c r="K505" s="23">
        <v>0</v>
      </c>
      <c r="L505" s="16">
        <v>0</v>
      </c>
      <c r="M505" s="15">
        <f>ROUND(K505*L505,2)</f>
        <v>0</v>
      </c>
    </row>
    <row r="506" spans="1:13" ht="67.5" x14ac:dyDescent="0.25">
      <c r="A506" s="11"/>
      <c r="B506" s="11"/>
      <c r="C506" s="11"/>
      <c r="D506" s="12" t="s">
        <v>240</v>
      </c>
      <c r="E506" s="11"/>
      <c r="F506" s="11"/>
      <c r="G506" s="11"/>
      <c r="H506" s="11"/>
      <c r="I506" s="11"/>
      <c r="J506" s="11"/>
      <c r="K506" s="11"/>
      <c r="L506" s="11"/>
      <c r="M506" s="11"/>
    </row>
    <row r="507" spans="1:13" x14ac:dyDescent="0.25">
      <c r="A507" s="11"/>
      <c r="B507" s="11"/>
      <c r="C507" s="11"/>
      <c r="D507" s="12"/>
      <c r="E507" s="11"/>
      <c r="F507" s="11"/>
      <c r="G507" s="11"/>
      <c r="H507" s="11"/>
      <c r="I507" s="11"/>
      <c r="J507" s="17" t="s">
        <v>386</v>
      </c>
      <c r="K507" s="20">
        <v>1</v>
      </c>
      <c r="L507" s="10">
        <f>M457+M463+M475+M481+M486+M491+M496+M503+M505</f>
        <v>0</v>
      </c>
      <c r="M507" s="10">
        <f>ROUND(L507*K507,2)</f>
        <v>0</v>
      </c>
    </row>
    <row r="508" spans="1:13" ht="0.95" customHeight="1" x14ac:dyDescent="0.25">
      <c r="A508" s="19"/>
      <c r="B508" s="19"/>
      <c r="C508" s="19"/>
      <c r="D508" s="29"/>
      <c r="E508" s="19"/>
      <c r="F508" s="19"/>
      <c r="G508" s="19"/>
      <c r="H508" s="19"/>
      <c r="I508" s="19"/>
      <c r="J508" s="19"/>
      <c r="K508" s="19"/>
      <c r="L508" s="19"/>
      <c r="M508" s="19"/>
    </row>
    <row r="509" spans="1:13" x14ac:dyDescent="0.25">
      <c r="A509" s="7" t="s">
        <v>387</v>
      </c>
      <c r="B509" s="7" t="s">
        <v>17</v>
      </c>
      <c r="C509" s="7" t="s">
        <v>18</v>
      </c>
      <c r="D509" s="27" t="s">
        <v>388</v>
      </c>
      <c r="E509" s="8"/>
      <c r="F509" s="8"/>
      <c r="G509" s="8"/>
      <c r="H509" s="8"/>
      <c r="I509" s="8"/>
      <c r="J509" s="8"/>
      <c r="K509" s="9">
        <f>K528</f>
        <v>1</v>
      </c>
      <c r="L509" s="10">
        <f>L528</f>
        <v>0</v>
      </c>
      <c r="M509" s="10">
        <f>M528</f>
        <v>0</v>
      </c>
    </row>
    <row r="510" spans="1:13" x14ac:dyDescent="0.25">
      <c r="A510" s="11"/>
      <c r="B510" s="11"/>
      <c r="C510" s="11"/>
      <c r="D510" s="12"/>
      <c r="E510" s="11"/>
      <c r="F510" s="11"/>
      <c r="G510" s="11"/>
      <c r="H510" s="11"/>
      <c r="I510" s="11"/>
      <c r="J510" s="11"/>
      <c r="K510" s="11"/>
      <c r="L510" s="11"/>
      <c r="M510" s="11"/>
    </row>
    <row r="511" spans="1:13" x14ac:dyDescent="0.25">
      <c r="A511" s="13" t="s">
        <v>389</v>
      </c>
      <c r="B511" s="13" t="s">
        <v>22</v>
      </c>
      <c r="C511" s="13" t="s">
        <v>60</v>
      </c>
      <c r="D511" s="28" t="s">
        <v>390</v>
      </c>
      <c r="E511" s="11"/>
      <c r="F511" s="11"/>
      <c r="G511" s="11"/>
      <c r="H511" s="11"/>
      <c r="I511" s="11"/>
      <c r="J511" s="11"/>
      <c r="K511" s="14">
        <f>K518</f>
        <v>38.448</v>
      </c>
      <c r="L511" s="15">
        <f>L518</f>
        <v>0</v>
      </c>
      <c r="M511" s="15">
        <f>M518</f>
        <v>0</v>
      </c>
    </row>
    <row r="512" spans="1:13" ht="202.5" x14ac:dyDescent="0.25">
      <c r="A512" s="11"/>
      <c r="B512" s="11"/>
      <c r="C512" s="11"/>
      <c r="D512" s="12" t="s">
        <v>391</v>
      </c>
      <c r="E512" s="11"/>
      <c r="F512" s="11"/>
      <c r="G512" s="11"/>
      <c r="H512" s="11"/>
      <c r="I512" s="11"/>
      <c r="J512" s="11"/>
      <c r="K512" s="11"/>
      <c r="L512" s="11"/>
      <c r="M512" s="11"/>
    </row>
    <row r="513" spans="1:13" x14ac:dyDescent="0.25">
      <c r="A513" s="11"/>
      <c r="B513" s="11"/>
      <c r="C513" s="11"/>
      <c r="D513" s="12"/>
      <c r="E513" s="13" t="s">
        <v>259</v>
      </c>
      <c r="F513" s="11">
        <v>2</v>
      </c>
      <c r="G513" s="16">
        <v>2.15</v>
      </c>
      <c r="H513" s="16">
        <v>2.4</v>
      </c>
      <c r="I513" s="16">
        <v>0</v>
      </c>
      <c r="J513" s="15">
        <f>F513*(G513+ (G513= 0))*(H513+ (H513= 0))*(I513+ (I513= 0))</f>
        <v>10.319999999999999</v>
      </c>
      <c r="K513" s="11"/>
      <c r="L513" s="11"/>
      <c r="M513" s="11"/>
    </row>
    <row r="514" spans="1:13" x14ac:dyDescent="0.25">
      <c r="A514" s="11"/>
      <c r="B514" s="11"/>
      <c r="C514" s="11"/>
      <c r="D514" s="12"/>
      <c r="E514" s="13" t="s">
        <v>18</v>
      </c>
      <c r="F514" s="11">
        <v>2</v>
      </c>
      <c r="G514" s="16">
        <v>2.12</v>
      </c>
      <c r="H514" s="16">
        <v>2.4</v>
      </c>
      <c r="I514" s="16">
        <v>0</v>
      </c>
      <c r="J514" s="15">
        <f>F514*(G514+ (G514= 0))*(H514+ (H514= 0))*(I514+ (I514= 0))</f>
        <v>10.176</v>
      </c>
      <c r="K514" s="11"/>
      <c r="L514" s="11"/>
      <c r="M514" s="11"/>
    </row>
    <row r="515" spans="1:13" x14ac:dyDescent="0.25">
      <c r="A515" s="11"/>
      <c r="B515" s="11"/>
      <c r="C515" s="11"/>
      <c r="D515" s="12"/>
      <c r="E515" s="13" t="s">
        <v>260</v>
      </c>
      <c r="F515" s="11">
        <v>2</v>
      </c>
      <c r="G515" s="16">
        <v>2.29</v>
      </c>
      <c r="H515" s="16">
        <v>2.4</v>
      </c>
      <c r="I515" s="16">
        <v>0</v>
      </c>
      <c r="J515" s="15">
        <f>F515*(G515+ (G515= 0))*(H515+ (H515= 0))*(I515+ (I515= 0))</f>
        <v>10.991999999999999</v>
      </c>
      <c r="K515" s="11"/>
      <c r="L515" s="11"/>
      <c r="M515" s="11"/>
    </row>
    <row r="516" spans="1:13" x14ac:dyDescent="0.25">
      <c r="A516" s="11"/>
      <c r="B516" s="11"/>
      <c r="C516" s="11"/>
      <c r="D516" s="12"/>
      <c r="E516" s="13" t="s">
        <v>18</v>
      </c>
      <c r="F516" s="11">
        <v>2</v>
      </c>
      <c r="G516" s="16">
        <v>1.45</v>
      </c>
      <c r="H516" s="16">
        <v>2.4</v>
      </c>
      <c r="I516" s="16">
        <v>0</v>
      </c>
      <c r="J516" s="15">
        <f>F516*(G516+ (G516= 0))*(H516+ (H516= 0))*(I516+ (I516= 0))</f>
        <v>6.96</v>
      </c>
      <c r="K516" s="11"/>
      <c r="L516" s="11"/>
      <c r="M516" s="11"/>
    </row>
    <row r="517" spans="1:13" x14ac:dyDescent="0.25">
      <c r="A517" s="11"/>
      <c r="B517" s="11"/>
      <c r="C517" s="11"/>
      <c r="D517" s="12"/>
      <c r="E517" s="13" t="s">
        <v>18</v>
      </c>
      <c r="F517" s="11">
        <v>0</v>
      </c>
      <c r="G517" s="16">
        <v>0</v>
      </c>
      <c r="H517" s="16">
        <v>0</v>
      </c>
      <c r="I517" s="16">
        <v>0</v>
      </c>
      <c r="J517" s="15">
        <f>F517*(G517+ (G517= 0))*(H517+ (H517= 0))*(I517+ (I517= 0))</f>
        <v>0</v>
      </c>
      <c r="K517" s="11"/>
      <c r="L517" s="11"/>
      <c r="M517" s="11"/>
    </row>
    <row r="518" spans="1:13" x14ac:dyDescent="0.25">
      <c r="A518" s="11"/>
      <c r="B518" s="11"/>
      <c r="C518" s="11"/>
      <c r="D518" s="12"/>
      <c r="E518" s="11"/>
      <c r="F518" s="11"/>
      <c r="G518" s="11"/>
      <c r="H518" s="11"/>
      <c r="I518" s="11"/>
      <c r="J518" s="17" t="s">
        <v>392</v>
      </c>
      <c r="K518" s="18">
        <f>SUM(J513:J517)</f>
        <v>38.448</v>
      </c>
      <c r="L518" s="16">
        <v>0</v>
      </c>
      <c r="M518" s="10">
        <f>ROUND(L518*K518,2)</f>
        <v>0</v>
      </c>
    </row>
    <row r="519" spans="1:13" ht="0.95" customHeight="1" x14ac:dyDescent="0.25">
      <c r="A519" s="19"/>
      <c r="B519" s="19"/>
      <c r="C519" s="19"/>
      <c r="D519" s="29"/>
      <c r="E519" s="19"/>
      <c r="F519" s="19"/>
      <c r="G519" s="19"/>
      <c r="H519" s="19"/>
      <c r="I519" s="19"/>
      <c r="J519" s="19"/>
      <c r="K519" s="19"/>
      <c r="L519" s="19"/>
      <c r="M519" s="19"/>
    </row>
    <row r="520" spans="1:13" x14ac:dyDescent="0.25">
      <c r="A520" s="13" t="s">
        <v>393</v>
      </c>
      <c r="B520" s="13" t="s">
        <v>22</v>
      </c>
      <c r="C520" s="13" t="s">
        <v>60</v>
      </c>
      <c r="D520" s="28" t="s">
        <v>394</v>
      </c>
      <c r="E520" s="11"/>
      <c r="F520" s="11"/>
      <c r="G520" s="11"/>
      <c r="H520" s="11"/>
      <c r="I520" s="11"/>
      <c r="J520" s="11"/>
      <c r="K520" s="14">
        <f>K524</f>
        <v>16.943999999999999</v>
      </c>
      <c r="L520" s="15">
        <f>L524</f>
        <v>0</v>
      </c>
      <c r="M520" s="15">
        <f>M524</f>
        <v>0</v>
      </c>
    </row>
    <row r="521" spans="1:13" ht="123.75" x14ac:dyDescent="0.25">
      <c r="A521" s="11"/>
      <c r="B521" s="11"/>
      <c r="C521" s="11"/>
      <c r="D521" s="12" t="s">
        <v>395</v>
      </c>
      <c r="E521" s="11"/>
      <c r="F521" s="11"/>
      <c r="G521" s="11"/>
      <c r="H521" s="11"/>
      <c r="I521" s="11"/>
      <c r="J521" s="11"/>
      <c r="K521" s="11"/>
      <c r="L521" s="11"/>
      <c r="M521" s="11"/>
    </row>
    <row r="522" spans="1:13" x14ac:dyDescent="0.25">
      <c r="A522" s="11"/>
      <c r="B522" s="11"/>
      <c r="C522" s="11"/>
      <c r="D522" s="12"/>
      <c r="E522" s="13" t="s">
        <v>199</v>
      </c>
      <c r="F522" s="11">
        <v>2</v>
      </c>
      <c r="G522" s="16">
        <v>1.45</v>
      </c>
      <c r="H522" s="16">
        <v>2.4</v>
      </c>
      <c r="I522" s="16">
        <v>0</v>
      </c>
      <c r="J522" s="15">
        <f>F522*(G522+ (G522= 0))*(H522+ (H522= 0))*(I522+ (I522= 0))</f>
        <v>6.96</v>
      </c>
      <c r="K522" s="11"/>
      <c r="L522" s="11"/>
      <c r="M522" s="11"/>
    </row>
    <row r="523" spans="1:13" x14ac:dyDescent="0.25">
      <c r="A523" s="11"/>
      <c r="B523" s="11"/>
      <c r="C523" s="11"/>
      <c r="D523" s="12"/>
      <c r="E523" s="13" t="s">
        <v>18</v>
      </c>
      <c r="F523" s="11">
        <v>2</v>
      </c>
      <c r="G523" s="16">
        <v>2.08</v>
      </c>
      <c r="H523" s="16">
        <v>2.4</v>
      </c>
      <c r="I523" s="16">
        <v>0</v>
      </c>
      <c r="J523" s="15">
        <f>F523*(G523+ (G523= 0))*(H523+ (H523= 0))*(I523+ (I523= 0))</f>
        <v>9.984</v>
      </c>
      <c r="K523" s="11"/>
      <c r="L523" s="11"/>
      <c r="M523" s="11"/>
    </row>
    <row r="524" spans="1:13" x14ac:dyDescent="0.25">
      <c r="A524" s="11"/>
      <c r="B524" s="11"/>
      <c r="C524" s="11"/>
      <c r="D524" s="12"/>
      <c r="E524" s="11"/>
      <c r="F524" s="11"/>
      <c r="G524" s="11"/>
      <c r="H524" s="11"/>
      <c r="I524" s="11"/>
      <c r="J524" s="17" t="s">
        <v>396</v>
      </c>
      <c r="K524" s="18">
        <f>SUM(J522:J523)</f>
        <v>16.943999999999999</v>
      </c>
      <c r="L524" s="16">
        <v>0</v>
      </c>
      <c r="M524" s="10">
        <f>ROUND(L524*K524,2)</f>
        <v>0</v>
      </c>
    </row>
    <row r="525" spans="1:13" ht="0.95" customHeight="1" x14ac:dyDescent="0.25">
      <c r="A525" s="19"/>
      <c r="B525" s="19"/>
      <c r="C525" s="19"/>
      <c r="D525" s="29"/>
      <c r="E525" s="19"/>
      <c r="F525" s="19"/>
      <c r="G525" s="19"/>
      <c r="H525" s="19"/>
      <c r="I525" s="19"/>
      <c r="J525" s="19"/>
      <c r="K525" s="19"/>
      <c r="L525" s="19"/>
      <c r="M525" s="19"/>
    </row>
    <row r="526" spans="1:13" x14ac:dyDescent="0.25">
      <c r="A526" s="13" t="s">
        <v>239</v>
      </c>
      <c r="B526" s="13" t="s">
        <v>22</v>
      </c>
      <c r="C526" s="13" t="s">
        <v>18</v>
      </c>
      <c r="D526" s="28" t="s">
        <v>18</v>
      </c>
      <c r="E526" s="11"/>
      <c r="F526" s="11"/>
      <c r="G526" s="11"/>
      <c r="H526" s="11"/>
      <c r="I526" s="11"/>
      <c r="J526" s="11"/>
      <c r="K526" s="23">
        <v>0</v>
      </c>
      <c r="L526" s="16">
        <v>0</v>
      </c>
      <c r="M526" s="15">
        <f>ROUND(K526*L526,2)</f>
        <v>0</v>
      </c>
    </row>
    <row r="527" spans="1:13" ht="67.5" x14ac:dyDescent="0.25">
      <c r="A527" s="11"/>
      <c r="B527" s="11"/>
      <c r="C527" s="11"/>
      <c r="D527" s="12" t="s">
        <v>240</v>
      </c>
      <c r="E527" s="11"/>
      <c r="F527" s="11"/>
      <c r="G527" s="11"/>
      <c r="H527" s="11"/>
      <c r="I527" s="11"/>
      <c r="J527" s="11"/>
      <c r="K527" s="11"/>
      <c r="L527" s="11"/>
      <c r="M527" s="11"/>
    </row>
    <row r="528" spans="1:13" x14ac:dyDescent="0.25">
      <c r="A528" s="11"/>
      <c r="B528" s="11"/>
      <c r="C528" s="11"/>
      <c r="D528" s="12"/>
      <c r="E528" s="11"/>
      <c r="F528" s="11"/>
      <c r="G528" s="11"/>
      <c r="H528" s="11"/>
      <c r="I528" s="11"/>
      <c r="J528" s="17" t="s">
        <v>397</v>
      </c>
      <c r="K528" s="20">
        <v>1</v>
      </c>
      <c r="L528" s="10">
        <f>M518+M524+M526</f>
        <v>0</v>
      </c>
      <c r="M528" s="10">
        <f>ROUND(L528*K528,2)</f>
        <v>0</v>
      </c>
    </row>
    <row r="529" spans="1:13" ht="0.95" customHeight="1" x14ac:dyDescent="0.25">
      <c r="A529" s="19"/>
      <c r="B529" s="19"/>
      <c r="C529" s="19"/>
      <c r="D529" s="29"/>
      <c r="E529" s="19"/>
      <c r="F529" s="19"/>
      <c r="G529" s="19"/>
      <c r="H529" s="19"/>
      <c r="I529" s="19"/>
      <c r="J529" s="19"/>
      <c r="K529" s="19"/>
      <c r="L529" s="19"/>
      <c r="M529" s="19"/>
    </row>
    <row r="530" spans="1:13" x14ac:dyDescent="0.25">
      <c r="A530" s="7" t="s">
        <v>398</v>
      </c>
      <c r="B530" s="7" t="s">
        <v>17</v>
      </c>
      <c r="C530" s="7" t="s">
        <v>18</v>
      </c>
      <c r="D530" s="27" t="s">
        <v>399</v>
      </c>
      <c r="E530" s="8"/>
      <c r="F530" s="8"/>
      <c r="G530" s="8"/>
      <c r="H530" s="8"/>
      <c r="I530" s="8"/>
      <c r="J530" s="8"/>
      <c r="K530" s="9">
        <f>K592</f>
        <v>1</v>
      </c>
      <c r="L530" s="10">
        <f>L592</f>
        <v>0</v>
      </c>
      <c r="M530" s="10">
        <f>M592</f>
        <v>0</v>
      </c>
    </row>
    <row r="531" spans="1:13" x14ac:dyDescent="0.25">
      <c r="A531" s="11"/>
      <c r="B531" s="11"/>
      <c r="C531" s="11"/>
      <c r="D531" s="12"/>
      <c r="E531" s="11"/>
      <c r="F531" s="11"/>
      <c r="G531" s="11"/>
      <c r="H531" s="11"/>
      <c r="I531" s="11"/>
      <c r="J531" s="11"/>
      <c r="K531" s="11"/>
      <c r="L531" s="11"/>
      <c r="M531" s="11"/>
    </row>
    <row r="532" spans="1:13" ht="22.5" x14ac:dyDescent="0.25">
      <c r="A532" s="13" t="s">
        <v>400</v>
      </c>
      <c r="B532" s="13" t="s">
        <v>22</v>
      </c>
      <c r="C532" s="13" t="s">
        <v>288</v>
      </c>
      <c r="D532" s="28" t="s">
        <v>401</v>
      </c>
      <c r="E532" s="11"/>
      <c r="F532" s="11"/>
      <c r="G532" s="11"/>
      <c r="H532" s="11"/>
      <c r="I532" s="11"/>
      <c r="J532" s="11"/>
      <c r="K532" s="14">
        <f>K535</f>
        <v>8</v>
      </c>
      <c r="L532" s="15">
        <f>L535</f>
        <v>0</v>
      </c>
      <c r="M532" s="15">
        <f>M535</f>
        <v>0</v>
      </c>
    </row>
    <row r="533" spans="1:13" ht="78.75" x14ac:dyDescent="0.25">
      <c r="A533" s="11"/>
      <c r="B533" s="11"/>
      <c r="C533" s="11"/>
      <c r="D533" s="12" t="s">
        <v>402</v>
      </c>
      <c r="E533" s="11"/>
      <c r="F533" s="11"/>
      <c r="G533" s="11"/>
      <c r="H533" s="11"/>
      <c r="I533" s="11"/>
      <c r="J533" s="11"/>
      <c r="K533" s="11"/>
      <c r="L533" s="11"/>
      <c r="M533" s="11"/>
    </row>
    <row r="534" spans="1:13" x14ac:dyDescent="0.25">
      <c r="A534" s="11"/>
      <c r="B534" s="11"/>
      <c r="C534" s="11"/>
      <c r="D534" s="12"/>
      <c r="E534" s="13" t="s">
        <v>18</v>
      </c>
      <c r="F534" s="11">
        <v>1</v>
      </c>
      <c r="G534" s="16">
        <v>8</v>
      </c>
      <c r="H534" s="16">
        <v>0</v>
      </c>
      <c r="I534" s="16">
        <v>0</v>
      </c>
      <c r="J534" s="15">
        <f>F534*(G534+ (G534= 0))*(H534+ (H534= 0))*(I534+ (I534= 0))</f>
        <v>8</v>
      </c>
      <c r="K534" s="11"/>
      <c r="L534" s="11"/>
      <c r="M534" s="11"/>
    </row>
    <row r="535" spans="1:13" x14ac:dyDescent="0.25">
      <c r="A535" s="11"/>
      <c r="B535" s="11"/>
      <c r="C535" s="11"/>
      <c r="D535" s="12"/>
      <c r="E535" s="11"/>
      <c r="F535" s="11"/>
      <c r="G535" s="11"/>
      <c r="H535" s="11"/>
      <c r="I535" s="11"/>
      <c r="J535" s="17" t="s">
        <v>403</v>
      </c>
      <c r="K535" s="18">
        <f>SUM(J534:J534)</f>
        <v>8</v>
      </c>
      <c r="L535" s="16">
        <v>0</v>
      </c>
      <c r="M535" s="10">
        <f>ROUND(L535*K535,2)</f>
        <v>0</v>
      </c>
    </row>
    <row r="536" spans="1:13" ht="0.95" customHeight="1" x14ac:dyDescent="0.25">
      <c r="A536" s="19"/>
      <c r="B536" s="19"/>
      <c r="C536" s="19"/>
      <c r="D536" s="29"/>
      <c r="E536" s="19"/>
      <c r="F536" s="19"/>
      <c r="G536" s="19"/>
      <c r="H536" s="19"/>
      <c r="I536" s="19"/>
      <c r="J536" s="19"/>
      <c r="K536" s="19"/>
      <c r="L536" s="19"/>
      <c r="M536" s="19"/>
    </row>
    <row r="537" spans="1:13" x14ac:dyDescent="0.25">
      <c r="A537" s="13" t="s">
        <v>404</v>
      </c>
      <c r="B537" s="13" t="s">
        <v>22</v>
      </c>
      <c r="C537" s="13" t="s">
        <v>6</v>
      </c>
      <c r="D537" s="28" t="s">
        <v>405</v>
      </c>
      <c r="E537" s="11"/>
      <c r="F537" s="11"/>
      <c r="G537" s="11"/>
      <c r="H537" s="11"/>
      <c r="I537" s="11"/>
      <c r="J537" s="11"/>
      <c r="K537" s="14">
        <f>K540</f>
        <v>1</v>
      </c>
      <c r="L537" s="15">
        <f>L540</f>
        <v>0</v>
      </c>
      <c r="M537" s="15">
        <f>M540</f>
        <v>0</v>
      </c>
    </row>
    <row r="538" spans="1:13" ht="225" x14ac:dyDescent="0.25">
      <c r="A538" s="11"/>
      <c r="B538" s="11"/>
      <c r="C538" s="11"/>
      <c r="D538" s="12" t="s">
        <v>406</v>
      </c>
      <c r="E538" s="11"/>
      <c r="F538" s="11"/>
      <c r="G538" s="11"/>
      <c r="H538" s="11"/>
      <c r="I538" s="11"/>
      <c r="J538" s="11"/>
      <c r="K538" s="11"/>
      <c r="L538" s="11"/>
      <c r="M538" s="11"/>
    </row>
    <row r="539" spans="1:13" x14ac:dyDescent="0.25">
      <c r="A539" s="11"/>
      <c r="B539" s="11"/>
      <c r="C539" s="11"/>
      <c r="D539" s="12"/>
      <c r="E539" s="13" t="s">
        <v>247</v>
      </c>
      <c r="F539" s="11">
        <v>1</v>
      </c>
      <c r="G539" s="16">
        <v>0</v>
      </c>
      <c r="H539" s="16">
        <v>0</v>
      </c>
      <c r="I539" s="16">
        <v>0</v>
      </c>
      <c r="J539" s="15">
        <f>F539*(G539+ (G539= 0))*(H539+ (H539= 0))*(I539+ (I539= 0))</f>
        <v>1</v>
      </c>
      <c r="K539" s="11"/>
      <c r="L539" s="11"/>
      <c r="M539" s="11"/>
    </row>
    <row r="540" spans="1:13" x14ac:dyDescent="0.25">
      <c r="A540" s="11"/>
      <c r="B540" s="11"/>
      <c r="C540" s="11"/>
      <c r="D540" s="12"/>
      <c r="E540" s="11"/>
      <c r="F540" s="11"/>
      <c r="G540" s="11"/>
      <c r="H540" s="11"/>
      <c r="I540" s="11"/>
      <c r="J540" s="17" t="s">
        <v>407</v>
      </c>
      <c r="K540" s="18">
        <f>SUM(J539:J539)</f>
        <v>1</v>
      </c>
      <c r="L540" s="16">
        <v>0</v>
      </c>
      <c r="M540" s="10">
        <f>ROUND(L540*K540,2)</f>
        <v>0</v>
      </c>
    </row>
    <row r="541" spans="1:13" ht="0.95" customHeight="1" x14ac:dyDescent="0.25">
      <c r="A541" s="19"/>
      <c r="B541" s="19"/>
      <c r="C541" s="19"/>
      <c r="D541" s="29"/>
      <c r="E541" s="19"/>
      <c r="F541" s="19"/>
      <c r="G541" s="19"/>
      <c r="H541" s="19"/>
      <c r="I541" s="19"/>
      <c r="J541" s="19"/>
      <c r="K541" s="19"/>
      <c r="L541" s="19"/>
      <c r="M541" s="19"/>
    </row>
    <row r="542" spans="1:13" x14ac:dyDescent="0.25">
      <c r="A542" s="13" t="s">
        <v>408</v>
      </c>
      <c r="B542" s="13" t="s">
        <v>22</v>
      </c>
      <c r="C542" s="13" t="s">
        <v>6</v>
      </c>
      <c r="D542" s="28" t="s">
        <v>409</v>
      </c>
      <c r="E542" s="11"/>
      <c r="F542" s="11"/>
      <c r="G542" s="11"/>
      <c r="H542" s="11"/>
      <c r="I542" s="11"/>
      <c r="J542" s="11"/>
      <c r="K542" s="14">
        <f>K546</f>
        <v>2</v>
      </c>
      <c r="L542" s="15">
        <f>L546</f>
        <v>0</v>
      </c>
      <c r="M542" s="15">
        <f>M546</f>
        <v>0</v>
      </c>
    </row>
    <row r="543" spans="1:13" ht="90" x14ac:dyDescent="0.25">
      <c r="A543" s="11"/>
      <c r="B543" s="11"/>
      <c r="C543" s="11"/>
      <c r="D543" s="12" t="s">
        <v>410</v>
      </c>
      <c r="E543" s="11"/>
      <c r="F543" s="11"/>
      <c r="G543" s="11"/>
      <c r="H543" s="11"/>
      <c r="I543" s="11"/>
      <c r="J543" s="11"/>
      <c r="K543" s="11"/>
      <c r="L543" s="11"/>
      <c r="M543" s="11"/>
    </row>
    <row r="544" spans="1:13" x14ac:dyDescent="0.25">
      <c r="A544" s="11"/>
      <c r="B544" s="11"/>
      <c r="C544" s="11"/>
      <c r="D544" s="12"/>
      <c r="E544" s="13" t="s">
        <v>260</v>
      </c>
      <c r="F544" s="11">
        <v>1</v>
      </c>
      <c r="G544" s="16">
        <v>0</v>
      </c>
      <c r="H544" s="16">
        <v>0</v>
      </c>
      <c r="I544" s="16">
        <v>0</v>
      </c>
      <c r="J544" s="15">
        <f>F544*(G544+ (G544= 0))*(H544+ (H544= 0))*(I544+ (I544= 0))</f>
        <v>1</v>
      </c>
      <c r="K544" s="11"/>
      <c r="L544" s="11"/>
      <c r="M544" s="11"/>
    </row>
    <row r="545" spans="1:13" x14ac:dyDescent="0.25">
      <c r="A545" s="11"/>
      <c r="B545" s="11"/>
      <c r="C545" s="11"/>
      <c r="D545" s="12"/>
      <c r="E545" s="13" t="s">
        <v>199</v>
      </c>
      <c r="F545" s="11">
        <v>1</v>
      </c>
      <c r="G545" s="16">
        <v>0</v>
      </c>
      <c r="H545" s="16">
        <v>0</v>
      </c>
      <c r="I545" s="16">
        <v>0</v>
      </c>
      <c r="J545" s="15">
        <f>F545*(G545+ (G545= 0))*(H545+ (H545= 0))*(I545+ (I545= 0))</f>
        <v>1</v>
      </c>
      <c r="K545" s="11"/>
      <c r="L545" s="11"/>
      <c r="M545" s="11"/>
    </row>
    <row r="546" spans="1:13" x14ac:dyDescent="0.25">
      <c r="A546" s="11"/>
      <c r="B546" s="11"/>
      <c r="C546" s="11"/>
      <c r="D546" s="12"/>
      <c r="E546" s="11"/>
      <c r="F546" s="11"/>
      <c r="G546" s="11"/>
      <c r="H546" s="11"/>
      <c r="I546" s="11"/>
      <c r="J546" s="17" t="s">
        <v>411</v>
      </c>
      <c r="K546" s="18">
        <f>SUM(J544:J545)</f>
        <v>2</v>
      </c>
      <c r="L546" s="16">
        <v>0</v>
      </c>
      <c r="M546" s="10">
        <f>ROUND(L546*K546,2)</f>
        <v>0</v>
      </c>
    </row>
    <row r="547" spans="1:13" ht="0.95" customHeight="1" x14ac:dyDescent="0.25">
      <c r="A547" s="19"/>
      <c r="B547" s="19"/>
      <c r="C547" s="19"/>
      <c r="D547" s="29"/>
      <c r="E547" s="19"/>
      <c r="F547" s="19"/>
      <c r="G547" s="19"/>
      <c r="H547" s="19"/>
      <c r="I547" s="19"/>
      <c r="J547" s="19"/>
      <c r="K547" s="19"/>
      <c r="L547" s="19"/>
      <c r="M547" s="19"/>
    </row>
    <row r="548" spans="1:13" x14ac:dyDescent="0.25">
      <c r="A548" s="13" t="s">
        <v>412</v>
      </c>
      <c r="B548" s="13" t="s">
        <v>22</v>
      </c>
      <c r="C548" s="13" t="s">
        <v>6</v>
      </c>
      <c r="D548" s="28" t="s">
        <v>368</v>
      </c>
      <c r="E548" s="11"/>
      <c r="F548" s="11"/>
      <c r="G548" s="11"/>
      <c r="H548" s="11"/>
      <c r="I548" s="11"/>
      <c r="J548" s="11"/>
      <c r="K548" s="14">
        <f>K551</f>
        <v>1</v>
      </c>
      <c r="L548" s="15">
        <f>L551</f>
        <v>0</v>
      </c>
      <c r="M548" s="15">
        <f>M551</f>
        <v>0</v>
      </c>
    </row>
    <row r="549" spans="1:13" ht="112.5" x14ac:dyDescent="0.25">
      <c r="A549" s="11"/>
      <c r="B549" s="11"/>
      <c r="C549" s="11"/>
      <c r="D549" s="12" t="s">
        <v>413</v>
      </c>
      <c r="E549" s="11"/>
      <c r="F549" s="11"/>
      <c r="G549" s="11"/>
      <c r="H549" s="11"/>
      <c r="I549" s="11"/>
      <c r="J549" s="11"/>
      <c r="K549" s="11"/>
      <c r="L549" s="11"/>
      <c r="M549" s="11"/>
    </row>
    <row r="550" spans="1:13" x14ac:dyDescent="0.25">
      <c r="A550" s="11"/>
      <c r="B550" s="11"/>
      <c r="C550" s="11"/>
      <c r="D550" s="12"/>
      <c r="E550" s="13" t="s">
        <v>18</v>
      </c>
      <c r="F550" s="11">
        <v>1</v>
      </c>
      <c r="G550" s="16">
        <v>0</v>
      </c>
      <c r="H550" s="16">
        <v>0</v>
      </c>
      <c r="I550" s="16">
        <v>0</v>
      </c>
      <c r="J550" s="15">
        <f>F550*(G550+ (G550= 0))*(H550+ (H550= 0))*(I550+ (I550= 0))</f>
        <v>1</v>
      </c>
      <c r="K550" s="11"/>
      <c r="L550" s="11"/>
      <c r="M550" s="11"/>
    </row>
    <row r="551" spans="1:13" x14ac:dyDescent="0.25">
      <c r="A551" s="11"/>
      <c r="B551" s="11"/>
      <c r="C551" s="11"/>
      <c r="D551" s="12"/>
      <c r="E551" s="11"/>
      <c r="F551" s="11"/>
      <c r="G551" s="11"/>
      <c r="H551" s="11"/>
      <c r="I551" s="11"/>
      <c r="J551" s="17" t="s">
        <v>414</v>
      </c>
      <c r="K551" s="18">
        <f>SUM(J550:J550)</f>
        <v>1</v>
      </c>
      <c r="L551" s="16">
        <v>0</v>
      </c>
      <c r="M551" s="10">
        <f>ROUND(L551*K551,2)</f>
        <v>0</v>
      </c>
    </row>
    <row r="552" spans="1:13" ht="0.95" customHeight="1" x14ac:dyDescent="0.25">
      <c r="A552" s="19"/>
      <c r="B552" s="19"/>
      <c r="C552" s="19"/>
      <c r="D552" s="29"/>
      <c r="E552" s="19"/>
      <c r="F552" s="19"/>
      <c r="G552" s="19"/>
      <c r="H552" s="19"/>
      <c r="I552" s="19"/>
      <c r="J552" s="19"/>
      <c r="K552" s="19"/>
      <c r="L552" s="19"/>
      <c r="M552" s="19"/>
    </row>
    <row r="553" spans="1:13" x14ac:dyDescent="0.25">
      <c r="A553" s="13" t="s">
        <v>415</v>
      </c>
      <c r="B553" s="13" t="s">
        <v>22</v>
      </c>
      <c r="C553" s="13" t="s">
        <v>6</v>
      </c>
      <c r="D553" s="28" t="s">
        <v>416</v>
      </c>
      <c r="E553" s="11"/>
      <c r="F553" s="11"/>
      <c r="G553" s="11"/>
      <c r="H553" s="11"/>
      <c r="I553" s="11"/>
      <c r="J553" s="11"/>
      <c r="K553" s="14">
        <f>K556</f>
        <v>1</v>
      </c>
      <c r="L553" s="15">
        <f>L556</f>
        <v>0</v>
      </c>
      <c r="M553" s="15">
        <f>M556</f>
        <v>0</v>
      </c>
    </row>
    <row r="554" spans="1:13" ht="67.5" x14ac:dyDescent="0.25">
      <c r="A554" s="11"/>
      <c r="B554" s="11"/>
      <c r="C554" s="11"/>
      <c r="D554" s="12" t="s">
        <v>417</v>
      </c>
      <c r="E554" s="11"/>
      <c r="F554" s="11"/>
      <c r="G554" s="11"/>
      <c r="H554" s="11"/>
      <c r="I554" s="11"/>
      <c r="J554" s="11"/>
      <c r="K554" s="11"/>
      <c r="L554" s="11"/>
      <c r="M554" s="11"/>
    </row>
    <row r="555" spans="1:13" x14ac:dyDescent="0.25">
      <c r="A555" s="11"/>
      <c r="B555" s="11"/>
      <c r="C555" s="11"/>
      <c r="D555" s="12"/>
      <c r="E555" s="13" t="s">
        <v>18</v>
      </c>
      <c r="F555" s="11">
        <v>1</v>
      </c>
      <c r="G555" s="16">
        <v>0</v>
      </c>
      <c r="H555" s="16">
        <v>0</v>
      </c>
      <c r="I555" s="16">
        <v>0</v>
      </c>
      <c r="J555" s="15">
        <f>F555*(G555+ (G555= 0))*(H555+ (H555= 0))*(I555+ (I555= 0))</f>
        <v>1</v>
      </c>
      <c r="K555" s="11"/>
      <c r="L555" s="11"/>
      <c r="M555" s="11"/>
    </row>
    <row r="556" spans="1:13" x14ac:dyDescent="0.25">
      <c r="A556" s="11"/>
      <c r="B556" s="11"/>
      <c r="C556" s="11"/>
      <c r="D556" s="12"/>
      <c r="E556" s="11"/>
      <c r="F556" s="11"/>
      <c r="G556" s="11"/>
      <c r="H556" s="11"/>
      <c r="I556" s="11"/>
      <c r="J556" s="17" t="s">
        <v>418</v>
      </c>
      <c r="K556" s="18">
        <f>SUM(J555:J555)</f>
        <v>1</v>
      </c>
      <c r="L556" s="16">
        <v>0</v>
      </c>
      <c r="M556" s="10">
        <f>ROUND(L556*K556,2)</f>
        <v>0</v>
      </c>
    </row>
    <row r="557" spans="1:13" ht="0.95" customHeight="1" x14ac:dyDescent="0.25">
      <c r="A557" s="19"/>
      <c r="B557" s="19"/>
      <c r="C557" s="19"/>
      <c r="D557" s="29"/>
      <c r="E557" s="19"/>
      <c r="F557" s="19"/>
      <c r="G557" s="19"/>
      <c r="H557" s="19"/>
      <c r="I557" s="19"/>
      <c r="J557" s="19"/>
      <c r="K557" s="19"/>
      <c r="L557" s="19"/>
      <c r="M557" s="19"/>
    </row>
    <row r="558" spans="1:13" x14ac:dyDescent="0.25">
      <c r="A558" s="13" t="s">
        <v>419</v>
      </c>
      <c r="B558" s="13" t="s">
        <v>22</v>
      </c>
      <c r="C558" s="13" t="s">
        <v>6</v>
      </c>
      <c r="D558" s="28" t="s">
        <v>420</v>
      </c>
      <c r="E558" s="11"/>
      <c r="F558" s="11"/>
      <c r="G558" s="11"/>
      <c r="H558" s="11"/>
      <c r="I558" s="11"/>
      <c r="J558" s="11"/>
      <c r="K558" s="14">
        <f>K561</f>
        <v>1</v>
      </c>
      <c r="L558" s="15">
        <f>L561</f>
        <v>0</v>
      </c>
      <c r="M558" s="15">
        <f>M561</f>
        <v>0</v>
      </c>
    </row>
    <row r="559" spans="1:13" ht="101.25" x14ac:dyDescent="0.25">
      <c r="A559" s="11"/>
      <c r="B559" s="11"/>
      <c r="C559" s="11"/>
      <c r="D559" s="12" t="s">
        <v>421</v>
      </c>
      <c r="E559" s="11"/>
      <c r="F559" s="11"/>
      <c r="G559" s="11"/>
      <c r="H559" s="11"/>
      <c r="I559" s="11"/>
      <c r="J559" s="11"/>
      <c r="K559" s="11"/>
      <c r="L559" s="11"/>
      <c r="M559" s="11"/>
    </row>
    <row r="560" spans="1:13" x14ac:dyDescent="0.25">
      <c r="A560" s="11"/>
      <c r="B560" s="11"/>
      <c r="C560" s="11"/>
      <c r="D560" s="12"/>
      <c r="E560" s="13" t="s">
        <v>18</v>
      </c>
      <c r="F560" s="11">
        <v>1</v>
      </c>
      <c r="G560" s="16">
        <v>0</v>
      </c>
      <c r="H560" s="16">
        <v>0</v>
      </c>
      <c r="I560" s="16">
        <v>0</v>
      </c>
      <c r="J560" s="15">
        <f>F560*(G560+ (G560= 0))*(H560+ (H560= 0))*(I560+ (I560= 0))</f>
        <v>1</v>
      </c>
      <c r="K560" s="11"/>
      <c r="L560" s="11"/>
      <c r="M560" s="11"/>
    </row>
    <row r="561" spans="1:13" x14ac:dyDescent="0.25">
      <c r="A561" s="11"/>
      <c r="B561" s="11"/>
      <c r="C561" s="11"/>
      <c r="D561" s="12"/>
      <c r="E561" s="11"/>
      <c r="F561" s="11"/>
      <c r="G561" s="11"/>
      <c r="H561" s="11"/>
      <c r="I561" s="11"/>
      <c r="J561" s="17" t="s">
        <v>422</v>
      </c>
      <c r="K561" s="18">
        <f>SUM(J560:J560)</f>
        <v>1</v>
      </c>
      <c r="L561" s="16">
        <v>0</v>
      </c>
      <c r="M561" s="10">
        <f>ROUND(L561*K561,2)</f>
        <v>0</v>
      </c>
    </row>
    <row r="562" spans="1:13" ht="0.95" customHeight="1" x14ac:dyDescent="0.25">
      <c r="A562" s="19"/>
      <c r="B562" s="19"/>
      <c r="C562" s="19"/>
      <c r="D562" s="29"/>
      <c r="E562" s="19"/>
      <c r="F562" s="19"/>
      <c r="G562" s="19"/>
      <c r="H562" s="19"/>
      <c r="I562" s="19"/>
      <c r="J562" s="19"/>
      <c r="K562" s="19"/>
      <c r="L562" s="19"/>
      <c r="M562" s="19"/>
    </row>
    <row r="563" spans="1:13" x14ac:dyDescent="0.25">
      <c r="A563" s="13" t="s">
        <v>423</v>
      </c>
      <c r="B563" s="13" t="s">
        <v>22</v>
      </c>
      <c r="C563" s="13" t="s">
        <v>288</v>
      </c>
      <c r="D563" s="28" t="s">
        <v>424</v>
      </c>
      <c r="E563" s="11"/>
      <c r="F563" s="11"/>
      <c r="G563" s="11"/>
      <c r="H563" s="11"/>
      <c r="I563" s="11"/>
      <c r="J563" s="11"/>
      <c r="K563" s="14">
        <f>K566</f>
        <v>25</v>
      </c>
      <c r="L563" s="15">
        <f>L566</f>
        <v>0</v>
      </c>
      <c r="M563" s="15">
        <f>M566</f>
        <v>0</v>
      </c>
    </row>
    <row r="564" spans="1:13" ht="90" x14ac:dyDescent="0.25">
      <c r="A564" s="11"/>
      <c r="B564" s="11"/>
      <c r="C564" s="11"/>
      <c r="D564" s="12" t="s">
        <v>425</v>
      </c>
      <c r="E564" s="11"/>
      <c r="F564" s="11"/>
      <c r="G564" s="11"/>
      <c r="H564" s="11"/>
      <c r="I564" s="11"/>
      <c r="J564" s="11"/>
      <c r="K564" s="11"/>
      <c r="L564" s="11"/>
      <c r="M564" s="11"/>
    </row>
    <row r="565" spans="1:13" x14ac:dyDescent="0.25">
      <c r="A565" s="11"/>
      <c r="B565" s="11"/>
      <c r="C565" s="11"/>
      <c r="D565" s="12"/>
      <c r="E565" s="13" t="s">
        <v>18</v>
      </c>
      <c r="F565" s="11">
        <v>1</v>
      </c>
      <c r="G565" s="16">
        <v>25</v>
      </c>
      <c r="H565" s="16">
        <v>0</v>
      </c>
      <c r="I565" s="16">
        <v>0</v>
      </c>
      <c r="J565" s="15">
        <f>F565*(G565+ (G565= 0))*(H565+ (H565= 0))*(I565+ (I565= 0))</f>
        <v>25</v>
      </c>
      <c r="K565" s="11"/>
      <c r="L565" s="11"/>
      <c r="M565" s="11"/>
    </row>
    <row r="566" spans="1:13" x14ac:dyDescent="0.25">
      <c r="A566" s="11"/>
      <c r="B566" s="11"/>
      <c r="C566" s="11"/>
      <c r="D566" s="12"/>
      <c r="E566" s="11"/>
      <c r="F566" s="11"/>
      <c r="G566" s="11"/>
      <c r="H566" s="11"/>
      <c r="I566" s="11"/>
      <c r="J566" s="17" t="s">
        <v>426</v>
      </c>
      <c r="K566" s="18">
        <f>SUM(J565:J565)</f>
        <v>25</v>
      </c>
      <c r="L566" s="16">
        <v>0</v>
      </c>
      <c r="M566" s="10">
        <f>ROUND(L566*K566,2)</f>
        <v>0</v>
      </c>
    </row>
    <row r="567" spans="1:13" ht="0.95" customHeight="1" x14ac:dyDescent="0.25">
      <c r="A567" s="19"/>
      <c r="B567" s="19"/>
      <c r="C567" s="19"/>
      <c r="D567" s="29"/>
      <c r="E567" s="19"/>
      <c r="F567" s="19"/>
      <c r="G567" s="19"/>
      <c r="H567" s="19"/>
      <c r="I567" s="19"/>
      <c r="J567" s="19"/>
      <c r="K567" s="19"/>
      <c r="L567" s="19"/>
      <c r="M567" s="19"/>
    </row>
    <row r="568" spans="1:13" x14ac:dyDescent="0.25">
      <c r="A568" s="13" t="s">
        <v>427</v>
      </c>
      <c r="B568" s="13" t="s">
        <v>22</v>
      </c>
      <c r="C568" s="13" t="s">
        <v>60</v>
      </c>
      <c r="D568" s="28" t="s">
        <v>428</v>
      </c>
      <c r="E568" s="11"/>
      <c r="F568" s="11"/>
      <c r="G568" s="11"/>
      <c r="H568" s="11"/>
      <c r="I568" s="11"/>
      <c r="J568" s="11"/>
      <c r="K568" s="14">
        <f>K571</f>
        <v>1</v>
      </c>
      <c r="L568" s="15">
        <f>L571</f>
        <v>0</v>
      </c>
      <c r="M568" s="15">
        <f>M571</f>
        <v>0</v>
      </c>
    </row>
    <row r="569" spans="1:13" x14ac:dyDescent="0.25">
      <c r="A569" s="11"/>
      <c r="B569" s="11"/>
      <c r="C569" s="11"/>
      <c r="D569" s="12"/>
      <c r="E569" s="11"/>
      <c r="F569" s="11"/>
      <c r="G569" s="11"/>
      <c r="H569" s="11"/>
      <c r="I569" s="11"/>
      <c r="J569" s="11"/>
      <c r="K569" s="11"/>
      <c r="L569" s="11"/>
      <c r="M569" s="11"/>
    </row>
    <row r="570" spans="1:13" x14ac:dyDescent="0.25">
      <c r="A570" s="11"/>
      <c r="B570" s="11"/>
      <c r="C570" s="11"/>
      <c r="D570" s="12"/>
      <c r="E570" s="13" t="s">
        <v>18</v>
      </c>
      <c r="F570" s="11">
        <v>1</v>
      </c>
      <c r="G570" s="16">
        <v>0</v>
      </c>
      <c r="H570" s="16">
        <v>0</v>
      </c>
      <c r="I570" s="16">
        <v>0</v>
      </c>
      <c r="J570" s="15">
        <f>F570*(G570+ (G570= 0))*(H570+ (H570= 0))*(I570+ (I570= 0))</f>
        <v>1</v>
      </c>
      <c r="K570" s="11"/>
      <c r="L570" s="11"/>
      <c r="M570" s="11"/>
    </row>
    <row r="571" spans="1:13" x14ac:dyDescent="0.25">
      <c r="A571" s="11"/>
      <c r="B571" s="11"/>
      <c r="C571" s="11"/>
      <c r="D571" s="12"/>
      <c r="E571" s="11"/>
      <c r="F571" s="11"/>
      <c r="G571" s="11"/>
      <c r="H571" s="11"/>
      <c r="I571" s="11"/>
      <c r="J571" s="17" t="s">
        <v>429</v>
      </c>
      <c r="K571" s="18">
        <f>SUM(J570:J570)</f>
        <v>1</v>
      </c>
      <c r="L571" s="16">
        <v>0</v>
      </c>
      <c r="M571" s="10">
        <f>ROUND(L571*K571,2)</f>
        <v>0</v>
      </c>
    </row>
    <row r="572" spans="1:13" ht="0.95" customHeight="1" x14ac:dyDescent="0.25">
      <c r="A572" s="19"/>
      <c r="B572" s="19"/>
      <c r="C572" s="19"/>
      <c r="D572" s="29"/>
      <c r="E572" s="19"/>
      <c r="F572" s="19"/>
      <c r="G572" s="19"/>
      <c r="H572" s="19"/>
      <c r="I572" s="19"/>
      <c r="J572" s="19"/>
      <c r="K572" s="19"/>
      <c r="L572" s="19"/>
      <c r="M572" s="19"/>
    </row>
    <row r="573" spans="1:13" x14ac:dyDescent="0.25">
      <c r="A573" s="13" t="s">
        <v>430</v>
      </c>
      <c r="B573" s="13" t="s">
        <v>22</v>
      </c>
      <c r="C573" s="13" t="s">
        <v>6</v>
      </c>
      <c r="D573" s="28" t="s">
        <v>431</v>
      </c>
      <c r="E573" s="11"/>
      <c r="F573" s="11"/>
      <c r="G573" s="11"/>
      <c r="H573" s="11"/>
      <c r="I573" s="11"/>
      <c r="J573" s="11"/>
      <c r="K573" s="14">
        <f>K576</f>
        <v>4</v>
      </c>
      <c r="L573" s="15">
        <f>L576</f>
        <v>0</v>
      </c>
      <c r="M573" s="15">
        <f>M576</f>
        <v>0</v>
      </c>
    </row>
    <row r="574" spans="1:13" ht="67.5" x14ac:dyDescent="0.25">
      <c r="A574" s="11"/>
      <c r="B574" s="11"/>
      <c r="C574" s="11"/>
      <c r="D574" s="12" t="s">
        <v>432</v>
      </c>
      <c r="E574" s="11"/>
      <c r="F574" s="11"/>
      <c r="G574" s="11"/>
      <c r="H574" s="11"/>
      <c r="I574" s="11"/>
      <c r="J574" s="11"/>
      <c r="K574" s="11"/>
      <c r="L574" s="11"/>
      <c r="M574" s="11"/>
    </row>
    <row r="575" spans="1:13" x14ac:dyDescent="0.25">
      <c r="A575" s="11"/>
      <c r="B575" s="11"/>
      <c r="C575" s="11"/>
      <c r="D575" s="12"/>
      <c r="E575" s="13" t="s">
        <v>18</v>
      </c>
      <c r="F575" s="11">
        <v>4</v>
      </c>
      <c r="G575" s="16">
        <v>0</v>
      </c>
      <c r="H575" s="16">
        <v>0</v>
      </c>
      <c r="I575" s="16">
        <v>0</v>
      </c>
      <c r="J575" s="15">
        <f>F575*(G575+ (G575= 0))*(H575+ (H575= 0))*(I575+ (I575= 0))</f>
        <v>4</v>
      </c>
      <c r="K575" s="11"/>
      <c r="L575" s="11"/>
      <c r="M575" s="11"/>
    </row>
    <row r="576" spans="1:13" x14ac:dyDescent="0.25">
      <c r="A576" s="11"/>
      <c r="B576" s="11"/>
      <c r="C576" s="11"/>
      <c r="D576" s="12"/>
      <c r="E576" s="11"/>
      <c r="F576" s="11"/>
      <c r="G576" s="11"/>
      <c r="H576" s="11"/>
      <c r="I576" s="11"/>
      <c r="J576" s="17" t="s">
        <v>433</v>
      </c>
      <c r="K576" s="18">
        <f>SUM(J575:J575)</f>
        <v>4</v>
      </c>
      <c r="L576" s="16">
        <v>0</v>
      </c>
      <c r="M576" s="10">
        <f>ROUND(L576*K576,2)</f>
        <v>0</v>
      </c>
    </row>
    <row r="577" spans="1:13" ht="0.95" customHeight="1" x14ac:dyDescent="0.25">
      <c r="A577" s="19"/>
      <c r="B577" s="19"/>
      <c r="C577" s="19"/>
      <c r="D577" s="29"/>
      <c r="E577" s="19"/>
      <c r="F577" s="19"/>
      <c r="G577" s="19"/>
      <c r="H577" s="19"/>
      <c r="I577" s="19"/>
      <c r="J577" s="19"/>
      <c r="K577" s="19"/>
      <c r="L577" s="19"/>
      <c r="M577" s="19"/>
    </row>
    <row r="578" spans="1:13" x14ac:dyDescent="0.25">
      <c r="A578" s="13" t="s">
        <v>434</v>
      </c>
      <c r="B578" s="13" t="s">
        <v>22</v>
      </c>
      <c r="C578" s="13" t="s">
        <v>288</v>
      </c>
      <c r="D578" s="28" t="s">
        <v>435</v>
      </c>
      <c r="E578" s="11"/>
      <c r="F578" s="11"/>
      <c r="G578" s="11"/>
      <c r="H578" s="11"/>
      <c r="I578" s="11"/>
      <c r="J578" s="11"/>
      <c r="K578" s="14">
        <f>K583</f>
        <v>5.9399999999999995</v>
      </c>
      <c r="L578" s="15">
        <f>L583</f>
        <v>0</v>
      </c>
      <c r="M578" s="15">
        <f>M583</f>
        <v>0</v>
      </c>
    </row>
    <row r="579" spans="1:13" ht="56.25" x14ac:dyDescent="0.25">
      <c r="A579" s="11"/>
      <c r="B579" s="11"/>
      <c r="C579" s="11"/>
      <c r="D579" s="12" t="s">
        <v>436</v>
      </c>
      <c r="E579" s="11"/>
      <c r="F579" s="11"/>
      <c r="G579" s="11"/>
      <c r="H579" s="11"/>
      <c r="I579" s="11"/>
      <c r="J579" s="11"/>
      <c r="K579" s="11"/>
      <c r="L579" s="11"/>
      <c r="M579" s="11"/>
    </row>
    <row r="580" spans="1:13" x14ac:dyDescent="0.25">
      <c r="A580" s="11"/>
      <c r="B580" s="11"/>
      <c r="C580" s="11"/>
      <c r="D580" s="12"/>
      <c r="E580" s="13" t="s">
        <v>18</v>
      </c>
      <c r="F580" s="11">
        <v>1</v>
      </c>
      <c r="G580" s="16">
        <v>3.17</v>
      </c>
      <c r="H580" s="16">
        <v>0</v>
      </c>
      <c r="I580" s="16">
        <v>0</v>
      </c>
      <c r="J580" s="15">
        <f>F580*(G580+ (G580= 0))*(H580+ (H580= 0))*(I580+ (I580= 0))</f>
        <v>3.17</v>
      </c>
      <c r="K580" s="11"/>
      <c r="L580" s="11"/>
      <c r="M580" s="11"/>
    </row>
    <row r="581" spans="1:13" x14ac:dyDescent="0.25">
      <c r="A581" s="11"/>
      <c r="B581" s="11"/>
      <c r="C581" s="11"/>
      <c r="D581" s="12"/>
      <c r="E581" s="13" t="s">
        <v>18</v>
      </c>
      <c r="F581" s="11">
        <v>1</v>
      </c>
      <c r="G581" s="16">
        <v>2.77</v>
      </c>
      <c r="H581" s="16">
        <v>0</v>
      </c>
      <c r="I581" s="16">
        <v>0</v>
      </c>
      <c r="J581" s="15">
        <f>F581*(G581+ (G581= 0))*(H581+ (H581= 0))*(I581+ (I581= 0))</f>
        <v>2.77</v>
      </c>
      <c r="K581" s="11"/>
      <c r="L581" s="11"/>
      <c r="M581" s="11"/>
    </row>
    <row r="582" spans="1:13" x14ac:dyDescent="0.25">
      <c r="A582" s="11"/>
      <c r="B582" s="11"/>
      <c r="C582" s="11"/>
      <c r="D582" s="12"/>
      <c r="E582" s="13" t="s">
        <v>18</v>
      </c>
      <c r="F582" s="11">
        <v>0</v>
      </c>
      <c r="G582" s="16">
        <v>0</v>
      </c>
      <c r="H582" s="16">
        <v>0</v>
      </c>
      <c r="I582" s="16">
        <v>0</v>
      </c>
      <c r="J582" s="15">
        <f>F582*(G582+ (G582= 0))*(H582+ (H582= 0))*(I582+ (I582= 0))</f>
        <v>0</v>
      </c>
      <c r="K582" s="11"/>
      <c r="L582" s="11"/>
      <c r="M582" s="11"/>
    </row>
    <row r="583" spans="1:13" x14ac:dyDescent="0.25">
      <c r="A583" s="11"/>
      <c r="B583" s="11"/>
      <c r="C583" s="11"/>
      <c r="D583" s="12"/>
      <c r="E583" s="11"/>
      <c r="F583" s="11"/>
      <c r="G583" s="11"/>
      <c r="H583" s="11"/>
      <c r="I583" s="11"/>
      <c r="J583" s="17" t="s">
        <v>437</v>
      </c>
      <c r="K583" s="18">
        <f>SUM(J580:J582)</f>
        <v>5.9399999999999995</v>
      </c>
      <c r="L583" s="16">
        <v>0</v>
      </c>
      <c r="M583" s="10">
        <f>ROUND(L583*K583,2)</f>
        <v>0</v>
      </c>
    </row>
    <row r="584" spans="1:13" ht="0.95" customHeight="1" x14ac:dyDescent="0.25">
      <c r="A584" s="19"/>
      <c r="B584" s="19"/>
      <c r="C584" s="19"/>
      <c r="D584" s="29"/>
      <c r="E584" s="19"/>
      <c r="F584" s="19"/>
      <c r="G584" s="19"/>
      <c r="H584" s="19"/>
      <c r="I584" s="19"/>
      <c r="J584" s="19"/>
      <c r="K584" s="19"/>
      <c r="L584" s="19"/>
      <c r="M584" s="19"/>
    </row>
    <row r="585" spans="1:13" ht="22.5" x14ac:dyDescent="0.25">
      <c r="A585" s="13" t="s">
        <v>438</v>
      </c>
      <c r="B585" s="13" t="s">
        <v>22</v>
      </c>
      <c r="C585" s="13" t="s">
        <v>6</v>
      </c>
      <c r="D585" s="28" t="s">
        <v>439</v>
      </c>
      <c r="E585" s="11"/>
      <c r="F585" s="11"/>
      <c r="G585" s="11"/>
      <c r="H585" s="11"/>
      <c r="I585" s="11"/>
      <c r="J585" s="11"/>
      <c r="K585" s="14">
        <f>K588</f>
        <v>1</v>
      </c>
      <c r="L585" s="15">
        <f>L588</f>
        <v>0</v>
      </c>
      <c r="M585" s="15">
        <f>M588</f>
        <v>0</v>
      </c>
    </row>
    <row r="586" spans="1:13" x14ac:dyDescent="0.25">
      <c r="A586" s="11"/>
      <c r="B586" s="11"/>
      <c r="C586" s="11"/>
      <c r="D586" s="12"/>
      <c r="E586" s="11"/>
      <c r="F586" s="11"/>
      <c r="G586" s="11"/>
      <c r="H586" s="11"/>
      <c r="I586" s="11"/>
      <c r="J586" s="11"/>
      <c r="K586" s="11"/>
      <c r="L586" s="11"/>
      <c r="M586" s="11"/>
    </row>
    <row r="587" spans="1:13" x14ac:dyDescent="0.25">
      <c r="A587" s="11"/>
      <c r="B587" s="11"/>
      <c r="C587" s="11"/>
      <c r="D587" s="12"/>
      <c r="E587" s="13" t="s">
        <v>18</v>
      </c>
      <c r="F587" s="11">
        <v>1</v>
      </c>
      <c r="G587" s="16">
        <v>0</v>
      </c>
      <c r="H587" s="16">
        <v>0</v>
      </c>
      <c r="I587" s="16">
        <v>0</v>
      </c>
      <c r="J587" s="15">
        <f>F587*(G587+ (G587= 0))*(H587+ (H587= 0))*(I587+ (I587= 0))</f>
        <v>1</v>
      </c>
      <c r="K587" s="11"/>
      <c r="L587" s="11"/>
      <c r="M587" s="11"/>
    </row>
    <row r="588" spans="1:13" x14ac:dyDescent="0.25">
      <c r="A588" s="11"/>
      <c r="B588" s="11"/>
      <c r="C588" s="11"/>
      <c r="D588" s="12"/>
      <c r="E588" s="11"/>
      <c r="F588" s="11"/>
      <c r="G588" s="11"/>
      <c r="H588" s="11"/>
      <c r="I588" s="11"/>
      <c r="J588" s="17" t="s">
        <v>440</v>
      </c>
      <c r="K588" s="18">
        <f>SUM(J587:J587)</f>
        <v>1</v>
      </c>
      <c r="L588" s="16">
        <v>0</v>
      </c>
      <c r="M588" s="10">
        <f>ROUND(L588*K588,2)</f>
        <v>0</v>
      </c>
    </row>
    <row r="589" spans="1:13" ht="0.95" customHeight="1" x14ac:dyDescent="0.25">
      <c r="A589" s="19"/>
      <c r="B589" s="19"/>
      <c r="C589" s="19"/>
      <c r="D589" s="29"/>
      <c r="E589" s="19"/>
      <c r="F589" s="19"/>
      <c r="G589" s="19"/>
      <c r="H589" s="19"/>
      <c r="I589" s="19"/>
      <c r="J589" s="19"/>
      <c r="K589" s="19"/>
      <c r="L589" s="19"/>
      <c r="M589" s="19"/>
    </row>
    <row r="590" spans="1:13" x14ac:dyDescent="0.25">
      <c r="A590" s="13" t="s">
        <v>239</v>
      </c>
      <c r="B590" s="13" t="s">
        <v>22</v>
      </c>
      <c r="C590" s="13" t="s">
        <v>18</v>
      </c>
      <c r="D590" s="28" t="s">
        <v>18</v>
      </c>
      <c r="E590" s="11"/>
      <c r="F590" s="11"/>
      <c r="G590" s="11"/>
      <c r="H590" s="11"/>
      <c r="I590" s="11"/>
      <c r="J590" s="11"/>
      <c r="K590" s="23">
        <v>0</v>
      </c>
      <c r="L590" s="16">
        <v>0</v>
      </c>
      <c r="M590" s="15">
        <f>ROUND(K590*L590,2)</f>
        <v>0</v>
      </c>
    </row>
    <row r="591" spans="1:13" ht="67.5" x14ac:dyDescent="0.25">
      <c r="A591" s="11"/>
      <c r="B591" s="11"/>
      <c r="C591" s="11"/>
      <c r="D591" s="12" t="s">
        <v>240</v>
      </c>
      <c r="E591" s="11"/>
      <c r="F591" s="11"/>
      <c r="G591" s="11"/>
      <c r="H591" s="11"/>
      <c r="I591" s="11"/>
      <c r="J591" s="11"/>
      <c r="K591" s="11"/>
      <c r="L591" s="11"/>
      <c r="M591" s="11"/>
    </row>
    <row r="592" spans="1:13" x14ac:dyDescent="0.25">
      <c r="A592" s="11"/>
      <c r="B592" s="11"/>
      <c r="C592" s="11"/>
      <c r="D592" s="12"/>
      <c r="E592" s="11"/>
      <c r="F592" s="11"/>
      <c r="G592" s="11"/>
      <c r="H592" s="11"/>
      <c r="I592" s="11"/>
      <c r="J592" s="17" t="s">
        <v>441</v>
      </c>
      <c r="K592" s="20">
        <v>1</v>
      </c>
      <c r="L592" s="10">
        <f>M535+M540+M546+M551+M556+M561+M566+M571+M576+M583+M588+M590</f>
        <v>0</v>
      </c>
      <c r="M592" s="10">
        <f>ROUND(L592*K592,2)</f>
        <v>0</v>
      </c>
    </row>
    <row r="593" spans="1:13" ht="0.95" customHeight="1" x14ac:dyDescent="0.25">
      <c r="A593" s="19"/>
      <c r="B593" s="19"/>
      <c r="C593" s="19"/>
      <c r="D593" s="29"/>
      <c r="E593" s="19"/>
      <c r="F593" s="19"/>
      <c r="G593" s="19"/>
      <c r="H593" s="19"/>
      <c r="I593" s="19"/>
      <c r="J593" s="19"/>
      <c r="K593" s="19"/>
      <c r="L593" s="19"/>
      <c r="M593" s="19"/>
    </row>
    <row r="594" spans="1:13" x14ac:dyDescent="0.25">
      <c r="A594" s="7" t="s">
        <v>442</v>
      </c>
      <c r="B594" s="7" t="s">
        <v>17</v>
      </c>
      <c r="C594" s="7" t="s">
        <v>18</v>
      </c>
      <c r="D594" s="27" t="s">
        <v>443</v>
      </c>
      <c r="E594" s="8"/>
      <c r="F594" s="8"/>
      <c r="G594" s="8"/>
      <c r="H594" s="8"/>
      <c r="I594" s="8"/>
      <c r="J594" s="8"/>
      <c r="K594" s="9">
        <f>K630</f>
        <v>1</v>
      </c>
      <c r="L594" s="10">
        <f>L630</f>
        <v>0</v>
      </c>
      <c r="M594" s="10">
        <f>M630</f>
        <v>0</v>
      </c>
    </row>
    <row r="595" spans="1:13" x14ac:dyDescent="0.25">
      <c r="A595" s="11"/>
      <c r="B595" s="11"/>
      <c r="C595" s="11"/>
      <c r="D595" s="12"/>
      <c r="E595" s="11"/>
      <c r="F595" s="11"/>
      <c r="G595" s="11"/>
      <c r="H595" s="11"/>
      <c r="I595" s="11"/>
      <c r="J595" s="11"/>
      <c r="K595" s="11"/>
      <c r="L595" s="11"/>
      <c r="M595" s="11"/>
    </row>
    <row r="596" spans="1:13" x14ac:dyDescent="0.25">
      <c r="A596" s="13" t="s">
        <v>444</v>
      </c>
      <c r="B596" s="13" t="s">
        <v>22</v>
      </c>
      <c r="C596" s="13" t="s">
        <v>6</v>
      </c>
      <c r="D596" s="28" t="s">
        <v>445</v>
      </c>
      <c r="E596" s="11"/>
      <c r="F596" s="11"/>
      <c r="G596" s="11"/>
      <c r="H596" s="11"/>
      <c r="I596" s="11"/>
      <c r="J596" s="11"/>
      <c r="K596" s="14">
        <f>K599</f>
        <v>1</v>
      </c>
      <c r="L596" s="15">
        <f>L599</f>
        <v>0</v>
      </c>
      <c r="M596" s="15">
        <f>M599</f>
        <v>0</v>
      </c>
    </row>
    <row r="597" spans="1:13" ht="270" x14ac:dyDescent="0.25">
      <c r="A597" s="11"/>
      <c r="B597" s="11"/>
      <c r="C597" s="11"/>
      <c r="D597" s="12" t="s">
        <v>446</v>
      </c>
      <c r="E597" s="11"/>
      <c r="F597" s="11"/>
      <c r="G597" s="11"/>
      <c r="H597" s="11"/>
      <c r="I597" s="11"/>
      <c r="J597" s="11"/>
      <c r="K597" s="11"/>
      <c r="L597" s="11"/>
      <c r="M597" s="11"/>
    </row>
    <row r="598" spans="1:13" x14ac:dyDescent="0.25">
      <c r="A598" s="11"/>
      <c r="B598" s="11"/>
      <c r="C598" s="11"/>
      <c r="D598" s="12"/>
      <c r="E598" s="13" t="s">
        <v>18</v>
      </c>
      <c r="F598" s="11">
        <v>1</v>
      </c>
      <c r="G598" s="16">
        <v>0</v>
      </c>
      <c r="H598" s="16">
        <v>0</v>
      </c>
      <c r="I598" s="16">
        <v>0</v>
      </c>
      <c r="J598" s="15">
        <f>F598*(G598+ (G598= 0))*(H598+ (H598= 0))*(I598+ (I598= 0))</f>
        <v>1</v>
      </c>
      <c r="K598" s="11"/>
      <c r="L598" s="11"/>
      <c r="M598" s="11"/>
    </row>
    <row r="599" spans="1:13" x14ac:dyDescent="0.25">
      <c r="A599" s="11"/>
      <c r="B599" s="11"/>
      <c r="C599" s="11"/>
      <c r="D599" s="12"/>
      <c r="E599" s="11"/>
      <c r="F599" s="11"/>
      <c r="G599" s="11"/>
      <c r="H599" s="11"/>
      <c r="I599" s="11"/>
      <c r="J599" s="17" t="s">
        <v>447</v>
      </c>
      <c r="K599" s="18">
        <f>SUM(J598:J598)</f>
        <v>1</v>
      </c>
      <c r="L599" s="16">
        <v>0</v>
      </c>
      <c r="M599" s="10">
        <f>ROUND(L599*K599,2)</f>
        <v>0</v>
      </c>
    </row>
    <row r="600" spans="1:13" ht="0.95" customHeight="1" x14ac:dyDescent="0.25">
      <c r="A600" s="19"/>
      <c r="B600" s="19"/>
      <c r="C600" s="19"/>
      <c r="D600" s="29"/>
      <c r="E600" s="19"/>
      <c r="F600" s="19"/>
      <c r="G600" s="19"/>
      <c r="H600" s="19"/>
      <c r="I600" s="19"/>
      <c r="J600" s="19"/>
      <c r="K600" s="19"/>
      <c r="L600" s="19"/>
      <c r="M600" s="19"/>
    </row>
    <row r="601" spans="1:13" x14ac:dyDescent="0.25">
      <c r="A601" s="13" t="s">
        <v>448</v>
      </c>
      <c r="B601" s="13" t="s">
        <v>22</v>
      </c>
      <c r="C601" s="13" t="s">
        <v>6</v>
      </c>
      <c r="D601" s="28" t="s">
        <v>449</v>
      </c>
      <c r="E601" s="11"/>
      <c r="F601" s="11"/>
      <c r="G601" s="11"/>
      <c r="H601" s="11"/>
      <c r="I601" s="11"/>
      <c r="J601" s="11"/>
      <c r="K601" s="14">
        <f>K604</f>
        <v>1</v>
      </c>
      <c r="L601" s="15">
        <f>L604</f>
        <v>0</v>
      </c>
      <c r="M601" s="15">
        <f>M604</f>
        <v>0</v>
      </c>
    </row>
    <row r="602" spans="1:13" x14ac:dyDescent="0.25">
      <c r="A602" s="11"/>
      <c r="B602" s="11"/>
      <c r="C602" s="11"/>
      <c r="D602" s="12"/>
      <c r="E602" s="11"/>
      <c r="F602" s="11"/>
      <c r="G602" s="11"/>
      <c r="H602" s="11"/>
      <c r="I602" s="11"/>
      <c r="J602" s="11"/>
      <c r="K602" s="11"/>
      <c r="L602" s="11"/>
      <c r="M602" s="11"/>
    </row>
    <row r="603" spans="1:13" x14ac:dyDescent="0.25">
      <c r="A603" s="11"/>
      <c r="B603" s="11"/>
      <c r="C603" s="11"/>
      <c r="D603" s="12"/>
      <c r="E603" s="13" t="s">
        <v>18</v>
      </c>
      <c r="F603" s="11">
        <v>1</v>
      </c>
      <c r="G603" s="16">
        <v>0</v>
      </c>
      <c r="H603" s="16">
        <v>0</v>
      </c>
      <c r="I603" s="16">
        <v>0</v>
      </c>
      <c r="J603" s="15">
        <f>F603*(G603+ (G603= 0))*(H603+ (H603= 0))*(I603+ (I603= 0))</f>
        <v>1</v>
      </c>
      <c r="K603" s="11"/>
      <c r="L603" s="11"/>
      <c r="M603" s="11"/>
    </row>
    <row r="604" spans="1:13" x14ac:dyDescent="0.25">
      <c r="A604" s="11"/>
      <c r="B604" s="11"/>
      <c r="C604" s="11"/>
      <c r="D604" s="12"/>
      <c r="E604" s="11"/>
      <c r="F604" s="11"/>
      <c r="G604" s="11"/>
      <c r="H604" s="11"/>
      <c r="I604" s="11"/>
      <c r="J604" s="17" t="s">
        <v>450</v>
      </c>
      <c r="K604" s="18">
        <f>SUM(J603:J603)</f>
        <v>1</v>
      </c>
      <c r="L604" s="16">
        <v>0</v>
      </c>
      <c r="M604" s="10">
        <f>ROUND(L604*K604,2)</f>
        <v>0</v>
      </c>
    </row>
    <row r="605" spans="1:13" ht="0.95" customHeight="1" x14ac:dyDescent="0.25">
      <c r="A605" s="19"/>
      <c r="B605" s="19"/>
      <c r="C605" s="19"/>
      <c r="D605" s="29"/>
      <c r="E605" s="19"/>
      <c r="F605" s="19"/>
      <c r="G605" s="19"/>
      <c r="H605" s="19"/>
      <c r="I605" s="19"/>
      <c r="J605" s="19"/>
      <c r="K605" s="19"/>
      <c r="L605" s="19"/>
      <c r="M605" s="19"/>
    </row>
    <row r="606" spans="1:13" ht="22.5" x14ac:dyDescent="0.25">
      <c r="A606" s="13" t="s">
        <v>451</v>
      </c>
      <c r="B606" s="13" t="s">
        <v>22</v>
      </c>
      <c r="C606" s="13" t="s">
        <v>60</v>
      </c>
      <c r="D606" s="28" t="s">
        <v>452</v>
      </c>
      <c r="E606" s="11"/>
      <c r="F606" s="11"/>
      <c r="G606" s="11"/>
      <c r="H606" s="11"/>
      <c r="I606" s="11"/>
      <c r="J606" s="11"/>
      <c r="K606" s="14">
        <f>K610</f>
        <v>16.82</v>
      </c>
      <c r="L606" s="15">
        <f>L610</f>
        <v>0</v>
      </c>
      <c r="M606" s="15">
        <f>M610</f>
        <v>0</v>
      </c>
    </row>
    <row r="607" spans="1:13" ht="180" x14ac:dyDescent="0.25">
      <c r="A607" s="11"/>
      <c r="B607" s="11"/>
      <c r="C607" s="11"/>
      <c r="D607" s="12" t="s">
        <v>453</v>
      </c>
      <c r="E607" s="11"/>
      <c r="F607" s="11"/>
      <c r="G607" s="11"/>
      <c r="H607" s="11"/>
      <c r="I607" s="11"/>
      <c r="J607" s="11"/>
      <c r="K607" s="11"/>
      <c r="L607" s="11"/>
      <c r="M607" s="11"/>
    </row>
    <row r="608" spans="1:13" x14ac:dyDescent="0.25">
      <c r="A608" s="11"/>
      <c r="B608" s="11"/>
      <c r="C608" s="11"/>
      <c r="D608" s="12"/>
      <c r="E608" s="13" t="s">
        <v>18</v>
      </c>
      <c r="F608" s="11">
        <v>1</v>
      </c>
      <c r="G608" s="16">
        <v>5.8</v>
      </c>
      <c r="H608" s="16">
        <v>0</v>
      </c>
      <c r="I608" s="16">
        <v>2.9</v>
      </c>
      <c r="J608" s="15">
        <f>F608*(G608+ (G608= 0))*(H608+ (H608= 0))*(I608+ (I608= 0))</f>
        <v>16.82</v>
      </c>
      <c r="K608" s="11"/>
      <c r="L608" s="11"/>
      <c r="M608" s="11"/>
    </row>
    <row r="609" spans="1:13" x14ac:dyDescent="0.25">
      <c r="A609" s="11"/>
      <c r="B609" s="11"/>
      <c r="C609" s="11"/>
      <c r="D609" s="12"/>
      <c r="E609" s="13" t="s">
        <v>18</v>
      </c>
      <c r="F609" s="11">
        <v>0</v>
      </c>
      <c r="G609" s="16">
        <v>0</v>
      </c>
      <c r="H609" s="16">
        <v>0</v>
      </c>
      <c r="I609" s="16">
        <v>0</v>
      </c>
      <c r="J609" s="15">
        <f>F609*(G609+ (G609= 0))*(H609+ (H609= 0))*(I609+ (I609= 0))</f>
        <v>0</v>
      </c>
      <c r="K609" s="11"/>
      <c r="L609" s="11"/>
      <c r="M609" s="11"/>
    </row>
    <row r="610" spans="1:13" x14ac:dyDescent="0.25">
      <c r="A610" s="11"/>
      <c r="B610" s="11"/>
      <c r="C610" s="11"/>
      <c r="D610" s="12"/>
      <c r="E610" s="11"/>
      <c r="F610" s="11"/>
      <c r="G610" s="11"/>
      <c r="H610" s="11"/>
      <c r="I610" s="11"/>
      <c r="J610" s="17" t="s">
        <v>454</v>
      </c>
      <c r="K610" s="18">
        <f>SUM(J608:J609)</f>
        <v>16.82</v>
      </c>
      <c r="L610" s="16">
        <v>0</v>
      </c>
      <c r="M610" s="10">
        <f>ROUND(L610*K610,2)</f>
        <v>0</v>
      </c>
    </row>
    <row r="611" spans="1:13" ht="0.95" customHeight="1" x14ac:dyDescent="0.25">
      <c r="A611" s="19"/>
      <c r="B611" s="19"/>
      <c r="C611" s="19"/>
      <c r="D611" s="29"/>
      <c r="E611" s="19"/>
      <c r="F611" s="19"/>
      <c r="G611" s="19"/>
      <c r="H611" s="19"/>
      <c r="I611" s="19"/>
      <c r="J611" s="19"/>
      <c r="K611" s="19"/>
      <c r="L611" s="19"/>
      <c r="M611" s="19"/>
    </row>
    <row r="612" spans="1:13" x14ac:dyDescent="0.25">
      <c r="A612" s="13" t="s">
        <v>455</v>
      </c>
      <c r="B612" s="13" t="s">
        <v>22</v>
      </c>
      <c r="C612" s="13" t="s">
        <v>60</v>
      </c>
      <c r="D612" s="28" t="s">
        <v>456</v>
      </c>
      <c r="E612" s="11"/>
      <c r="F612" s="11"/>
      <c r="G612" s="11"/>
      <c r="H612" s="11"/>
      <c r="I612" s="11"/>
      <c r="J612" s="11"/>
      <c r="K612" s="14">
        <f>K616</f>
        <v>1.35</v>
      </c>
      <c r="L612" s="15">
        <f>L616</f>
        <v>0</v>
      </c>
      <c r="M612" s="15">
        <f>M616</f>
        <v>0</v>
      </c>
    </row>
    <row r="613" spans="1:13" ht="202.5" x14ac:dyDescent="0.25">
      <c r="A613" s="11"/>
      <c r="B613" s="11"/>
      <c r="C613" s="11"/>
      <c r="D613" s="12" t="s">
        <v>457</v>
      </c>
      <c r="E613" s="11"/>
      <c r="F613" s="11"/>
      <c r="G613" s="11"/>
      <c r="H613" s="11"/>
      <c r="I613" s="11"/>
      <c r="J613" s="11"/>
      <c r="K613" s="11"/>
      <c r="L613" s="11"/>
      <c r="M613" s="11"/>
    </row>
    <row r="614" spans="1:13" x14ac:dyDescent="0.25">
      <c r="A614" s="11"/>
      <c r="B614" s="11"/>
      <c r="C614" s="11"/>
      <c r="D614" s="12"/>
      <c r="E614" s="13" t="s">
        <v>18</v>
      </c>
      <c r="F614" s="11">
        <v>2</v>
      </c>
      <c r="G614" s="16">
        <v>1.35</v>
      </c>
      <c r="H614" s="16">
        <v>0</v>
      </c>
      <c r="I614" s="16">
        <v>0.5</v>
      </c>
      <c r="J614" s="15">
        <f>F614*(G614+ (G614= 0))*(H614+ (H614= 0))*(I614+ (I614= 0))</f>
        <v>1.35</v>
      </c>
      <c r="K614" s="11"/>
      <c r="L614" s="11"/>
      <c r="M614" s="11"/>
    </row>
    <row r="615" spans="1:13" x14ac:dyDescent="0.25">
      <c r="A615" s="11"/>
      <c r="B615" s="11"/>
      <c r="C615" s="11"/>
      <c r="D615" s="12"/>
      <c r="E615" s="13" t="s">
        <v>18</v>
      </c>
      <c r="F615" s="11">
        <v>0</v>
      </c>
      <c r="G615" s="16">
        <v>0</v>
      </c>
      <c r="H615" s="16">
        <v>0</v>
      </c>
      <c r="I615" s="16">
        <v>0</v>
      </c>
      <c r="J615" s="15">
        <f>F615*(G615+ (G615= 0))*(H615+ (H615= 0))*(I615+ (I615= 0))</f>
        <v>0</v>
      </c>
      <c r="K615" s="11"/>
      <c r="L615" s="11"/>
      <c r="M615" s="11"/>
    </row>
    <row r="616" spans="1:13" x14ac:dyDescent="0.25">
      <c r="A616" s="11"/>
      <c r="B616" s="11"/>
      <c r="C616" s="11"/>
      <c r="D616" s="12"/>
      <c r="E616" s="11"/>
      <c r="F616" s="11"/>
      <c r="G616" s="11"/>
      <c r="H616" s="11"/>
      <c r="I616" s="11"/>
      <c r="J616" s="17" t="s">
        <v>458</v>
      </c>
      <c r="K616" s="18">
        <f>SUM(J614:J615)</f>
        <v>1.35</v>
      </c>
      <c r="L616" s="16">
        <v>0</v>
      </c>
      <c r="M616" s="10">
        <f>ROUND(L616*K616,2)</f>
        <v>0</v>
      </c>
    </row>
    <row r="617" spans="1:13" ht="0.95" customHeight="1" x14ac:dyDescent="0.25">
      <c r="A617" s="19"/>
      <c r="B617" s="19"/>
      <c r="C617" s="19"/>
      <c r="D617" s="29"/>
      <c r="E617" s="19"/>
      <c r="F617" s="19"/>
      <c r="G617" s="19"/>
      <c r="H617" s="19"/>
      <c r="I617" s="19"/>
      <c r="J617" s="19"/>
      <c r="K617" s="19"/>
      <c r="L617" s="19"/>
      <c r="M617" s="19"/>
    </row>
    <row r="618" spans="1:13" ht="22.5" x14ac:dyDescent="0.25">
      <c r="A618" s="13" t="s">
        <v>459</v>
      </c>
      <c r="B618" s="13" t="s">
        <v>22</v>
      </c>
      <c r="C618" s="13" t="s">
        <v>6</v>
      </c>
      <c r="D618" s="28" t="s">
        <v>460</v>
      </c>
      <c r="E618" s="11"/>
      <c r="F618" s="11"/>
      <c r="G618" s="11"/>
      <c r="H618" s="11"/>
      <c r="I618" s="11"/>
      <c r="J618" s="11"/>
      <c r="K618" s="14">
        <f>K621</f>
        <v>1</v>
      </c>
      <c r="L618" s="15">
        <f>L621</f>
        <v>0</v>
      </c>
      <c r="M618" s="15">
        <f>M621</f>
        <v>0</v>
      </c>
    </row>
    <row r="619" spans="1:13" x14ac:dyDescent="0.25">
      <c r="A619" s="11"/>
      <c r="B619" s="11"/>
      <c r="C619" s="11"/>
      <c r="D619" s="12"/>
      <c r="E619" s="11"/>
      <c r="F619" s="11"/>
      <c r="G619" s="11"/>
      <c r="H619" s="11"/>
      <c r="I619" s="11"/>
      <c r="J619" s="11"/>
      <c r="K619" s="11"/>
      <c r="L619" s="11"/>
      <c r="M619" s="11"/>
    </row>
    <row r="620" spans="1:13" x14ac:dyDescent="0.25">
      <c r="A620" s="11"/>
      <c r="B620" s="11"/>
      <c r="C620" s="11"/>
      <c r="D620" s="12"/>
      <c r="E620" s="13" t="s">
        <v>18</v>
      </c>
      <c r="F620" s="11">
        <v>1</v>
      </c>
      <c r="G620" s="16">
        <v>0</v>
      </c>
      <c r="H620" s="16">
        <v>0</v>
      </c>
      <c r="I620" s="16">
        <v>0</v>
      </c>
      <c r="J620" s="15">
        <f>F620*(G620+ (G620= 0))*(H620+ (H620= 0))*(I620+ (I620= 0))</f>
        <v>1</v>
      </c>
      <c r="K620" s="11"/>
      <c r="L620" s="11"/>
      <c r="M620" s="11"/>
    </row>
    <row r="621" spans="1:13" x14ac:dyDescent="0.25">
      <c r="A621" s="11"/>
      <c r="B621" s="11"/>
      <c r="C621" s="11"/>
      <c r="D621" s="12"/>
      <c r="E621" s="11"/>
      <c r="F621" s="11"/>
      <c r="G621" s="11"/>
      <c r="H621" s="11"/>
      <c r="I621" s="11"/>
      <c r="J621" s="17" t="s">
        <v>461</v>
      </c>
      <c r="K621" s="18">
        <f>SUM(J620:J620)</f>
        <v>1</v>
      </c>
      <c r="L621" s="16">
        <v>0</v>
      </c>
      <c r="M621" s="10">
        <f>ROUND(L621*K621,2)</f>
        <v>0</v>
      </c>
    </row>
    <row r="622" spans="1:13" ht="0.95" customHeight="1" x14ac:dyDescent="0.25">
      <c r="A622" s="19"/>
      <c r="B622" s="19"/>
      <c r="C622" s="19"/>
      <c r="D622" s="29"/>
      <c r="E622" s="19"/>
      <c r="F622" s="19"/>
      <c r="G622" s="19"/>
      <c r="H622" s="19"/>
      <c r="I622" s="19"/>
      <c r="J622" s="19"/>
      <c r="K622" s="19"/>
      <c r="L622" s="19"/>
      <c r="M622" s="19"/>
    </row>
    <row r="623" spans="1:13" ht="22.5" x14ac:dyDescent="0.25">
      <c r="A623" s="13" t="s">
        <v>462</v>
      </c>
      <c r="B623" s="13" t="s">
        <v>22</v>
      </c>
      <c r="C623" s="13" t="s">
        <v>6</v>
      </c>
      <c r="D623" s="28" t="s">
        <v>463</v>
      </c>
      <c r="E623" s="11"/>
      <c r="F623" s="11"/>
      <c r="G623" s="11"/>
      <c r="H623" s="11"/>
      <c r="I623" s="11"/>
      <c r="J623" s="11"/>
      <c r="K623" s="14">
        <f>K626</f>
        <v>1</v>
      </c>
      <c r="L623" s="15">
        <f>L626</f>
        <v>0</v>
      </c>
      <c r="M623" s="15">
        <f>M626</f>
        <v>0</v>
      </c>
    </row>
    <row r="624" spans="1:13" x14ac:dyDescent="0.25">
      <c r="A624" s="11"/>
      <c r="B624" s="11"/>
      <c r="C624" s="11"/>
      <c r="D624" s="12"/>
      <c r="E624" s="11"/>
      <c r="F624" s="11"/>
      <c r="G624" s="11"/>
      <c r="H624" s="11"/>
      <c r="I624" s="11"/>
      <c r="J624" s="11"/>
      <c r="K624" s="11"/>
      <c r="L624" s="11"/>
      <c r="M624" s="11"/>
    </row>
    <row r="625" spans="1:13" x14ac:dyDescent="0.25">
      <c r="A625" s="11"/>
      <c r="B625" s="11"/>
      <c r="C625" s="11"/>
      <c r="D625" s="12"/>
      <c r="E625" s="13" t="s">
        <v>18</v>
      </c>
      <c r="F625" s="11">
        <v>1</v>
      </c>
      <c r="G625" s="16">
        <v>0</v>
      </c>
      <c r="H625" s="16">
        <v>0</v>
      </c>
      <c r="I625" s="16">
        <v>0</v>
      </c>
      <c r="J625" s="15">
        <f>F625*(G625+ (G625= 0))*(H625+ (H625= 0))*(I625+ (I625= 0))</f>
        <v>1</v>
      </c>
      <c r="K625" s="11"/>
      <c r="L625" s="11"/>
      <c r="M625" s="11"/>
    </row>
    <row r="626" spans="1:13" x14ac:dyDescent="0.25">
      <c r="A626" s="11"/>
      <c r="B626" s="11"/>
      <c r="C626" s="11"/>
      <c r="D626" s="12"/>
      <c r="E626" s="11"/>
      <c r="F626" s="11"/>
      <c r="G626" s="11"/>
      <c r="H626" s="11"/>
      <c r="I626" s="11"/>
      <c r="J626" s="17" t="s">
        <v>464</v>
      </c>
      <c r="K626" s="18">
        <f>SUM(J625:J625)</f>
        <v>1</v>
      </c>
      <c r="L626" s="16">
        <v>0</v>
      </c>
      <c r="M626" s="10">
        <f>ROUND(L626*K626,2)</f>
        <v>0</v>
      </c>
    </row>
    <row r="627" spans="1:13" ht="0.95" customHeight="1" x14ac:dyDescent="0.25">
      <c r="A627" s="19"/>
      <c r="B627" s="19"/>
      <c r="C627" s="19"/>
      <c r="D627" s="29"/>
      <c r="E627" s="19"/>
      <c r="F627" s="19"/>
      <c r="G627" s="19"/>
      <c r="H627" s="19"/>
      <c r="I627" s="19"/>
      <c r="J627" s="19"/>
      <c r="K627" s="19"/>
      <c r="L627" s="19"/>
      <c r="M627" s="19"/>
    </row>
    <row r="628" spans="1:13" x14ac:dyDescent="0.25">
      <c r="A628" s="13" t="s">
        <v>239</v>
      </c>
      <c r="B628" s="13" t="s">
        <v>22</v>
      </c>
      <c r="C628" s="13" t="s">
        <v>18</v>
      </c>
      <c r="D628" s="28" t="s">
        <v>18</v>
      </c>
      <c r="E628" s="11"/>
      <c r="F628" s="11"/>
      <c r="G628" s="11"/>
      <c r="H628" s="11"/>
      <c r="I628" s="11"/>
      <c r="J628" s="11"/>
      <c r="K628" s="23">
        <v>0</v>
      </c>
      <c r="L628" s="16">
        <v>0</v>
      </c>
      <c r="M628" s="15">
        <f>ROUND(K628*L628,2)</f>
        <v>0</v>
      </c>
    </row>
    <row r="629" spans="1:13" ht="67.5" x14ac:dyDescent="0.25">
      <c r="A629" s="11"/>
      <c r="B629" s="11"/>
      <c r="C629" s="11"/>
      <c r="D629" s="12" t="s">
        <v>240</v>
      </c>
      <c r="E629" s="11"/>
      <c r="F629" s="11"/>
      <c r="G629" s="11"/>
      <c r="H629" s="11"/>
      <c r="I629" s="11"/>
      <c r="J629" s="11"/>
      <c r="K629" s="11"/>
      <c r="L629" s="11"/>
      <c r="M629" s="11"/>
    </row>
    <row r="630" spans="1:13" x14ac:dyDescent="0.25">
      <c r="A630" s="11"/>
      <c r="B630" s="11"/>
      <c r="C630" s="11"/>
      <c r="D630" s="12"/>
      <c r="E630" s="11"/>
      <c r="F630" s="11"/>
      <c r="G630" s="11"/>
      <c r="H630" s="11"/>
      <c r="I630" s="11"/>
      <c r="J630" s="17" t="s">
        <v>465</v>
      </c>
      <c r="K630" s="20">
        <v>1</v>
      </c>
      <c r="L630" s="10">
        <f>M599+M604+M610+M616+M621+M626+M628</f>
        <v>0</v>
      </c>
      <c r="M630" s="10">
        <f>ROUND(L630*K630,2)</f>
        <v>0</v>
      </c>
    </row>
    <row r="631" spans="1:13" ht="0.95" customHeight="1" x14ac:dyDescent="0.25">
      <c r="A631" s="19"/>
      <c r="B631" s="19"/>
      <c r="C631" s="19"/>
      <c r="D631" s="29"/>
      <c r="E631" s="19"/>
      <c r="F631" s="19"/>
      <c r="G631" s="19"/>
      <c r="H631" s="19"/>
      <c r="I631" s="19"/>
      <c r="J631" s="19"/>
      <c r="K631" s="19"/>
      <c r="L631" s="19"/>
      <c r="M631" s="19"/>
    </row>
    <row r="632" spans="1:13" x14ac:dyDescent="0.25">
      <c r="A632" s="7" t="s">
        <v>466</v>
      </c>
      <c r="B632" s="7" t="s">
        <v>17</v>
      </c>
      <c r="C632" s="7" t="s">
        <v>18</v>
      </c>
      <c r="D632" s="27" t="s">
        <v>467</v>
      </c>
      <c r="E632" s="8"/>
      <c r="F632" s="8"/>
      <c r="G632" s="8"/>
      <c r="H632" s="8"/>
      <c r="I632" s="8"/>
      <c r="J632" s="8"/>
      <c r="K632" s="9">
        <f>K699</f>
        <v>1</v>
      </c>
      <c r="L632" s="10">
        <f>L699</f>
        <v>0</v>
      </c>
      <c r="M632" s="10">
        <f>M699</f>
        <v>0</v>
      </c>
    </row>
    <row r="633" spans="1:13" x14ac:dyDescent="0.25">
      <c r="A633" s="11"/>
      <c r="B633" s="11"/>
      <c r="C633" s="11"/>
      <c r="D633" s="12"/>
      <c r="E633" s="11"/>
      <c r="F633" s="11"/>
      <c r="G633" s="11"/>
      <c r="H633" s="11"/>
      <c r="I633" s="11"/>
      <c r="J633" s="11"/>
      <c r="K633" s="11"/>
      <c r="L633" s="11"/>
      <c r="M633" s="11"/>
    </row>
    <row r="634" spans="1:13" x14ac:dyDescent="0.25">
      <c r="A634" s="13" t="s">
        <v>468</v>
      </c>
      <c r="B634" s="13" t="s">
        <v>22</v>
      </c>
      <c r="C634" s="13" t="s">
        <v>60</v>
      </c>
      <c r="D634" s="28" t="s">
        <v>469</v>
      </c>
      <c r="E634" s="11"/>
      <c r="F634" s="11"/>
      <c r="G634" s="11"/>
      <c r="H634" s="11"/>
      <c r="I634" s="11"/>
      <c r="J634" s="11"/>
      <c r="K634" s="14">
        <f>K637</f>
        <v>11.4648</v>
      </c>
      <c r="L634" s="15">
        <f>L637</f>
        <v>0</v>
      </c>
      <c r="M634" s="15">
        <f>M637</f>
        <v>0</v>
      </c>
    </row>
    <row r="635" spans="1:13" ht="135" x14ac:dyDescent="0.25">
      <c r="A635" s="11"/>
      <c r="B635" s="11"/>
      <c r="C635" s="11"/>
      <c r="D635" s="12" t="s">
        <v>470</v>
      </c>
      <c r="E635" s="11"/>
      <c r="F635" s="11"/>
      <c r="G635" s="11"/>
      <c r="H635" s="11"/>
      <c r="I635" s="11"/>
      <c r="J635" s="11"/>
      <c r="K635" s="11"/>
      <c r="L635" s="11"/>
      <c r="M635" s="11"/>
    </row>
    <row r="636" spans="1:13" x14ac:dyDescent="0.25">
      <c r="A636" s="11"/>
      <c r="B636" s="11"/>
      <c r="C636" s="11"/>
      <c r="D636" s="12"/>
      <c r="E636" s="13" t="s">
        <v>25</v>
      </c>
      <c r="F636" s="11">
        <v>1</v>
      </c>
      <c r="G636" s="16">
        <v>4.08</v>
      </c>
      <c r="H636" s="16">
        <v>0</v>
      </c>
      <c r="I636" s="16">
        <v>2.81</v>
      </c>
      <c r="J636" s="15">
        <f>F636*(G636+ (G636= 0))*(H636+ (H636= 0))*(I636+ (I636= 0))</f>
        <v>11.4648</v>
      </c>
      <c r="K636" s="11"/>
      <c r="L636" s="11"/>
      <c r="M636" s="11"/>
    </row>
    <row r="637" spans="1:13" x14ac:dyDescent="0.25">
      <c r="A637" s="11"/>
      <c r="B637" s="11"/>
      <c r="C637" s="11"/>
      <c r="D637" s="12"/>
      <c r="E637" s="11"/>
      <c r="F637" s="11"/>
      <c r="G637" s="11"/>
      <c r="H637" s="11"/>
      <c r="I637" s="11"/>
      <c r="J637" s="17" t="s">
        <v>471</v>
      </c>
      <c r="K637" s="18">
        <f>SUM(J636:J636)</f>
        <v>11.4648</v>
      </c>
      <c r="L637" s="16">
        <v>0</v>
      </c>
      <c r="M637" s="10">
        <f>ROUND(L637*K637,2)</f>
        <v>0</v>
      </c>
    </row>
    <row r="638" spans="1:13" ht="0.95" customHeight="1" x14ac:dyDescent="0.25">
      <c r="A638" s="19"/>
      <c r="B638" s="19"/>
      <c r="C638" s="19"/>
      <c r="D638" s="29"/>
      <c r="E638" s="19"/>
      <c r="F638" s="19"/>
      <c r="G638" s="19"/>
      <c r="H638" s="19"/>
      <c r="I638" s="19"/>
      <c r="J638" s="19"/>
      <c r="K638" s="19"/>
      <c r="L638" s="19"/>
      <c r="M638" s="19"/>
    </row>
    <row r="639" spans="1:13" x14ac:dyDescent="0.25">
      <c r="A639" s="13" t="s">
        <v>472</v>
      </c>
      <c r="B639" s="13" t="s">
        <v>22</v>
      </c>
      <c r="C639" s="13" t="s">
        <v>60</v>
      </c>
      <c r="D639" s="28" t="s">
        <v>473</v>
      </c>
      <c r="E639" s="11"/>
      <c r="F639" s="11"/>
      <c r="G639" s="11"/>
      <c r="H639" s="11"/>
      <c r="I639" s="11"/>
      <c r="J639" s="11"/>
      <c r="K639" s="14">
        <f>K644</f>
        <v>9.32</v>
      </c>
      <c r="L639" s="15">
        <f>L644</f>
        <v>0</v>
      </c>
      <c r="M639" s="15">
        <f>M644</f>
        <v>0</v>
      </c>
    </row>
    <row r="640" spans="1:13" ht="56.25" x14ac:dyDescent="0.25">
      <c r="A640" s="11"/>
      <c r="B640" s="11"/>
      <c r="C640" s="11"/>
      <c r="D640" s="12" t="s">
        <v>474</v>
      </c>
      <c r="E640" s="11"/>
      <c r="F640" s="11"/>
      <c r="G640" s="11"/>
      <c r="H640" s="11"/>
      <c r="I640" s="11"/>
      <c r="J640" s="11"/>
      <c r="K640" s="11"/>
      <c r="L640" s="11"/>
      <c r="M640" s="11"/>
    </row>
    <row r="641" spans="1:13" x14ac:dyDescent="0.25">
      <c r="A641" s="11"/>
      <c r="B641" s="11"/>
      <c r="C641" s="11"/>
      <c r="D641" s="12"/>
      <c r="E641" s="13" t="s">
        <v>313</v>
      </c>
      <c r="F641" s="11">
        <v>1</v>
      </c>
      <c r="G641" s="16">
        <v>1.75</v>
      </c>
      <c r="H641" s="16">
        <v>0</v>
      </c>
      <c r="I641" s="16">
        <v>2.8</v>
      </c>
      <c r="J641" s="15">
        <f>F641*(G641+ (G641= 0))*(H641+ (H641= 0))*(I641+ (I641= 0))</f>
        <v>4.8999999999999995</v>
      </c>
      <c r="K641" s="11"/>
      <c r="L641" s="11"/>
      <c r="M641" s="11"/>
    </row>
    <row r="642" spans="1:13" x14ac:dyDescent="0.25">
      <c r="A642" s="11"/>
      <c r="B642" s="11"/>
      <c r="C642" s="11"/>
      <c r="D642" s="12"/>
      <c r="E642" s="13" t="s">
        <v>18</v>
      </c>
      <c r="F642" s="11">
        <v>1</v>
      </c>
      <c r="G642" s="16">
        <v>0.8</v>
      </c>
      <c r="H642" s="16">
        <v>0</v>
      </c>
      <c r="I642" s="16">
        <v>2.6</v>
      </c>
      <c r="J642" s="15">
        <f>F642*(G642+ (G642= 0))*(H642+ (H642= 0))*(I642+ (I642= 0))</f>
        <v>2.08</v>
      </c>
      <c r="K642" s="11"/>
      <c r="L642" s="11"/>
      <c r="M642" s="11"/>
    </row>
    <row r="643" spans="1:13" x14ac:dyDescent="0.25">
      <c r="A643" s="11"/>
      <c r="B643" s="11"/>
      <c r="C643" s="11"/>
      <c r="D643" s="12"/>
      <c r="E643" s="13" t="s">
        <v>198</v>
      </c>
      <c r="F643" s="11">
        <v>1</v>
      </c>
      <c r="G643" s="16">
        <v>0.9</v>
      </c>
      <c r="H643" s="16">
        <v>0</v>
      </c>
      <c r="I643" s="16">
        <v>2.6</v>
      </c>
      <c r="J643" s="15">
        <f>F643*(G643+ (G643= 0))*(H643+ (H643= 0))*(I643+ (I643= 0))</f>
        <v>2.3400000000000003</v>
      </c>
      <c r="K643" s="11"/>
      <c r="L643" s="11"/>
      <c r="M643" s="11"/>
    </row>
    <row r="644" spans="1:13" x14ac:dyDescent="0.25">
      <c r="A644" s="11"/>
      <c r="B644" s="11"/>
      <c r="C644" s="11"/>
      <c r="D644" s="12"/>
      <c r="E644" s="11"/>
      <c r="F644" s="11"/>
      <c r="G644" s="11"/>
      <c r="H644" s="11"/>
      <c r="I644" s="11"/>
      <c r="J644" s="17" t="s">
        <v>475</v>
      </c>
      <c r="K644" s="18">
        <f>SUM(J641:J643)</f>
        <v>9.32</v>
      </c>
      <c r="L644" s="16">
        <v>0</v>
      </c>
      <c r="M644" s="10">
        <f>ROUND(L644*K644,2)</f>
        <v>0</v>
      </c>
    </row>
    <row r="645" spans="1:13" ht="0.95" customHeight="1" x14ac:dyDescent="0.25">
      <c r="A645" s="19"/>
      <c r="B645" s="19"/>
      <c r="C645" s="19"/>
      <c r="D645" s="29"/>
      <c r="E645" s="19"/>
      <c r="F645" s="19"/>
      <c r="G645" s="19"/>
      <c r="H645" s="19"/>
      <c r="I645" s="19"/>
      <c r="J645" s="19"/>
      <c r="K645" s="19"/>
      <c r="L645" s="19"/>
      <c r="M645" s="19"/>
    </row>
    <row r="646" spans="1:13" x14ac:dyDescent="0.25">
      <c r="A646" s="13" t="s">
        <v>476</v>
      </c>
      <c r="B646" s="13" t="s">
        <v>22</v>
      </c>
      <c r="C646" s="13" t="s">
        <v>288</v>
      </c>
      <c r="D646" s="28" t="s">
        <v>477</v>
      </c>
      <c r="E646" s="11"/>
      <c r="F646" s="11"/>
      <c r="G646" s="11"/>
      <c r="H646" s="11"/>
      <c r="I646" s="11"/>
      <c r="J646" s="11"/>
      <c r="K646" s="14">
        <f>K651</f>
        <v>9.32</v>
      </c>
      <c r="L646" s="15">
        <f>L651</f>
        <v>0</v>
      </c>
      <c r="M646" s="15">
        <f>M651</f>
        <v>0</v>
      </c>
    </row>
    <row r="647" spans="1:13" x14ac:dyDescent="0.25">
      <c r="A647" s="11"/>
      <c r="B647" s="11"/>
      <c r="C647" s="11"/>
      <c r="D647" s="12"/>
      <c r="E647" s="11"/>
      <c r="F647" s="11"/>
      <c r="G647" s="11"/>
      <c r="H647" s="11"/>
      <c r="I647" s="11"/>
      <c r="J647" s="11"/>
      <c r="K647" s="11"/>
      <c r="L647" s="11"/>
      <c r="M647" s="11"/>
    </row>
    <row r="648" spans="1:13" x14ac:dyDescent="0.25">
      <c r="A648" s="11"/>
      <c r="B648" s="11"/>
      <c r="C648" s="11"/>
      <c r="D648" s="12"/>
      <c r="E648" s="13" t="s">
        <v>313</v>
      </c>
      <c r="F648" s="11">
        <v>1</v>
      </c>
      <c r="G648" s="16">
        <v>1.75</v>
      </c>
      <c r="H648" s="16">
        <v>0</v>
      </c>
      <c r="I648" s="16">
        <v>2.8</v>
      </c>
      <c r="J648" s="15">
        <f>F648*(G648+ (G648= 0))*(H648+ (H648= 0))*(I648+ (I648= 0))</f>
        <v>4.8999999999999995</v>
      </c>
      <c r="K648" s="11"/>
      <c r="L648" s="11"/>
      <c r="M648" s="11"/>
    </row>
    <row r="649" spans="1:13" x14ac:dyDescent="0.25">
      <c r="A649" s="11"/>
      <c r="B649" s="11"/>
      <c r="C649" s="11"/>
      <c r="D649" s="12"/>
      <c r="E649" s="13" t="s">
        <v>18</v>
      </c>
      <c r="F649" s="11">
        <v>1</v>
      </c>
      <c r="G649" s="16">
        <v>0.8</v>
      </c>
      <c r="H649" s="16">
        <v>0</v>
      </c>
      <c r="I649" s="16">
        <v>2.6</v>
      </c>
      <c r="J649" s="15">
        <f>F649*(G649+ (G649= 0))*(H649+ (H649= 0))*(I649+ (I649= 0))</f>
        <v>2.08</v>
      </c>
      <c r="K649" s="11"/>
      <c r="L649" s="11"/>
      <c r="M649" s="11"/>
    </row>
    <row r="650" spans="1:13" x14ac:dyDescent="0.25">
      <c r="A650" s="11"/>
      <c r="B650" s="11"/>
      <c r="C650" s="11"/>
      <c r="D650" s="12"/>
      <c r="E650" s="13" t="s">
        <v>198</v>
      </c>
      <c r="F650" s="11">
        <v>1</v>
      </c>
      <c r="G650" s="16">
        <v>0.9</v>
      </c>
      <c r="H650" s="16">
        <v>0</v>
      </c>
      <c r="I650" s="16">
        <v>2.6</v>
      </c>
      <c r="J650" s="15">
        <f>F650*(G650+ (G650= 0))*(H650+ (H650= 0))*(I650+ (I650= 0))</f>
        <v>2.3400000000000003</v>
      </c>
      <c r="K650" s="11"/>
      <c r="L650" s="11"/>
      <c r="M650" s="11"/>
    </row>
    <row r="651" spans="1:13" x14ac:dyDescent="0.25">
      <c r="A651" s="11"/>
      <c r="B651" s="11"/>
      <c r="C651" s="11"/>
      <c r="D651" s="12"/>
      <c r="E651" s="11"/>
      <c r="F651" s="11"/>
      <c r="G651" s="11"/>
      <c r="H651" s="11"/>
      <c r="I651" s="11"/>
      <c r="J651" s="17" t="s">
        <v>478</v>
      </c>
      <c r="K651" s="18">
        <f>SUM(J648:J650)</f>
        <v>9.32</v>
      </c>
      <c r="L651" s="16">
        <v>0</v>
      </c>
      <c r="M651" s="10">
        <f>ROUND(L651*K651,2)</f>
        <v>0</v>
      </c>
    </row>
    <row r="652" spans="1:13" ht="0.95" customHeight="1" x14ac:dyDescent="0.25">
      <c r="A652" s="19"/>
      <c r="B652" s="19"/>
      <c r="C652" s="19"/>
      <c r="D652" s="29"/>
      <c r="E652" s="19"/>
      <c r="F652" s="19"/>
      <c r="G652" s="19"/>
      <c r="H652" s="19"/>
      <c r="I652" s="19"/>
      <c r="J652" s="19"/>
      <c r="K652" s="19"/>
      <c r="L652" s="19"/>
      <c r="M652" s="19"/>
    </row>
    <row r="653" spans="1:13" x14ac:dyDescent="0.25">
      <c r="A653" s="13" t="s">
        <v>479</v>
      </c>
      <c r="B653" s="13" t="s">
        <v>22</v>
      </c>
      <c r="C653" s="13" t="s">
        <v>6</v>
      </c>
      <c r="D653" s="28" t="s">
        <v>480</v>
      </c>
      <c r="E653" s="11"/>
      <c r="F653" s="11"/>
      <c r="G653" s="11"/>
      <c r="H653" s="11"/>
      <c r="I653" s="11"/>
      <c r="J653" s="11"/>
      <c r="K653" s="14">
        <f>K656</f>
        <v>2</v>
      </c>
      <c r="L653" s="15">
        <f>L656</f>
        <v>0</v>
      </c>
      <c r="M653" s="15">
        <f>M656</f>
        <v>0</v>
      </c>
    </row>
    <row r="654" spans="1:13" ht="56.25" x14ac:dyDescent="0.25">
      <c r="A654" s="11"/>
      <c r="B654" s="11"/>
      <c r="C654" s="11"/>
      <c r="D654" s="12" t="s">
        <v>481</v>
      </c>
      <c r="E654" s="11"/>
      <c r="F654" s="11"/>
      <c r="G654" s="11"/>
      <c r="H654" s="11"/>
      <c r="I654" s="11"/>
      <c r="J654" s="11"/>
      <c r="K654" s="11"/>
      <c r="L654" s="11"/>
      <c r="M654" s="11"/>
    </row>
    <row r="655" spans="1:13" x14ac:dyDescent="0.25">
      <c r="A655" s="11"/>
      <c r="B655" s="11"/>
      <c r="C655" s="11"/>
      <c r="D655" s="12"/>
      <c r="E655" s="13" t="s">
        <v>18</v>
      </c>
      <c r="F655" s="11">
        <v>2</v>
      </c>
      <c r="G655" s="16">
        <v>0</v>
      </c>
      <c r="H655" s="16">
        <v>0</v>
      </c>
      <c r="I655" s="16">
        <v>0</v>
      </c>
      <c r="J655" s="15">
        <f>F655*(G655+ (G655= 0))*(H655+ (H655= 0))*(I655+ (I655= 0))</f>
        <v>2</v>
      </c>
      <c r="K655" s="11"/>
      <c r="L655" s="11"/>
      <c r="M655" s="11"/>
    </row>
    <row r="656" spans="1:13" x14ac:dyDescent="0.25">
      <c r="A656" s="11"/>
      <c r="B656" s="11"/>
      <c r="C656" s="11"/>
      <c r="D656" s="12"/>
      <c r="E656" s="11"/>
      <c r="F656" s="11"/>
      <c r="G656" s="11"/>
      <c r="H656" s="11"/>
      <c r="I656" s="11"/>
      <c r="J656" s="17" t="s">
        <v>482</v>
      </c>
      <c r="K656" s="18">
        <f>SUM(J655:J655)</f>
        <v>2</v>
      </c>
      <c r="L656" s="16">
        <v>0</v>
      </c>
      <c r="M656" s="10">
        <f>ROUND(L656*K656,2)</f>
        <v>0</v>
      </c>
    </row>
    <row r="657" spans="1:13" ht="0.95" customHeight="1" x14ac:dyDescent="0.25">
      <c r="A657" s="19"/>
      <c r="B657" s="19"/>
      <c r="C657" s="19"/>
      <c r="D657" s="29"/>
      <c r="E657" s="19"/>
      <c r="F657" s="19"/>
      <c r="G657" s="19"/>
      <c r="H657" s="19"/>
      <c r="I657" s="19"/>
      <c r="J657" s="19"/>
      <c r="K657" s="19"/>
      <c r="L657" s="19"/>
      <c r="M657" s="19"/>
    </row>
    <row r="658" spans="1:13" x14ac:dyDescent="0.25">
      <c r="A658" s="13" t="s">
        <v>483</v>
      </c>
      <c r="B658" s="13" t="s">
        <v>22</v>
      </c>
      <c r="C658" s="13" t="s">
        <v>6</v>
      </c>
      <c r="D658" s="28" t="s">
        <v>484</v>
      </c>
      <c r="E658" s="11"/>
      <c r="F658" s="11"/>
      <c r="G658" s="11"/>
      <c r="H658" s="11"/>
      <c r="I658" s="11"/>
      <c r="J658" s="11"/>
      <c r="K658" s="14">
        <f>K663</f>
        <v>3.4499999999999997</v>
      </c>
      <c r="L658" s="15">
        <f>L663</f>
        <v>0</v>
      </c>
      <c r="M658" s="15">
        <f>M663</f>
        <v>0</v>
      </c>
    </row>
    <row r="659" spans="1:13" x14ac:dyDescent="0.25">
      <c r="A659" s="11"/>
      <c r="B659" s="11"/>
      <c r="C659" s="11"/>
      <c r="D659" s="12"/>
      <c r="E659" s="11"/>
      <c r="F659" s="11"/>
      <c r="G659" s="11"/>
      <c r="H659" s="11"/>
      <c r="I659" s="11"/>
      <c r="J659" s="11"/>
      <c r="K659" s="11"/>
      <c r="L659" s="11"/>
      <c r="M659" s="11"/>
    </row>
    <row r="660" spans="1:13" x14ac:dyDescent="0.25">
      <c r="A660" s="11"/>
      <c r="B660" s="11"/>
      <c r="C660" s="11"/>
      <c r="D660" s="12"/>
      <c r="E660" s="13" t="s">
        <v>313</v>
      </c>
      <c r="F660" s="11">
        <v>1</v>
      </c>
      <c r="G660" s="16">
        <v>1.75</v>
      </c>
      <c r="H660" s="16">
        <v>0</v>
      </c>
      <c r="I660" s="16">
        <v>0</v>
      </c>
      <c r="J660" s="15">
        <f>F660*(G660+ (G660= 0))*(H660+ (H660= 0))*(I660+ (I660= 0))</f>
        <v>1.75</v>
      </c>
      <c r="K660" s="11"/>
      <c r="L660" s="11"/>
      <c r="M660" s="11"/>
    </row>
    <row r="661" spans="1:13" x14ac:dyDescent="0.25">
      <c r="A661" s="11"/>
      <c r="B661" s="11"/>
      <c r="C661" s="11"/>
      <c r="D661" s="12"/>
      <c r="E661" s="13" t="s">
        <v>18</v>
      </c>
      <c r="F661" s="11">
        <v>1</v>
      </c>
      <c r="G661" s="16">
        <v>0.8</v>
      </c>
      <c r="H661" s="16">
        <v>0</v>
      </c>
      <c r="I661" s="16">
        <v>0</v>
      </c>
      <c r="J661" s="15">
        <f>F661*(G661+ (G661= 0))*(H661+ (H661= 0))*(I661+ (I661= 0))</f>
        <v>0.8</v>
      </c>
      <c r="K661" s="11"/>
      <c r="L661" s="11"/>
      <c r="M661" s="11"/>
    </row>
    <row r="662" spans="1:13" x14ac:dyDescent="0.25">
      <c r="A662" s="11"/>
      <c r="B662" s="11"/>
      <c r="C662" s="11"/>
      <c r="D662" s="12"/>
      <c r="E662" s="13" t="s">
        <v>198</v>
      </c>
      <c r="F662" s="11">
        <v>1</v>
      </c>
      <c r="G662" s="16">
        <v>0.9</v>
      </c>
      <c r="H662" s="16">
        <v>0</v>
      </c>
      <c r="I662" s="16">
        <v>0</v>
      </c>
      <c r="J662" s="15">
        <f>F662*(G662+ (G662= 0))*(H662+ (H662= 0))*(I662+ (I662= 0))</f>
        <v>0.9</v>
      </c>
      <c r="K662" s="11"/>
      <c r="L662" s="11"/>
      <c r="M662" s="11"/>
    </row>
    <row r="663" spans="1:13" x14ac:dyDescent="0.25">
      <c r="A663" s="11"/>
      <c r="B663" s="11"/>
      <c r="C663" s="11"/>
      <c r="D663" s="12"/>
      <c r="E663" s="11"/>
      <c r="F663" s="11"/>
      <c r="G663" s="11"/>
      <c r="H663" s="11"/>
      <c r="I663" s="11"/>
      <c r="J663" s="17" t="s">
        <v>485</v>
      </c>
      <c r="K663" s="18">
        <f>SUM(J660:J662)</f>
        <v>3.4499999999999997</v>
      </c>
      <c r="L663" s="16">
        <v>0</v>
      </c>
      <c r="M663" s="10">
        <f>ROUND(L663*K663,2)</f>
        <v>0</v>
      </c>
    </row>
    <row r="664" spans="1:13" ht="0.95" customHeight="1" x14ac:dyDescent="0.25">
      <c r="A664" s="19"/>
      <c r="B664" s="19"/>
      <c r="C664" s="19"/>
      <c r="D664" s="29"/>
      <c r="E664" s="19"/>
      <c r="F664" s="19"/>
      <c r="G664" s="19"/>
      <c r="H664" s="19"/>
      <c r="I664" s="19"/>
      <c r="J664" s="19"/>
      <c r="K664" s="19"/>
      <c r="L664" s="19"/>
      <c r="M664" s="19"/>
    </row>
    <row r="665" spans="1:13" ht="22.5" x14ac:dyDescent="0.25">
      <c r="A665" s="13" t="s">
        <v>486</v>
      </c>
      <c r="B665" s="13" t="s">
        <v>22</v>
      </c>
      <c r="C665" s="13" t="s">
        <v>288</v>
      </c>
      <c r="D665" s="28" t="s">
        <v>487</v>
      </c>
      <c r="E665" s="11"/>
      <c r="F665" s="11"/>
      <c r="G665" s="11"/>
      <c r="H665" s="11"/>
      <c r="I665" s="11"/>
      <c r="J665" s="11"/>
      <c r="K665" s="14">
        <f>K670</f>
        <v>5.15</v>
      </c>
      <c r="L665" s="15">
        <f>L670</f>
        <v>0</v>
      </c>
      <c r="M665" s="15">
        <f>M670</f>
        <v>0</v>
      </c>
    </row>
    <row r="666" spans="1:13" x14ac:dyDescent="0.25">
      <c r="A666" s="11"/>
      <c r="B666" s="11"/>
      <c r="C666" s="11"/>
      <c r="D666" s="12"/>
      <c r="E666" s="11"/>
      <c r="F666" s="11"/>
      <c r="G666" s="11"/>
      <c r="H666" s="11"/>
      <c r="I666" s="11"/>
      <c r="J666" s="11"/>
      <c r="K666" s="11"/>
      <c r="L666" s="11"/>
      <c r="M666" s="11"/>
    </row>
    <row r="667" spans="1:13" x14ac:dyDescent="0.25">
      <c r="A667" s="11"/>
      <c r="B667" s="11"/>
      <c r="C667" s="11"/>
      <c r="D667" s="12"/>
      <c r="E667" s="13" t="s">
        <v>313</v>
      </c>
      <c r="F667" s="11">
        <v>1</v>
      </c>
      <c r="G667" s="16">
        <v>1.75</v>
      </c>
      <c r="H667" s="16">
        <v>0</v>
      </c>
      <c r="I667" s="16">
        <v>0</v>
      </c>
      <c r="J667" s="15">
        <f>F667*(G667+ (G667= 0))*(H667+ (H667= 0))*(I667+ (I667= 0))</f>
        <v>1.75</v>
      </c>
      <c r="K667" s="11"/>
      <c r="L667" s="11"/>
      <c r="M667" s="11"/>
    </row>
    <row r="668" spans="1:13" x14ac:dyDescent="0.25">
      <c r="A668" s="11"/>
      <c r="B668" s="11"/>
      <c r="C668" s="11"/>
      <c r="D668" s="12"/>
      <c r="E668" s="13" t="s">
        <v>18</v>
      </c>
      <c r="F668" s="11">
        <v>1</v>
      </c>
      <c r="G668" s="16">
        <v>1.65</v>
      </c>
      <c r="H668" s="16">
        <v>0</v>
      </c>
      <c r="I668" s="16">
        <v>0</v>
      </c>
      <c r="J668" s="15">
        <f>F668*(G668+ (G668= 0))*(H668+ (H668= 0))*(I668+ (I668= 0))</f>
        <v>1.65</v>
      </c>
      <c r="K668" s="11"/>
      <c r="L668" s="11"/>
      <c r="M668" s="11"/>
    </row>
    <row r="669" spans="1:13" x14ac:dyDescent="0.25">
      <c r="A669" s="11"/>
      <c r="B669" s="11"/>
      <c r="C669" s="11"/>
      <c r="D669" s="12"/>
      <c r="E669" s="13" t="s">
        <v>198</v>
      </c>
      <c r="F669" s="11">
        <v>1</v>
      </c>
      <c r="G669" s="16">
        <v>1.75</v>
      </c>
      <c r="H669" s="16">
        <v>0</v>
      </c>
      <c r="I669" s="16">
        <v>0</v>
      </c>
      <c r="J669" s="15">
        <f>F669*(G669+ (G669= 0))*(H669+ (H669= 0))*(I669+ (I669= 0))</f>
        <v>1.75</v>
      </c>
      <c r="K669" s="11"/>
      <c r="L669" s="11"/>
      <c r="M669" s="11"/>
    </row>
    <row r="670" spans="1:13" x14ac:dyDescent="0.25">
      <c r="A670" s="11"/>
      <c r="B670" s="11"/>
      <c r="C670" s="11"/>
      <c r="D670" s="12"/>
      <c r="E670" s="11"/>
      <c r="F670" s="11"/>
      <c r="G670" s="11"/>
      <c r="H670" s="11"/>
      <c r="I670" s="11"/>
      <c r="J670" s="17" t="s">
        <v>488</v>
      </c>
      <c r="K670" s="18">
        <f>SUM(J667:J669)</f>
        <v>5.15</v>
      </c>
      <c r="L670" s="16">
        <v>0</v>
      </c>
      <c r="M670" s="10">
        <f>ROUND(L670*K670,2)</f>
        <v>0</v>
      </c>
    </row>
    <row r="671" spans="1:13" ht="0.95" customHeight="1" x14ac:dyDescent="0.25">
      <c r="A671" s="19"/>
      <c r="B671" s="19"/>
      <c r="C671" s="19"/>
      <c r="D671" s="29"/>
      <c r="E671" s="19"/>
      <c r="F671" s="19"/>
      <c r="G671" s="19"/>
      <c r="H671" s="19"/>
      <c r="I671" s="19"/>
      <c r="J671" s="19"/>
      <c r="K671" s="19"/>
      <c r="L671" s="19"/>
      <c r="M671" s="19"/>
    </row>
    <row r="672" spans="1:13" x14ac:dyDescent="0.25">
      <c r="A672" s="13" t="s">
        <v>489</v>
      </c>
      <c r="B672" s="13" t="s">
        <v>22</v>
      </c>
      <c r="C672" s="13" t="s">
        <v>6</v>
      </c>
      <c r="D672" s="28" t="s">
        <v>490</v>
      </c>
      <c r="E672" s="11"/>
      <c r="F672" s="11"/>
      <c r="G672" s="11"/>
      <c r="H672" s="11"/>
      <c r="I672" s="11"/>
      <c r="J672" s="11"/>
      <c r="K672" s="14">
        <f>K690</f>
        <v>82.941600000000008</v>
      </c>
      <c r="L672" s="15">
        <f>L690</f>
        <v>0</v>
      </c>
      <c r="M672" s="15">
        <f>M690</f>
        <v>0</v>
      </c>
    </row>
    <row r="673" spans="1:13" ht="33.75" x14ac:dyDescent="0.25">
      <c r="A673" s="11"/>
      <c r="B673" s="11"/>
      <c r="C673" s="11"/>
      <c r="D673" s="12" t="s">
        <v>491</v>
      </c>
      <c r="E673" s="11"/>
      <c r="F673" s="11"/>
      <c r="G673" s="11"/>
      <c r="H673" s="11"/>
      <c r="I673" s="11"/>
      <c r="J673" s="11"/>
      <c r="K673" s="11"/>
      <c r="L673" s="11"/>
      <c r="M673" s="11"/>
    </row>
    <row r="674" spans="1:13" x14ac:dyDescent="0.25">
      <c r="A674" s="11"/>
      <c r="B674" s="11"/>
      <c r="C674" s="11"/>
      <c r="D674" s="12"/>
      <c r="E674" s="13" t="s">
        <v>18</v>
      </c>
      <c r="F674" s="11">
        <v>1</v>
      </c>
      <c r="G674" s="16">
        <v>1.18</v>
      </c>
      <c r="H674" s="16">
        <v>0</v>
      </c>
      <c r="I674" s="16">
        <v>1.83</v>
      </c>
      <c r="J674" s="15">
        <f>F674*(G674+ (G674= 0))*(H674+ (H674= 0))*(I674+ (I674= 0))</f>
        <v>2.1593999999999998</v>
      </c>
      <c r="K674" s="11"/>
      <c r="L674" s="11"/>
      <c r="M674" s="11"/>
    </row>
    <row r="675" spans="1:13" x14ac:dyDescent="0.25">
      <c r="A675" s="11"/>
      <c r="B675" s="11"/>
      <c r="C675" s="11"/>
      <c r="D675" s="12"/>
      <c r="E675" s="13" t="s">
        <v>18</v>
      </c>
      <c r="F675" s="11">
        <v>9</v>
      </c>
      <c r="G675" s="16">
        <v>1.29</v>
      </c>
      <c r="H675" s="16">
        <v>0</v>
      </c>
      <c r="I675" s="16">
        <v>1.83</v>
      </c>
      <c r="J675" s="15">
        <f>F675*(G675+ (G675= 0))*(H675+ (H675= 0))*(I675+ (I675= 0))</f>
        <v>21.246300000000002</v>
      </c>
      <c r="K675" s="11"/>
      <c r="L675" s="11"/>
      <c r="M675" s="11"/>
    </row>
    <row r="676" spans="1:13" x14ac:dyDescent="0.25">
      <c r="A676" s="11"/>
      <c r="B676" s="11"/>
      <c r="C676" s="11"/>
      <c r="D676" s="12"/>
      <c r="E676" s="13" t="s">
        <v>18</v>
      </c>
      <c r="F676" s="11">
        <v>1</v>
      </c>
      <c r="G676" s="16">
        <v>0.52</v>
      </c>
      <c r="H676" s="16">
        <v>0</v>
      </c>
      <c r="I676" s="16">
        <v>1.83</v>
      </c>
      <c r="J676" s="15">
        <f>F676*(G676+ (G676= 0))*(H676+ (H676= 0))*(I676+ (I676= 0))</f>
        <v>0.95160000000000011</v>
      </c>
      <c r="K676" s="11"/>
      <c r="L676" s="11"/>
      <c r="M676" s="11"/>
    </row>
    <row r="677" spans="1:13" x14ac:dyDescent="0.25">
      <c r="A677" s="11"/>
      <c r="B677" s="11"/>
      <c r="C677" s="11"/>
      <c r="D677" s="12"/>
      <c r="E677" s="13" t="s">
        <v>18</v>
      </c>
      <c r="F677" s="11">
        <v>1</v>
      </c>
      <c r="G677" s="16">
        <v>1.78</v>
      </c>
      <c r="H677" s="16">
        <v>0</v>
      </c>
      <c r="I677" s="16">
        <v>1.83</v>
      </c>
      <c r="J677" s="15">
        <f>F677*(G677+ (G677= 0))*(H677+ (H677= 0))*(I677+ (I677= 0))</f>
        <v>3.2574000000000001</v>
      </c>
      <c r="K677" s="11"/>
      <c r="L677" s="11"/>
      <c r="M677" s="11"/>
    </row>
    <row r="678" spans="1:13" x14ac:dyDescent="0.25">
      <c r="A678" s="11"/>
      <c r="B678" s="11"/>
      <c r="C678" s="11"/>
      <c r="D678" s="12"/>
      <c r="E678" s="13" t="s">
        <v>18</v>
      </c>
      <c r="F678" s="11">
        <v>1</v>
      </c>
      <c r="G678" s="16">
        <v>0.26</v>
      </c>
      <c r="H678" s="16">
        <v>0</v>
      </c>
      <c r="I678" s="16">
        <v>1.83</v>
      </c>
      <c r="J678" s="15">
        <f>F678*(G678+ (G678= 0))*(H678+ (H678= 0))*(I678+ (I678= 0))</f>
        <v>0.47580000000000006</v>
      </c>
      <c r="K678" s="11"/>
      <c r="L678" s="11"/>
      <c r="M678" s="11"/>
    </row>
    <row r="679" spans="1:13" x14ac:dyDescent="0.25">
      <c r="A679" s="11"/>
      <c r="B679" s="11"/>
      <c r="C679" s="11"/>
      <c r="D679" s="12"/>
      <c r="E679" s="13" t="s">
        <v>18</v>
      </c>
      <c r="F679" s="11">
        <v>1</v>
      </c>
      <c r="G679" s="16">
        <v>0.35</v>
      </c>
      <c r="H679" s="16">
        <v>0</v>
      </c>
      <c r="I679" s="16">
        <v>1.83</v>
      </c>
      <c r="J679" s="15">
        <f>F679*(G679+ (G679= 0))*(H679+ (H679= 0))*(I679+ (I679= 0))</f>
        <v>0.64049999999999996</v>
      </c>
      <c r="K679" s="11"/>
      <c r="L679" s="11"/>
      <c r="M679" s="11"/>
    </row>
    <row r="680" spans="1:13" x14ac:dyDescent="0.25">
      <c r="A680" s="11"/>
      <c r="B680" s="11"/>
      <c r="C680" s="11"/>
      <c r="D680" s="12"/>
      <c r="E680" s="13" t="s">
        <v>18</v>
      </c>
      <c r="F680" s="11">
        <v>1</v>
      </c>
      <c r="G680" s="16">
        <v>1.26</v>
      </c>
      <c r="H680" s="16">
        <v>0</v>
      </c>
      <c r="I680" s="16">
        <v>1.83</v>
      </c>
      <c r="J680" s="15">
        <f>F680*(G680+ (G680= 0))*(H680+ (H680= 0))*(I680+ (I680= 0))</f>
        <v>2.3058000000000001</v>
      </c>
      <c r="K680" s="11"/>
      <c r="L680" s="11"/>
      <c r="M680" s="11"/>
    </row>
    <row r="681" spans="1:13" x14ac:dyDescent="0.25">
      <c r="A681" s="11"/>
      <c r="B681" s="11"/>
      <c r="C681" s="11"/>
      <c r="D681" s="12"/>
      <c r="E681" s="13" t="s">
        <v>18</v>
      </c>
      <c r="F681" s="11">
        <v>2</v>
      </c>
      <c r="G681" s="16">
        <v>1.68</v>
      </c>
      <c r="H681" s="16">
        <v>0</v>
      </c>
      <c r="I681" s="16">
        <v>2.4300000000000002</v>
      </c>
      <c r="J681" s="15">
        <f>F681*(G681+ (G681= 0))*(H681+ (H681= 0))*(I681+ (I681= 0))</f>
        <v>8.1647999999999996</v>
      </c>
      <c r="K681" s="11"/>
      <c r="L681" s="11"/>
      <c r="M681" s="11"/>
    </row>
    <row r="682" spans="1:13" x14ac:dyDescent="0.25">
      <c r="A682" s="11"/>
      <c r="B682" s="11"/>
      <c r="C682" s="11"/>
      <c r="D682" s="12"/>
      <c r="E682" s="13" t="s">
        <v>18</v>
      </c>
      <c r="F682" s="11">
        <v>1</v>
      </c>
      <c r="G682" s="16">
        <v>2.65</v>
      </c>
      <c r="H682" s="16">
        <v>0</v>
      </c>
      <c r="I682" s="16">
        <v>2.4300000000000002</v>
      </c>
      <c r="J682" s="15">
        <f>F682*(G682+ (G682= 0))*(H682+ (H682= 0))*(I682+ (I682= 0))</f>
        <v>6.4394999999999998</v>
      </c>
      <c r="K682" s="11"/>
      <c r="L682" s="11"/>
      <c r="M682" s="11"/>
    </row>
    <row r="683" spans="1:13" x14ac:dyDescent="0.25">
      <c r="A683" s="11"/>
      <c r="B683" s="11"/>
      <c r="C683" s="11"/>
      <c r="D683" s="12"/>
      <c r="E683" s="13" t="s">
        <v>18</v>
      </c>
      <c r="F683" s="11">
        <v>1</v>
      </c>
      <c r="G683" s="16">
        <v>2.44</v>
      </c>
      <c r="H683" s="16">
        <v>0</v>
      </c>
      <c r="I683" s="16">
        <v>2.4300000000000002</v>
      </c>
      <c r="J683" s="15">
        <f>F683*(G683+ (G683= 0))*(H683+ (H683= 0))*(I683+ (I683= 0))</f>
        <v>5.9292000000000007</v>
      </c>
      <c r="K683" s="11"/>
      <c r="L683" s="11"/>
      <c r="M683" s="11"/>
    </row>
    <row r="684" spans="1:13" x14ac:dyDescent="0.25">
      <c r="A684" s="11"/>
      <c r="B684" s="11"/>
      <c r="C684" s="11"/>
      <c r="D684" s="12"/>
      <c r="E684" s="13" t="s">
        <v>18</v>
      </c>
      <c r="F684" s="11">
        <v>2</v>
      </c>
      <c r="G684" s="16">
        <v>2.0299999999999998</v>
      </c>
      <c r="H684" s="16">
        <v>0</v>
      </c>
      <c r="I684" s="16">
        <v>2.4300000000000002</v>
      </c>
      <c r="J684" s="15">
        <f>F684*(G684+ (G684= 0))*(H684+ (H684= 0))*(I684+ (I684= 0))</f>
        <v>9.8658000000000001</v>
      </c>
      <c r="K684" s="11"/>
      <c r="L684" s="11"/>
      <c r="M684" s="11"/>
    </row>
    <row r="685" spans="1:13" x14ac:dyDescent="0.25">
      <c r="A685" s="11"/>
      <c r="B685" s="11"/>
      <c r="C685" s="11"/>
      <c r="D685" s="12"/>
      <c r="E685" s="13" t="s">
        <v>18</v>
      </c>
      <c r="F685" s="11">
        <v>1</v>
      </c>
      <c r="G685" s="16">
        <v>2.65</v>
      </c>
      <c r="H685" s="16">
        <v>0</v>
      </c>
      <c r="I685" s="16">
        <v>2.4300000000000002</v>
      </c>
      <c r="J685" s="15">
        <f>F685*(G685+ (G685= 0))*(H685+ (H685= 0))*(I685+ (I685= 0))</f>
        <v>6.4394999999999998</v>
      </c>
      <c r="K685" s="11"/>
      <c r="L685" s="11"/>
      <c r="M685" s="11"/>
    </row>
    <row r="686" spans="1:13" x14ac:dyDescent="0.25">
      <c r="A686" s="11"/>
      <c r="B686" s="11"/>
      <c r="C686" s="11"/>
      <c r="D686" s="12"/>
      <c r="E686" s="13" t="s">
        <v>18</v>
      </c>
      <c r="F686" s="11">
        <v>2</v>
      </c>
      <c r="G686" s="16">
        <v>1.3</v>
      </c>
      <c r="H686" s="16">
        <v>0</v>
      </c>
      <c r="I686" s="16">
        <v>2.4300000000000002</v>
      </c>
      <c r="J686" s="15">
        <f>F686*(G686+ (G686= 0))*(H686+ (H686= 0))*(I686+ (I686= 0))</f>
        <v>6.3180000000000005</v>
      </c>
      <c r="K686" s="11"/>
      <c r="L686" s="11"/>
      <c r="M686" s="11"/>
    </row>
    <row r="687" spans="1:13" x14ac:dyDescent="0.25">
      <c r="A687" s="11"/>
      <c r="B687" s="11"/>
      <c r="C687" s="11"/>
      <c r="D687" s="12"/>
      <c r="E687" s="13" t="s">
        <v>18</v>
      </c>
      <c r="F687" s="11">
        <v>2</v>
      </c>
      <c r="G687" s="16">
        <v>0.8</v>
      </c>
      <c r="H687" s="16">
        <v>0</v>
      </c>
      <c r="I687" s="16">
        <v>2.4300000000000002</v>
      </c>
      <c r="J687" s="15">
        <f>F687*(G687+ (G687= 0))*(H687+ (H687= 0))*(I687+ (I687= 0))</f>
        <v>3.8880000000000003</v>
      </c>
      <c r="K687" s="11"/>
      <c r="L687" s="11"/>
      <c r="M687" s="11"/>
    </row>
    <row r="688" spans="1:13" x14ac:dyDescent="0.25">
      <c r="A688" s="11"/>
      <c r="B688" s="11"/>
      <c r="C688" s="11"/>
      <c r="D688" s="12"/>
      <c r="E688" s="13" t="s">
        <v>134</v>
      </c>
      <c r="F688" s="11">
        <v>2</v>
      </c>
      <c r="G688" s="16">
        <v>1</v>
      </c>
      <c r="H688" s="16">
        <v>0</v>
      </c>
      <c r="I688" s="16">
        <v>2.4300000000000002</v>
      </c>
      <c r="J688" s="15">
        <f>F688*(G688+ (G688= 0))*(H688+ (H688= 0))*(I688+ (I688= 0))</f>
        <v>4.8600000000000003</v>
      </c>
      <c r="K688" s="11"/>
      <c r="L688" s="11"/>
      <c r="M688" s="11"/>
    </row>
    <row r="689" spans="1:13" x14ac:dyDescent="0.25">
      <c r="A689" s="11"/>
      <c r="B689" s="11"/>
      <c r="C689" s="11"/>
      <c r="D689" s="12"/>
      <c r="E689" s="13" t="s">
        <v>18</v>
      </c>
      <c r="F689" s="11">
        <v>0</v>
      </c>
      <c r="G689" s="16">
        <v>0</v>
      </c>
      <c r="H689" s="16">
        <v>0</v>
      </c>
      <c r="I689" s="16">
        <v>0</v>
      </c>
      <c r="J689" s="15">
        <f>F689*(G689+ (G689= 0))*(H689+ (H689= 0))*(I689+ (I689= 0))</f>
        <v>0</v>
      </c>
      <c r="K689" s="11"/>
      <c r="L689" s="11"/>
      <c r="M689" s="11"/>
    </row>
    <row r="690" spans="1:13" x14ac:dyDescent="0.25">
      <c r="A690" s="11"/>
      <c r="B690" s="11"/>
      <c r="C690" s="11"/>
      <c r="D690" s="12"/>
      <c r="E690" s="11"/>
      <c r="F690" s="11"/>
      <c r="G690" s="11"/>
      <c r="H690" s="11"/>
      <c r="I690" s="11"/>
      <c r="J690" s="17" t="s">
        <v>492</v>
      </c>
      <c r="K690" s="18">
        <f>SUM(J674:J689)</f>
        <v>82.941600000000008</v>
      </c>
      <c r="L690" s="16">
        <v>0</v>
      </c>
      <c r="M690" s="10">
        <f>ROUND(L690*K690,2)</f>
        <v>0</v>
      </c>
    </row>
    <row r="691" spans="1:13" ht="0.95" customHeight="1" x14ac:dyDescent="0.25">
      <c r="A691" s="19"/>
      <c r="B691" s="19"/>
      <c r="C691" s="19"/>
      <c r="D691" s="29"/>
      <c r="E691" s="19"/>
      <c r="F691" s="19"/>
      <c r="G691" s="19"/>
      <c r="H691" s="19"/>
      <c r="I691" s="19"/>
      <c r="J691" s="19"/>
      <c r="K691" s="19"/>
      <c r="L691" s="19"/>
      <c r="M691" s="19"/>
    </row>
    <row r="692" spans="1:13" x14ac:dyDescent="0.25">
      <c r="A692" s="13" t="s">
        <v>493</v>
      </c>
      <c r="B692" s="13" t="s">
        <v>22</v>
      </c>
      <c r="C692" s="13" t="s">
        <v>6</v>
      </c>
      <c r="D692" s="28" t="s">
        <v>494</v>
      </c>
      <c r="E692" s="11"/>
      <c r="F692" s="11"/>
      <c r="G692" s="11"/>
      <c r="H692" s="11"/>
      <c r="I692" s="11"/>
      <c r="J692" s="11"/>
      <c r="K692" s="14">
        <f>K695</f>
        <v>1</v>
      </c>
      <c r="L692" s="15">
        <f>L695</f>
        <v>0</v>
      </c>
      <c r="M692" s="15">
        <f>M695</f>
        <v>0</v>
      </c>
    </row>
    <row r="693" spans="1:13" x14ac:dyDescent="0.25">
      <c r="A693" s="11"/>
      <c r="B693" s="11"/>
      <c r="C693" s="11"/>
      <c r="D693" s="12"/>
      <c r="E693" s="11"/>
      <c r="F693" s="11"/>
      <c r="G693" s="11"/>
      <c r="H693" s="11"/>
      <c r="I693" s="11"/>
      <c r="J693" s="11"/>
      <c r="K693" s="11"/>
      <c r="L693" s="11"/>
      <c r="M693" s="11"/>
    </row>
    <row r="694" spans="1:13" x14ac:dyDescent="0.25">
      <c r="A694" s="11"/>
      <c r="B694" s="11"/>
      <c r="C694" s="11"/>
      <c r="D694" s="12"/>
      <c r="E694" s="13" t="s">
        <v>18</v>
      </c>
      <c r="F694" s="11">
        <v>1</v>
      </c>
      <c r="G694" s="16">
        <v>0</v>
      </c>
      <c r="H694" s="16">
        <v>0</v>
      </c>
      <c r="I694" s="16">
        <v>0</v>
      </c>
      <c r="J694" s="15">
        <f>F694*(G694+ (G694= 0))*(H694+ (H694= 0))*(I694+ (I694= 0))</f>
        <v>1</v>
      </c>
      <c r="K694" s="11"/>
      <c r="L694" s="11"/>
      <c r="M694" s="11"/>
    </row>
    <row r="695" spans="1:13" x14ac:dyDescent="0.25">
      <c r="A695" s="11"/>
      <c r="B695" s="11"/>
      <c r="C695" s="11"/>
      <c r="D695" s="12"/>
      <c r="E695" s="11"/>
      <c r="F695" s="11"/>
      <c r="G695" s="11"/>
      <c r="H695" s="11"/>
      <c r="I695" s="11"/>
      <c r="J695" s="17" t="s">
        <v>495</v>
      </c>
      <c r="K695" s="18">
        <f>SUM(J694:J694)</f>
        <v>1</v>
      </c>
      <c r="L695" s="16">
        <v>0</v>
      </c>
      <c r="M695" s="10">
        <f>ROUND(L695*K695,2)</f>
        <v>0</v>
      </c>
    </row>
    <row r="696" spans="1:13" ht="0.95" customHeight="1" x14ac:dyDescent="0.25">
      <c r="A696" s="19"/>
      <c r="B696" s="19"/>
      <c r="C696" s="19"/>
      <c r="D696" s="29"/>
      <c r="E696" s="19"/>
      <c r="F696" s="19"/>
      <c r="G696" s="19"/>
      <c r="H696" s="19"/>
      <c r="I696" s="19"/>
      <c r="J696" s="19"/>
      <c r="K696" s="19"/>
      <c r="L696" s="19"/>
      <c r="M696" s="19"/>
    </row>
    <row r="697" spans="1:13" x14ac:dyDescent="0.25">
      <c r="A697" s="13" t="s">
        <v>239</v>
      </c>
      <c r="B697" s="13" t="s">
        <v>22</v>
      </c>
      <c r="C697" s="13" t="s">
        <v>18</v>
      </c>
      <c r="D697" s="28" t="s">
        <v>18</v>
      </c>
      <c r="E697" s="11"/>
      <c r="F697" s="11"/>
      <c r="G697" s="11"/>
      <c r="H697" s="11"/>
      <c r="I697" s="11"/>
      <c r="J697" s="11"/>
      <c r="K697" s="23">
        <v>0</v>
      </c>
      <c r="L697" s="16">
        <v>0</v>
      </c>
      <c r="M697" s="15">
        <f>ROUND(K697*L697,2)</f>
        <v>0</v>
      </c>
    </row>
    <row r="698" spans="1:13" ht="67.5" x14ac:dyDescent="0.25">
      <c r="A698" s="11"/>
      <c r="B698" s="11"/>
      <c r="C698" s="11"/>
      <c r="D698" s="12" t="s">
        <v>240</v>
      </c>
      <c r="E698" s="11"/>
      <c r="F698" s="11"/>
      <c r="G698" s="11"/>
      <c r="H698" s="11"/>
      <c r="I698" s="11"/>
      <c r="J698" s="11"/>
      <c r="K698" s="11"/>
      <c r="L698" s="11"/>
      <c r="M698" s="11"/>
    </row>
    <row r="699" spans="1:13" x14ac:dyDescent="0.25">
      <c r="A699" s="11"/>
      <c r="B699" s="11"/>
      <c r="C699" s="11"/>
      <c r="D699" s="12"/>
      <c r="E699" s="11"/>
      <c r="F699" s="11"/>
      <c r="G699" s="11"/>
      <c r="H699" s="11"/>
      <c r="I699" s="11"/>
      <c r="J699" s="17" t="s">
        <v>496</v>
      </c>
      <c r="K699" s="20">
        <v>1</v>
      </c>
      <c r="L699" s="10">
        <f>M637+M644+M651+M656+M663+M670+M690+M695+M697</f>
        <v>0</v>
      </c>
      <c r="M699" s="10">
        <f>ROUND(L699*K699,2)</f>
        <v>0</v>
      </c>
    </row>
    <row r="700" spans="1:13" ht="0.95" customHeight="1" x14ac:dyDescent="0.25">
      <c r="A700" s="19"/>
      <c r="B700" s="19"/>
      <c r="C700" s="19"/>
      <c r="D700" s="29"/>
      <c r="E700" s="19"/>
      <c r="F700" s="19"/>
      <c r="G700" s="19"/>
      <c r="H700" s="19"/>
      <c r="I700" s="19"/>
      <c r="J700" s="19"/>
      <c r="K700" s="19"/>
      <c r="L700" s="19"/>
      <c r="M700" s="19"/>
    </row>
    <row r="701" spans="1:13" x14ac:dyDescent="0.25">
      <c r="A701" s="7" t="s">
        <v>497</v>
      </c>
      <c r="B701" s="7" t="s">
        <v>17</v>
      </c>
      <c r="C701" s="7" t="s">
        <v>18</v>
      </c>
      <c r="D701" s="27" t="s">
        <v>498</v>
      </c>
      <c r="E701" s="8"/>
      <c r="F701" s="8"/>
      <c r="G701" s="8"/>
      <c r="H701" s="8"/>
      <c r="I701" s="8"/>
      <c r="J701" s="8"/>
      <c r="K701" s="9">
        <f>K835</f>
        <v>1</v>
      </c>
      <c r="L701" s="10">
        <f>L835</f>
        <v>0</v>
      </c>
      <c r="M701" s="10">
        <f>M835</f>
        <v>0</v>
      </c>
    </row>
    <row r="702" spans="1:13" x14ac:dyDescent="0.25">
      <c r="A702" s="11"/>
      <c r="B702" s="11"/>
      <c r="C702" s="11"/>
      <c r="D702" s="12"/>
      <c r="E702" s="11"/>
      <c r="F702" s="11"/>
      <c r="G702" s="11"/>
      <c r="H702" s="11"/>
      <c r="I702" s="11"/>
      <c r="J702" s="11"/>
      <c r="K702" s="11"/>
      <c r="L702" s="11"/>
      <c r="M702" s="11"/>
    </row>
    <row r="703" spans="1:13" x14ac:dyDescent="0.25">
      <c r="A703" s="21" t="s">
        <v>499</v>
      </c>
      <c r="B703" s="21" t="s">
        <v>17</v>
      </c>
      <c r="C703" s="21" t="s">
        <v>18</v>
      </c>
      <c r="D703" s="30" t="s">
        <v>500</v>
      </c>
      <c r="E703" s="22"/>
      <c r="F703" s="22"/>
      <c r="G703" s="22"/>
      <c r="H703" s="22"/>
      <c r="I703" s="22"/>
      <c r="J703" s="22"/>
      <c r="K703" s="18">
        <f>K716</f>
        <v>1</v>
      </c>
      <c r="L703" s="10">
        <f>L716</f>
        <v>0</v>
      </c>
      <c r="M703" s="10">
        <f>M716</f>
        <v>0</v>
      </c>
    </row>
    <row r="704" spans="1:13" x14ac:dyDescent="0.25">
      <c r="A704" s="11"/>
      <c r="B704" s="11"/>
      <c r="C704" s="11"/>
      <c r="D704" s="12"/>
      <c r="E704" s="11"/>
      <c r="F704" s="11"/>
      <c r="G704" s="11"/>
      <c r="H704" s="11"/>
      <c r="I704" s="11"/>
      <c r="J704" s="11"/>
      <c r="K704" s="11"/>
      <c r="L704" s="11"/>
      <c r="M704" s="11"/>
    </row>
    <row r="705" spans="1:13" ht="22.5" x14ac:dyDescent="0.25">
      <c r="A705" s="13" t="s">
        <v>501</v>
      </c>
      <c r="B705" s="13" t="s">
        <v>22</v>
      </c>
      <c r="C705" s="13" t="s">
        <v>503</v>
      </c>
      <c r="D705" s="28" t="s">
        <v>502</v>
      </c>
      <c r="E705" s="11"/>
      <c r="F705" s="11"/>
      <c r="G705" s="11"/>
      <c r="H705" s="11"/>
      <c r="I705" s="11"/>
      <c r="J705" s="11"/>
      <c r="K705" s="14">
        <f>K709</f>
        <v>24</v>
      </c>
      <c r="L705" s="15">
        <f>L709</f>
        <v>0</v>
      </c>
      <c r="M705" s="15">
        <f>M709</f>
        <v>0</v>
      </c>
    </row>
    <row r="706" spans="1:13" ht="45" x14ac:dyDescent="0.25">
      <c r="A706" s="11"/>
      <c r="B706" s="11"/>
      <c r="C706" s="11"/>
      <c r="D706" s="12" t="s">
        <v>504</v>
      </c>
      <c r="E706" s="11"/>
      <c r="F706" s="11"/>
      <c r="G706" s="11"/>
      <c r="H706" s="11"/>
      <c r="I706" s="11"/>
      <c r="J706" s="11"/>
      <c r="K706" s="11"/>
      <c r="L706" s="11"/>
      <c r="M706" s="11"/>
    </row>
    <row r="707" spans="1:13" x14ac:dyDescent="0.25">
      <c r="A707" s="11"/>
      <c r="B707" s="11"/>
      <c r="C707" s="11"/>
      <c r="D707" s="12"/>
      <c r="E707" s="13" t="s">
        <v>505</v>
      </c>
      <c r="F707" s="11">
        <v>1</v>
      </c>
      <c r="G707" s="23">
        <v>14</v>
      </c>
      <c r="H707" s="23">
        <v>0</v>
      </c>
      <c r="I707" s="23">
        <v>0</v>
      </c>
      <c r="J707" s="14">
        <f>F707*(G707+ (G707= 0))*(H707+ (H707= 0))*(I707+ (I707= 0))</f>
        <v>14</v>
      </c>
      <c r="K707" s="11"/>
      <c r="L707" s="11"/>
      <c r="M707" s="11"/>
    </row>
    <row r="708" spans="1:13" x14ac:dyDescent="0.25">
      <c r="A708" s="11"/>
      <c r="B708" s="11"/>
      <c r="C708" s="11"/>
      <c r="D708" s="12"/>
      <c r="E708" s="13" t="s">
        <v>506</v>
      </c>
      <c r="F708" s="11">
        <v>1</v>
      </c>
      <c r="G708" s="23">
        <v>10</v>
      </c>
      <c r="H708" s="23">
        <v>0</v>
      </c>
      <c r="I708" s="23">
        <v>0</v>
      </c>
      <c r="J708" s="14">
        <f>F708*(G708+ (G708= 0))*(H708+ (H708= 0))*(I708+ (I708= 0))</f>
        <v>10</v>
      </c>
      <c r="K708" s="11"/>
      <c r="L708" s="11"/>
      <c r="M708" s="11"/>
    </row>
    <row r="709" spans="1:13" x14ac:dyDescent="0.25">
      <c r="A709" s="11"/>
      <c r="B709" s="11"/>
      <c r="C709" s="11"/>
      <c r="D709" s="12"/>
      <c r="E709" s="11"/>
      <c r="F709" s="11"/>
      <c r="G709" s="11"/>
      <c r="H709" s="11"/>
      <c r="I709" s="11"/>
      <c r="J709" s="17" t="s">
        <v>507</v>
      </c>
      <c r="K709" s="18">
        <f>SUM(J707:J708)</f>
        <v>24</v>
      </c>
      <c r="L709" s="16">
        <v>0</v>
      </c>
      <c r="M709" s="10">
        <f>ROUND(L709*K709,2)</f>
        <v>0</v>
      </c>
    </row>
    <row r="710" spans="1:13" ht="0.95" customHeight="1" x14ac:dyDescent="0.25">
      <c r="A710" s="19"/>
      <c r="B710" s="19"/>
      <c r="C710" s="19"/>
      <c r="D710" s="29"/>
      <c r="E710" s="19"/>
      <c r="F710" s="19"/>
      <c r="G710" s="19"/>
      <c r="H710" s="19"/>
      <c r="I710" s="19"/>
      <c r="J710" s="19"/>
      <c r="K710" s="19"/>
      <c r="L710" s="19"/>
      <c r="M710" s="19"/>
    </row>
    <row r="711" spans="1:13" ht="22.5" x14ac:dyDescent="0.25">
      <c r="A711" s="13" t="s">
        <v>508</v>
      </c>
      <c r="B711" s="13" t="s">
        <v>22</v>
      </c>
      <c r="C711" s="13" t="s">
        <v>503</v>
      </c>
      <c r="D711" s="28" t="s">
        <v>509</v>
      </c>
      <c r="E711" s="11"/>
      <c r="F711" s="11"/>
      <c r="G711" s="11"/>
      <c r="H711" s="11"/>
      <c r="I711" s="11"/>
      <c r="J711" s="11"/>
      <c r="K711" s="14">
        <f>K714</f>
        <v>25</v>
      </c>
      <c r="L711" s="15">
        <f>L714</f>
        <v>0</v>
      </c>
      <c r="M711" s="15">
        <f>M714</f>
        <v>0</v>
      </c>
    </row>
    <row r="712" spans="1:13" ht="78.75" x14ac:dyDescent="0.25">
      <c r="A712" s="11"/>
      <c r="B712" s="11"/>
      <c r="C712" s="11"/>
      <c r="D712" s="12" t="s">
        <v>510</v>
      </c>
      <c r="E712" s="11"/>
      <c r="F712" s="11"/>
      <c r="G712" s="11"/>
      <c r="H712" s="11"/>
      <c r="I712" s="11"/>
      <c r="J712" s="11"/>
      <c r="K712" s="11"/>
      <c r="L712" s="11"/>
      <c r="M712" s="11"/>
    </row>
    <row r="713" spans="1:13" x14ac:dyDescent="0.25">
      <c r="A713" s="11"/>
      <c r="B713" s="11"/>
      <c r="C713" s="11"/>
      <c r="D713" s="12"/>
      <c r="E713" s="13" t="s">
        <v>18</v>
      </c>
      <c r="F713" s="11">
        <v>1</v>
      </c>
      <c r="G713" s="23">
        <v>25</v>
      </c>
      <c r="H713" s="23">
        <v>0</v>
      </c>
      <c r="I713" s="23">
        <v>0</v>
      </c>
      <c r="J713" s="14">
        <f>F713*(G713+ (G713= 0))*(H713+ (H713= 0))*(I713+ (I713= 0))</f>
        <v>25</v>
      </c>
      <c r="K713" s="11"/>
      <c r="L713" s="11"/>
      <c r="M713" s="11"/>
    </row>
    <row r="714" spans="1:13" x14ac:dyDescent="0.25">
      <c r="A714" s="11"/>
      <c r="B714" s="11"/>
      <c r="C714" s="11"/>
      <c r="D714" s="12"/>
      <c r="E714" s="11"/>
      <c r="F714" s="11"/>
      <c r="G714" s="11"/>
      <c r="H714" s="11"/>
      <c r="I714" s="11"/>
      <c r="J714" s="17" t="s">
        <v>511</v>
      </c>
      <c r="K714" s="18">
        <f>SUM(J713:J713)</f>
        <v>25</v>
      </c>
      <c r="L714" s="16">
        <v>0</v>
      </c>
      <c r="M714" s="10">
        <f>ROUND(L714*K714,2)</f>
        <v>0</v>
      </c>
    </row>
    <row r="715" spans="1:13" ht="0.95" customHeight="1" x14ac:dyDescent="0.25">
      <c r="A715" s="19"/>
      <c r="B715" s="19"/>
      <c r="C715" s="19"/>
      <c r="D715" s="29"/>
      <c r="E715" s="19"/>
      <c r="F715" s="19"/>
      <c r="G715" s="19"/>
      <c r="H715" s="19"/>
      <c r="I715" s="19"/>
      <c r="J715" s="19"/>
      <c r="K715" s="19"/>
      <c r="L715" s="19"/>
      <c r="M715" s="19"/>
    </row>
    <row r="716" spans="1:13" x14ac:dyDescent="0.25">
      <c r="A716" s="11"/>
      <c r="B716" s="11"/>
      <c r="C716" s="11"/>
      <c r="D716" s="12"/>
      <c r="E716" s="11"/>
      <c r="F716" s="11"/>
      <c r="G716" s="11"/>
      <c r="H716" s="11"/>
      <c r="I716" s="11"/>
      <c r="J716" s="17" t="s">
        <v>512</v>
      </c>
      <c r="K716" s="23">
        <v>1</v>
      </c>
      <c r="L716" s="10">
        <f>M709+M714</f>
        <v>0</v>
      </c>
      <c r="M716" s="10">
        <f>ROUND(L716*K716,2)</f>
        <v>0</v>
      </c>
    </row>
    <row r="717" spans="1:13" ht="0.95" customHeight="1" x14ac:dyDescent="0.25">
      <c r="A717" s="19"/>
      <c r="B717" s="19"/>
      <c r="C717" s="19"/>
      <c r="D717" s="29"/>
      <c r="E717" s="19"/>
      <c r="F717" s="19"/>
      <c r="G717" s="19"/>
      <c r="H717" s="19"/>
      <c r="I717" s="19"/>
      <c r="J717" s="19"/>
      <c r="K717" s="19"/>
      <c r="L717" s="19"/>
      <c r="M717" s="19"/>
    </row>
    <row r="718" spans="1:13" x14ac:dyDescent="0.25">
      <c r="A718" s="21" t="s">
        <v>513</v>
      </c>
      <c r="B718" s="21" t="s">
        <v>17</v>
      </c>
      <c r="C718" s="21" t="s">
        <v>18</v>
      </c>
      <c r="D718" s="30" t="s">
        <v>514</v>
      </c>
      <c r="E718" s="22"/>
      <c r="F718" s="22"/>
      <c r="G718" s="22"/>
      <c r="H718" s="22"/>
      <c r="I718" s="22"/>
      <c r="J718" s="22"/>
      <c r="K718" s="18">
        <f>K749</f>
        <v>1</v>
      </c>
      <c r="L718" s="10">
        <f>L749</f>
        <v>0</v>
      </c>
      <c r="M718" s="10">
        <f>M749</f>
        <v>0</v>
      </c>
    </row>
    <row r="719" spans="1:13" x14ac:dyDescent="0.25">
      <c r="A719" s="11"/>
      <c r="B719" s="11"/>
      <c r="C719" s="11"/>
      <c r="D719" s="12"/>
      <c r="E719" s="11"/>
      <c r="F719" s="11"/>
      <c r="G719" s="11"/>
      <c r="H719" s="11"/>
      <c r="I719" s="11"/>
      <c r="J719" s="11"/>
      <c r="K719" s="11"/>
      <c r="L719" s="11"/>
      <c r="M719" s="11"/>
    </row>
    <row r="720" spans="1:13" x14ac:dyDescent="0.25">
      <c r="A720" s="13" t="s">
        <v>515</v>
      </c>
      <c r="B720" s="13" t="s">
        <v>22</v>
      </c>
      <c r="C720" s="13" t="s">
        <v>60</v>
      </c>
      <c r="D720" s="28" t="s">
        <v>516</v>
      </c>
      <c r="E720" s="11"/>
      <c r="F720" s="11"/>
      <c r="G720" s="11"/>
      <c r="H720" s="11"/>
      <c r="I720" s="11"/>
      <c r="J720" s="11"/>
      <c r="K720" s="14">
        <f>K747</f>
        <v>232.00000000000003</v>
      </c>
      <c r="L720" s="15">
        <f>L747</f>
        <v>0</v>
      </c>
      <c r="M720" s="15">
        <f>M747</f>
        <v>0</v>
      </c>
    </row>
    <row r="721" spans="1:13" ht="101.25" x14ac:dyDescent="0.25">
      <c r="A721" s="11"/>
      <c r="B721" s="11"/>
      <c r="C721" s="11"/>
      <c r="D721" s="12" t="s">
        <v>517</v>
      </c>
      <c r="E721" s="11"/>
      <c r="F721" s="11"/>
      <c r="G721" s="11"/>
      <c r="H721" s="11"/>
      <c r="I721" s="11"/>
      <c r="J721" s="11"/>
      <c r="K721" s="11"/>
      <c r="L721" s="11"/>
      <c r="M721" s="11"/>
    </row>
    <row r="722" spans="1:13" x14ac:dyDescent="0.25">
      <c r="A722" s="11"/>
      <c r="B722" s="11"/>
      <c r="C722" s="11"/>
      <c r="D722" s="12"/>
      <c r="E722" s="13" t="s">
        <v>518</v>
      </c>
      <c r="F722" s="11">
        <v>0</v>
      </c>
      <c r="G722" s="23">
        <v>0</v>
      </c>
      <c r="H722" s="23">
        <v>0</v>
      </c>
      <c r="I722" s="23">
        <v>0</v>
      </c>
      <c r="J722" s="14">
        <f>F722*(G722+ (G722= 0))*(H722+ (H722= 0))*(I722+ (I722= 0))</f>
        <v>0</v>
      </c>
      <c r="K722" s="11"/>
      <c r="L722" s="11"/>
      <c r="M722" s="11"/>
    </row>
    <row r="723" spans="1:13" x14ac:dyDescent="0.25">
      <c r="A723" s="11"/>
      <c r="B723" s="11"/>
      <c r="C723" s="11"/>
      <c r="D723" s="12"/>
      <c r="E723" s="13" t="s">
        <v>519</v>
      </c>
      <c r="F723" s="11">
        <v>1</v>
      </c>
      <c r="G723" s="23">
        <v>13</v>
      </c>
      <c r="H723" s="23">
        <v>1.6</v>
      </c>
      <c r="I723" s="23">
        <v>0</v>
      </c>
      <c r="J723" s="14">
        <f>F723*(G723+ (G723= 0))*(H723+ (H723= 0))*(I723+ (I723= 0))</f>
        <v>20.8</v>
      </c>
      <c r="K723" s="11"/>
      <c r="L723" s="11"/>
      <c r="M723" s="11"/>
    </row>
    <row r="724" spans="1:13" x14ac:dyDescent="0.25">
      <c r="A724" s="11"/>
      <c r="B724" s="11"/>
      <c r="C724" s="11"/>
      <c r="D724" s="12"/>
      <c r="E724" s="13" t="s">
        <v>520</v>
      </c>
      <c r="F724" s="11">
        <v>1</v>
      </c>
      <c r="G724" s="23">
        <v>9</v>
      </c>
      <c r="H724" s="23">
        <v>1.4</v>
      </c>
      <c r="I724" s="23">
        <v>0</v>
      </c>
      <c r="J724" s="14">
        <f>F724*(G724+ (G724= 0))*(H724+ (H724= 0))*(I724+ (I724= 0))</f>
        <v>12.6</v>
      </c>
      <c r="K724" s="11"/>
      <c r="L724" s="11"/>
      <c r="M724" s="11"/>
    </row>
    <row r="725" spans="1:13" x14ac:dyDescent="0.25">
      <c r="A725" s="11"/>
      <c r="B725" s="11"/>
      <c r="C725" s="11"/>
      <c r="D725" s="12"/>
      <c r="E725" s="13" t="s">
        <v>521</v>
      </c>
      <c r="F725" s="11">
        <v>1</v>
      </c>
      <c r="G725" s="23">
        <v>6</v>
      </c>
      <c r="H725" s="23">
        <v>1.3</v>
      </c>
      <c r="I725" s="23">
        <v>0</v>
      </c>
      <c r="J725" s="14">
        <f>F725*(G725+ (G725= 0))*(H725+ (H725= 0))*(I725+ (I725= 0))</f>
        <v>7.8000000000000007</v>
      </c>
      <c r="K725" s="11"/>
      <c r="L725" s="11"/>
      <c r="M725" s="11"/>
    </row>
    <row r="726" spans="1:13" x14ac:dyDescent="0.25">
      <c r="A726" s="11"/>
      <c r="B726" s="11"/>
      <c r="C726" s="11"/>
      <c r="D726" s="12"/>
      <c r="E726" s="13" t="s">
        <v>522</v>
      </c>
      <c r="F726" s="11">
        <v>1</v>
      </c>
      <c r="G726" s="23">
        <v>8</v>
      </c>
      <c r="H726" s="23">
        <v>1.2</v>
      </c>
      <c r="I726" s="23">
        <v>0</v>
      </c>
      <c r="J726" s="14">
        <f>F726*(G726+ (G726= 0))*(H726+ (H726= 0))*(I726+ (I726= 0))</f>
        <v>9.6</v>
      </c>
      <c r="K726" s="11"/>
      <c r="L726" s="11"/>
      <c r="M726" s="11"/>
    </row>
    <row r="727" spans="1:13" x14ac:dyDescent="0.25">
      <c r="A727" s="11"/>
      <c r="B727" s="11"/>
      <c r="C727" s="11"/>
      <c r="D727" s="12"/>
      <c r="E727" s="13" t="s">
        <v>523</v>
      </c>
      <c r="F727" s="11">
        <v>1</v>
      </c>
      <c r="G727" s="23">
        <v>4</v>
      </c>
      <c r="H727" s="23">
        <v>1.1000000000000001</v>
      </c>
      <c r="I727" s="23">
        <v>0</v>
      </c>
      <c r="J727" s="14">
        <f>F727*(G727+ (G727= 0))*(H727+ (H727= 0))*(I727+ (I727= 0))</f>
        <v>4.4000000000000004</v>
      </c>
      <c r="K727" s="11"/>
      <c r="L727" s="11"/>
      <c r="M727" s="11"/>
    </row>
    <row r="728" spans="1:13" x14ac:dyDescent="0.25">
      <c r="A728" s="11"/>
      <c r="B728" s="11"/>
      <c r="C728" s="11"/>
      <c r="D728" s="12"/>
      <c r="E728" s="13" t="s">
        <v>524</v>
      </c>
      <c r="F728" s="11">
        <v>1</v>
      </c>
      <c r="G728" s="23">
        <v>12</v>
      </c>
      <c r="H728" s="23">
        <v>0.8</v>
      </c>
      <c r="I728" s="23">
        <v>0</v>
      </c>
      <c r="J728" s="14">
        <f>F728*(G728+ (G728= 0))*(H728+ (H728= 0))*(I728+ (I728= 0))</f>
        <v>9.6000000000000014</v>
      </c>
      <c r="K728" s="11"/>
      <c r="L728" s="11"/>
      <c r="M728" s="11"/>
    </row>
    <row r="729" spans="1:13" x14ac:dyDescent="0.25">
      <c r="A729" s="11"/>
      <c r="B729" s="11"/>
      <c r="C729" s="11"/>
      <c r="D729" s="12"/>
      <c r="E729" s="13" t="s">
        <v>525</v>
      </c>
      <c r="F729" s="11">
        <v>0</v>
      </c>
      <c r="G729" s="23">
        <v>0</v>
      </c>
      <c r="H729" s="23">
        <v>0</v>
      </c>
      <c r="I729" s="23">
        <v>0</v>
      </c>
      <c r="J729" s="14">
        <f>F729*(G729+ (G729= 0))*(H729+ (H729= 0))*(I729+ (I729= 0))</f>
        <v>0</v>
      </c>
      <c r="K729" s="11"/>
      <c r="L729" s="11"/>
      <c r="M729" s="11"/>
    </row>
    <row r="730" spans="1:13" x14ac:dyDescent="0.25">
      <c r="A730" s="11"/>
      <c r="B730" s="11"/>
      <c r="C730" s="11"/>
      <c r="D730" s="12"/>
      <c r="E730" s="13" t="s">
        <v>519</v>
      </c>
      <c r="F730" s="11">
        <v>1</v>
      </c>
      <c r="G730" s="23">
        <v>11</v>
      </c>
      <c r="H730" s="23">
        <v>1.6</v>
      </c>
      <c r="I730" s="23">
        <v>0</v>
      </c>
      <c r="J730" s="14">
        <f>F730*(G730+ (G730= 0))*(H730+ (H730= 0))*(I730+ (I730= 0))</f>
        <v>17.600000000000001</v>
      </c>
      <c r="K730" s="11"/>
      <c r="L730" s="11"/>
      <c r="M730" s="11"/>
    </row>
    <row r="731" spans="1:13" x14ac:dyDescent="0.25">
      <c r="A731" s="11"/>
      <c r="B731" s="11"/>
      <c r="C731" s="11"/>
      <c r="D731" s="12"/>
      <c r="E731" s="13" t="s">
        <v>520</v>
      </c>
      <c r="F731" s="11">
        <v>1</v>
      </c>
      <c r="G731" s="23">
        <v>2</v>
      </c>
      <c r="H731" s="23">
        <v>1.4</v>
      </c>
      <c r="I731" s="23">
        <v>0</v>
      </c>
      <c r="J731" s="14">
        <f>F731*(G731+ (G731= 0))*(H731+ (H731= 0))*(I731+ (I731= 0))</f>
        <v>2.8</v>
      </c>
      <c r="K731" s="11"/>
      <c r="L731" s="11"/>
      <c r="M731" s="11"/>
    </row>
    <row r="732" spans="1:13" x14ac:dyDescent="0.25">
      <c r="A732" s="11"/>
      <c r="B732" s="11"/>
      <c r="C732" s="11"/>
      <c r="D732" s="12"/>
      <c r="E732" s="13" t="s">
        <v>521</v>
      </c>
      <c r="F732" s="11">
        <v>1</v>
      </c>
      <c r="G732" s="23">
        <v>4</v>
      </c>
      <c r="H732" s="23">
        <v>1.3</v>
      </c>
      <c r="I732" s="23">
        <v>0</v>
      </c>
      <c r="J732" s="14">
        <f>F732*(G732+ (G732= 0))*(H732+ (H732= 0))*(I732+ (I732= 0))</f>
        <v>5.2</v>
      </c>
      <c r="K732" s="11"/>
      <c r="L732" s="11"/>
      <c r="M732" s="11"/>
    </row>
    <row r="733" spans="1:13" x14ac:dyDescent="0.25">
      <c r="A733" s="11"/>
      <c r="B733" s="11"/>
      <c r="C733" s="11"/>
      <c r="D733" s="12"/>
      <c r="E733" s="13" t="s">
        <v>522</v>
      </c>
      <c r="F733" s="11">
        <v>1</v>
      </c>
      <c r="G733" s="23">
        <v>8</v>
      </c>
      <c r="H733" s="23">
        <v>1.2</v>
      </c>
      <c r="I733" s="23">
        <v>0</v>
      </c>
      <c r="J733" s="14">
        <f>F733*(G733+ (G733= 0))*(H733+ (H733= 0))*(I733+ (I733= 0))</f>
        <v>9.6</v>
      </c>
      <c r="K733" s="11"/>
      <c r="L733" s="11"/>
      <c r="M733" s="11"/>
    </row>
    <row r="734" spans="1:13" x14ac:dyDescent="0.25">
      <c r="A734" s="11"/>
      <c r="B734" s="11"/>
      <c r="C734" s="11"/>
      <c r="D734" s="12"/>
      <c r="E734" s="13" t="s">
        <v>523</v>
      </c>
      <c r="F734" s="11">
        <v>1</v>
      </c>
      <c r="G734" s="23">
        <v>4</v>
      </c>
      <c r="H734" s="23">
        <v>1.1000000000000001</v>
      </c>
      <c r="I734" s="23">
        <v>0</v>
      </c>
      <c r="J734" s="14">
        <f>F734*(G734+ (G734= 0))*(H734+ (H734= 0))*(I734+ (I734= 0))</f>
        <v>4.4000000000000004</v>
      </c>
      <c r="K734" s="11"/>
      <c r="L734" s="11"/>
      <c r="M734" s="11"/>
    </row>
    <row r="735" spans="1:13" x14ac:dyDescent="0.25">
      <c r="A735" s="11"/>
      <c r="B735" s="11"/>
      <c r="C735" s="11"/>
      <c r="D735" s="12"/>
      <c r="E735" s="13" t="s">
        <v>526</v>
      </c>
      <c r="F735" s="11">
        <v>1</v>
      </c>
      <c r="G735" s="23">
        <v>2</v>
      </c>
      <c r="H735" s="23">
        <v>1</v>
      </c>
      <c r="I735" s="23">
        <v>0</v>
      </c>
      <c r="J735" s="14">
        <f>F735*(G735+ (G735= 0))*(H735+ (H735= 0))*(I735+ (I735= 0))</f>
        <v>2</v>
      </c>
      <c r="K735" s="11"/>
      <c r="L735" s="11"/>
      <c r="M735" s="11"/>
    </row>
    <row r="736" spans="1:13" x14ac:dyDescent="0.25">
      <c r="A736" s="11"/>
      <c r="B736" s="11"/>
      <c r="C736" s="11"/>
      <c r="D736" s="12"/>
      <c r="E736" s="13" t="s">
        <v>524</v>
      </c>
      <c r="F736" s="11">
        <v>1</v>
      </c>
      <c r="G736" s="23">
        <v>18</v>
      </c>
      <c r="H736" s="23">
        <v>0.8</v>
      </c>
      <c r="I736" s="23">
        <v>0</v>
      </c>
      <c r="J736" s="14">
        <f>F736*(G736+ (G736= 0))*(H736+ (H736= 0))*(I736+ (I736= 0))</f>
        <v>14.4</v>
      </c>
      <c r="K736" s="11"/>
      <c r="L736" s="11"/>
      <c r="M736" s="11"/>
    </row>
    <row r="737" spans="1:13" x14ac:dyDescent="0.25">
      <c r="A737" s="11"/>
      <c r="B737" s="11"/>
      <c r="C737" s="11"/>
      <c r="D737" s="12"/>
      <c r="E737" s="13" t="s">
        <v>527</v>
      </c>
      <c r="F737" s="11">
        <v>0</v>
      </c>
      <c r="G737" s="23">
        <v>0</v>
      </c>
      <c r="H737" s="23">
        <v>0</v>
      </c>
      <c r="I737" s="23">
        <v>0</v>
      </c>
      <c r="J737" s="14">
        <f>F737*(G737+ (G737= 0))*(H737+ (H737= 0))*(I737+ (I737= 0))</f>
        <v>0</v>
      </c>
      <c r="K737" s="11"/>
      <c r="L737" s="11"/>
      <c r="M737" s="11"/>
    </row>
    <row r="738" spans="1:13" x14ac:dyDescent="0.25">
      <c r="A738" s="11"/>
      <c r="B738" s="11"/>
      <c r="C738" s="11"/>
      <c r="D738" s="12"/>
      <c r="E738" s="13" t="s">
        <v>528</v>
      </c>
      <c r="F738" s="11">
        <v>1</v>
      </c>
      <c r="G738" s="23">
        <v>36</v>
      </c>
      <c r="H738" s="23">
        <v>2.1</v>
      </c>
      <c r="I738" s="23">
        <v>0</v>
      </c>
      <c r="J738" s="14">
        <f>F738*(G738+ (G738= 0))*(H738+ (H738= 0))*(I738+ (I738= 0))</f>
        <v>75.600000000000009</v>
      </c>
      <c r="K738" s="11"/>
      <c r="L738" s="11"/>
      <c r="M738" s="11"/>
    </row>
    <row r="739" spans="1:13" x14ac:dyDescent="0.25">
      <c r="A739" s="11"/>
      <c r="B739" s="11"/>
      <c r="C739" s="11"/>
      <c r="D739" s="12"/>
      <c r="E739" s="13" t="s">
        <v>529</v>
      </c>
      <c r="F739" s="11">
        <v>0</v>
      </c>
      <c r="G739" s="23">
        <v>0</v>
      </c>
      <c r="H739" s="23">
        <v>0</v>
      </c>
      <c r="I739" s="23">
        <v>0</v>
      </c>
      <c r="J739" s="14">
        <f>F739*(G739+ (G739= 0))*(H739+ (H739= 0))*(I739+ (I739= 0))</f>
        <v>0</v>
      </c>
      <c r="K739" s="11"/>
      <c r="L739" s="11"/>
      <c r="M739" s="11"/>
    </row>
    <row r="740" spans="1:13" x14ac:dyDescent="0.25">
      <c r="A740" s="11"/>
      <c r="B740" s="11"/>
      <c r="C740" s="11"/>
      <c r="D740" s="12"/>
      <c r="E740" s="13" t="s">
        <v>523</v>
      </c>
      <c r="F740" s="11">
        <v>1</v>
      </c>
      <c r="G740" s="23">
        <v>8</v>
      </c>
      <c r="H740" s="23">
        <v>1.1000000000000001</v>
      </c>
      <c r="I740" s="23">
        <v>0</v>
      </c>
      <c r="J740" s="14">
        <f>F740*(G740+ (G740= 0))*(H740+ (H740= 0))*(I740+ (I740= 0))</f>
        <v>8.8000000000000007</v>
      </c>
      <c r="K740" s="11"/>
      <c r="L740" s="11"/>
      <c r="M740" s="11"/>
    </row>
    <row r="741" spans="1:13" x14ac:dyDescent="0.25">
      <c r="A741" s="11"/>
      <c r="B741" s="11"/>
      <c r="C741" s="11"/>
      <c r="D741" s="12"/>
      <c r="E741" s="13" t="s">
        <v>526</v>
      </c>
      <c r="F741" s="11">
        <v>1</v>
      </c>
      <c r="G741" s="23">
        <v>4</v>
      </c>
      <c r="H741" s="23">
        <v>1</v>
      </c>
      <c r="I741" s="23">
        <v>0</v>
      </c>
      <c r="J741" s="14">
        <f>F741*(G741+ (G741= 0))*(H741+ (H741= 0))*(I741+ (I741= 0))</f>
        <v>4</v>
      </c>
      <c r="K741" s="11"/>
      <c r="L741" s="11"/>
      <c r="M741" s="11"/>
    </row>
    <row r="742" spans="1:13" x14ac:dyDescent="0.25">
      <c r="A742" s="11"/>
      <c r="B742" s="11"/>
      <c r="C742" s="11"/>
      <c r="D742" s="12"/>
      <c r="E742" s="13" t="s">
        <v>530</v>
      </c>
      <c r="F742" s="11">
        <v>1</v>
      </c>
      <c r="G742" s="23">
        <v>3</v>
      </c>
      <c r="H742" s="23">
        <v>0.9</v>
      </c>
      <c r="I742" s="23">
        <v>0</v>
      </c>
      <c r="J742" s="14">
        <f>F742*(G742+ (G742= 0))*(H742+ (H742= 0))*(I742+ (I742= 0))</f>
        <v>2.7</v>
      </c>
      <c r="K742" s="11"/>
      <c r="L742" s="11"/>
      <c r="M742" s="11"/>
    </row>
    <row r="743" spans="1:13" x14ac:dyDescent="0.25">
      <c r="A743" s="11"/>
      <c r="B743" s="11"/>
      <c r="C743" s="11"/>
      <c r="D743" s="12"/>
      <c r="E743" s="13" t="s">
        <v>524</v>
      </c>
      <c r="F743" s="11">
        <v>1</v>
      </c>
      <c r="G743" s="23">
        <v>2</v>
      </c>
      <c r="H743" s="23">
        <v>0.8</v>
      </c>
      <c r="I743" s="23">
        <v>0</v>
      </c>
      <c r="J743" s="14">
        <f>F743*(G743+ (G743= 0))*(H743+ (H743= 0))*(I743+ (I743= 0))</f>
        <v>1.6</v>
      </c>
      <c r="K743" s="11"/>
      <c r="L743" s="11"/>
      <c r="M743" s="11"/>
    </row>
    <row r="744" spans="1:13" x14ac:dyDescent="0.25">
      <c r="A744" s="11"/>
      <c r="B744" s="11"/>
      <c r="C744" s="11"/>
      <c r="D744" s="12"/>
      <c r="E744" s="13" t="s">
        <v>531</v>
      </c>
      <c r="F744" s="11">
        <v>0</v>
      </c>
      <c r="G744" s="23">
        <v>0</v>
      </c>
      <c r="H744" s="23">
        <v>0</v>
      </c>
      <c r="I744" s="23">
        <v>0</v>
      </c>
      <c r="J744" s="14">
        <f>F744*(G744+ (G744= 0))*(H744+ (H744= 0))*(I744+ (I744= 0))</f>
        <v>0</v>
      </c>
      <c r="K744" s="11"/>
      <c r="L744" s="11"/>
      <c r="M744" s="11"/>
    </row>
    <row r="745" spans="1:13" x14ac:dyDescent="0.25">
      <c r="A745" s="11"/>
      <c r="B745" s="11"/>
      <c r="C745" s="11"/>
      <c r="D745" s="12"/>
      <c r="E745" s="13" t="s">
        <v>530</v>
      </c>
      <c r="F745" s="11">
        <v>1</v>
      </c>
      <c r="G745" s="23">
        <v>17</v>
      </c>
      <c r="H745" s="23">
        <v>0.9</v>
      </c>
      <c r="I745" s="23">
        <v>0</v>
      </c>
      <c r="J745" s="14">
        <f>F745*(G745+ (G745= 0))*(H745+ (H745= 0))*(I745+ (I745= 0))</f>
        <v>15.3</v>
      </c>
      <c r="K745" s="11"/>
      <c r="L745" s="11"/>
      <c r="M745" s="11"/>
    </row>
    <row r="746" spans="1:13" x14ac:dyDescent="0.25">
      <c r="A746" s="11"/>
      <c r="B746" s="11"/>
      <c r="C746" s="11"/>
      <c r="D746" s="12"/>
      <c r="E746" s="13" t="s">
        <v>524</v>
      </c>
      <c r="F746" s="11">
        <v>1</v>
      </c>
      <c r="G746" s="23">
        <v>4</v>
      </c>
      <c r="H746" s="23">
        <v>0.8</v>
      </c>
      <c r="I746" s="23">
        <v>0</v>
      </c>
      <c r="J746" s="14">
        <f>F746*(G746+ (G746= 0))*(H746+ (H746= 0))*(I746+ (I746= 0))</f>
        <v>3.2</v>
      </c>
      <c r="K746" s="11"/>
      <c r="L746" s="11"/>
      <c r="M746" s="11"/>
    </row>
    <row r="747" spans="1:13" x14ac:dyDescent="0.25">
      <c r="A747" s="11"/>
      <c r="B747" s="11"/>
      <c r="C747" s="11"/>
      <c r="D747" s="12"/>
      <c r="E747" s="11"/>
      <c r="F747" s="11"/>
      <c r="G747" s="11"/>
      <c r="H747" s="11"/>
      <c r="I747" s="11"/>
      <c r="J747" s="17" t="s">
        <v>532</v>
      </c>
      <c r="K747" s="18">
        <f>SUM(J722:J746)</f>
        <v>232.00000000000003</v>
      </c>
      <c r="L747" s="16">
        <v>0</v>
      </c>
      <c r="M747" s="10">
        <f>ROUND(L747*K747,2)</f>
        <v>0</v>
      </c>
    </row>
    <row r="748" spans="1:13" ht="0.95" customHeight="1" x14ac:dyDescent="0.25">
      <c r="A748" s="19"/>
      <c r="B748" s="19"/>
      <c r="C748" s="19"/>
      <c r="D748" s="29"/>
      <c r="E748" s="19"/>
      <c r="F748" s="19"/>
      <c r="G748" s="19"/>
      <c r="H748" s="19"/>
      <c r="I748" s="19"/>
      <c r="J748" s="19"/>
      <c r="K748" s="19"/>
      <c r="L748" s="19"/>
      <c r="M748" s="19"/>
    </row>
    <row r="749" spans="1:13" x14ac:dyDescent="0.25">
      <c r="A749" s="11"/>
      <c r="B749" s="11"/>
      <c r="C749" s="11"/>
      <c r="D749" s="12"/>
      <c r="E749" s="11"/>
      <c r="F749" s="11"/>
      <c r="G749" s="11"/>
      <c r="H749" s="11"/>
      <c r="I749" s="11"/>
      <c r="J749" s="17" t="s">
        <v>533</v>
      </c>
      <c r="K749" s="23">
        <v>1</v>
      </c>
      <c r="L749" s="10">
        <f>M747</f>
        <v>0</v>
      </c>
      <c r="M749" s="10">
        <f>ROUND(L749*K749,2)</f>
        <v>0</v>
      </c>
    </row>
    <row r="750" spans="1:13" ht="0.95" customHeight="1" x14ac:dyDescent="0.25">
      <c r="A750" s="19"/>
      <c r="B750" s="19"/>
      <c r="C750" s="19"/>
      <c r="D750" s="29"/>
      <c r="E750" s="19"/>
      <c r="F750" s="19"/>
      <c r="G750" s="19"/>
      <c r="H750" s="19"/>
      <c r="I750" s="19"/>
      <c r="J750" s="19"/>
      <c r="K750" s="19"/>
      <c r="L750" s="19"/>
      <c r="M750" s="19"/>
    </row>
    <row r="751" spans="1:13" ht="22.5" x14ac:dyDescent="0.25">
      <c r="A751" s="21" t="s">
        <v>534</v>
      </c>
      <c r="B751" s="21" t="s">
        <v>17</v>
      </c>
      <c r="C751" s="21" t="s">
        <v>18</v>
      </c>
      <c r="D751" s="30" t="s">
        <v>535</v>
      </c>
      <c r="E751" s="22"/>
      <c r="F751" s="22"/>
      <c r="G751" s="22"/>
      <c r="H751" s="22"/>
      <c r="I751" s="22"/>
      <c r="J751" s="22"/>
      <c r="K751" s="24">
        <v>1</v>
      </c>
      <c r="L751" s="25">
        <v>0</v>
      </c>
      <c r="M751" s="25">
        <f>ROUND(K751*L751,2)</f>
        <v>0</v>
      </c>
    </row>
    <row r="752" spans="1:13" x14ac:dyDescent="0.25">
      <c r="A752" s="11"/>
      <c r="B752" s="11"/>
      <c r="C752" s="11"/>
      <c r="D752" s="12"/>
      <c r="E752" s="11"/>
      <c r="F752" s="11"/>
      <c r="G752" s="11"/>
      <c r="H752" s="11"/>
      <c r="I752" s="11"/>
      <c r="J752" s="11"/>
      <c r="K752" s="11"/>
      <c r="L752" s="11"/>
      <c r="M752" s="11"/>
    </row>
    <row r="753" spans="1:13" ht="22.5" x14ac:dyDescent="0.25">
      <c r="A753" s="21" t="s">
        <v>536</v>
      </c>
      <c r="B753" s="21" t="s">
        <v>17</v>
      </c>
      <c r="C753" s="21" t="s">
        <v>18</v>
      </c>
      <c r="D753" s="30" t="s">
        <v>537</v>
      </c>
      <c r="E753" s="22"/>
      <c r="F753" s="22"/>
      <c r="G753" s="22"/>
      <c r="H753" s="22"/>
      <c r="I753" s="22"/>
      <c r="J753" s="22"/>
      <c r="K753" s="18">
        <f>K772</f>
        <v>1</v>
      </c>
      <c r="L753" s="10">
        <f>L772</f>
        <v>0</v>
      </c>
      <c r="M753" s="10">
        <f>M772</f>
        <v>0</v>
      </c>
    </row>
    <row r="754" spans="1:13" x14ac:dyDescent="0.25">
      <c r="A754" s="11"/>
      <c r="B754" s="11"/>
      <c r="C754" s="11"/>
      <c r="D754" s="12"/>
      <c r="E754" s="11"/>
      <c r="F754" s="11"/>
      <c r="G754" s="11"/>
      <c r="H754" s="11"/>
      <c r="I754" s="11"/>
      <c r="J754" s="11"/>
      <c r="K754" s="11"/>
      <c r="L754" s="11"/>
      <c r="M754" s="11"/>
    </row>
    <row r="755" spans="1:13" ht="22.5" x14ac:dyDescent="0.25">
      <c r="A755" s="13" t="s">
        <v>538</v>
      </c>
      <c r="B755" s="13" t="s">
        <v>22</v>
      </c>
      <c r="C755" s="13" t="s">
        <v>23</v>
      </c>
      <c r="D755" s="28" t="s">
        <v>539</v>
      </c>
      <c r="E755" s="11"/>
      <c r="F755" s="11"/>
      <c r="G755" s="11"/>
      <c r="H755" s="11"/>
      <c r="I755" s="11"/>
      <c r="J755" s="11"/>
      <c r="K755" s="14">
        <f>K758</f>
        <v>2</v>
      </c>
      <c r="L755" s="15">
        <f>L758</f>
        <v>0</v>
      </c>
      <c r="M755" s="15">
        <f>M758</f>
        <v>0</v>
      </c>
    </row>
    <row r="756" spans="1:13" x14ac:dyDescent="0.25">
      <c r="A756" s="11"/>
      <c r="B756" s="11"/>
      <c r="C756" s="11"/>
      <c r="D756" s="12"/>
      <c r="E756" s="11"/>
      <c r="F756" s="11"/>
      <c r="G756" s="11"/>
      <c r="H756" s="11"/>
      <c r="I756" s="11"/>
      <c r="J756" s="11"/>
      <c r="K756" s="11"/>
      <c r="L756" s="11"/>
      <c r="M756" s="11"/>
    </row>
    <row r="757" spans="1:13" x14ac:dyDescent="0.25">
      <c r="A757" s="11"/>
      <c r="B757" s="11"/>
      <c r="C757" s="11"/>
      <c r="D757" s="12"/>
      <c r="E757" s="13" t="s">
        <v>540</v>
      </c>
      <c r="F757" s="11">
        <v>2</v>
      </c>
      <c r="G757" s="23">
        <v>0</v>
      </c>
      <c r="H757" s="23">
        <v>0</v>
      </c>
      <c r="I757" s="23">
        <v>0</v>
      </c>
      <c r="J757" s="14">
        <f>F757*(G757+ (G757= 0))*(H757+ (H757= 0))*(I757+ (I757= 0))</f>
        <v>2</v>
      </c>
      <c r="K757" s="11"/>
      <c r="L757" s="11"/>
      <c r="M757" s="11"/>
    </row>
    <row r="758" spans="1:13" x14ac:dyDescent="0.25">
      <c r="A758" s="11"/>
      <c r="B758" s="11"/>
      <c r="C758" s="11"/>
      <c r="D758" s="12"/>
      <c r="E758" s="11"/>
      <c r="F758" s="11"/>
      <c r="G758" s="11"/>
      <c r="H758" s="11"/>
      <c r="I758" s="11"/>
      <c r="J758" s="17" t="s">
        <v>541</v>
      </c>
      <c r="K758" s="18">
        <f>SUM(J757:J757)</f>
        <v>2</v>
      </c>
      <c r="L758" s="16">
        <v>0</v>
      </c>
      <c r="M758" s="10">
        <f>ROUND(L758*K758,2)</f>
        <v>0</v>
      </c>
    </row>
    <row r="759" spans="1:13" ht="0.95" customHeight="1" x14ac:dyDescent="0.25">
      <c r="A759" s="19"/>
      <c r="B759" s="19"/>
      <c r="C759" s="19"/>
      <c r="D759" s="29"/>
      <c r="E759" s="19"/>
      <c r="F759" s="19"/>
      <c r="G759" s="19"/>
      <c r="H759" s="19"/>
      <c r="I759" s="19"/>
      <c r="J759" s="19"/>
      <c r="K759" s="19"/>
      <c r="L759" s="19"/>
      <c r="M759" s="19"/>
    </row>
    <row r="760" spans="1:13" ht="22.5" x14ac:dyDescent="0.25">
      <c r="A760" s="13" t="s">
        <v>542</v>
      </c>
      <c r="B760" s="13" t="s">
        <v>22</v>
      </c>
      <c r="C760" s="13" t="s">
        <v>23</v>
      </c>
      <c r="D760" s="28" t="s">
        <v>543</v>
      </c>
      <c r="E760" s="11"/>
      <c r="F760" s="11"/>
      <c r="G760" s="11"/>
      <c r="H760" s="11"/>
      <c r="I760" s="11"/>
      <c r="J760" s="11"/>
      <c r="K760" s="23">
        <v>1</v>
      </c>
      <c r="L760" s="16">
        <v>0</v>
      </c>
      <c r="M760" s="15">
        <f>ROUND(K760*L760,2)</f>
        <v>0</v>
      </c>
    </row>
    <row r="761" spans="1:13" x14ac:dyDescent="0.25">
      <c r="A761" s="11"/>
      <c r="B761" s="11"/>
      <c r="C761" s="11"/>
      <c r="D761" s="12"/>
      <c r="E761" s="11"/>
      <c r="F761" s="11"/>
      <c r="G761" s="11"/>
      <c r="H761" s="11"/>
      <c r="I761" s="11"/>
      <c r="J761" s="11"/>
      <c r="K761" s="11"/>
      <c r="L761" s="11"/>
      <c r="M761" s="11"/>
    </row>
    <row r="762" spans="1:13" x14ac:dyDescent="0.25">
      <c r="A762" s="13" t="s">
        <v>544</v>
      </c>
      <c r="B762" s="13" t="s">
        <v>22</v>
      </c>
      <c r="C762" s="13" t="s">
        <v>23</v>
      </c>
      <c r="D762" s="28" t="s">
        <v>545</v>
      </c>
      <c r="E762" s="11"/>
      <c r="F762" s="11"/>
      <c r="G762" s="11"/>
      <c r="H762" s="11"/>
      <c r="I762" s="11"/>
      <c r="J762" s="11"/>
      <c r="K762" s="23">
        <v>1</v>
      </c>
      <c r="L762" s="16">
        <v>0</v>
      </c>
      <c r="M762" s="15">
        <f>ROUND(K762*L762,2)</f>
        <v>0</v>
      </c>
    </row>
    <row r="763" spans="1:13" ht="101.25" x14ac:dyDescent="0.25">
      <c r="A763" s="11"/>
      <c r="B763" s="11"/>
      <c r="C763" s="11"/>
      <c r="D763" s="12" t="s">
        <v>546</v>
      </c>
      <c r="E763" s="11"/>
      <c r="F763" s="11"/>
      <c r="G763" s="11"/>
      <c r="H763" s="11"/>
      <c r="I763" s="11"/>
      <c r="J763" s="11"/>
      <c r="K763" s="11"/>
      <c r="L763" s="11"/>
      <c r="M763" s="11"/>
    </row>
    <row r="764" spans="1:13" x14ac:dyDescent="0.25">
      <c r="A764" s="13" t="s">
        <v>547</v>
      </c>
      <c r="B764" s="13" t="s">
        <v>22</v>
      </c>
      <c r="C764" s="13" t="s">
        <v>23</v>
      </c>
      <c r="D764" s="28" t="s">
        <v>548</v>
      </c>
      <c r="E764" s="11"/>
      <c r="F764" s="11"/>
      <c r="G764" s="11"/>
      <c r="H764" s="11"/>
      <c r="I764" s="11"/>
      <c r="J764" s="11"/>
      <c r="K764" s="23">
        <v>2</v>
      </c>
      <c r="L764" s="16">
        <v>0</v>
      </c>
      <c r="M764" s="15">
        <f>ROUND(K764*L764,2)</f>
        <v>0</v>
      </c>
    </row>
    <row r="765" spans="1:13" ht="101.25" x14ac:dyDescent="0.25">
      <c r="A765" s="11"/>
      <c r="B765" s="11"/>
      <c r="C765" s="11"/>
      <c r="D765" s="12" t="s">
        <v>549</v>
      </c>
      <c r="E765" s="11"/>
      <c r="F765" s="11"/>
      <c r="G765" s="11"/>
      <c r="H765" s="11"/>
      <c r="I765" s="11"/>
      <c r="J765" s="11"/>
      <c r="K765" s="11"/>
      <c r="L765" s="11"/>
      <c r="M765" s="11"/>
    </row>
    <row r="766" spans="1:13" x14ac:dyDescent="0.25">
      <c r="A766" s="13" t="s">
        <v>550</v>
      </c>
      <c r="B766" s="13" t="s">
        <v>22</v>
      </c>
      <c r="C766" s="13" t="s">
        <v>23</v>
      </c>
      <c r="D766" s="28" t="s">
        <v>551</v>
      </c>
      <c r="E766" s="11"/>
      <c r="F766" s="11"/>
      <c r="G766" s="11"/>
      <c r="H766" s="11"/>
      <c r="I766" s="11"/>
      <c r="J766" s="11"/>
      <c r="K766" s="23">
        <v>6</v>
      </c>
      <c r="L766" s="16">
        <v>0</v>
      </c>
      <c r="M766" s="15">
        <f>ROUND(K766*L766,2)</f>
        <v>0</v>
      </c>
    </row>
    <row r="767" spans="1:13" ht="101.25" x14ac:dyDescent="0.25">
      <c r="A767" s="11"/>
      <c r="B767" s="11"/>
      <c r="C767" s="11"/>
      <c r="D767" s="12" t="s">
        <v>552</v>
      </c>
      <c r="E767" s="11"/>
      <c r="F767" s="11"/>
      <c r="G767" s="11"/>
      <c r="H767" s="11"/>
      <c r="I767" s="11"/>
      <c r="J767" s="11"/>
      <c r="K767" s="11"/>
      <c r="L767" s="11"/>
      <c r="M767" s="11"/>
    </row>
    <row r="768" spans="1:13" x14ac:dyDescent="0.25">
      <c r="A768" s="13" t="s">
        <v>553</v>
      </c>
      <c r="B768" s="13" t="s">
        <v>22</v>
      </c>
      <c r="C768" s="13" t="s">
        <v>23</v>
      </c>
      <c r="D768" s="28" t="s">
        <v>554</v>
      </c>
      <c r="E768" s="11"/>
      <c r="F768" s="11"/>
      <c r="G768" s="11"/>
      <c r="H768" s="11"/>
      <c r="I768" s="11"/>
      <c r="J768" s="11"/>
      <c r="K768" s="23">
        <v>14</v>
      </c>
      <c r="L768" s="16">
        <v>0</v>
      </c>
      <c r="M768" s="15">
        <f>ROUND(K768*L768,2)</f>
        <v>0</v>
      </c>
    </row>
    <row r="769" spans="1:13" ht="90" x14ac:dyDescent="0.25">
      <c r="A769" s="11"/>
      <c r="B769" s="11"/>
      <c r="C769" s="11"/>
      <c r="D769" s="12" t="s">
        <v>555</v>
      </c>
      <c r="E769" s="11"/>
      <c r="F769" s="11"/>
      <c r="G769" s="11"/>
      <c r="H769" s="11"/>
      <c r="I769" s="11"/>
      <c r="J769" s="11"/>
      <c r="K769" s="11"/>
      <c r="L769" s="11"/>
      <c r="M769" s="11"/>
    </row>
    <row r="770" spans="1:13" ht="22.5" x14ac:dyDescent="0.25">
      <c r="A770" s="13" t="s">
        <v>556</v>
      </c>
      <c r="B770" s="13" t="s">
        <v>22</v>
      </c>
      <c r="C770" s="13" t="s">
        <v>23</v>
      </c>
      <c r="D770" s="28" t="s">
        <v>557</v>
      </c>
      <c r="E770" s="11"/>
      <c r="F770" s="11"/>
      <c r="G770" s="11"/>
      <c r="H770" s="11"/>
      <c r="I770" s="11"/>
      <c r="J770" s="11"/>
      <c r="K770" s="23">
        <v>2</v>
      </c>
      <c r="L770" s="16">
        <v>0</v>
      </c>
      <c r="M770" s="15">
        <f>ROUND(K770*L770,2)</f>
        <v>0</v>
      </c>
    </row>
    <row r="771" spans="1:13" x14ac:dyDescent="0.25">
      <c r="A771" s="11"/>
      <c r="B771" s="11"/>
      <c r="C771" s="11"/>
      <c r="D771" s="12"/>
      <c r="E771" s="11"/>
      <c r="F771" s="11"/>
      <c r="G771" s="11"/>
      <c r="H771" s="11"/>
      <c r="I771" s="11"/>
      <c r="J771" s="11"/>
      <c r="K771" s="11"/>
      <c r="L771" s="11"/>
      <c r="M771" s="11"/>
    </row>
    <row r="772" spans="1:13" x14ac:dyDescent="0.25">
      <c r="A772" s="11"/>
      <c r="B772" s="11"/>
      <c r="C772" s="11"/>
      <c r="D772" s="12"/>
      <c r="E772" s="11"/>
      <c r="F772" s="11"/>
      <c r="G772" s="11"/>
      <c r="H772" s="11"/>
      <c r="I772" s="11"/>
      <c r="J772" s="17" t="s">
        <v>558</v>
      </c>
      <c r="K772" s="23">
        <v>1</v>
      </c>
      <c r="L772" s="10">
        <f>M758+M760+M762+M764+M766+M768+M770</f>
        <v>0</v>
      </c>
      <c r="M772" s="10">
        <f>ROUND(L772*K772,2)</f>
        <v>0</v>
      </c>
    </row>
    <row r="773" spans="1:13" ht="0.95" customHeight="1" x14ac:dyDescent="0.25">
      <c r="A773" s="19"/>
      <c r="B773" s="19"/>
      <c r="C773" s="19"/>
      <c r="D773" s="29"/>
      <c r="E773" s="19"/>
      <c r="F773" s="19"/>
      <c r="G773" s="19"/>
      <c r="H773" s="19"/>
      <c r="I773" s="19"/>
      <c r="J773" s="19"/>
      <c r="K773" s="19"/>
      <c r="L773" s="19"/>
      <c r="M773" s="19"/>
    </row>
    <row r="774" spans="1:13" ht="22.5" x14ac:dyDescent="0.25">
      <c r="A774" s="21" t="s">
        <v>559</v>
      </c>
      <c r="B774" s="21" t="s">
        <v>17</v>
      </c>
      <c r="C774" s="21" t="s">
        <v>18</v>
      </c>
      <c r="D774" s="30" t="s">
        <v>560</v>
      </c>
      <c r="E774" s="22"/>
      <c r="F774" s="22"/>
      <c r="G774" s="22"/>
      <c r="H774" s="22"/>
      <c r="I774" s="22"/>
      <c r="J774" s="22"/>
      <c r="K774" s="18">
        <f>K780</f>
        <v>1</v>
      </c>
      <c r="L774" s="10">
        <f>L780</f>
        <v>0</v>
      </c>
      <c r="M774" s="10">
        <f>M780</f>
        <v>0</v>
      </c>
    </row>
    <row r="775" spans="1:13" x14ac:dyDescent="0.25">
      <c r="A775" s="11"/>
      <c r="B775" s="11"/>
      <c r="C775" s="11"/>
      <c r="D775" s="12"/>
      <c r="E775" s="11"/>
      <c r="F775" s="11"/>
      <c r="G775" s="11"/>
      <c r="H775" s="11"/>
      <c r="I775" s="11"/>
      <c r="J775" s="11"/>
      <c r="K775" s="11"/>
      <c r="L775" s="11"/>
      <c r="M775" s="11"/>
    </row>
    <row r="776" spans="1:13" x14ac:dyDescent="0.25">
      <c r="A776" s="13" t="s">
        <v>561</v>
      </c>
      <c r="B776" s="13" t="s">
        <v>22</v>
      </c>
      <c r="C776" s="13" t="s">
        <v>23</v>
      </c>
      <c r="D776" s="28" t="s">
        <v>562</v>
      </c>
      <c r="E776" s="11"/>
      <c r="F776" s="11"/>
      <c r="G776" s="11"/>
      <c r="H776" s="11"/>
      <c r="I776" s="11"/>
      <c r="J776" s="11"/>
      <c r="K776" s="23">
        <v>2</v>
      </c>
      <c r="L776" s="16">
        <v>0</v>
      </c>
      <c r="M776" s="15">
        <f>ROUND(K776*L776,2)</f>
        <v>0</v>
      </c>
    </row>
    <row r="777" spans="1:13" x14ac:dyDescent="0.25">
      <c r="A777" s="11"/>
      <c r="B777" s="11"/>
      <c r="C777" s="11"/>
      <c r="D777" s="12"/>
      <c r="E777" s="11"/>
      <c r="F777" s="11"/>
      <c r="G777" s="11"/>
      <c r="H777" s="11"/>
      <c r="I777" s="11"/>
      <c r="J777" s="11"/>
      <c r="K777" s="11"/>
      <c r="L777" s="11"/>
      <c r="M777" s="11"/>
    </row>
    <row r="778" spans="1:13" x14ac:dyDescent="0.25">
      <c r="A778" s="13" t="s">
        <v>563</v>
      </c>
      <c r="B778" s="13" t="s">
        <v>22</v>
      </c>
      <c r="C778" s="13" t="s">
        <v>23</v>
      </c>
      <c r="D778" s="28" t="s">
        <v>564</v>
      </c>
      <c r="E778" s="11"/>
      <c r="F778" s="11"/>
      <c r="G778" s="11"/>
      <c r="H778" s="11"/>
      <c r="I778" s="11"/>
      <c r="J778" s="11"/>
      <c r="K778" s="23">
        <v>2</v>
      </c>
      <c r="L778" s="16">
        <v>0</v>
      </c>
      <c r="M778" s="15">
        <f>ROUND(K778*L778,2)</f>
        <v>0</v>
      </c>
    </row>
    <row r="779" spans="1:13" x14ac:dyDescent="0.25">
      <c r="A779" s="11"/>
      <c r="B779" s="11"/>
      <c r="C779" s="11"/>
      <c r="D779" s="12"/>
      <c r="E779" s="11"/>
      <c r="F779" s="11"/>
      <c r="G779" s="11"/>
      <c r="H779" s="11"/>
      <c r="I779" s="11"/>
      <c r="J779" s="11"/>
      <c r="K779" s="11"/>
      <c r="L779" s="11"/>
      <c r="M779" s="11"/>
    </row>
    <row r="780" spans="1:13" x14ac:dyDescent="0.25">
      <c r="A780" s="11"/>
      <c r="B780" s="11"/>
      <c r="C780" s="11"/>
      <c r="D780" s="12"/>
      <c r="E780" s="11"/>
      <c r="F780" s="11"/>
      <c r="G780" s="11"/>
      <c r="H780" s="11"/>
      <c r="I780" s="11"/>
      <c r="J780" s="17" t="s">
        <v>565</v>
      </c>
      <c r="K780" s="23">
        <v>1</v>
      </c>
      <c r="L780" s="10">
        <f>M776+M778</f>
        <v>0</v>
      </c>
      <c r="M780" s="10">
        <f>ROUND(L780*K780,2)</f>
        <v>0</v>
      </c>
    </row>
    <row r="781" spans="1:13" ht="0.95" customHeight="1" x14ac:dyDescent="0.25">
      <c r="A781" s="19"/>
      <c r="B781" s="19"/>
      <c r="C781" s="19"/>
      <c r="D781" s="29"/>
      <c r="E781" s="19"/>
      <c r="F781" s="19"/>
      <c r="G781" s="19"/>
      <c r="H781" s="19"/>
      <c r="I781" s="19"/>
      <c r="J781" s="19"/>
      <c r="K781" s="19"/>
      <c r="L781" s="19"/>
      <c r="M781" s="19"/>
    </row>
    <row r="782" spans="1:13" ht="22.5" x14ac:dyDescent="0.25">
      <c r="A782" s="21" t="s">
        <v>566</v>
      </c>
      <c r="B782" s="21" t="s">
        <v>17</v>
      </c>
      <c r="C782" s="21" t="s">
        <v>18</v>
      </c>
      <c r="D782" s="30" t="s">
        <v>567</v>
      </c>
      <c r="E782" s="22"/>
      <c r="F782" s="22"/>
      <c r="G782" s="22"/>
      <c r="H782" s="22"/>
      <c r="I782" s="22"/>
      <c r="J782" s="22"/>
      <c r="K782" s="18">
        <f>K805</f>
        <v>1</v>
      </c>
      <c r="L782" s="10">
        <f>L805</f>
        <v>0</v>
      </c>
      <c r="M782" s="10">
        <f>M805</f>
        <v>0</v>
      </c>
    </row>
    <row r="783" spans="1:13" x14ac:dyDescent="0.25">
      <c r="A783" s="11"/>
      <c r="B783" s="11"/>
      <c r="C783" s="11"/>
      <c r="D783" s="12"/>
      <c r="E783" s="11"/>
      <c r="F783" s="11"/>
      <c r="G783" s="11"/>
      <c r="H783" s="11"/>
      <c r="I783" s="11"/>
      <c r="J783" s="11"/>
      <c r="K783" s="11"/>
      <c r="L783" s="11"/>
      <c r="M783" s="11"/>
    </row>
    <row r="784" spans="1:13" x14ac:dyDescent="0.25">
      <c r="A784" s="21" t="s">
        <v>568</v>
      </c>
      <c r="B784" s="21" t="s">
        <v>17</v>
      </c>
      <c r="C784" s="21" t="s">
        <v>18</v>
      </c>
      <c r="D784" s="30" t="s">
        <v>569</v>
      </c>
      <c r="E784" s="22"/>
      <c r="F784" s="22"/>
      <c r="G784" s="22"/>
      <c r="H784" s="22"/>
      <c r="I784" s="22"/>
      <c r="J784" s="22"/>
      <c r="K784" s="18">
        <f>K793</f>
        <v>1</v>
      </c>
      <c r="L784" s="10">
        <f>L793</f>
        <v>0</v>
      </c>
      <c r="M784" s="10">
        <f>M793</f>
        <v>0</v>
      </c>
    </row>
    <row r="785" spans="1:13" x14ac:dyDescent="0.25">
      <c r="A785" s="11"/>
      <c r="B785" s="11"/>
      <c r="C785" s="11"/>
      <c r="D785" s="12"/>
      <c r="E785" s="11"/>
      <c r="F785" s="11"/>
      <c r="G785" s="11"/>
      <c r="H785" s="11"/>
      <c r="I785" s="11"/>
      <c r="J785" s="11"/>
      <c r="K785" s="11"/>
      <c r="L785" s="11"/>
      <c r="M785" s="11"/>
    </row>
    <row r="786" spans="1:13" ht="22.5" x14ac:dyDescent="0.25">
      <c r="A786" s="13" t="s">
        <v>570</v>
      </c>
      <c r="B786" s="13" t="s">
        <v>22</v>
      </c>
      <c r="C786" s="13" t="s">
        <v>18</v>
      </c>
      <c r="D786" s="28" t="s">
        <v>571</v>
      </c>
      <c r="E786" s="11"/>
      <c r="F786" s="11"/>
      <c r="G786" s="11"/>
      <c r="H786" s="11"/>
      <c r="I786" s="11"/>
      <c r="J786" s="11"/>
      <c r="K786" s="23">
        <v>30</v>
      </c>
      <c r="L786" s="16">
        <v>0</v>
      </c>
      <c r="M786" s="15">
        <f>ROUND(K786*L786,2)</f>
        <v>0</v>
      </c>
    </row>
    <row r="787" spans="1:13" x14ac:dyDescent="0.25">
      <c r="A787" s="11"/>
      <c r="B787" s="11"/>
      <c r="C787" s="11"/>
      <c r="D787" s="12"/>
      <c r="E787" s="11"/>
      <c r="F787" s="11"/>
      <c r="G787" s="11"/>
      <c r="H787" s="11"/>
      <c r="I787" s="11"/>
      <c r="J787" s="11"/>
      <c r="K787" s="11"/>
      <c r="L787" s="11"/>
      <c r="M787" s="11"/>
    </row>
    <row r="788" spans="1:13" x14ac:dyDescent="0.25">
      <c r="A788" s="13" t="s">
        <v>572</v>
      </c>
      <c r="B788" s="13" t="s">
        <v>22</v>
      </c>
      <c r="C788" s="13" t="s">
        <v>18</v>
      </c>
      <c r="D788" s="28" t="s">
        <v>573</v>
      </c>
      <c r="E788" s="11"/>
      <c r="F788" s="11"/>
      <c r="G788" s="11"/>
      <c r="H788" s="11"/>
      <c r="I788" s="11"/>
      <c r="J788" s="11"/>
      <c r="K788" s="14">
        <f>K791</f>
        <v>3</v>
      </c>
      <c r="L788" s="15">
        <f>L791</f>
        <v>0</v>
      </c>
      <c r="M788" s="15">
        <f>M791</f>
        <v>0</v>
      </c>
    </row>
    <row r="789" spans="1:13" x14ac:dyDescent="0.25">
      <c r="A789" s="11"/>
      <c r="B789" s="11"/>
      <c r="C789" s="11"/>
      <c r="D789" s="12"/>
      <c r="E789" s="11"/>
      <c r="F789" s="11"/>
      <c r="G789" s="11"/>
      <c r="H789" s="11"/>
      <c r="I789" s="11"/>
      <c r="J789" s="11"/>
      <c r="K789" s="11"/>
      <c r="L789" s="11"/>
      <c r="M789" s="11"/>
    </row>
    <row r="790" spans="1:13" x14ac:dyDescent="0.25">
      <c r="A790" s="11"/>
      <c r="B790" s="11"/>
      <c r="C790" s="11"/>
      <c r="D790" s="12"/>
      <c r="E790" s="13" t="s">
        <v>574</v>
      </c>
      <c r="F790" s="11">
        <v>3</v>
      </c>
      <c r="G790" s="23">
        <v>0</v>
      </c>
      <c r="H790" s="23">
        <v>0</v>
      </c>
      <c r="I790" s="23">
        <v>0</v>
      </c>
      <c r="J790" s="14">
        <f>F790*(G790+ (G790= 0))*(H790+ (H790= 0))*(I790+ (I790= 0))</f>
        <v>3</v>
      </c>
      <c r="K790" s="11"/>
      <c r="L790" s="11"/>
      <c r="M790" s="11"/>
    </row>
    <row r="791" spans="1:13" x14ac:dyDescent="0.25">
      <c r="A791" s="11"/>
      <c r="B791" s="11"/>
      <c r="C791" s="11"/>
      <c r="D791" s="12"/>
      <c r="E791" s="11"/>
      <c r="F791" s="11"/>
      <c r="G791" s="11"/>
      <c r="H791" s="11"/>
      <c r="I791" s="11"/>
      <c r="J791" s="17" t="s">
        <v>575</v>
      </c>
      <c r="K791" s="18">
        <f>SUM(J790:J790)</f>
        <v>3</v>
      </c>
      <c r="L791" s="16">
        <v>0</v>
      </c>
      <c r="M791" s="10">
        <f>ROUND(L791*K791,2)</f>
        <v>0</v>
      </c>
    </row>
    <row r="792" spans="1:13" ht="0.95" customHeight="1" x14ac:dyDescent="0.25">
      <c r="A792" s="19"/>
      <c r="B792" s="19"/>
      <c r="C792" s="19"/>
      <c r="D792" s="29"/>
      <c r="E792" s="19"/>
      <c r="F792" s="19"/>
      <c r="G792" s="19"/>
      <c r="H792" s="19"/>
      <c r="I792" s="19"/>
      <c r="J792" s="19"/>
      <c r="K792" s="19"/>
      <c r="L792" s="19"/>
      <c r="M792" s="19"/>
    </row>
    <row r="793" spans="1:13" x14ac:dyDescent="0.25">
      <c r="A793" s="11"/>
      <c r="B793" s="11"/>
      <c r="C793" s="11"/>
      <c r="D793" s="12"/>
      <c r="E793" s="11"/>
      <c r="F793" s="11"/>
      <c r="G793" s="11"/>
      <c r="H793" s="11"/>
      <c r="I793" s="11"/>
      <c r="J793" s="17" t="s">
        <v>576</v>
      </c>
      <c r="K793" s="23">
        <v>1</v>
      </c>
      <c r="L793" s="10">
        <f>M786+M791</f>
        <v>0</v>
      </c>
      <c r="M793" s="10">
        <f>ROUND(L793*K793,2)</f>
        <v>0</v>
      </c>
    </row>
    <row r="794" spans="1:13" ht="0.95" customHeight="1" x14ac:dyDescent="0.25">
      <c r="A794" s="19"/>
      <c r="B794" s="19"/>
      <c r="C794" s="19"/>
      <c r="D794" s="29"/>
      <c r="E794" s="19"/>
      <c r="F794" s="19"/>
      <c r="G794" s="19"/>
      <c r="H794" s="19"/>
      <c r="I794" s="19"/>
      <c r="J794" s="19"/>
      <c r="K794" s="19"/>
      <c r="L794" s="19"/>
      <c r="M794" s="19"/>
    </row>
    <row r="795" spans="1:13" ht="22.5" x14ac:dyDescent="0.25">
      <c r="A795" s="21" t="s">
        <v>577</v>
      </c>
      <c r="B795" s="21" t="s">
        <v>17</v>
      </c>
      <c r="C795" s="21" t="s">
        <v>18</v>
      </c>
      <c r="D795" s="30" t="s">
        <v>578</v>
      </c>
      <c r="E795" s="22"/>
      <c r="F795" s="22"/>
      <c r="G795" s="22"/>
      <c r="H795" s="22"/>
      <c r="I795" s="22"/>
      <c r="J795" s="22"/>
      <c r="K795" s="18">
        <f>K803</f>
        <v>1</v>
      </c>
      <c r="L795" s="10">
        <f>L803</f>
        <v>0</v>
      </c>
      <c r="M795" s="10">
        <f>M803</f>
        <v>0</v>
      </c>
    </row>
    <row r="796" spans="1:13" x14ac:dyDescent="0.25">
      <c r="A796" s="11"/>
      <c r="B796" s="11"/>
      <c r="C796" s="11"/>
      <c r="D796" s="12"/>
      <c r="E796" s="11"/>
      <c r="F796" s="11"/>
      <c r="G796" s="11"/>
      <c r="H796" s="11"/>
      <c r="I796" s="11"/>
      <c r="J796" s="11"/>
      <c r="K796" s="11"/>
      <c r="L796" s="11"/>
      <c r="M796" s="11"/>
    </row>
    <row r="797" spans="1:13" x14ac:dyDescent="0.25">
      <c r="A797" s="13" t="s">
        <v>579</v>
      </c>
      <c r="B797" s="13" t="s">
        <v>22</v>
      </c>
      <c r="C797" s="13" t="s">
        <v>18</v>
      </c>
      <c r="D797" s="28" t="s">
        <v>580</v>
      </c>
      <c r="E797" s="11"/>
      <c r="F797" s="11"/>
      <c r="G797" s="11"/>
      <c r="H797" s="11"/>
      <c r="I797" s="11"/>
      <c r="J797" s="11"/>
      <c r="K797" s="14">
        <f>K801</f>
        <v>6</v>
      </c>
      <c r="L797" s="15">
        <f>L801</f>
        <v>0</v>
      </c>
      <c r="M797" s="15">
        <f>M801</f>
        <v>0</v>
      </c>
    </row>
    <row r="798" spans="1:13" x14ac:dyDescent="0.25">
      <c r="A798" s="11"/>
      <c r="B798" s="11"/>
      <c r="C798" s="11"/>
      <c r="D798" s="12"/>
      <c r="E798" s="11"/>
      <c r="F798" s="11"/>
      <c r="G798" s="11"/>
      <c r="H798" s="11"/>
      <c r="I798" s="11"/>
      <c r="J798" s="11"/>
      <c r="K798" s="11"/>
      <c r="L798" s="11"/>
      <c r="M798" s="11"/>
    </row>
    <row r="799" spans="1:13" x14ac:dyDescent="0.25">
      <c r="A799" s="11"/>
      <c r="B799" s="11"/>
      <c r="C799" s="11"/>
      <c r="D799" s="12"/>
      <c r="E799" s="13" t="s">
        <v>581</v>
      </c>
      <c r="F799" s="11">
        <v>1</v>
      </c>
      <c r="G799" s="23">
        <v>2</v>
      </c>
      <c r="H799" s="23">
        <v>0</v>
      </c>
      <c r="I799" s="23">
        <v>0</v>
      </c>
      <c r="J799" s="14">
        <f>F799*(G799+ (G799= 0))*(H799+ (H799= 0))*(I799+ (I799= 0))</f>
        <v>2</v>
      </c>
      <c r="K799" s="11"/>
      <c r="L799" s="11"/>
      <c r="M799" s="11"/>
    </row>
    <row r="800" spans="1:13" x14ac:dyDescent="0.25">
      <c r="A800" s="11"/>
      <c r="B800" s="11"/>
      <c r="C800" s="11"/>
      <c r="D800" s="12"/>
      <c r="E800" s="13" t="s">
        <v>582</v>
      </c>
      <c r="F800" s="11">
        <v>1</v>
      </c>
      <c r="G800" s="23">
        <v>4</v>
      </c>
      <c r="H800" s="23">
        <v>0</v>
      </c>
      <c r="I800" s="23">
        <v>0</v>
      </c>
      <c r="J800" s="14">
        <f>F800*(G800+ (G800= 0))*(H800+ (H800= 0))*(I800+ (I800= 0))</f>
        <v>4</v>
      </c>
      <c r="K800" s="11"/>
      <c r="L800" s="11"/>
      <c r="M800" s="11"/>
    </row>
    <row r="801" spans="1:13" x14ac:dyDescent="0.25">
      <c r="A801" s="11"/>
      <c r="B801" s="11"/>
      <c r="C801" s="11"/>
      <c r="D801" s="12"/>
      <c r="E801" s="11"/>
      <c r="F801" s="11"/>
      <c r="G801" s="11"/>
      <c r="H801" s="11"/>
      <c r="I801" s="11"/>
      <c r="J801" s="17" t="s">
        <v>583</v>
      </c>
      <c r="K801" s="18">
        <f>SUM(J799:J800)</f>
        <v>6</v>
      </c>
      <c r="L801" s="16">
        <v>0</v>
      </c>
      <c r="M801" s="10">
        <f>ROUND(L801*K801,2)</f>
        <v>0</v>
      </c>
    </row>
    <row r="802" spans="1:13" ht="0.95" customHeight="1" x14ac:dyDescent="0.25">
      <c r="A802" s="19"/>
      <c r="B802" s="19"/>
      <c r="C802" s="19"/>
      <c r="D802" s="29"/>
      <c r="E802" s="19"/>
      <c r="F802" s="19"/>
      <c r="G802" s="19"/>
      <c r="H802" s="19"/>
      <c r="I802" s="19"/>
      <c r="J802" s="19"/>
      <c r="K802" s="19"/>
      <c r="L802" s="19"/>
      <c r="M802" s="19"/>
    </row>
    <row r="803" spans="1:13" x14ac:dyDescent="0.25">
      <c r="A803" s="11"/>
      <c r="B803" s="11"/>
      <c r="C803" s="11"/>
      <c r="D803" s="12"/>
      <c r="E803" s="11"/>
      <c r="F803" s="11"/>
      <c r="G803" s="11"/>
      <c r="H803" s="11"/>
      <c r="I803" s="11"/>
      <c r="J803" s="17" t="s">
        <v>584</v>
      </c>
      <c r="K803" s="23">
        <v>1</v>
      </c>
      <c r="L803" s="10">
        <f>M801</f>
        <v>0</v>
      </c>
      <c r="M803" s="10">
        <f>ROUND(L803*K803,2)</f>
        <v>0</v>
      </c>
    </row>
    <row r="804" spans="1:13" ht="0.95" customHeight="1" x14ac:dyDescent="0.25">
      <c r="A804" s="19"/>
      <c r="B804" s="19"/>
      <c r="C804" s="19"/>
      <c r="D804" s="29"/>
      <c r="E804" s="19"/>
      <c r="F804" s="19"/>
      <c r="G804" s="19"/>
      <c r="H804" s="19"/>
      <c r="I804" s="19"/>
      <c r="J804" s="19"/>
      <c r="K804" s="19"/>
      <c r="L804" s="19"/>
      <c r="M804" s="19"/>
    </row>
    <row r="805" spans="1:13" x14ac:dyDescent="0.25">
      <c r="A805" s="11"/>
      <c r="B805" s="11"/>
      <c r="C805" s="11"/>
      <c r="D805" s="12"/>
      <c r="E805" s="11"/>
      <c r="F805" s="11"/>
      <c r="G805" s="11"/>
      <c r="H805" s="11"/>
      <c r="I805" s="11"/>
      <c r="J805" s="17" t="s">
        <v>585</v>
      </c>
      <c r="K805" s="23">
        <v>1</v>
      </c>
      <c r="L805" s="10">
        <f>M793+M803</f>
        <v>0</v>
      </c>
      <c r="M805" s="10">
        <f>ROUND(L805*K805,2)</f>
        <v>0</v>
      </c>
    </row>
    <row r="806" spans="1:13" ht="0.95" customHeight="1" x14ac:dyDescent="0.25">
      <c r="A806" s="19"/>
      <c r="B806" s="19"/>
      <c r="C806" s="19"/>
      <c r="D806" s="29"/>
      <c r="E806" s="19"/>
      <c r="F806" s="19"/>
      <c r="G806" s="19"/>
      <c r="H806" s="19"/>
      <c r="I806" s="19"/>
      <c r="J806" s="19"/>
      <c r="K806" s="19"/>
      <c r="L806" s="19"/>
      <c r="M806" s="19"/>
    </row>
    <row r="807" spans="1:13" x14ac:dyDescent="0.25">
      <c r="A807" s="21" t="s">
        <v>586</v>
      </c>
      <c r="B807" s="21" t="s">
        <v>17</v>
      </c>
      <c r="C807" s="21" t="s">
        <v>18</v>
      </c>
      <c r="D807" s="30" t="s">
        <v>587</v>
      </c>
      <c r="E807" s="22"/>
      <c r="F807" s="22"/>
      <c r="G807" s="22"/>
      <c r="H807" s="22"/>
      <c r="I807" s="22"/>
      <c r="J807" s="22"/>
      <c r="K807" s="18">
        <f>K819</f>
        <v>1</v>
      </c>
      <c r="L807" s="10">
        <f>L819</f>
        <v>0</v>
      </c>
      <c r="M807" s="10">
        <f>M819</f>
        <v>0</v>
      </c>
    </row>
    <row r="808" spans="1:13" x14ac:dyDescent="0.25">
      <c r="A808" s="11"/>
      <c r="B808" s="11"/>
      <c r="C808" s="11"/>
      <c r="D808" s="12"/>
      <c r="E808" s="11"/>
      <c r="F808" s="11"/>
      <c r="G808" s="11"/>
      <c r="H808" s="11"/>
      <c r="I808" s="11"/>
      <c r="J808" s="11"/>
      <c r="K808" s="11"/>
      <c r="L808" s="11"/>
      <c r="M808" s="11"/>
    </row>
    <row r="809" spans="1:13" x14ac:dyDescent="0.25">
      <c r="A809" s="13" t="s">
        <v>588</v>
      </c>
      <c r="B809" s="13" t="s">
        <v>22</v>
      </c>
      <c r="C809" s="13" t="s">
        <v>142</v>
      </c>
      <c r="D809" s="28" t="s">
        <v>589</v>
      </c>
      <c r="E809" s="11"/>
      <c r="F809" s="11"/>
      <c r="G809" s="11"/>
      <c r="H809" s="11"/>
      <c r="I809" s="11"/>
      <c r="J809" s="11"/>
      <c r="K809" s="23">
        <v>30</v>
      </c>
      <c r="L809" s="16">
        <v>0</v>
      </c>
      <c r="M809" s="15">
        <f>ROUND(K809*L809,2)</f>
        <v>0</v>
      </c>
    </row>
    <row r="810" spans="1:13" ht="123.75" x14ac:dyDescent="0.25">
      <c r="A810" s="11"/>
      <c r="B810" s="11"/>
      <c r="C810" s="11"/>
      <c r="D810" s="12" t="s">
        <v>590</v>
      </c>
      <c r="E810" s="11"/>
      <c r="F810" s="11"/>
      <c r="G810" s="11"/>
      <c r="H810" s="11"/>
      <c r="I810" s="11"/>
      <c r="J810" s="11"/>
      <c r="K810" s="11"/>
      <c r="L810" s="11"/>
      <c r="M810" s="11"/>
    </row>
    <row r="811" spans="1:13" x14ac:dyDescent="0.25">
      <c r="A811" s="13" t="s">
        <v>591</v>
      </c>
      <c r="B811" s="13" t="s">
        <v>22</v>
      </c>
      <c r="C811" s="13" t="s">
        <v>142</v>
      </c>
      <c r="D811" s="28" t="s">
        <v>592</v>
      </c>
      <c r="E811" s="11"/>
      <c r="F811" s="11"/>
      <c r="G811" s="11"/>
      <c r="H811" s="11"/>
      <c r="I811" s="11"/>
      <c r="J811" s="11"/>
      <c r="K811" s="23">
        <v>30</v>
      </c>
      <c r="L811" s="16">
        <v>0</v>
      </c>
      <c r="M811" s="15">
        <f>ROUND(K811*L811,2)</f>
        <v>0</v>
      </c>
    </row>
    <row r="812" spans="1:13" ht="123.75" x14ac:dyDescent="0.25">
      <c r="A812" s="11"/>
      <c r="B812" s="11"/>
      <c r="C812" s="11"/>
      <c r="D812" s="12" t="s">
        <v>593</v>
      </c>
      <c r="E812" s="11"/>
      <c r="F812" s="11"/>
      <c r="G812" s="11"/>
      <c r="H812" s="11"/>
      <c r="I812" s="11"/>
      <c r="J812" s="11"/>
      <c r="K812" s="11"/>
      <c r="L812" s="11"/>
      <c r="M812" s="11"/>
    </row>
    <row r="813" spans="1:13" x14ac:dyDescent="0.25">
      <c r="A813" s="13" t="s">
        <v>594</v>
      </c>
      <c r="B813" s="13" t="s">
        <v>22</v>
      </c>
      <c r="C813" s="13" t="s">
        <v>142</v>
      </c>
      <c r="D813" s="28" t="s">
        <v>595</v>
      </c>
      <c r="E813" s="11"/>
      <c r="F813" s="11"/>
      <c r="G813" s="11"/>
      <c r="H813" s="11"/>
      <c r="I813" s="11"/>
      <c r="J813" s="11"/>
      <c r="K813" s="14">
        <f>K817</f>
        <v>50</v>
      </c>
      <c r="L813" s="15">
        <f>L817</f>
        <v>0</v>
      </c>
      <c r="M813" s="15">
        <f>M817</f>
        <v>0</v>
      </c>
    </row>
    <row r="814" spans="1:13" ht="67.5" x14ac:dyDescent="0.25">
      <c r="A814" s="11"/>
      <c r="B814" s="11"/>
      <c r="C814" s="11"/>
      <c r="D814" s="12" t="s">
        <v>596</v>
      </c>
      <c r="E814" s="11"/>
      <c r="F814" s="11"/>
      <c r="G814" s="11"/>
      <c r="H814" s="11"/>
      <c r="I814" s="11"/>
      <c r="J814" s="11"/>
      <c r="K814" s="11"/>
      <c r="L814" s="11"/>
      <c r="M814" s="11"/>
    </row>
    <row r="815" spans="1:13" x14ac:dyDescent="0.25">
      <c r="A815" s="11"/>
      <c r="B815" s="11"/>
      <c r="C815" s="11"/>
      <c r="D815" s="12"/>
      <c r="E815" s="13" t="s">
        <v>597</v>
      </c>
      <c r="F815" s="11">
        <v>3</v>
      </c>
      <c r="G815" s="23">
        <v>10</v>
      </c>
      <c r="H815" s="23">
        <v>0</v>
      </c>
      <c r="I815" s="23">
        <v>0</v>
      </c>
      <c r="J815" s="14">
        <f>F815*(G815+ (G815= 0))*(H815+ (H815= 0))*(I815+ (I815= 0))</f>
        <v>30</v>
      </c>
      <c r="K815" s="11"/>
      <c r="L815" s="11"/>
      <c r="M815" s="11"/>
    </row>
    <row r="816" spans="1:13" x14ac:dyDescent="0.25">
      <c r="A816" s="11"/>
      <c r="B816" s="11"/>
      <c r="C816" s="11"/>
      <c r="D816" s="12"/>
      <c r="E816" s="13" t="s">
        <v>527</v>
      </c>
      <c r="F816" s="11">
        <v>2</v>
      </c>
      <c r="G816" s="23">
        <v>10</v>
      </c>
      <c r="H816" s="23">
        <v>0</v>
      </c>
      <c r="I816" s="23">
        <v>0</v>
      </c>
      <c r="J816" s="14">
        <f>F816*(G816+ (G816= 0))*(H816+ (H816= 0))*(I816+ (I816= 0))</f>
        <v>20</v>
      </c>
      <c r="K816" s="11"/>
      <c r="L816" s="11"/>
      <c r="M816" s="11"/>
    </row>
    <row r="817" spans="1:13" x14ac:dyDescent="0.25">
      <c r="A817" s="11"/>
      <c r="B817" s="11"/>
      <c r="C817" s="11"/>
      <c r="D817" s="12"/>
      <c r="E817" s="11"/>
      <c r="F817" s="11"/>
      <c r="G817" s="11"/>
      <c r="H817" s="11"/>
      <c r="I817" s="11"/>
      <c r="J817" s="17" t="s">
        <v>598</v>
      </c>
      <c r="K817" s="18">
        <f>SUM(J815:J816)</f>
        <v>50</v>
      </c>
      <c r="L817" s="16">
        <v>0</v>
      </c>
      <c r="M817" s="10">
        <f>ROUND(L817*K817,2)</f>
        <v>0</v>
      </c>
    </row>
    <row r="818" spans="1:13" ht="0.95" customHeight="1" x14ac:dyDescent="0.25">
      <c r="A818" s="19"/>
      <c r="B818" s="19"/>
      <c r="C818" s="19"/>
      <c r="D818" s="29"/>
      <c r="E818" s="19"/>
      <c r="F818" s="19"/>
      <c r="G818" s="19"/>
      <c r="H818" s="19"/>
      <c r="I818" s="19"/>
      <c r="J818" s="19"/>
      <c r="K818" s="19"/>
      <c r="L818" s="19"/>
      <c r="M818" s="19"/>
    </row>
    <row r="819" spans="1:13" x14ac:dyDescent="0.25">
      <c r="A819" s="11"/>
      <c r="B819" s="11"/>
      <c r="C819" s="11"/>
      <c r="D819" s="12"/>
      <c r="E819" s="11"/>
      <c r="F819" s="11"/>
      <c r="G819" s="11"/>
      <c r="H819" s="11"/>
      <c r="I819" s="11"/>
      <c r="J819" s="17" t="s">
        <v>599</v>
      </c>
      <c r="K819" s="23">
        <v>1</v>
      </c>
      <c r="L819" s="10">
        <f>M809+M811+M817</f>
        <v>0</v>
      </c>
      <c r="M819" s="10">
        <f>ROUND(L819*K819,2)</f>
        <v>0</v>
      </c>
    </row>
    <row r="820" spans="1:13" ht="0.95" customHeight="1" x14ac:dyDescent="0.25">
      <c r="A820" s="19"/>
      <c r="B820" s="19"/>
      <c r="C820" s="19"/>
      <c r="D820" s="29"/>
      <c r="E820" s="19"/>
      <c r="F820" s="19"/>
      <c r="G820" s="19"/>
      <c r="H820" s="19"/>
      <c r="I820" s="19"/>
      <c r="J820" s="19"/>
      <c r="K820" s="19"/>
      <c r="L820" s="19"/>
      <c r="M820" s="19"/>
    </row>
    <row r="821" spans="1:13" x14ac:dyDescent="0.25">
      <c r="A821" s="21" t="s">
        <v>600</v>
      </c>
      <c r="B821" s="21" t="s">
        <v>17</v>
      </c>
      <c r="C821" s="21" t="s">
        <v>18</v>
      </c>
      <c r="D821" s="30" t="s">
        <v>601</v>
      </c>
      <c r="E821" s="22"/>
      <c r="F821" s="22"/>
      <c r="G821" s="22"/>
      <c r="H821" s="22"/>
      <c r="I821" s="22"/>
      <c r="J821" s="22"/>
      <c r="K821" s="18">
        <f>K833</f>
        <v>1</v>
      </c>
      <c r="L821" s="10">
        <f>L833</f>
        <v>0</v>
      </c>
      <c r="M821" s="10">
        <f>M833</f>
        <v>0</v>
      </c>
    </row>
    <row r="822" spans="1:13" x14ac:dyDescent="0.25">
      <c r="A822" s="11"/>
      <c r="B822" s="11"/>
      <c r="C822" s="11"/>
      <c r="D822" s="12"/>
      <c r="E822" s="11"/>
      <c r="F822" s="11"/>
      <c r="G822" s="11"/>
      <c r="H822" s="11"/>
      <c r="I822" s="11"/>
      <c r="J822" s="11"/>
      <c r="K822" s="11"/>
      <c r="L822" s="11"/>
      <c r="M822" s="11"/>
    </row>
    <row r="823" spans="1:13" x14ac:dyDescent="0.25">
      <c r="A823" s="13" t="s">
        <v>602</v>
      </c>
      <c r="B823" s="13" t="s">
        <v>22</v>
      </c>
      <c r="C823" s="13" t="s">
        <v>23</v>
      </c>
      <c r="D823" s="28" t="s">
        <v>603</v>
      </c>
      <c r="E823" s="11"/>
      <c r="F823" s="11"/>
      <c r="G823" s="11"/>
      <c r="H823" s="11"/>
      <c r="I823" s="11"/>
      <c r="J823" s="11"/>
      <c r="K823" s="14">
        <f>K826</f>
        <v>1</v>
      </c>
      <c r="L823" s="15">
        <f>L826</f>
        <v>0</v>
      </c>
      <c r="M823" s="15">
        <f>M826</f>
        <v>0</v>
      </c>
    </row>
    <row r="824" spans="1:13" ht="101.25" x14ac:dyDescent="0.25">
      <c r="A824" s="11"/>
      <c r="B824" s="11"/>
      <c r="C824" s="11"/>
      <c r="D824" s="12" t="s">
        <v>604</v>
      </c>
      <c r="E824" s="11"/>
      <c r="F824" s="11"/>
      <c r="G824" s="11"/>
      <c r="H824" s="11"/>
      <c r="I824" s="11"/>
      <c r="J824" s="11"/>
      <c r="K824" s="11"/>
      <c r="L824" s="11"/>
      <c r="M824" s="11"/>
    </row>
    <row r="825" spans="1:13" x14ac:dyDescent="0.25">
      <c r="A825" s="11"/>
      <c r="B825" s="11"/>
      <c r="C825" s="11"/>
      <c r="D825" s="12"/>
      <c r="E825" s="13" t="s">
        <v>18</v>
      </c>
      <c r="F825" s="11">
        <v>1</v>
      </c>
      <c r="G825" s="23">
        <v>0</v>
      </c>
      <c r="H825" s="23">
        <v>0</v>
      </c>
      <c r="I825" s="23">
        <v>0</v>
      </c>
      <c r="J825" s="14">
        <f>F825*(G825+ (G825= 0))*(H825+ (H825= 0))*(I825+ (I825= 0))</f>
        <v>1</v>
      </c>
      <c r="K825" s="11"/>
      <c r="L825" s="11"/>
      <c r="M825" s="11"/>
    </row>
    <row r="826" spans="1:13" x14ac:dyDescent="0.25">
      <c r="A826" s="11"/>
      <c r="B826" s="11"/>
      <c r="C826" s="11"/>
      <c r="D826" s="12"/>
      <c r="E826" s="11"/>
      <c r="F826" s="11"/>
      <c r="G826" s="11"/>
      <c r="H826" s="11"/>
      <c r="I826" s="11"/>
      <c r="J826" s="17" t="s">
        <v>605</v>
      </c>
      <c r="K826" s="18">
        <f>SUM(J825:J825)</f>
        <v>1</v>
      </c>
      <c r="L826" s="16">
        <v>0</v>
      </c>
      <c r="M826" s="10">
        <f>ROUND(L826*K826,2)</f>
        <v>0</v>
      </c>
    </row>
    <row r="827" spans="1:13" ht="0.95" customHeight="1" x14ac:dyDescent="0.25">
      <c r="A827" s="19"/>
      <c r="B827" s="19"/>
      <c r="C827" s="19"/>
      <c r="D827" s="29"/>
      <c r="E827" s="19"/>
      <c r="F827" s="19"/>
      <c r="G827" s="19"/>
      <c r="H827" s="19"/>
      <c r="I827" s="19"/>
      <c r="J827" s="19"/>
      <c r="K827" s="19"/>
      <c r="L827" s="19"/>
      <c r="M827" s="19"/>
    </row>
    <row r="828" spans="1:13" x14ac:dyDescent="0.25">
      <c r="A828" s="13" t="s">
        <v>606</v>
      </c>
      <c r="B828" s="13" t="s">
        <v>22</v>
      </c>
      <c r="C828" s="13" t="s">
        <v>23</v>
      </c>
      <c r="D828" s="28" t="s">
        <v>607</v>
      </c>
      <c r="E828" s="11"/>
      <c r="F828" s="11"/>
      <c r="G828" s="11"/>
      <c r="H828" s="11"/>
      <c r="I828" s="11"/>
      <c r="J828" s="11"/>
      <c r="K828" s="14">
        <f>K831</f>
        <v>1</v>
      </c>
      <c r="L828" s="15">
        <f>L831</f>
        <v>0</v>
      </c>
      <c r="M828" s="15">
        <f>M831</f>
        <v>0</v>
      </c>
    </row>
    <row r="829" spans="1:13" ht="45" x14ac:dyDescent="0.25">
      <c r="A829" s="11"/>
      <c r="B829" s="11"/>
      <c r="C829" s="11"/>
      <c r="D829" s="12" t="s">
        <v>608</v>
      </c>
      <c r="E829" s="11"/>
      <c r="F829" s="11"/>
      <c r="G829" s="11"/>
      <c r="H829" s="11"/>
      <c r="I829" s="11"/>
      <c r="J829" s="11"/>
      <c r="K829" s="11"/>
      <c r="L829" s="11"/>
      <c r="M829" s="11"/>
    </row>
    <row r="830" spans="1:13" x14ac:dyDescent="0.25">
      <c r="A830" s="11"/>
      <c r="B830" s="11"/>
      <c r="C830" s="11"/>
      <c r="D830" s="12"/>
      <c r="E830" s="13" t="s">
        <v>18</v>
      </c>
      <c r="F830" s="11">
        <v>1</v>
      </c>
      <c r="G830" s="23">
        <v>0</v>
      </c>
      <c r="H830" s="23">
        <v>0</v>
      </c>
      <c r="I830" s="23">
        <v>0</v>
      </c>
      <c r="J830" s="14">
        <f>F830*(G830+ (G830= 0))*(H830+ (H830= 0))*(I830+ (I830= 0))</f>
        <v>1</v>
      </c>
      <c r="K830" s="11"/>
      <c r="L830" s="11"/>
      <c r="M830" s="11"/>
    </row>
    <row r="831" spans="1:13" x14ac:dyDescent="0.25">
      <c r="A831" s="11"/>
      <c r="B831" s="11"/>
      <c r="C831" s="11"/>
      <c r="D831" s="12"/>
      <c r="E831" s="11"/>
      <c r="F831" s="11"/>
      <c r="G831" s="11"/>
      <c r="H831" s="11"/>
      <c r="I831" s="11"/>
      <c r="J831" s="17" t="s">
        <v>609</v>
      </c>
      <c r="K831" s="18">
        <f>SUM(J830:J830)</f>
        <v>1</v>
      </c>
      <c r="L831" s="16">
        <v>0</v>
      </c>
      <c r="M831" s="10">
        <f>ROUND(L831*K831,2)</f>
        <v>0</v>
      </c>
    </row>
    <row r="832" spans="1:13" ht="0.95" customHeight="1" x14ac:dyDescent="0.25">
      <c r="A832" s="19"/>
      <c r="B832" s="19"/>
      <c r="C832" s="19"/>
      <c r="D832" s="29"/>
      <c r="E832" s="19"/>
      <c r="F832" s="19"/>
      <c r="G832" s="19"/>
      <c r="H832" s="19"/>
      <c r="I832" s="19"/>
      <c r="J832" s="19"/>
      <c r="K832" s="19"/>
      <c r="L832" s="19"/>
      <c r="M832" s="19"/>
    </row>
    <row r="833" spans="1:13" x14ac:dyDescent="0.25">
      <c r="A833" s="11"/>
      <c r="B833" s="11"/>
      <c r="C833" s="11"/>
      <c r="D833" s="12"/>
      <c r="E833" s="11"/>
      <c r="F833" s="11"/>
      <c r="G833" s="11"/>
      <c r="H833" s="11"/>
      <c r="I833" s="11"/>
      <c r="J833" s="17" t="s">
        <v>610</v>
      </c>
      <c r="K833" s="23">
        <v>1</v>
      </c>
      <c r="L833" s="10">
        <f>M826+M831</f>
        <v>0</v>
      </c>
      <c r="M833" s="10">
        <f>ROUND(L833*K833,2)</f>
        <v>0</v>
      </c>
    </row>
    <row r="834" spans="1:13" ht="0.95" customHeight="1" x14ac:dyDescent="0.25">
      <c r="A834" s="19"/>
      <c r="B834" s="19"/>
      <c r="C834" s="19"/>
      <c r="D834" s="29"/>
      <c r="E834" s="19"/>
      <c r="F834" s="19"/>
      <c r="G834" s="19"/>
      <c r="H834" s="19"/>
      <c r="I834" s="19"/>
      <c r="J834" s="19"/>
      <c r="K834" s="19"/>
      <c r="L834" s="19"/>
      <c r="M834" s="19"/>
    </row>
    <row r="835" spans="1:13" x14ac:dyDescent="0.25">
      <c r="A835" s="11"/>
      <c r="B835" s="11"/>
      <c r="C835" s="11"/>
      <c r="D835" s="12"/>
      <c r="E835" s="11"/>
      <c r="F835" s="11"/>
      <c r="G835" s="11"/>
      <c r="H835" s="11"/>
      <c r="I835" s="11"/>
      <c r="J835" s="17" t="s">
        <v>611</v>
      </c>
      <c r="K835" s="20">
        <v>1</v>
      </c>
      <c r="L835" s="10">
        <f>M716+M749+M751+M772+M780+M805+M819+M833</f>
        <v>0</v>
      </c>
      <c r="M835" s="10">
        <f>ROUND(L835*K835,2)</f>
        <v>0</v>
      </c>
    </row>
    <row r="836" spans="1:13" ht="0.95" customHeight="1" x14ac:dyDescent="0.25">
      <c r="A836" s="19"/>
      <c r="B836" s="19"/>
      <c r="C836" s="19"/>
      <c r="D836" s="29"/>
      <c r="E836" s="19"/>
      <c r="F836" s="19"/>
      <c r="G836" s="19"/>
      <c r="H836" s="19"/>
      <c r="I836" s="19"/>
      <c r="J836" s="19"/>
      <c r="K836" s="19"/>
      <c r="L836" s="19"/>
      <c r="M836" s="19"/>
    </row>
    <row r="837" spans="1:13" x14ac:dyDescent="0.25">
      <c r="A837" s="7" t="s">
        <v>612</v>
      </c>
      <c r="B837" s="7" t="s">
        <v>17</v>
      </c>
      <c r="C837" s="7" t="s">
        <v>18</v>
      </c>
      <c r="D837" s="27" t="s">
        <v>613</v>
      </c>
      <c r="E837" s="8"/>
      <c r="F837" s="8"/>
      <c r="G837" s="8"/>
      <c r="H837" s="8"/>
      <c r="I837" s="8"/>
      <c r="J837" s="8"/>
      <c r="K837" s="9">
        <f>K932</f>
        <v>1</v>
      </c>
      <c r="L837" s="10">
        <f>L932</f>
        <v>0</v>
      </c>
      <c r="M837" s="10">
        <f>M932</f>
        <v>0</v>
      </c>
    </row>
    <row r="838" spans="1:13" x14ac:dyDescent="0.25">
      <c r="A838" s="11"/>
      <c r="B838" s="11"/>
      <c r="C838" s="11"/>
      <c r="D838" s="12"/>
      <c r="E838" s="11"/>
      <c r="F838" s="11"/>
      <c r="G838" s="11"/>
      <c r="H838" s="11"/>
      <c r="I838" s="11"/>
      <c r="J838" s="11"/>
      <c r="K838" s="11"/>
      <c r="L838" s="11"/>
      <c r="M838" s="11"/>
    </row>
    <row r="839" spans="1:13" x14ac:dyDescent="0.25">
      <c r="A839" s="13" t="s">
        <v>614</v>
      </c>
      <c r="B839" s="13" t="s">
        <v>22</v>
      </c>
      <c r="C839" s="13" t="s">
        <v>288</v>
      </c>
      <c r="D839" s="28" t="s">
        <v>615</v>
      </c>
      <c r="E839" s="11"/>
      <c r="F839" s="11"/>
      <c r="G839" s="11"/>
      <c r="H839" s="11"/>
      <c r="I839" s="11"/>
      <c r="J839" s="11"/>
      <c r="K839" s="14">
        <f>K842</f>
        <v>35</v>
      </c>
      <c r="L839" s="15">
        <f>L842</f>
        <v>0</v>
      </c>
      <c r="M839" s="15">
        <f>M842</f>
        <v>0</v>
      </c>
    </row>
    <row r="840" spans="1:13" ht="168.75" x14ac:dyDescent="0.25">
      <c r="A840" s="11"/>
      <c r="B840" s="11"/>
      <c r="C840" s="11"/>
      <c r="D840" s="12" t="s">
        <v>616</v>
      </c>
      <c r="E840" s="11"/>
      <c r="F840" s="11"/>
      <c r="G840" s="11"/>
      <c r="H840" s="11"/>
      <c r="I840" s="11"/>
      <c r="J840" s="11"/>
      <c r="K840" s="11"/>
      <c r="L840" s="11"/>
      <c r="M840" s="11"/>
    </row>
    <row r="841" spans="1:13" x14ac:dyDescent="0.25">
      <c r="A841" s="11"/>
      <c r="B841" s="11"/>
      <c r="C841" s="11"/>
      <c r="D841" s="12"/>
      <c r="E841" s="13" t="s">
        <v>18</v>
      </c>
      <c r="F841" s="11">
        <v>35</v>
      </c>
      <c r="G841" s="16">
        <v>0</v>
      </c>
      <c r="H841" s="16">
        <v>0</v>
      </c>
      <c r="I841" s="16">
        <v>0</v>
      </c>
      <c r="J841" s="15">
        <f>F841*(G841+ (G841= 0))*(H841+ (H841= 0))*(I841+ (I841= 0))</f>
        <v>35</v>
      </c>
      <c r="K841" s="11"/>
      <c r="L841" s="11"/>
      <c r="M841" s="11"/>
    </row>
    <row r="842" spans="1:13" x14ac:dyDescent="0.25">
      <c r="A842" s="11"/>
      <c r="B842" s="11"/>
      <c r="C842" s="11"/>
      <c r="D842" s="12"/>
      <c r="E842" s="11"/>
      <c r="F842" s="11"/>
      <c r="G842" s="11"/>
      <c r="H842" s="11"/>
      <c r="I842" s="11"/>
      <c r="J842" s="17" t="s">
        <v>617</v>
      </c>
      <c r="K842" s="18">
        <f>SUM(J841:J841)</f>
        <v>35</v>
      </c>
      <c r="L842" s="16">
        <v>0</v>
      </c>
      <c r="M842" s="10">
        <f>ROUND(L842*K842,2)</f>
        <v>0</v>
      </c>
    </row>
    <row r="843" spans="1:13" ht="0.95" customHeight="1" x14ac:dyDescent="0.25">
      <c r="A843" s="19"/>
      <c r="B843" s="19"/>
      <c r="C843" s="19"/>
      <c r="D843" s="29"/>
      <c r="E843" s="19"/>
      <c r="F843" s="19"/>
      <c r="G843" s="19"/>
      <c r="H843" s="19"/>
      <c r="I843" s="19"/>
      <c r="J843" s="19"/>
      <c r="K843" s="19"/>
      <c r="L843" s="19"/>
      <c r="M843" s="19"/>
    </row>
    <row r="844" spans="1:13" ht="22.5" x14ac:dyDescent="0.25">
      <c r="A844" s="13" t="s">
        <v>618</v>
      </c>
      <c r="B844" s="13" t="s">
        <v>22</v>
      </c>
      <c r="C844" s="13" t="s">
        <v>6</v>
      </c>
      <c r="D844" s="28" t="s">
        <v>619</v>
      </c>
      <c r="E844" s="11"/>
      <c r="F844" s="11"/>
      <c r="G844" s="11"/>
      <c r="H844" s="11"/>
      <c r="I844" s="11"/>
      <c r="J844" s="11"/>
      <c r="K844" s="23">
        <v>1</v>
      </c>
      <c r="L844" s="16">
        <v>0</v>
      </c>
      <c r="M844" s="15">
        <f>ROUND(K844*L844,2)</f>
        <v>0</v>
      </c>
    </row>
    <row r="845" spans="1:13" ht="191.25" x14ac:dyDescent="0.25">
      <c r="A845" s="11"/>
      <c r="B845" s="11"/>
      <c r="C845" s="11"/>
      <c r="D845" s="12" t="s">
        <v>620</v>
      </c>
      <c r="E845" s="11"/>
      <c r="F845" s="11"/>
      <c r="G845" s="11"/>
      <c r="H845" s="11"/>
      <c r="I845" s="11"/>
      <c r="J845" s="11"/>
      <c r="K845" s="11"/>
      <c r="L845" s="11"/>
      <c r="M845" s="11"/>
    </row>
    <row r="846" spans="1:13" x14ac:dyDescent="0.25">
      <c r="A846" s="13" t="s">
        <v>621</v>
      </c>
      <c r="B846" s="13" t="s">
        <v>22</v>
      </c>
      <c r="C846" s="13" t="s">
        <v>6</v>
      </c>
      <c r="D846" s="28" t="s">
        <v>622</v>
      </c>
      <c r="E846" s="11"/>
      <c r="F846" s="11"/>
      <c r="G846" s="11"/>
      <c r="H846" s="11"/>
      <c r="I846" s="11"/>
      <c r="J846" s="11"/>
      <c r="K846" s="14">
        <f>K850</f>
        <v>96</v>
      </c>
      <c r="L846" s="15">
        <f>L850</f>
        <v>0</v>
      </c>
      <c r="M846" s="15">
        <f>M850</f>
        <v>0</v>
      </c>
    </row>
    <row r="847" spans="1:13" ht="157.5" x14ac:dyDescent="0.25">
      <c r="A847" s="11"/>
      <c r="B847" s="11"/>
      <c r="C847" s="11"/>
      <c r="D847" s="12" t="s">
        <v>623</v>
      </c>
      <c r="E847" s="11"/>
      <c r="F847" s="11"/>
      <c r="G847" s="11"/>
      <c r="H847" s="11"/>
      <c r="I847" s="11"/>
      <c r="J847" s="11"/>
      <c r="K847" s="11"/>
      <c r="L847" s="11"/>
      <c r="M847" s="11"/>
    </row>
    <row r="848" spans="1:13" x14ac:dyDescent="0.25">
      <c r="A848" s="11"/>
      <c r="B848" s="11"/>
      <c r="C848" s="11"/>
      <c r="D848" s="12"/>
      <c r="E848" s="13" t="s">
        <v>624</v>
      </c>
      <c r="F848" s="11">
        <v>76</v>
      </c>
      <c r="G848" s="16">
        <v>0</v>
      </c>
      <c r="H848" s="16">
        <v>0</v>
      </c>
      <c r="I848" s="16">
        <v>0</v>
      </c>
      <c r="J848" s="15">
        <f>F848*(G848+ (G848= 0))*(H848+ (H848= 0))*(I848+ (I848= 0))</f>
        <v>76</v>
      </c>
      <c r="K848" s="11"/>
      <c r="L848" s="11"/>
      <c r="M848" s="11"/>
    </row>
    <row r="849" spans="1:13" x14ac:dyDescent="0.25">
      <c r="A849" s="11"/>
      <c r="B849" s="11"/>
      <c r="C849" s="11"/>
      <c r="D849" s="12"/>
      <c r="E849" s="13" t="s">
        <v>625</v>
      </c>
      <c r="F849" s="11">
        <v>20</v>
      </c>
      <c r="G849" s="16">
        <v>0</v>
      </c>
      <c r="H849" s="16">
        <v>0</v>
      </c>
      <c r="I849" s="16">
        <v>0</v>
      </c>
      <c r="J849" s="15">
        <f>F849*(G849+ (G849= 0))*(H849+ (H849= 0))*(I849+ (I849= 0))</f>
        <v>20</v>
      </c>
      <c r="K849" s="11"/>
      <c r="L849" s="11"/>
      <c r="M849" s="11"/>
    </row>
    <row r="850" spans="1:13" x14ac:dyDescent="0.25">
      <c r="A850" s="11"/>
      <c r="B850" s="11"/>
      <c r="C850" s="11"/>
      <c r="D850" s="12"/>
      <c r="E850" s="11"/>
      <c r="F850" s="11"/>
      <c r="G850" s="11"/>
      <c r="H850" s="11"/>
      <c r="I850" s="11"/>
      <c r="J850" s="17" t="s">
        <v>626</v>
      </c>
      <c r="K850" s="18">
        <f>SUM(J848:J849)</f>
        <v>96</v>
      </c>
      <c r="L850" s="16">
        <v>0</v>
      </c>
      <c r="M850" s="10">
        <f>ROUND(L850*K850,2)</f>
        <v>0</v>
      </c>
    </row>
    <row r="851" spans="1:13" ht="0.95" customHeight="1" x14ac:dyDescent="0.25">
      <c r="A851" s="19"/>
      <c r="B851" s="19"/>
      <c r="C851" s="19"/>
      <c r="D851" s="29"/>
      <c r="E851" s="19"/>
      <c r="F851" s="19"/>
      <c r="G851" s="19"/>
      <c r="H851" s="19"/>
      <c r="I851" s="19"/>
      <c r="J851" s="19"/>
      <c r="K851" s="19"/>
      <c r="L851" s="19"/>
      <c r="M851" s="19"/>
    </row>
    <row r="852" spans="1:13" x14ac:dyDescent="0.25">
      <c r="A852" s="13" t="s">
        <v>627</v>
      </c>
      <c r="B852" s="13" t="s">
        <v>22</v>
      </c>
      <c r="C852" s="13" t="s">
        <v>6</v>
      </c>
      <c r="D852" s="28" t="s">
        <v>628</v>
      </c>
      <c r="E852" s="11"/>
      <c r="F852" s="11"/>
      <c r="G852" s="11"/>
      <c r="H852" s="11"/>
      <c r="I852" s="11"/>
      <c r="J852" s="11"/>
      <c r="K852" s="14">
        <f>K855</f>
        <v>2</v>
      </c>
      <c r="L852" s="15">
        <f>L855</f>
        <v>0</v>
      </c>
      <c r="M852" s="15">
        <f>M855</f>
        <v>0</v>
      </c>
    </row>
    <row r="853" spans="1:13" ht="146.25" x14ac:dyDescent="0.25">
      <c r="A853" s="11"/>
      <c r="B853" s="11"/>
      <c r="C853" s="11"/>
      <c r="D853" s="12" t="s">
        <v>629</v>
      </c>
      <c r="E853" s="11"/>
      <c r="F853" s="11"/>
      <c r="G853" s="11"/>
      <c r="H853" s="11"/>
      <c r="I853" s="11"/>
      <c r="J853" s="11"/>
      <c r="K853" s="11"/>
      <c r="L853" s="11"/>
      <c r="M853" s="11"/>
    </row>
    <row r="854" spans="1:13" x14ac:dyDescent="0.25">
      <c r="A854" s="11"/>
      <c r="B854" s="11"/>
      <c r="C854" s="11"/>
      <c r="D854" s="12"/>
      <c r="E854" s="13" t="s">
        <v>18</v>
      </c>
      <c r="F854" s="11">
        <v>2</v>
      </c>
      <c r="G854" s="16">
        <v>0</v>
      </c>
      <c r="H854" s="16">
        <v>0</v>
      </c>
      <c r="I854" s="16">
        <v>0</v>
      </c>
      <c r="J854" s="15">
        <f>F854*(G854+ (G854= 0))*(H854+ (H854= 0))*(I854+ (I854= 0))</f>
        <v>2</v>
      </c>
      <c r="K854" s="11"/>
      <c r="L854" s="11"/>
      <c r="M854" s="11"/>
    </row>
    <row r="855" spans="1:13" x14ac:dyDescent="0.25">
      <c r="A855" s="11"/>
      <c r="B855" s="11"/>
      <c r="C855" s="11"/>
      <c r="D855" s="12"/>
      <c r="E855" s="11"/>
      <c r="F855" s="11"/>
      <c r="G855" s="11"/>
      <c r="H855" s="11"/>
      <c r="I855" s="11"/>
      <c r="J855" s="17" t="s">
        <v>630</v>
      </c>
      <c r="K855" s="18">
        <f>SUM(J854:J854)</f>
        <v>2</v>
      </c>
      <c r="L855" s="16">
        <v>0</v>
      </c>
      <c r="M855" s="10">
        <f>ROUND(L855*K855,2)</f>
        <v>0</v>
      </c>
    </row>
    <row r="856" spans="1:13" ht="0.95" customHeight="1" x14ac:dyDescent="0.25">
      <c r="A856" s="19"/>
      <c r="B856" s="19"/>
      <c r="C856" s="19"/>
      <c r="D856" s="29"/>
      <c r="E856" s="19"/>
      <c r="F856" s="19"/>
      <c r="G856" s="19"/>
      <c r="H856" s="19"/>
      <c r="I856" s="19"/>
      <c r="J856" s="19"/>
      <c r="K856" s="19"/>
      <c r="L856" s="19"/>
      <c r="M856" s="19"/>
    </row>
    <row r="857" spans="1:13" x14ac:dyDescent="0.25">
      <c r="A857" s="13" t="s">
        <v>631</v>
      </c>
      <c r="B857" s="13" t="s">
        <v>22</v>
      </c>
      <c r="C857" s="13" t="s">
        <v>6</v>
      </c>
      <c r="D857" s="28" t="s">
        <v>632</v>
      </c>
      <c r="E857" s="11"/>
      <c r="F857" s="11"/>
      <c r="G857" s="11"/>
      <c r="H857" s="11"/>
      <c r="I857" s="11"/>
      <c r="J857" s="11"/>
      <c r="K857" s="23">
        <v>7</v>
      </c>
      <c r="L857" s="16">
        <v>0</v>
      </c>
      <c r="M857" s="15">
        <f>ROUND(K857*L857,2)</f>
        <v>0</v>
      </c>
    </row>
    <row r="858" spans="1:13" ht="213.75" x14ac:dyDescent="0.25">
      <c r="A858" s="11"/>
      <c r="B858" s="11"/>
      <c r="C858" s="11"/>
      <c r="D858" s="12" t="s">
        <v>633</v>
      </c>
      <c r="E858" s="11"/>
      <c r="F858" s="11"/>
      <c r="G858" s="11"/>
      <c r="H858" s="11"/>
      <c r="I858" s="11"/>
      <c r="J858" s="11"/>
      <c r="K858" s="11"/>
      <c r="L858" s="11"/>
      <c r="M858" s="11"/>
    </row>
    <row r="859" spans="1:13" ht="22.5" x14ac:dyDescent="0.25">
      <c r="A859" s="13" t="s">
        <v>634</v>
      </c>
      <c r="B859" s="13" t="s">
        <v>22</v>
      </c>
      <c r="C859" s="13" t="s">
        <v>636</v>
      </c>
      <c r="D859" s="28" t="s">
        <v>635</v>
      </c>
      <c r="E859" s="11"/>
      <c r="F859" s="11"/>
      <c r="G859" s="11"/>
      <c r="H859" s="11"/>
      <c r="I859" s="11"/>
      <c r="J859" s="11"/>
      <c r="K859" s="23">
        <v>82</v>
      </c>
      <c r="L859" s="16">
        <v>0</v>
      </c>
      <c r="M859" s="15">
        <f>ROUND(K859*L859,2)</f>
        <v>0</v>
      </c>
    </row>
    <row r="860" spans="1:13" ht="56.25" x14ac:dyDescent="0.25">
      <c r="A860" s="11"/>
      <c r="B860" s="11"/>
      <c r="C860" s="11"/>
      <c r="D860" s="12" t="s">
        <v>637</v>
      </c>
      <c r="E860" s="11"/>
      <c r="F860" s="11"/>
      <c r="G860" s="11"/>
      <c r="H860" s="11"/>
      <c r="I860" s="11"/>
      <c r="J860" s="11"/>
      <c r="K860" s="11"/>
      <c r="L860" s="11"/>
      <c r="M860" s="11"/>
    </row>
    <row r="861" spans="1:13" x14ac:dyDescent="0.25">
      <c r="A861" s="13" t="s">
        <v>638</v>
      </c>
      <c r="B861" s="13" t="s">
        <v>22</v>
      </c>
      <c r="C861" s="13" t="s">
        <v>6</v>
      </c>
      <c r="D861" s="28" t="s">
        <v>639</v>
      </c>
      <c r="E861" s="11"/>
      <c r="F861" s="11"/>
      <c r="G861" s="11"/>
      <c r="H861" s="11"/>
      <c r="I861" s="11"/>
      <c r="J861" s="11"/>
      <c r="K861" s="23">
        <v>75</v>
      </c>
      <c r="L861" s="16">
        <v>0</v>
      </c>
      <c r="M861" s="15">
        <f>ROUND(K861*L861,2)</f>
        <v>0</v>
      </c>
    </row>
    <row r="862" spans="1:13" ht="56.25" x14ac:dyDescent="0.25">
      <c r="A862" s="11"/>
      <c r="B862" s="11"/>
      <c r="C862" s="11"/>
      <c r="D862" s="12" t="s">
        <v>640</v>
      </c>
      <c r="E862" s="11"/>
      <c r="F862" s="11"/>
      <c r="G862" s="11"/>
      <c r="H862" s="11"/>
      <c r="I862" s="11"/>
      <c r="J862" s="11"/>
      <c r="K862" s="11"/>
      <c r="L862" s="11"/>
      <c r="M862" s="11"/>
    </row>
    <row r="863" spans="1:13" x14ac:dyDescent="0.25">
      <c r="A863" s="13" t="s">
        <v>641</v>
      </c>
      <c r="B863" s="13" t="s">
        <v>22</v>
      </c>
      <c r="C863" s="13" t="s">
        <v>6</v>
      </c>
      <c r="D863" s="28" t="s">
        <v>642</v>
      </c>
      <c r="E863" s="11"/>
      <c r="F863" s="11"/>
      <c r="G863" s="11"/>
      <c r="H863" s="11"/>
      <c r="I863" s="11"/>
      <c r="J863" s="11"/>
      <c r="K863" s="23">
        <v>12</v>
      </c>
      <c r="L863" s="16">
        <v>0</v>
      </c>
      <c r="M863" s="15">
        <f>ROUND(K863*L863,2)</f>
        <v>0</v>
      </c>
    </row>
    <row r="864" spans="1:13" ht="157.5" x14ac:dyDescent="0.25">
      <c r="A864" s="11"/>
      <c r="B864" s="11"/>
      <c r="C864" s="11"/>
      <c r="D864" s="12" t="s">
        <v>643</v>
      </c>
      <c r="E864" s="11"/>
      <c r="F864" s="11"/>
      <c r="G864" s="11"/>
      <c r="H864" s="11"/>
      <c r="I864" s="11"/>
      <c r="J864" s="11"/>
      <c r="K864" s="11"/>
      <c r="L864" s="11"/>
      <c r="M864" s="11"/>
    </row>
    <row r="865" spans="1:13" ht="22.5" x14ac:dyDescent="0.25">
      <c r="A865" s="13" t="s">
        <v>644</v>
      </c>
      <c r="B865" s="13" t="s">
        <v>22</v>
      </c>
      <c r="C865" s="13" t="s">
        <v>6</v>
      </c>
      <c r="D865" s="28" t="s">
        <v>645</v>
      </c>
      <c r="E865" s="11"/>
      <c r="F865" s="11"/>
      <c r="G865" s="11"/>
      <c r="H865" s="11"/>
      <c r="I865" s="11"/>
      <c r="J865" s="11"/>
      <c r="K865" s="23">
        <v>12</v>
      </c>
      <c r="L865" s="16">
        <v>0</v>
      </c>
      <c r="M865" s="15">
        <f>ROUND(K865*L865,2)</f>
        <v>0</v>
      </c>
    </row>
    <row r="866" spans="1:13" ht="191.25" x14ac:dyDescent="0.25">
      <c r="A866" s="11"/>
      <c r="B866" s="11"/>
      <c r="C866" s="11"/>
      <c r="D866" s="12" t="s">
        <v>646</v>
      </c>
      <c r="E866" s="11"/>
      <c r="F866" s="11"/>
      <c r="G866" s="11"/>
      <c r="H866" s="11"/>
      <c r="I866" s="11"/>
      <c r="J866" s="11"/>
      <c r="K866" s="11"/>
      <c r="L866" s="11"/>
      <c r="M866" s="11"/>
    </row>
    <row r="867" spans="1:13" x14ac:dyDescent="0.25">
      <c r="A867" s="13" t="s">
        <v>647</v>
      </c>
      <c r="B867" s="13" t="s">
        <v>22</v>
      </c>
      <c r="C867" s="13" t="s">
        <v>288</v>
      </c>
      <c r="D867" s="28" t="s">
        <v>648</v>
      </c>
      <c r="E867" s="11"/>
      <c r="F867" s="11"/>
      <c r="G867" s="11"/>
      <c r="H867" s="11"/>
      <c r="I867" s="11"/>
      <c r="J867" s="11"/>
      <c r="K867" s="14">
        <f>K870</f>
        <v>40</v>
      </c>
      <c r="L867" s="15">
        <f>L870</f>
        <v>0</v>
      </c>
      <c r="M867" s="15">
        <f>M870</f>
        <v>0</v>
      </c>
    </row>
    <row r="868" spans="1:13" ht="146.25" x14ac:dyDescent="0.25">
      <c r="A868" s="11"/>
      <c r="B868" s="11"/>
      <c r="C868" s="11"/>
      <c r="D868" s="12" t="s">
        <v>649</v>
      </c>
      <c r="E868" s="11"/>
      <c r="F868" s="11"/>
      <c r="G868" s="11"/>
      <c r="H868" s="11"/>
      <c r="I868" s="11"/>
      <c r="J868" s="11"/>
      <c r="K868" s="11"/>
      <c r="L868" s="11"/>
      <c r="M868" s="11"/>
    </row>
    <row r="869" spans="1:13" x14ac:dyDescent="0.25">
      <c r="A869" s="11"/>
      <c r="B869" s="11"/>
      <c r="C869" s="11"/>
      <c r="D869" s="12"/>
      <c r="E869" s="13" t="s">
        <v>18</v>
      </c>
      <c r="F869" s="11">
        <v>40</v>
      </c>
      <c r="G869" s="16">
        <v>0</v>
      </c>
      <c r="H869" s="16">
        <v>0</v>
      </c>
      <c r="I869" s="16">
        <v>0</v>
      </c>
      <c r="J869" s="15">
        <f>F869*(G869+ (G869= 0))*(H869+ (H869= 0))*(I869+ (I869= 0))</f>
        <v>40</v>
      </c>
      <c r="K869" s="11"/>
      <c r="L869" s="11"/>
      <c r="M869" s="11"/>
    </row>
    <row r="870" spans="1:13" x14ac:dyDescent="0.25">
      <c r="A870" s="11"/>
      <c r="B870" s="11"/>
      <c r="C870" s="11"/>
      <c r="D870" s="12"/>
      <c r="E870" s="11"/>
      <c r="F870" s="11"/>
      <c r="G870" s="11"/>
      <c r="H870" s="11"/>
      <c r="I870" s="11"/>
      <c r="J870" s="17" t="s">
        <v>650</v>
      </c>
      <c r="K870" s="18">
        <f>SUM(J869:J869)</f>
        <v>40</v>
      </c>
      <c r="L870" s="16">
        <v>0</v>
      </c>
      <c r="M870" s="10">
        <f>ROUND(L870*K870,2)</f>
        <v>0</v>
      </c>
    </row>
    <row r="871" spans="1:13" ht="0.95" customHeight="1" x14ac:dyDescent="0.25">
      <c r="A871" s="19"/>
      <c r="B871" s="19"/>
      <c r="C871" s="19"/>
      <c r="D871" s="29"/>
      <c r="E871" s="19"/>
      <c r="F871" s="19"/>
      <c r="G871" s="19"/>
      <c r="H871" s="19"/>
      <c r="I871" s="19"/>
      <c r="J871" s="19"/>
      <c r="K871" s="19"/>
      <c r="L871" s="19"/>
      <c r="M871" s="19"/>
    </row>
    <row r="872" spans="1:13" x14ac:dyDescent="0.25">
      <c r="A872" s="13" t="s">
        <v>651</v>
      </c>
      <c r="B872" s="13" t="s">
        <v>22</v>
      </c>
      <c r="C872" s="13" t="s">
        <v>288</v>
      </c>
      <c r="D872" s="28" t="s">
        <v>652</v>
      </c>
      <c r="E872" s="11"/>
      <c r="F872" s="11"/>
      <c r="G872" s="11"/>
      <c r="H872" s="11"/>
      <c r="I872" s="11"/>
      <c r="J872" s="11"/>
      <c r="K872" s="14">
        <f>K875</f>
        <v>25</v>
      </c>
      <c r="L872" s="15">
        <f>L875</f>
        <v>0</v>
      </c>
      <c r="M872" s="15">
        <f>M875</f>
        <v>0</v>
      </c>
    </row>
    <row r="873" spans="1:13" ht="191.25" x14ac:dyDescent="0.25">
      <c r="A873" s="11"/>
      <c r="B873" s="11"/>
      <c r="C873" s="11"/>
      <c r="D873" s="12" t="s">
        <v>653</v>
      </c>
      <c r="E873" s="11"/>
      <c r="F873" s="11"/>
      <c r="G873" s="11"/>
      <c r="H873" s="11"/>
      <c r="I873" s="11"/>
      <c r="J873" s="11"/>
      <c r="K873" s="11"/>
      <c r="L873" s="11"/>
      <c r="M873" s="11"/>
    </row>
    <row r="874" spans="1:13" x14ac:dyDescent="0.25">
      <c r="A874" s="11"/>
      <c r="B874" s="11"/>
      <c r="C874" s="11"/>
      <c r="D874" s="12"/>
      <c r="E874" s="13" t="s">
        <v>654</v>
      </c>
      <c r="F874" s="11">
        <v>25</v>
      </c>
      <c r="G874" s="16">
        <v>0</v>
      </c>
      <c r="H874" s="16">
        <v>0</v>
      </c>
      <c r="I874" s="16">
        <v>0</v>
      </c>
      <c r="J874" s="15">
        <f>F874*(G874+ (G874= 0))*(H874+ (H874= 0))*(I874+ (I874= 0))</f>
        <v>25</v>
      </c>
      <c r="K874" s="11"/>
      <c r="L874" s="11"/>
      <c r="M874" s="11"/>
    </row>
    <row r="875" spans="1:13" x14ac:dyDescent="0.25">
      <c r="A875" s="11"/>
      <c r="B875" s="11"/>
      <c r="C875" s="11"/>
      <c r="D875" s="12"/>
      <c r="E875" s="11"/>
      <c r="F875" s="11"/>
      <c r="G875" s="11"/>
      <c r="H875" s="11"/>
      <c r="I875" s="11"/>
      <c r="J875" s="17" t="s">
        <v>655</v>
      </c>
      <c r="K875" s="18">
        <f>SUM(J874:J874)</f>
        <v>25</v>
      </c>
      <c r="L875" s="16">
        <v>0</v>
      </c>
      <c r="M875" s="10">
        <f>ROUND(L875*K875,2)</f>
        <v>0</v>
      </c>
    </row>
    <row r="876" spans="1:13" ht="0.95" customHeight="1" x14ac:dyDescent="0.25">
      <c r="A876" s="19"/>
      <c r="B876" s="19"/>
      <c r="C876" s="19"/>
      <c r="D876" s="29"/>
      <c r="E876" s="19"/>
      <c r="F876" s="19"/>
      <c r="G876" s="19"/>
      <c r="H876" s="19"/>
      <c r="I876" s="19"/>
      <c r="J876" s="19"/>
      <c r="K876" s="19"/>
      <c r="L876" s="19"/>
      <c r="M876" s="19"/>
    </row>
    <row r="877" spans="1:13" x14ac:dyDescent="0.25">
      <c r="A877" s="13" t="s">
        <v>656</v>
      </c>
      <c r="B877" s="13" t="s">
        <v>22</v>
      </c>
      <c r="C877" s="13" t="s">
        <v>288</v>
      </c>
      <c r="D877" s="28" t="s">
        <v>657</v>
      </c>
      <c r="E877" s="11"/>
      <c r="F877" s="11"/>
      <c r="G877" s="11"/>
      <c r="H877" s="11"/>
      <c r="I877" s="11"/>
      <c r="J877" s="11"/>
      <c r="K877" s="14">
        <f>K880</f>
        <v>50</v>
      </c>
      <c r="L877" s="15">
        <f>L880</f>
        <v>0</v>
      </c>
      <c r="M877" s="15">
        <f>M880</f>
        <v>0</v>
      </c>
    </row>
    <row r="878" spans="1:13" ht="191.25" x14ac:dyDescent="0.25">
      <c r="A878" s="11"/>
      <c r="B878" s="11"/>
      <c r="C878" s="11"/>
      <c r="D878" s="12" t="s">
        <v>658</v>
      </c>
      <c r="E878" s="11"/>
      <c r="F878" s="11"/>
      <c r="G878" s="11"/>
      <c r="H878" s="11"/>
      <c r="I878" s="11"/>
      <c r="J878" s="11"/>
      <c r="K878" s="11"/>
      <c r="L878" s="11"/>
      <c r="M878" s="11"/>
    </row>
    <row r="879" spans="1:13" x14ac:dyDescent="0.25">
      <c r="A879" s="11"/>
      <c r="B879" s="11"/>
      <c r="C879" s="11"/>
      <c r="D879" s="12"/>
      <c r="E879" s="13" t="s">
        <v>18</v>
      </c>
      <c r="F879" s="11">
        <v>2</v>
      </c>
      <c r="G879" s="16">
        <v>25</v>
      </c>
      <c r="H879" s="16">
        <v>0</v>
      </c>
      <c r="I879" s="16">
        <v>0</v>
      </c>
      <c r="J879" s="15">
        <f>F879*(G879+ (G879= 0))*(H879+ (H879= 0))*(I879+ (I879= 0))</f>
        <v>50</v>
      </c>
      <c r="K879" s="11"/>
      <c r="L879" s="11"/>
      <c r="M879" s="11"/>
    </row>
    <row r="880" spans="1:13" x14ac:dyDescent="0.25">
      <c r="A880" s="11"/>
      <c r="B880" s="11"/>
      <c r="C880" s="11"/>
      <c r="D880" s="12"/>
      <c r="E880" s="11"/>
      <c r="F880" s="11"/>
      <c r="G880" s="11"/>
      <c r="H880" s="11"/>
      <c r="I880" s="11"/>
      <c r="J880" s="17" t="s">
        <v>659</v>
      </c>
      <c r="K880" s="18">
        <f>SUM(J879:J879)</f>
        <v>50</v>
      </c>
      <c r="L880" s="16">
        <v>0</v>
      </c>
      <c r="M880" s="10">
        <f>ROUND(L880*K880,2)</f>
        <v>0</v>
      </c>
    </row>
    <row r="881" spans="1:13" ht="0.95" customHeight="1" x14ac:dyDescent="0.25">
      <c r="A881" s="19"/>
      <c r="B881" s="19"/>
      <c r="C881" s="19"/>
      <c r="D881" s="29"/>
      <c r="E881" s="19"/>
      <c r="F881" s="19"/>
      <c r="G881" s="19"/>
      <c r="H881" s="19"/>
      <c r="I881" s="19"/>
      <c r="J881" s="19"/>
      <c r="K881" s="19"/>
      <c r="L881" s="19"/>
      <c r="M881" s="19"/>
    </row>
    <row r="882" spans="1:13" x14ac:dyDescent="0.25">
      <c r="A882" s="13" t="s">
        <v>660</v>
      </c>
      <c r="B882" s="13" t="s">
        <v>22</v>
      </c>
      <c r="C882" s="13" t="s">
        <v>6</v>
      </c>
      <c r="D882" s="28" t="s">
        <v>661</v>
      </c>
      <c r="E882" s="11"/>
      <c r="F882" s="11"/>
      <c r="G882" s="11"/>
      <c r="H882" s="11"/>
      <c r="I882" s="11"/>
      <c r="J882" s="11"/>
      <c r="K882" s="23">
        <v>3</v>
      </c>
      <c r="L882" s="16">
        <v>0</v>
      </c>
      <c r="M882" s="15">
        <f>ROUND(K882*L882,2)</f>
        <v>0</v>
      </c>
    </row>
    <row r="883" spans="1:13" ht="146.25" x14ac:dyDescent="0.25">
      <c r="A883" s="11"/>
      <c r="B883" s="11"/>
      <c r="C883" s="11"/>
      <c r="D883" s="12" t="s">
        <v>662</v>
      </c>
      <c r="E883" s="11"/>
      <c r="F883" s="11"/>
      <c r="G883" s="11"/>
      <c r="H883" s="11"/>
      <c r="I883" s="11"/>
      <c r="J883" s="11"/>
      <c r="K883" s="11"/>
      <c r="L883" s="11"/>
      <c r="M883" s="11"/>
    </row>
    <row r="884" spans="1:13" ht="22.5" x14ac:dyDescent="0.25">
      <c r="A884" s="13" t="s">
        <v>663</v>
      </c>
      <c r="B884" s="13" t="s">
        <v>22</v>
      </c>
      <c r="C884" s="13" t="s">
        <v>6</v>
      </c>
      <c r="D884" s="28" t="s">
        <v>664</v>
      </c>
      <c r="E884" s="11"/>
      <c r="F884" s="11"/>
      <c r="G884" s="11"/>
      <c r="H884" s="11"/>
      <c r="I884" s="11"/>
      <c r="J884" s="11"/>
      <c r="K884" s="14">
        <f>K887</f>
        <v>3</v>
      </c>
      <c r="L884" s="15">
        <f>L887</f>
        <v>0</v>
      </c>
      <c r="M884" s="15">
        <f>M887</f>
        <v>0</v>
      </c>
    </row>
    <row r="885" spans="1:13" ht="213.75" x14ac:dyDescent="0.25">
      <c r="A885" s="11"/>
      <c r="B885" s="11"/>
      <c r="C885" s="11"/>
      <c r="D885" s="12" t="s">
        <v>665</v>
      </c>
      <c r="E885" s="11"/>
      <c r="F885" s="11"/>
      <c r="G885" s="11"/>
      <c r="H885" s="11"/>
      <c r="I885" s="11"/>
      <c r="J885" s="11"/>
      <c r="K885" s="11"/>
      <c r="L885" s="11"/>
      <c r="M885" s="11"/>
    </row>
    <row r="886" spans="1:13" x14ac:dyDescent="0.25">
      <c r="A886" s="11"/>
      <c r="B886" s="11"/>
      <c r="C886" s="11"/>
      <c r="D886" s="12"/>
      <c r="E886" s="13" t="s">
        <v>18</v>
      </c>
      <c r="F886" s="11">
        <v>3</v>
      </c>
      <c r="G886" s="16">
        <v>0</v>
      </c>
      <c r="H886" s="16">
        <v>0</v>
      </c>
      <c r="I886" s="16">
        <v>0</v>
      </c>
      <c r="J886" s="15">
        <f>F886*(G886+ (G886= 0))*(H886+ (H886= 0))*(I886+ (I886= 0))</f>
        <v>3</v>
      </c>
      <c r="K886" s="11"/>
      <c r="L886" s="11"/>
      <c r="M886" s="11"/>
    </row>
    <row r="887" spans="1:13" x14ac:dyDescent="0.25">
      <c r="A887" s="11"/>
      <c r="B887" s="11"/>
      <c r="C887" s="11"/>
      <c r="D887" s="12"/>
      <c r="E887" s="11"/>
      <c r="F887" s="11"/>
      <c r="G887" s="11"/>
      <c r="H887" s="11"/>
      <c r="I887" s="11"/>
      <c r="J887" s="17" t="s">
        <v>666</v>
      </c>
      <c r="K887" s="18">
        <f>SUM(J886:J886)</f>
        <v>3</v>
      </c>
      <c r="L887" s="16">
        <v>0</v>
      </c>
      <c r="M887" s="10">
        <f>ROUND(L887*K887,2)</f>
        <v>0</v>
      </c>
    </row>
    <row r="888" spans="1:13" ht="0.95" customHeight="1" x14ac:dyDescent="0.25">
      <c r="A888" s="19"/>
      <c r="B888" s="19"/>
      <c r="C888" s="19"/>
      <c r="D888" s="29"/>
      <c r="E888" s="19"/>
      <c r="F888" s="19"/>
      <c r="G888" s="19"/>
      <c r="H888" s="19"/>
      <c r="I888" s="19"/>
      <c r="J888" s="19"/>
      <c r="K888" s="19"/>
      <c r="L888" s="19"/>
      <c r="M888" s="19"/>
    </row>
    <row r="889" spans="1:13" x14ac:dyDescent="0.25">
      <c r="A889" s="13" t="s">
        <v>667</v>
      </c>
      <c r="B889" s="13" t="s">
        <v>22</v>
      </c>
      <c r="C889" s="13" t="s">
        <v>6</v>
      </c>
      <c r="D889" s="28" t="s">
        <v>668</v>
      </c>
      <c r="E889" s="11"/>
      <c r="F889" s="11"/>
      <c r="G889" s="11"/>
      <c r="H889" s="11"/>
      <c r="I889" s="11"/>
      <c r="J889" s="11"/>
      <c r="K889" s="23">
        <v>20</v>
      </c>
      <c r="L889" s="16">
        <v>0</v>
      </c>
      <c r="M889" s="15">
        <f>ROUND(K889*L889,2)</f>
        <v>0</v>
      </c>
    </row>
    <row r="890" spans="1:13" ht="225" x14ac:dyDescent="0.25">
      <c r="A890" s="11"/>
      <c r="B890" s="11"/>
      <c r="C890" s="11"/>
      <c r="D890" s="12" t="s">
        <v>669</v>
      </c>
      <c r="E890" s="11"/>
      <c r="F890" s="11"/>
      <c r="G890" s="11"/>
      <c r="H890" s="11"/>
      <c r="I890" s="11"/>
      <c r="J890" s="11"/>
      <c r="K890" s="11"/>
      <c r="L890" s="11"/>
      <c r="M890" s="11"/>
    </row>
    <row r="891" spans="1:13" x14ac:dyDescent="0.25">
      <c r="A891" s="13" t="s">
        <v>670</v>
      </c>
      <c r="B891" s="13" t="s">
        <v>22</v>
      </c>
      <c r="C891" s="13" t="s">
        <v>6</v>
      </c>
      <c r="D891" s="28" t="s">
        <v>671</v>
      </c>
      <c r="E891" s="11"/>
      <c r="F891" s="11"/>
      <c r="G891" s="11"/>
      <c r="H891" s="11"/>
      <c r="I891" s="11"/>
      <c r="J891" s="11"/>
      <c r="K891" s="23">
        <v>3</v>
      </c>
      <c r="L891" s="16">
        <v>0</v>
      </c>
      <c r="M891" s="15">
        <f>ROUND(K891*L891,2)</f>
        <v>0</v>
      </c>
    </row>
    <row r="892" spans="1:13" ht="225" x14ac:dyDescent="0.25">
      <c r="A892" s="11"/>
      <c r="B892" s="11"/>
      <c r="C892" s="11"/>
      <c r="D892" s="12" t="s">
        <v>672</v>
      </c>
      <c r="E892" s="11"/>
      <c r="F892" s="11"/>
      <c r="G892" s="11"/>
      <c r="H892" s="11"/>
      <c r="I892" s="11"/>
      <c r="J892" s="11"/>
      <c r="K892" s="11"/>
      <c r="L892" s="11"/>
      <c r="M892" s="11"/>
    </row>
    <row r="893" spans="1:13" ht="22.5" x14ac:dyDescent="0.25">
      <c r="A893" s="13" t="s">
        <v>673</v>
      </c>
      <c r="B893" s="13" t="s">
        <v>22</v>
      </c>
      <c r="C893" s="13" t="s">
        <v>6</v>
      </c>
      <c r="D893" s="28" t="s">
        <v>674</v>
      </c>
      <c r="E893" s="11"/>
      <c r="F893" s="11"/>
      <c r="G893" s="11"/>
      <c r="H893" s="11"/>
      <c r="I893" s="11"/>
      <c r="J893" s="11"/>
      <c r="K893" s="23">
        <v>2</v>
      </c>
      <c r="L893" s="16">
        <v>0</v>
      </c>
      <c r="M893" s="15">
        <f>ROUND(K893*L893,2)</f>
        <v>0</v>
      </c>
    </row>
    <row r="894" spans="1:13" ht="213.75" x14ac:dyDescent="0.25">
      <c r="A894" s="11"/>
      <c r="B894" s="11"/>
      <c r="C894" s="11"/>
      <c r="D894" s="12" t="s">
        <v>675</v>
      </c>
      <c r="E894" s="11"/>
      <c r="F894" s="11"/>
      <c r="G894" s="11"/>
      <c r="H894" s="11"/>
      <c r="I894" s="11"/>
      <c r="J894" s="11"/>
      <c r="K894" s="11"/>
      <c r="L894" s="11"/>
      <c r="M894" s="11"/>
    </row>
    <row r="895" spans="1:13" x14ac:dyDescent="0.25">
      <c r="A895" s="13" t="s">
        <v>676</v>
      </c>
      <c r="B895" s="13" t="s">
        <v>22</v>
      </c>
      <c r="C895" s="13" t="s">
        <v>6</v>
      </c>
      <c r="D895" s="28" t="s">
        <v>677</v>
      </c>
      <c r="E895" s="11"/>
      <c r="F895" s="11"/>
      <c r="G895" s="11"/>
      <c r="H895" s="11"/>
      <c r="I895" s="11"/>
      <c r="J895" s="11"/>
      <c r="K895" s="23">
        <v>1</v>
      </c>
      <c r="L895" s="16">
        <v>0</v>
      </c>
      <c r="M895" s="15">
        <f>ROUND(K895*L895,2)</f>
        <v>0</v>
      </c>
    </row>
    <row r="896" spans="1:13" ht="225" x14ac:dyDescent="0.25">
      <c r="A896" s="11"/>
      <c r="B896" s="11"/>
      <c r="C896" s="11"/>
      <c r="D896" s="12" t="s">
        <v>678</v>
      </c>
      <c r="E896" s="11"/>
      <c r="F896" s="11"/>
      <c r="G896" s="11"/>
      <c r="H896" s="11"/>
      <c r="I896" s="11"/>
      <c r="J896" s="11"/>
      <c r="K896" s="11"/>
      <c r="L896" s="11"/>
      <c r="M896" s="11"/>
    </row>
    <row r="897" spans="1:13" ht="22.5" x14ac:dyDescent="0.25">
      <c r="A897" s="13" t="s">
        <v>679</v>
      </c>
      <c r="B897" s="13" t="s">
        <v>22</v>
      </c>
      <c r="C897" s="13" t="s">
        <v>6</v>
      </c>
      <c r="D897" s="28" t="s">
        <v>680</v>
      </c>
      <c r="E897" s="11"/>
      <c r="F897" s="11"/>
      <c r="G897" s="11"/>
      <c r="H897" s="11"/>
      <c r="I897" s="11"/>
      <c r="J897" s="11"/>
      <c r="K897" s="23">
        <v>6</v>
      </c>
      <c r="L897" s="16">
        <v>0</v>
      </c>
      <c r="M897" s="15">
        <f>ROUND(K897*L897,2)</f>
        <v>0</v>
      </c>
    </row>
    <row r="898" spans="1:13" ht="90" x14ac:dyDescent="0.25">
      <c r="A898" s="11"/>
      <c r="B898" s="11"/>
      <c r="C898" s="11"/>
      <c r="D898" s="12" t="s">
        <v>681</v>
      </c>
      <c r="E898" s="11"/>
      <c r="F898" s="11"/>
      <c r="G898" s="11"/>
      <c r="H898" s="11"/>
      <c r="I898" s="11"/>
      <c r="J898" s="11"/>
      <c r="K898" s="11"/>
      <c r="L898" s="11"/>
      <c r="M898" s="11"/>
    </row>
    <row r="899" spans="1:13" x14ac:dyDescent="0.25">
      <c r="A899" s="13" t="s">
        <v>682</v>
      </c>
      <c r="B899" s="13" t="s">
        <v>22</v>
      </c>
      <c r="C899" s="13" t="s">
        <v>6</v>
      </c>
      <c r="D899" s="28" t="s">
        <v>683</v>
      </c>
      <c r="E899" s="11"/>
      <c r="F899" s="11"/>
      <c r="G899" s="11"/>
      <c r="H899" s="11"/>
      <c r="I899" s="11"/>
      <c r="J899" s="11"/>
      <c r="K899" s="23">
        <v>1</v>
      </c>
      <c r="L899" s="16">
        <v>0</v>
      </c>
      <c r="M899" s="15">
        <f>ROUND(K899*L899,2)</f>
        <v>0</v>
      </c>
    </row>
    <row r="900" spans="1:13" ht="146.25" x14ac:dyDescent="0.25">
      <c r="A900" s="11"/>
      <c r="B900" s="11"/>
      <c r="C900" s="11"/>
      <c r="D900" s="12" t="s">
        <v>684</v>
      </c>
      <c r="E900" s="11"/>
      <c r="F900" s="11"/>
      <c r="G900" s="11"/>
      <c r="H900" s="11"/>
      <c r="I900" s="11"/>
      <c r="J900" s="11"/>
      <c r="K900" s="11"/>
      <c r="L900" s="11"/>
      <c r="M900" s="11"/>
    </row>
    <row r="901" spans="1:13" x14ac:dyDescent="0.25">
      <c r="A901" s="13" t="s">
        <v>685</v>
      </c>
      <c r="B901" s="13" t="s">
        <v>22</v>
      </c>
      <c r="C901" s="13" t="s">
        <v>6</v>
      </c>
      <c r="D901" s="28" t="s">
        <v>686</v>
      </c>
      <c r="E901" s="11"/>
      <c r="F901" s="11"/>
      <c r="G901" s="11"/>
      <c r="H901" s="11"/>
      <c r="I901" s="11"/>
      <c r="J901" s="11"/>
      <c r="K901" s="14">
        <f>K904</f>
        <v>1</v>
      </c>
      <c r="L901" s="15">
        <f>L904</f>
        <v>0</v>
      </c>
      <c r="M901" s="15">
        <f>M904</f>
        <v>0</v>
      </c>
    </row>
    <row r="902" spans="1:13" ht="157.5" x14ac:dyDescent="0.25">
      <c r="A902" s="11"/>
      <c r="B902" s="11"/>
      <c r="C902" s="11"/>
      <c r="D902" s="12" t="s">
        <v>687</v>
      </c>
      <c r="E902" s="11"/>
      <c r="F902" s="11"/>
      <c r="G902" s="11"/>
      <c r="H902" s="11"/>
      <c r="I902" s="11"/>
      <c r="J902" s="11"/>
      <c r="K902" s="11"/>
      <c r="L902" s="11"/>
      <c r="M902" s="11"/>
    </row>
    <row r="903" spans="1:13" x14ac:dyDescent="0.25">
      <c r="A903" s="11"/>
      <c r="B903" s="11"/>
      <c r="C903" s="11"/>
      <c r="D903" s="12"/>
      <c r="E903" s="13" t="s">
        <v>18</v>
      </c>
      <c r="F903" s="11">
        <v>1</v>
      </c>
      <c r="G903" s="16">
        <v>0</v>
      </c>
      <c r="H903" s="16">
        <v>0</v>
      </c>
      <c r="I903" s="16">
        <v>0</v>
      </c>
      <c r="J903" s="15">
        <f>F903*(G903+ (G903= 0))*(H903+ (H903= 0))*(I903+ (I903= 0))</f>
        <v>1</v>
      </c>
      <c r="K903" s="11"/>
      <c r="L903" s="11"/>
      <c r="M903" s="11"/>
    </row>
    <row r="904" spans="1:13" x14ac:dyDescent="0.25">
      <c r="A904" s="11"/>
      <c r="B904" s="11"/>
      <c r="C904" s="11"/>
      <c r="D904" s="12"/>
      <c r="E904" s="11"/>
      <c r="F904" s="11"/>
      <c r="G904" s="11"/>
      <c r="H904" s="11"/>
      <c r="I904" s="11"/>
      <c r="J904" s="17" t="s">
        <v>688</v>
      </c>
      <c r="K904" s="18">
        <f>SUM(J903:J903)</f>
        <v>1</v>
      </c>
      <c r="L904" s="16">
        <v>0</v>
      </c>
      <c r="M904" s="10">
        <f>ROUND(L904*K904,2)</f>
        <v>0</v>
      </c>
    </row>
    <row r="905" spans="1:13" ht="0.95" customHeight="1" x14ac:dyDescent="0.25">
      <c r="A905" s="19"/>
      <c r="B905" s="19"/>
      <c r="C905" s="19"/>
      <c r="D905" s="29"/>
      <c r="E905" s="19"/>
      <c r="F905" s="19"/>
      <c r="G905" s="19"/>
      <c r="H905" s="19"/>
      <c r="I905" s="19"/>
      <c r="J905" s="19"/>
      <c r="K905" s="19"/>
      <c r="L905" s="19"/>
      <c r="M905" s="19"/>
    </row>
    <row r="906" spans="1:13" x14ac:dyDescent="0.25">
      <c r="A906" s="13" t="s">
        <v>689</v>
      </c>
      <c r="B906" s="13" t="s">
        <v>22</v>
      </c>
      <c r="C906" s="13" t="s">
        <v>6</v>
      </c>
      <c r="D906" s="28" t="s">
        <v>690</v>
      </c>
      <c r="E906" s="11"/>
      <c r="F906" s="11"/>
      <c r="G906" s="11"/>
      <c r="H906" s="11"/>
      <c r="I906" s="11"/>
      <c r="J906" s="11"/>
      <c r="K906" s="14">
        <f>K909</f>
        <v>1</v>
      </c>
      <c r="L906" s="15">
        <f>L909</f>
        <v>0</v>
      </c>
      <c r="M906" s="15">
        <f>M909</f>
        <v>0</v>
      </c>
    </row>
    <row r="907" spans="1:13" ht="157.5" x14ac:dyDescent="0.25">
      <c r="A907" s="11"/>
      <c r="B907" s="11"/>
      <c r="C907" s="11"/>
      <c r="D907" s="12" t="s">
        <v>687</v>
      </c>
      <c r="E907" s="11"/>
      <c r="F907" s="11"/>
      <c r="G907" s="11"/>
      <c r="H907" s="11"/>
      <c r="I907" s="11"/>
      <c r="J907" s="11"/>
      <c r="K907" s="11"/>
      <c r="L907" s="11"/>
      <c r="M907" s="11"/>
    </row>
    <row r="908" spans="1:13" x14ac:dyDescent="0.25">
      <c r="A908" s="11"/>
      <c r="B908" s="11"/>
      <c r="C908" s="11"/>
      <c r="D908" s="12"/>
      <c r="E908" s="13" t="s">
        <v>18</v>
      </c>
      <c r="F908" s="11">
        <v>1</v>
      </c>
      <c r="G908" s="16">
        <v>0</v>
      </c>
      <c r="H908" s="16">
        <v>0</v>
      </c>
      <c r="I908" s="16">
        <v>0</v>
      </c>
      <c r="J908" s="15">
        <f>F908*(G908+ (G908= 0))*(H908+ (H908= 0))*(I908+ (I908= 0))</f>
        <v>1</v>
      </c>
      <c r="K908" s="11"/>
      <c r="L908" s="11"/>
      <c r="M908" s="11"/>
    </row>
    <row r="909" spans="1:13" x14ac:dyDescent="0.25">
      <c r="A909" s="11"/>
      <c r="B909" s="11"/>
      <c r="C909" s="11"/>
      <c r="D909" s="12"/>
      <c r="E909" s="11"/>
      <c r="F909" s="11"/>
      <c r="G909" s="11"/>
      <c r="H909" s="11"/>
      <c r="I909" s="11"/>
      <c r="J909" s="17" t="s">
        <v>691</v>
      </c>
      <c r="K909" s="18">
        <f>SUM(J908:J908)</f>
        <v>1</v>
      </c>
      <c r="L909" s="16">
        <v>0</v>
      </c>
      <c r="M909" s="10">
        <f>ROUND(L909*K909,2)</f>
        <v>0</v>
      </c>
    </row>
    <row r="910" spans="1:13" ht="0.95" customHeight="1" x14ac:dyDescent="0.25">
      <c r="A910" s="19"/>
      <c r="B910" s="19"/>
      <c r="C910" s="19"/>
      <c r="D910" s="29"/>
      <c r="E910" s="19"/>
      <c r="F910" s="19"/>
      <c r="G910" s="19"/>
      <c r="H910" s="19"/>
      <c r="I910" s="19"/>
      <c r="J910" s="19"/>
      <c r="K910" s="19"/>
      <c r="L910" s="19"/>
      <c r="M910" s="19"/>
    </row>
    <row r="911" spans="1:13" x14ac:dyDescent="0.25">
      <c r="A911" s="13" t="s">
        <v>692</v>
      </c>
      <c r="B911" s="13" t="s">
        <v>22</v>
      </c>
      <c r="C911" s="13" t="s">
        <v>6</v>
      </c>
      <c r="D911" s="28" t="s">
        <v>693</v>
      </c>
      <c r="E911" s="11"/>
      <c r="F911" s="11"/>
      <c r="G911" s="11"/>
      <c r="H911" s="11"/>
      <c r="I911" s="11"/>
      <c r="J911" s="11"/>
      <c r="K911" s="23">
        <v>2</v>
      </c>
      <c r="L911" s="16">
        <v>0</v>
      </c>
      <c r="M911" s="15">
        <f>ROUND(K911*L911,2)</f>
        <v>0</v>
      </c>
    </row>
    <row r="912" spans="1:13" ht="146.25" x14ac:dyDescent="0.25">
      <c r="A912" s="11"/>
      <c r="B912" s="11"/>
      <c r="C912" s="11"/>
      <c r="D912" s="12" t="s">
        <v>694</v>
      </c>
      <c r="E912" s="11"/>
      <c r="F912" s="11"/>
      <c r="G912" s="11"/>
      <c r="H912" s="11"/>
      <c r="I912" s="11"/>
      <c r="J912" s="11"/>
      <c r="K912" s="11"/>
      <c r="L912" s="11"/>
      <c r="M912" s="11"/>
    </row>
    <row r="913" spans="1:13" x14ac:dyDescent="0.25">
      <c r="A913" s="13" t="s">
        <v>695</v>
      </c>
      <c r="B913" s="13" t="s">
        <v>22</v>
      </c>
      <c r="C913" s="13" t="s">
        <v>6</v>
      </c>
      <c r="D913" s="28" t="s">
        <v>696</v>
      </c>
      <c r="E913" s="11"/>
      <c r="F913" s="11"/>
      <c r="G913" s="11"/>
      <c r="H913" s="11"/>
      <c r="I913" s="11"/>
      <c r="J913" s="11"/>
      <c r="K913" s="23">
        <v>1</v>
      </c>
      <c r="L913" s="16">
        <v>0</v>
      </c>
      <c r="M913" s="15">
        <f>ROUND(K913*L913,2)</f>
        <v>0</v>
      </c>
    </row>
    <row r="914" spans="1:13" ht="168.75" x14ac:dyDescent="0.25">
      <c r="A914" s="11"/>
      <c r="B914" s="11"/>
      <c r="C914" s="11"/>
      <c r="D914" s="12" t="s">
        <v>697</v>
      </c>
      <c r="E914" s="11"/>
      <c r="F914" s="11"/>
      <c r="G914" s="11"/>
      <c r="H914" s="11"/>
      <c r="I914" s="11"/>
      <c r="J914" s="11"/>
      <c r="K914" s="11"/>
      <c r="L914" s="11"/>
      <c r="M914" s="11"/>
    </row>
    <row r="915" spans="1:13" x14ac:dyDescent="0.25">
      <c r="A915" s="13" t="s">
        <v>698</v>
      </c>
      <c r="B915" s="13" t="s">
        <v>22</v>
      </c>
      <c r="C915" s="13" t="s">
        <v>6</v>
      </c>
      <c r="D915" s="28" t="s">
        <v>699</v>
      </c>
      <c r="E915" s="11"/>
      <c r="F915" s="11"/>
      <c r="G915" s="11"/>
      <c r="H915" s="11"/>
      <c r="I915" s="11"/>
      <c r="J915" s="11"/>
      <c r="K915" s="14">
        <f>K918</f>
        <v>0</v>
      </c>
      <c r="L915" s="15">
        <f>L918</f>
        <v>0</v>
      </c>
      <c r="M915" s="15">
        <f>M918</f>
        <v>0</v>
      </c>
    </row>
    <row r="916" spans="1:13" ht="168.75" x14ac:dyDescent="0.25">
      <c r="A916" s="11"/>
      <c r="B916" s="11"/>
      <c r="C916" s="11"/>
      <c r="D916" s="12" t="s">
        <v>700</v>
      </c>
      <c r="E916" s="11"/>
      <c r="F916" s="11"/>
      <c r="G916" s="11"/>
      <c r="H916" s="11"/>
      <c r="I916" s="11"/>
      <c r="J916" s="11"/>
      <c r="K916" s="11"/>
      <c r="L916" s="11"/>
      <c r="M916" s="11"/>
    </row>
    <row r="917" spans="1:13" x14ac:dyDescent="0.25">
      <c r="A917" s="11"/>
      <c r="B917" s="11"/>
      <c r="C917" s="11"/>
      <c r="D917" s="12"/>
      <c r="E917" s="13" t="s">
        <v>701</v>
      </c>
      <c r="F917" s="11">
        <v>0</v>
      </c>
      <c r="G917" s="16">
        <v>0</v>
      </c>
      <c r="H917" s="16">
        <v>0</v>
      </c>
      <c r="I917" s="16">
        <v>0</v>
      </c>
      <c r="J917" s="15">
        <f>F917*(G917+ (G917= 0))*(H917+ (H917= 0))*(I917+ (I917= 0))</f>
        <v>0</v>
      </c>
      <c r="K917" s="11"/>
      <c r="L917" s="11"/>
      <c r="M917" s="11"/>
    </row>
    <row r="918" spans="1:13" x14ac:dyDescent="0.25">
      <c r="A918" s="11"/>
      <c r="B918" s="11"/>
      <c r="C918" s="11"/>
      <c r="D918" s="12"/>
      <c r="E918" s="11"/>
      <c r="F918" s="11"/>
      <c r="G918" s="11"/>
      <c r="H918" s="11"/>
      <c r="I918" s="11"/>
      <c r="J918" s="17" t="s">
        <v>702</v>
      </c>
      <c r="K918" s="18">
        <f>SUM(J917:J917)</f>
        <v>0</v>
      </c>
      <c r="L918" s="16">
        <v>0</v>
      </c>
      <c r="M918" s="10">
        <f>ROUND(L918*K918,2)</f>
        <v>0</v>
      </c>
    </row>
    <row r="919" spans="1:13" ht="0.95" customHeight="1" x14ac:dyDescent="0.25">
      <c r="A919" s="19"/>
      <c r="B919" s="19"/>
      <c r="C919" s="19"/>
      <c r="D919" s="29"/>
      <c r="E919" s="19"/>
      <c r="F919" s="19"/>
      <c r="G919" s="19"/>
      <c r="H919" s="19"/>
      <c r="I919" s="19"/>
      <c r="J919" s="19"/>
      <c r="K919" s="19"/>
      <c r="L919" s="19"/>
      <c r="M919" s="19"/>
    </row>
    <row r="920" spans="1:13" x14ac:dyDescent="0.25">
      <c r="A920" s="13" t="s">
        <v>703</v>
      </c>
      <c r="B920" s="13" t="s">
        <v>22</v>
      </c>
      <c r="C920" s="13" t="s">
        <v>6</v>
      </c>
      <c r="D920" s="28" t="s">
        <v>704</v>
      </c>
      <c r="E920" s="11"/>
      <c r="F920" s="11"/>
      <c r="G920" s="11"/>
      <c r="H920" s="11"/>
      <c r="I920" s="11"/>
      <c r="J920" s="11"/>
      <c r="K920" s="14">
        <f>K923</f>
        <v>1</v>
      </c>
      <c r="L920" s="15">
        <f>L923</f>
        <v>0</v>
      </c>
      <c r="M920" s="15">
        <f>M923</f>
        <v>0</v>
      </c>
    </row>
    <row r="921" spans="1:13" ht="45" x14ac:dyDescent="0.25">
      <c r="A921" s="11"/>
      <c r="B921" s="11"/>
      <c r="C921" s="11"/>
      <c r="D921" s="12" t="s">
        <v>705</v>
      </c>
      <c r="E921" s="11"/>
      <c r="F921" s="11"/>
      <c r="G921" s="11"/>
      <c r="H921" s="11"/>
      <c r="I921" s="11"/>
      <c r="J921" s="11"/>
      <c r="K921" s="11"/>
      <c r="L921" s="11"/>
      <c r="M921" s="11"/>
    </row>
    <row r="922" spans="1:13" x14ac:dyDescent="0.25">
      <c r="A922" s="11"/>
      <c r="B922" s="11"/>
      <c r="C922" s="11"/>
      <c r="D922" s="12"/>
      <c r="E922" s="13" t="s">
        <v>18</v>
      </c>
      <c r="F922" s="11">
        <v>1</v>
      </c>
      <c r="G922" s="16">
        <v>0</v>
      </c>
      <c r="H922" s="16">
        <v>0</v>
      </c>
      <c r="I922" s="16">
        <v>0</v>
      </c>
      <c r="J922" s="15">
        <f>F922*(G922+ (G922= 0))*(H922+ (H922= 0))*(I922+ (I922= 0))</f>
        <v>1</v>
      </c>
      <c r="K922" s="11"/>
      <c r="L922" s="11"/>
      <c r="M922" s="11"/>
    </row>
    <row r="923" spans="1:13" x14ac:dyDescent="0.25">
      <c r="A923" s="11"/>
      <c r="B923" s="11"/>
      <c r="C923" s="11"/>
      <c r="D923" s="12"/>
      <c r="E923" s="11"/>
      <c r="F923" s="11"/>
      <c r="G923" s="11"/>
      <c r="H923" s="11"/>
      <c r="I923" s="11"/>
      <c r="J923" s="17" t="s">
        <v>706</v>
      </c>
      <c r="K923" s="18">
        <f>SUM(J922:J922)</f>
        <v>1</v>
      </c>
      <c r="L923" s="16">
        <v>0</v>
      </c>
      <c r="M923" s="10">
        <f>ROUND(L923*K923,2)</f>
        <v>0</v>
      </c>
    </row>
    <row r="924" spans="1:13" ht="0.95" customHeight="1" x14ac:dyDescent="0.25">
      <c r="A924" s="19"/>
      <c r="B924" s="19"/>
      <c r="C924" s="19"/>
      <c r="D924" s="29"/>
      <c r="E924" s="19"/>
      <c r="F924" s="19"/>
      <c r="G924" s="19"/>
      <c r="H924" s="19"/>
      <c r="I924" s="19"/>
      <c r="J924" s="19"/>
      <c r="K924" s="19"/>
      <c r="L924" s="19"/>
      <c r="M924" s="19"/>
    </row>
    <row r="925" spans="1:13" ht="22.5" x14ac:dyDescent="0.25">
      <c r="A925" s="13" t="s">
        <v>707</v>
      </c>
      <c r="B925" s="13" t="s">
        <v>22</v>
      </c>
      <c r="C925" s="13" t="s">
        <v>6</v>
      </c>
      <c r="D925" s="28" t="s">
        <v>708</v>
      </c>
      <c r="E925" s="11"/>
      <c r="F925" s="11"/>
      <c r="G925" s="11"/>
      <c r="H925" s="11"/>
      <c r="I925" s="11"/>
      <c r="J925" s="11"/>
      <c r="K925" s="14">
        <f>K928</f>
        <v>1</v>
      </c>
      <c r="L925" s="15">
        <f>L928</f>
        <v>0</v>
      </c>
      <c r="M925" s="15">
        <f>M928</f>
        <v>0</v>
      </c>
    </row>
    <row r="926" spans="1:13" ht="146.25" x14ac:dyDescent="0.25">
      <c r="A926" s="11"/>
      <c r="B926" s="11"/>
      <c r="C926" s="11"/>
      <c r="D926" s="12" t="s">
        <v>709</v>
      </c>
      <c r="E926" s="11"/>
      <c r="F926" s="11"/>
      <c r="G926" s="11"/>
      <c r="H926" s="11"/>
      <c r="I926" s="11"/>
      <c r="J926" s="11"/>
      <c r="K926" s="11"/>
      <c r="L926" s="11"/>
      <c r="M926" s="11"/>
    </row>
    <row r="927" spans="1:13" x14ac:dyDescent="0.25">
      <c r="A927" s="11"/>
      <c r="B927" s="11"/>
      <c r="C927" s="11"/>
      <c r="D927" s="12"/>
      <c r="E927" s="13" t="s">
        <v>18</v>
      </c>
      <c r="F927" s="11">
        <v>1</v>
      </c>
      <c r="G927" s="16">
        <v>0</v>
      </c>
      <c r="H927" s="16">
        <v>0</v>
      </c>
      <c r="I927" s="16">
        <v>0</v>
      </c>
      <c r="J927" s="15">
        <f>F927*(G927+ (G927= 0))*(H927+ (H927= 0))*(I927+ (I927= 0))</f>
        <v>1</v>
      </c>
      <c r="K927" s="11"/>
      <c r="L927" s="11"/>
      <c r="M927" s="11"/>
    </row>
    <row r="928" spans="1:13" x14ac:dyDescent="0.25">
      <c r="A928" s="11"/>
      <c r="B928" s="11"/>
      <c r="C928" s="11"/>
      <c r="D928" s="12"/>
      <c r="E928" s="11"/>
      <c r="F928" s="11"/>
      <c r="G928" s="11"/>
      <c r="H928" s="11"/>
      <c r="I928" s="11"/>
      <c r="J928" s="17" t="s">
        <v>710</v>
      </c>
      <c r="K928" s="18">
        <f>SUM(J927:J927)</f>
        <v>1</v>
      </c>
      <c r="L928" s="16">
        <v>0</v>
      </c>
      <c r="M928" s="10">
        <f>ROUND(L928*K928,2)</f>
        <v>0</v>
      </c>
    </row>
    <row r="929" spans="1:13" ht="0.95" customHeight="1" x14ac:dyDescent="0.25">
      <c r="A929" s="19"/>
      <c r="B929" s="19"/>
      <c r="C929" s="19"/>
      <c r="D929" s="29"/>
      <c r="E929" s="19"/>
      <c r="F929" s="19"/>
      <c r="G929" s="19"/>
      <c r="H929" s="19"/>
      <c r="I929" s="19"/>
      <c r="J929" s="19"/>
      <c r="K929" s="19"/>
      <c r="L929" s="19"/>
      <c r="M929" s="19"/>
    </row>
    <row r="930" spans="1:13" x14ac:dyDescent="0.25">
      <c r="A930" s="13" t="s">
        <v>711</v>
      </c>
      <c r="B930" s="13" t="s">
        <v>22</v>
      </c>
      <c r="C930" s="13" t="s">
        <v>6</v>
      </c>
      <c r="D930" s="28" t="s">
        <v>712</v>
      </c>
      <c r="E930" s="11"/>
      <c r="F930" s="11"/>
      <c r="G930" s="11"/>
      <c r="H930" s="11"/>
      <c r="I930" s="11"/>
      <c r="J930" s="11"/>
      <c r="K930" s="23">
        <v>2</v>
      </c>
      <c r="L930" s="16">
        <v>0</v>
      </c>
      <c r="M930" s="15">
        <f>ROUND(K930*L930,2)</f>
        <v>0</v>
      </c>
    </row>
    <row r="931" spans="1:13" ht="157.5" x14ac:dyDescent="0.25">
      <c r="A931" s="11"/>
      <c r="B931" s="11"/>
      <c r="C931" s="11"/>
      <c r="D931" s="12" t="s">
        <v>713</v>
      </c>
      <c r="E931" s="11"/>
      <c r="F931" s="11"/>
      <c r="G931" s="11"/>
      <c r="H931" s="11"/>
      <c r="I931" s="11"/>
      <c r="J931" s="11"/>
      <c r="K931" s="11"/>
      <c r="L931" s="11"/>
      <c r="M931" s="11"/>
    </row>
    <row r="932" spans="1:13" x14ac:dyDescent="0.25">
      <c r="A932" s="11"/>
      <c r="B932" s="11"/>
      <c r="C932" s="11"/>
      <c r="D932" s="12"/>
      <c r="E932" s="11"/>
      <c r="F932" s="11"/>
      <c r="G932" s="11"/>
      <c r="H932" s="11"/>
      <c r="I932" s="11"/>
      <c r="J932" s="17" t="s">
        <v>714</v>
      </c>
      <c r="K932" s="20">
        <v>1</v>
      </c>
      <c r="L932" s="10">
        <f>M842+M844+M850+M855+M857+M859+M861+M863+M865+M870+M875+M880+M882+M887+M889+M891+M893+M895+M897+M899+M904+M909+M911+M913+M918+M923+M928+M930</f>
        <v>0</v>
      </c>
      <c r="M932" s="10">
        <f>ROUND(L932*K932,2)</f>
        <v>0</v>
      </c>
    </row>
    <row r="933" spans="1:13" ht="0.95" customHeight="1" x14ac:dyDescent="0.25">
      <c r="A933" s="19"/>
      <c r="B933" s="19"/>
      <c r="C933" s="19"/>
      <c r="D933" s="29"/>
      <c r="E933" s="19"/>
      <c r="F933" s="19"/>
      <c r="G933" s="19"/>
      <c r="H933" s="19"/>
      <c r="I933" s="19"/>
      <c r="J933" s="19"/>
      <c r="K933" s="19"/>
      <c r="L933" s="19"/>
      <c r="M933" s="19"/>
    </row>
    <row r="934" spans="1:13" x14ac:dyDescent="0.25">
      <c r="A934" s="7" t="s">
        <v>715</v>
      </c>
      <c r="B934" s="7" t="s">
        <v>17</v>
      </c>
      <c r="C934" s="7" t="s">
        <v>18</v>
      </c>
      <c r="D934" s="27" t="s">
        <v>716</v>
      </c>
      <c r="E934" s="8"/>
      <c r="F934" s="8"/>
      <c r="G934" s="8"/>
      <c r="H934" s="8"/>
      <c r="I934" s="8"/>
      <c r="J934" s="8"/>
      <c r="K934" s="9">
        <f>K998</f>
        <v>1</v>
      </c>
      <c r="L934" s="10">
        <f>L998</f>
        <v>0</v>
      </c>
      <c r="M934" s="10">
        <f>M998</f>
        <v>0</v>
      </c>
    </row>
    <row r="935" spans="1:13" x14ac:dyDescent="0.25">
      <c r="A935" s="11"/>
      <c r="B935" s="11"/>
      <c r="C935" s="11"/>
      <c r="D935" s="12"/>
      <c r="E935" s="11"/>
      <c r="F935" s="11"/>
      <c r="G935" s="11"/>
      <c r="H935" s="11"/>
      <c r="I935" s="11"/>
      <c r="J935" s="11"/>
      <c r="K935" s="11"/>
      <c r="L935" s="11"/>
      <c r="M935" s="11"/>
    </row>
    <row r="936" spans="1:13" x14ac:dyDescent="0.25">
      <c r="A936" s="13" t="s">
        <v>717</v>
      </c>
      <c r="B936" s="13" t="s">
        <v>22</v>
      </c>
      <c r="C936" s="13" t="s">
        <v>23</v>
      </c>
      <c r="D936" s="28" t="s">
        <v>718</v>
      </c>
      <c r="E936" s="11"/>
      <c r="F936" s="11"/>
      <c r="G936" s="11"/>
      <c r="H936" s="11"/>
      <c r="I936" s="11"/>
      <c r="J936" s="11"/>
      <c r="K936" s="14">
        <f>K939</f>
        <v>14</v>
      </c>
      <c r="L936" s="15">
        <f>L939</f>
        <v>0</v>
      </c>
      <c r="M936" s="15">
        <f>M939</f>
        <v>0</v>
      </c>
    </row>
    <row r="937" spans="1:13" x14ac:dyDescent="0.25">
      <c r="A937" s="11"/>
      <c r="B937" s="11"/>
      <c r="C937" s="11"/>
      <c r="D937" s="12"/>
      <c r="E937" s="11"/>
      <c r="F937" s="11"/>
      <c r="G937" s="11"/>
      <c r="H937" s="11"/>
      <c r="I937" s="11"/>
      <c r="J937" s="11"/>
      <c r="K937" s="11"/>
      <c r="L937" s="11"/>
      <c r="M937" s="11"/>
    </row>
    <row r="938" spans="1:13" x14ac:dyDescent="0.25">
      <c r="A938" s="11"/>
      <c r="B938" s="11"/>
      <c r="C938" s="11"/>
      <c r="D938" s="12"/>
      <c r="E938" s="13" t="s">
        <v>18</v>
      </c>
      <c r="F938" s="11">
        <v>14</v>
      </c>
      <c r="G938" s="16">
        <v>0</v>
      </c>
      <c r="H938" s="16">
        <v>0</v>
      </c>
      <c r="I938" s="16">
        <v>0</v>
      </c>
      <c r="J938" s="15">
        <f>F938*(G938+ (G938= 0))*(H938+ (H938= 0))*(I938+ (I938= 0))</f>
        <v>14</v>
      </c>
      <c r="K938" s="11"/>
      <c r="L938" s="11"/>
      <c r="M938" s="11"/>
    </row>
    <row r="939" spans="1:13" x14ac:dyDescent="0.25">
      <c r="A939" s="11"/>
      <c r="B939" s="11"/>
      <c r="C939" s="11"/>
      <c r="D939" s="12"/>
      <c r="E939" s="11"/>
      <c r="F939" s="11"/>
      <c r="G939" s="11"/>
      <c r="H939" s="11"/>
      <c r="I939" s="11"/>
      <c r="J939" s="17" t="s">
        <v>719</v>
      </c>
      <c r="K939" s="18">
        <f>SUM(J938:J938)</f>
        <v>14</v>
      </c>
      <c r="L939" s="16">
        <v>0</v>
      </c>
      <c r="M939" s="10">
        <f>ROUND(L939*K939,2)</f>
        <v>0</v>
      </c>
    </row>
    <row r="940" spans="1:13" ht="0.95" customHeight="1" x14ac:dyDescent="0.25">
      <c r="A940" s="19"/>
      <c r="B940" s="19"/>
      <c r="C940" s="19"/>
      <c r="D940" s="29"/>
      <c r="E940" s="19"/>
      <c r="F940" s="19"/>
      <c r="G940" s="19"/>
      <c r="H940" s="19"/>
      <c r="I940" s="19"/>
      <c r="J940" s="19"/>
      <c r="K940" s="19"/>
      <c r="L940" s="19"/>
      <c r="M940" s="19"/>
    </row>
    <row r="941" spans="1:13" ht="22.5" x14ac:dyDescent="0.25">
      <c r="A941" s="13" t="s">
        <v>720</v>
      </c>
      <c r="B941" s="13" t="s">
        <v>22</v>
      </c>
      <c r="C941" s="13" t="s">
        <v>23</v>
      </c>
      <c r="D941" s="28" t="s">
        <v>721</v>
      </c>
      <c r="E941" s="11"/>
      <c r="F941" s="11"/>
      <c r="G941" s="11"/>
      <c r="H941" s="11"/>
      <c r="I941" s="11"/>
      <c r="J941" s="11"/>
      <c r="K941" s="14">
        <f>K944</f>
        <v>34</v>
      </c>
      <c r="L941" s="15">
        <f>L944</f>
        <v>0</v>
      </c>
      <c r="M941" s="15">
        <f>M944</f>
        <v>0</v>
      </c>
    </row>
    <row r="942" spans="1:13" x14ac:dyDescent="0.25">
      <c r="A942" s="11"/>
      <c r="B942" s="11"/>
      <c r="C942" s="11"/>
      <c r="D942" s="12"/>
      <c r="E942" s="11"/>
      <c r="F942" s="11"/>
      <c r="G942" s="11"/>
      <c r="H942" s="11"/>
      <c r="I942" s="11"/>
      <c r="J942" s="11"/>
      <c r="K942" s="11"/>
      <c r="L942" s="11"/>
      <c r="M942" s="11"/>
    </row>
    <row r="943" spans="1:13" x14ac:dyDescent="0.25">
      <c r="A943" s="11"/>
      <c r="B943" s="11"/>
      <c r="C943" s="11"/>
      <c r="D943" s="12"/>
      <c r="E943" s="13" t="s">
        <v>18</v>
      </c>
      <c r="F943" s="11">
        <v>34</v>
      </c>
      <c r="G943" s="16">
        <v>0</v>
      </c>
      <c r="H943" s="16">
        <v>0</v>
      </c>
      <c r="I943" s="16">
        <v>0</v>
      </c>
      <c r="J943" s="15">
        <f>F943*(G943+ (G943= 0))*(H943+ (H943= 0))*(I943+ (I943= 0))</f>
        <v>34</v>
      </c>
      <c r="K943" s="11"/>
      <c r="L943" s="11"/>
      <c r="M943" s="11"/>
    </row>
    <row r="944" spans="1:13" x14ac:dyDescent="0.25">
      <c r="A944" s="11"/>
      <c r="B944" s="11"/>
      <c r="C944" s="11"/>
      <c r="D944" s="12"/>
      <c r="E944" s="11"/>
      <c r="F944" s="11"/>
      <c r="G944" s="11"/>
      <c r="H944" s="11"/>
      <c r="I944" s="11"/>
      <c r="J944" s="17" t="s">
        <v>722</v>
      </c>
      <c r="K944" s="18">
        <f>SUM(J943:J943)</f>
        <v>34</v>
      </c>
      <c r="L944" s="16">
        <v>0</v>
      </c>
      <c r="M944" s="10">
        <f>ROUND(L944*K944,2)</f>
        <v>0</v>
      </c>
    </row>
    <row r="945" spans="1:13" ht="0.95" customHeight="1" x14ac:dyDescent="0.25">
      <c r="A945" s="19"/>
      <c r="B945" s="19"/>
      <c r="C945" s="19"/>
      <c r="D945" s="29"/>
      <c r="E945" s="19"/>
      <c r="F945" s="19"/>
      <c r="G945" s="19"/>
      <c r="H945" s="19"/>
      <c r="I945" s="19"/>
      <c r="J945" s="19"/>
      <c r="K945" s="19"/>
      <c r="L945" s="19"/>
      <c r="M945" s="19"/>
    </row>
    <row r="946" spans="1:13" ht="22.5" x14ac:dyDescent="0.25">
      <c r="A946" s="13" t="s">
        <v>723</v>
      </c>
      <c r="B946" s="13" t="s">
        <v>22</v>
      </c>
      <c r="C946" s="13" t="s">
        <v>23</v>
      </c>
      <c r="D946" s="28" t="s">
        <v>724</v>
      </c>
      <c r="E946" s="11"/>
      <c r="F946" s="11"/>
      <c r="G946" s="11"/>
      <c r="H946" s="11"/>
      <c r="I946" s="11"/>
      <c r="J946" s="11"/>
      <c r="K946" s="14">
        <f>K949</f>
        <v>7</v>
      </c>
      <c r="L946" s="15">
        <f>L949</f>
        <v>0</v>
      </c>
      <c r="M946" s="15">
        <f>M949</f>
        <v>0</v>
      </c>
    </row>
    <row r="947" spans="1:13" x14ac:dyDescent="0.25">
      <c r="A947" s="11"/>
      <c r="B947" s="11"/>
      <c r="C947" s="11"/>
      <c r="D947" s="12"/>
      <c r="E947" s="11"/>
      <c r="F947" s="11"/>
      <c r="G947" s="11"/>
      <c r="H947" s="11"/>
      <c r="I947" s="11"/>
      <c r="J947" s="11"/>
      <c r="K947" s="11"/>
      <c r="L947" s="11"/>
      <c r="M947" s="11"/>
    </row>
    <row r="948" spans="1:13" x14ac:dyDescent="0.25">
      <c r="A948" s="11"/>
      <c r="B948" s="11"/>
      <c r="C948" s="11"/>
      <c r="D948" s="12"/>
      <c r="E948" s="13" t="s">
        <v>18</v>
      </c>
      <c r="F948" s="11">
        <v>7</v>
      </c>
      <c r="G948" s="16">
        <v>0</v>
      </c>
      <c r="H948" s="16">
        <v>0</v>
      </c>
      <c r="I948" s="16">
        <v>0</v>
      </c>
      <c r="J948" s="15">
        <f>F948*(G948+ (G948= 0))*(H948+ (H948= 0))*(I948+ (I948= 0))</f>
        <v>7</v>
      </c>
      <c r="K948" s="11"/>
      <c r="L948" s="11"/>
      <c r="M948" s="11"/>
    </row>
    <row r="949" spans="1:13" x14ac:dyDescent="0.25">
      <c r="A949" s="11"/>
      <c r="B949" s="11"/>
      <c r="C949" s="11"/>
      <c r="D949" s="12"/>
      <c r="E949" s="11"/>
      <c r="F949" s="11"/>
      <c r="G949" s="11"/>
      <c r="H949" s="11"/>
      <c r="I949" s="11"/>
      <c r="J949" s="17" t="s">
        <v>725</v>
      </c>
      <c r="K949" s="18">
        <f>SUM(J948:J948)</f>
        <v>7</v>
      </c>
      <c r="L949" s="16">
        <v>0</v>
      </c>
      <c r="M949" s="10">
        <f>ROUND(L949*K949,2)</f>
        <v>0</v>
      </c>
    </row>
    <row r="950" spans="1:13" ht="0.95" customHeight="1" x14ac:dyDescent="0.25">
      <c r="A950" s="19"/>
      <c r="B950" s="19"/>
      <c r="C950" s="19"/>
      <c r="D950" s="29"/>
      <c r="E950" s="19"/>
      <c r="F950" s="19"/>
      <c r="G950" s="19"/>
      <c r="H950" s="19"/>
      <c r="I950" s="19"/>
      <c r="J950" s="19"/>
      <c r="K950" s="19"/>
      <c r="L950" s="19"/>
      <c r="M950" s="19"/>
    </row>
    <row r="951" spans="1:13" x14ac:dyDescent="0.25">
      <c r="A951" s="13" t="s">
        <v>726</v>
      </c>
      <c r="B951" s="13" t="s">
        <v>22</v>
      </c>
      <c r="C951" s="13" t="s">
        <v>18</v>
      </c>
      <c r="D951" s="28" t="s">
        <v>727</v>
      </c>
      <c r="E951" s="11"/>
      <c r="F951" s="11"/>
      <c r="G951" s="11"/>
      <c r="H951" s="11"/>
      <c r="I951" s="11"/>
      <c r="J951" s="11"/>
      <c r="K951" s="14">
        <f>K954</f>
        <v>52</v>
      </c>
      <c r="L951" s="15">
        <f>L954</f>
        <v>0</v>
      </c>
      <c r="M951" s="15">
        <f>M954</f>
        <v>0</v>
      </c>
    </row>
    <row r="952" spans="1:13" x14ac:dyDescent="0.25">
      <c r="A952" s="11"/>
      <c r="B952" s="11"/>
      <c r="C952" s="11"/>
      <c r="D952" s="12"/>
      <c r="E952" s="11"/>
      <c r="F952" s="11"/>
      <c r="G952" s="11"/>
      <c r="H952" s="11"/>
      <c r="I952" s="11"/>
      <c r="J952" s="11"/>
      <c r="K952" s="11"/>
      <c r="L952" s="11"/>
      <c r="M952" s="11"/>
    </row>
    <row r="953" spans="1:13" x14ac:dyDescent="0.25">
      <c r="A953" s="11"/>
      <c r="B953" s="11"/>
      <c r="C953" s="11"/>
      <c r="D953" s="12"/>
      <c r="E953" s="13" t="s">
        <v>18</v>
      </c>
      <c r="F953" s="11">
        <v>52</v>
      </c>
      <c r="G953" s="16">
        <v>0</v>
      </c>
      <c r="H953" s="16">
        <v>0</v>
      </c>
      <c r="I953" s="16">
        <v>0</v>
      </c>
      <c r="J953" s="15">
        <f>F953*(G953+ (G953= 0))*(H953+ (H953= 0))*(I953+ (I953= 0))</f>
        <v>52</v>
      </c>
      <c r="K953" s="11"/>
      <c r="L953" s="11"/>
      <c r="M953" s="11"/>
    </row>
    <row r="954" spans="1:13" x14ac:dyDescent="0.25">
      <c r="A954" s="11"/>
      <c r="B954" s="11"/>
      <c r="C954" s="11"/>
      <c r="D954" s="12"/>
      <c r="E954" s="11"/>
      <c r="F954" s="11"/>
      <c r="G954" s="11"/>
      <c r="H954" s="11"/>
      <c r="I954" s="11"/>
      <c r="J954" s="17" t="s">
        <v>728</v>
      </c>
      <c r="K954" s="18">
        <f>SUM(J953:J953)</f>
        <v>52</v>
      </c>
      <c r="L954" s="16">
        <v>0</v>
      </c>
      <c r="M954" s="10">
        <f>ROUND(L954*K954,2)</f>
        <v>0</v>
      </c>
    </row>
    <row r="955" spans="1:13" ht="0.95" customHeight="1" x14ac:dyDescent="0.25">
      <c r="A955" s="19"/>
      <c r="B955" s="19"/>
      <c r="C955" s="19"/>
      <c r="D955" s="29"/>
      <c r="E955" s="19"/>
      <c r="F955" s="19"/>
      <c r="G955" s="19"/>
      <c r="H955" s="19"/>
      <c r="I955" s="19"/>
      <c r="J955" s="19"/>
      <c r="K955" s="19"/>
      <c r="L955" s="19"/>
      <c r="M955" s="19"/>
    </row>
    <row r="956" spans="1:13" x14ac:dyDescent="0.25">
      <c r="A956" s="13" t="s">
        <v>729</v>
      </c>
      <c r="B956" s="13" t="s">
        <v>22</v>
      </c>
      <c r="C956" s="13" t="s">
        <v>18</v>
      </c>
      <c r="D956" s="28" t="s">
        <v>730</v>
      </c>
      <c r="E956" s="11"/>
      <c r="F956" s="11"/>
      <c r="G956" s="11"/>
      <c r="H956" s="11"/>
      <c r="I956" s="11"/>
      <c r="J956" s="11"/>
      <c r="K956" s="14">
        <f>K959</f>
        <v>30</v>
      </c>
      <c r="L956" s="15">
        <f>L959</f>
        <v>0</v>
      </c>
      <c r="M956" s="15">
        <f>M959</f>
        <v>0</v>
      </c>
    </row>
    <row r="957" spans="1:13" x14ac:dyDescent="0.25">
      <c r="A957" s="11"/>
      <c r="B957" s="11"/>
      <c r="C957" s="11"/>
      <c r="D957" s="12"/>
      <c r="E957" s="11"/>
      <c r="F957" s="11"/>
      <c r="G957" s="11"/>
      <c r="H957" s="11"/>
      <c r="I957" s="11"/>
      <c r="J957" s="11"/>
      <c r="K957" s="11"/>
      <c r="L957" s="11"/>
      <c r="M957" s="11"/>
    </row>
    <row r="958" spans="1:13" x14ac:dyDescent="0.25">
      <c r="A958" s="11"/>
      <c r="B958" s="11"/>
      <c r="C958" s="11"/>
      <c r="D958" s="12"/>
      <c r="E958" s="13" t="s">
        <v>18</v>
      </c>
      <c r="F958" s="11">
        <v>30</v>
      </c>
      <c r="G958" s="16">
        <v>0</v>
      </c>
      <c r="H958" s="16">
        <v>0</v>
      </c>
      <c r="I958" s="16">
        <v>0</v>
      </c>
      <c r="J958" s="15">
        <f>F958*(G958+ (G958= 0))*(H958+ (H958= 0))*(I958+ (I958= 0))</f>
        <v>30</v>
      </c>
      <c r="K958" s="11"/>
      <c r="L958" s="11"/>
      <c r="M958" s="11"/>
    </row>
    <row r="959" spans="1:13" x14ac:dyDescent="0.25">
      <c r="A959" s="11"/>
      <c r="B959" s="11"/>
      <c r="C959" s="11"/>
      <c r="D959" s="12"/>
      <c r="E959" s="11"/>
      <c r="F959" s="11"/>
      <c r="G959" s="11"/>
      <c r="H959" s="11"/>
      <c r="I959" s="11"/>
      <c r="J959" s="17" t="s">
        <v>731</v>
      </c>
      <c r="K959" s="18">
        <f>SUM(J958:J958)</f>
        <v>30</v>
      </c>
      <c r="L959" s="16">
        <v>0</v>
      </c>
      <c r="M959" s="10">
        <f>ROUND(L959*K959,2)</f>
        <v>0</v>
      </c>
    </row>
    <row r="960" spans="1:13" ht="0.95" customHeight="1" x14ac:dyDescent="0.25">
      <c r="A960" s="19"/>
      <c r="B960" s="19"/>
      <c r="C960" s="19"/>
      <c r="D960" s="29"/>
      <c r="E960" s="19"/>
      <c r="F960" s="19"/>
      <c r="G960" s="19"/>
      <c r="H960" s="19"/>
      <c r="I960" s="19"/>
      <c r="J960" s="19"/>
      <c r="K960" s="19"/>
      <c r="L960" s="19"/>
      <c r="M960" s="19"/>
    </row>
    <row r="961" spans="1:13" x14ac:dyDescent="0.25">
      <c r="A961" s="13" t="s">
        <v>732</v>
      </c>
      <c r="B961" s="13" t="s">
        <v>22</v>
      </c>
      <c r="C961" s="13" t="s">
        <v>18</v>
      </c>
      <c r="D961" s="28" t="s">
        <v>733</v>
      </c>
      <c r="E961" s="11"/>
      <c r="F961" s="11"/>
      <c r="G961" s="11"/>
      <c r="H961" s="11"/>
      <c r="I961" s="11"/>
      <c r="J961" s="11"/>
      <c r="K961" s="14">
        <f>K964</f>
        <v>8</v>
      </c>
      <c r="L961" s="15">
        <f>L964</f>
        <v>0</v>
      </c>
      <c r="M961" s="15">
        <f>M964</f>
        <v>0</v>
      </c>
    </row>
    <row r="962" spans="1:13" x14ac:dyDescent="0.25">
      <c r="A962" s="11"/>
      <c r="B962" s="11"/>
      <c r="C962" s="11"/>
      <c r="D962" s="12"/>
      <c r="E962" s="11"/>
      <c r="F962" s="11"/>
      <c r="G962" s="11"/>
      <c r="H962" s="11"/>
      <c r="I962" s="11"/>
      <c r="J962" s="11"/>
      <c r="K962" s="11"/>
      <c r="L962" s="11"/>
      <c r="M962" s="11"/>
    </row>
    <row r="963" spans="1:13" x14ac:dyDescent="0.25">
      <c r="A963" s="11"/>
      <c r="B963" s="11"/>
      <c r="C963" s="11"/>
      <c r="D963" s="12"/>
      <c r="E963" s="13" t="s">
        <v>18</v>
      </c>
      <c r="F963" s="11">
        <v>8</v>
      </c>
      <c r="G963" s="16">
        <v>0</v>
      </c>
      <c r="H963" s="16">
        <v>0</v>
      </c>
      <c r="I963" s="16">
        <v>0</v>
      </c>
      <c r="J963" s="15">
        <f>F963*(G963+ (G963= 0))*(H963+ (H963= 0))*(I963+ (I963= 0))</f>
        <v>8</v>
      </c>
      <c r="K963" s="11"/>
      <c r="L963" s="11"/>
      <c r="M963" s="11"/>
    </row>
    <row r="964" spans="1:13" x14ac:dyDescent="0.25">
      <c r="A964" s="11"/>
      <c r="B964" s="11"/>
      <c r="C964" s="11"/>
      <c r="D964" s="12"/>
      <c r="E964" s="11"/>
      <c r="F964" s="11"/>
      <c r="G964" s="11"/>
      <c r="H964" s="11"/>
      <c r="I964" s="11"/>
      <c r="J964" s="17" t="s">
        <v>734</v>
      </c>
      <c r="K964" s="18">
        <f>SUM(J963:J963)</f>
        <v>8</v>
      </c>
      <c r="L964" s="16">
        <v>0</v>
      </c>
      <c r="M964" s="10">
        <f>ROUND(L964*K964,2)</f>
        <v>0</v>
      </c>
    </row>
    <row r="965" spans="1:13" ht="0.95" customHeight="1" x14ac:dyDescent="0.25">
      <c r="A965" s="19"/>
      <c r="B965" s="19"/>
      <c r="C965" s="19"/>
      <c r="D965" s="29"/>
      <c r="E965" s="19"/>
      <c r="F965" s="19"/>
      <c r="G965" s="19"/>
      <c r="H965" s="19"/>
      <c r="I965" s="19"/>
      <c r="J965" s="19"/>
      <c r="K965" s="19"/>
      <c r="L965" s="19"/>
      <c r="M965" s="19"/>
    </row>
    <row r="966" spans="1:13" x14ac:dyDescent="0.25">
      <c r="A966" s="13" t="s">
        <v>735</v>
      </c>
      <c r="B966" s="13" t="s">
        <v>22</v>
      </c>
      <c r="C966" s="13" t="s">
        <v>18</v>
      </c>
      <c r="D966" s="28" t="s">
        <v>736</v>
      </c>
      <c r="E966" s="11"/>
      <c r="F966" s="11"/>
      <c r="G966" s="11"/>
      <c r="H966" s="11"/>
      <c r="I966" s="11"/>
      <c r="J966" s="11"/>
      <c r="K966" s="14">
        <f>K969</f>
        <v>3</v>
      </c>
      <c r="L966" s="15">
        <f>L969</f>
        <v>0</v>
      </c>
      <c r="M966" s="15">
        <f>M969</f>
        <v>0</v>
      </c>
    </row>
    <row r="967" spans="1:13" x14ac:dyDescent="0.25">
      <c r="A967" s="11"/>
      <c r="B967" s="11"/>
      <c r="C967" s="11"/>
      <c r="D967" s="12"/>
      <c r="E967" s="11"/>
      <c r="F967" s="11"/>
      <c r="G967" s="11"/>
      <c r="H967" s="11"/>
      <c r="I967" s="11"/>
      <c r="J967" s="11"/>
      <c r="K967" s="11"/>
      <c r="L967" s="11"/>
      <c r="M967" s="11"/>
    </row>
    <row r="968" spans="1:13" x14ac:dyDescent="0.25">
      <c r="A968" s="11"/>
      <c r="B968" s="11"/>
      <c r="C968" s="11"/>
      <c r="D968" s="12"/>
      <c r="E968" s="13" t="s">
        <v>18</v>
      </c>
      <c r="F968" s="11">
        <v>3</v>
      </c>
      <c r="G968" s="16">
        <v>0</v>
      </c>
      <c r="H968" s="16">
        <v>0</v>
      </c>
      <c r="I968" s="16">
        <v>0</v>
      </c>
      <c r="J968" s="15">
        <f>F968*(G968+ (G968= 0))*(H968+ (H968= 0))*(I968+ (I968= 0))</f>
        <v>3</v>
      </c>
      <c r="K968" s="11"/>
      <c r="L968" s="11"/>
      <c r="M968" s="11"/>
    </row>
    <row r="969" spans="1:13" x14ac:dyDescent="0.25">
      <c r="A969" s="11"/>
      <c r="B969" s="11"/>
      <c r="C969" s="11"/>
      <c r="D969" s="12"/>
      <c r="E969" s="11"/>
      <c r="F969" s="11"/>
      <c r="G969" s="11"/>
      <c r="H969" s="11"/>
      <c r="I969" s="11"/>
      <c r="J969" s="17" t="s">
        <v>737</v>
      </c>
      <c r="K969" s="18">
        <f>SUM(J968:J968)</f>
        <v>3</v>
      </c>
      <c r="L969" s="16">
        <v>0</v>
      </c>
      <c r="M969" s="10">
        <f>ROUND(L969*K969,2)</f>
        <v>0</v>
      </c>
    </row>
    <row r="970" spans="1:13" ht="0.95" customHeight="1" x14ac:dyDescent="0.25">
      <c r="A970" s="19"/>
      <c r="B970" s="19"/>
      <c r="C970" s="19"/>
      <c r="D970" s="29"/>
      <c r="E970" s="19"/>
      <c r="F970" s="19"/>
      <c r="G970" s="19"/>
      <c r="H970" s="19"/>
      <c r="I970" s="19"/>
      <c r="J970" s="19"/>
      <c r="K970" s="19"/>
      <c r="L970" s="19"/>
      <c r="M970" s="19"/>
    </row>
    <row r="971" spans="1:13" x14ac:dyDescent="0.25">
      <c r="A971" s="13" t="s">
        <v>738</v>
      </c>
      <c r="B971" s="13" t="s">
        <v>22</v>
      </c>
      <c r="C971" s="13" t="s">
        <v>18</v>
      </c>
      <c r="D971" s="28" t="s">
        <v>739</v>
      </c>
      <c r="E971" s="11"/>
      <c r="F971" s="11"/>
      <c r="G971" s="11"/>
      <c r="H971" s="11"/>
      <c r="I971" s="11"/>
      <c r="J971" s="11"/>
      <c r="K971" s="14">
        <f>K974</f>
        <v>2</v>
      </c>
      <c r="L971" s="15">
        <f>L974</f>
        <v>0</v>
      </c>
      <c r="M971" s="15">
        <f>M974</f>
        <v>0</v>
      </c>
    </row>
    <row r="972" spans="1:13" x14ac:dyDescent="0.25">
      <c r="A972" s="11"/>
      <c r="B972" s="11"/>
      <c r="C972" s="11"/>
      <c r="D972" s="12"/>
      <c r="E972" s="11"/>
      <c r="F972" s="11"/>
      <c r="G972" s="11"/>
      <c r="H972" s="11"/>
      <c r="I972" s="11"/>
      <c r="J972" s="11"/>
      <c r="K972" s="11"/>
      <c r="L972" s="11"/>
      <c r="M972" s="11"/>
    </row>
    <row r="973" spans="1:13" x14ac:dyDescent="0.25">
      <c r="A973" s="11"/>
      <c r="B973" s="11"/>
      <c r="C973" s="11"/>
      <c r="D973" s="12"/>
      <c r="E973" s="13" t="s">
        <v>18</v>
      </c>
      <c r="F973" s="11">
        <v>2</v>
      </c>
      <c r="G973" s="16">
        <v>0</v>
      </c>
      <c r="H973" s="16">
        <v>0</v>
      </c>
      <c r="I973" s="16">
        <v>0</v>
      </c>
      <c r="J973" s="15">
        <f>F973*(G973+ (G973= 0))*(H973+ (H973= 0))*(I973+ (I973= 0))</f>
        <v>2</v>
      </c>
      <c r="K973" s="11"/>
      <c r="L973" s="11"/>
      <c r="M973" s="11"/>
    </row>
    <row r="974" spans="1:13" x14ac:dyDescent="0.25">
      <c r="A974" s="11"/>
      <c r="B974" s="11"/>
      <c r="C974" s="11"/>
      <c r="D974" s="12"/>
      <c r="E974" s="11"/>
      <c r="F974" s="11"/>
      <c r="G974" s="11"/>
      <c r="H974" s="11"/>
      <c r="I974" s="11"/>
      <c r="J974" s="17" t="s">
        <v>740</v>
      </c>
      <c r="K974" s="18">
        <f>SUM(J973:J973)</f>
        <v>2</v>
      </c>
      <c r="L974" s="16">
        <v>0</v>
      </c>
      <c r="M974" s="10">
        <f>ROUND(L974*K974,2)</f>
        <v>0</v>
      </c>
    </row>
    <row r="975" spans="1:13" ht="0.95" customHeight="1" x14ac:dyDescent="0.25">
      <c r="A975" s="19"/>
      <c r="B975" s="19"/>
      <c r="C975" s="19"/>
      <c r="D975" s="29"/>
      <c r="E975" s="19"/>
      <c r="F975" s="19"/>
      <c r="G975" s="19"/>
      <c r="H975" s="19"/>
      <c r="I975" s="19"/>
      <c r="J975" s="19"/>
      <c r="K975" s="19"/>
      <c r="L975" s="19"/>
      <c r="M975" s="19"/>
    </row>
    <row r="976" spans="1:13" x14ac:dyDescent="0.25">
      <c r="A976" s="13" t="s">
        <v>741</v>
      </c>
      <c r="B976" s="13" t="s">
        <v>22</v>
      </c>
      <c r="C976" s="13" t="s">
        <v>18</v>
      </c>
      <c r="D976" s="28" t="s">
        <v>742</v>
      </c>
      <c r="E976" s="11"/>
      <c r="F976" s="11"/>
      <c r="G976" s="11"/>
      <c r="H976" s="11"/>
      <c r="I976" s="11"/>
      <c r="J976" s="11"/>
      <c r="K976" s="14">
        <f>K979</f>
        <v>2</v>
      </c>
      <c r="L976" s="15">
        <f>L979</f>
        <v>0</v>
      </c>
      <c r="M976" s="15">
        <f>M979</f>
        <v>0</v>
      </c>
    </row>
    <row r="977" spans="1:13" x14ac:dyDescent="0.25">
      <c r="A977" s="11"/>
      <c r="B977" s="11"/>
      <c r="C977" s="11"/>
      <c r="D977" s="12"/>
      <c r="E977" s="11"/>
      <c r="F977" s="11"/>
      <c r="G977" s="11"/>
      <c r="H977" s="11"/>
      <c r="I977" s="11"/>
      <c r="J977" s="11"/>
      <c r="K977" s="11"/>
      <c r="L977" s="11"/>
      <c r="M977" s="11"/>
    </row>
    <row r="978" spans="1:13" x14ac:dyDescent="0.25">
      <c r="A978" s="11"/>
      <c r="B978" s="11"/>
      <c r="C978" s="11"/>
      <c r="D978" s="12"/>
      <c r="E978" s="13" t="s">
        <v>18</v>
      </c>
      <c r="F978" s="11">
        <v>2</v>
      </c>
      <c r="G978" s="16">
        <v>0</v>
      </c>
      <c r="H978" s="16">
        <v>0</v>
      </c>
      <c r="I978" s="16">
        <v>0</v>
      </c>
      <c r="J978" s="15">
        <f>F978*(G978+ (G978= 0))*(H978+ (H978= 0))*(I978+ (I978= 0))</f>
        <v>2</v>
      </c>
      <c r="K978" s="11"/>
      <c r="L978" s="11"/>
      <c r="M978" s="11"/>
    </row>
    <row r="979" spans="1:13" x14ac:dyDescent="0.25">
      <c r="A979" s="11"/>
      <c r="B979" s="11"/>
      <c r="C979" s="11"/>
      <c r="D979" s="12"/>
      <c r="E979" s="11"/>
      <c r="F979" s="11"/>
      <c r="G979" s="11"/>
      <c r="H979" s="11"/>
      <c r="I979" s="11"/>
      <c r="J979" s="17" t="s">
        <v>743</v>
      </c>
      <c r="K979" s="18">
        <f>SUM(J978:J978)</f>
        <v>2</v>
      </c>
      <c r="L979" s="16">
        <v>0</v>
      </c>
      <c r="M979" s="10">
        <f>ROUND(L979*K979,2)</f>
        <v>0</v>
      </c>
    </row>
    <row r="980" spans="1:13" ht="0.95" customHeight="1" x14ac:dyDescent="0.25">
      <c r="A980" s="19"/>
      <c r="B980" s="19"/>
      <c r="C980" s="19"/>
      <c r="D980" s="29"/>
      <c r="E980" s="19"/>
      <c r="F980" s="19"/>
      <c r="G980" s="19"/>
      <c r="H980" s="19"/>
      <c r="I980" s="19"/>
      <c r="J980" s="19"/>
      <c r="K980" s="19"/>
      <c r="L980" s="19"/>
      <c r="M980" s="19"/>
    </row>
    <row r="981" spans="1:13" x14ac:dyDescent="0.25">
      <c r="A981" s="13" t="s">
        <v>744</v>
      </c>
      <c r="B981" s="13" t="s">
        <v>22</v>
      </c>
      <c r="C981" s="13" t="s">
        <v>18</v>
      </c>
      <c r="D981" s="28" t="s">
        <v>745</v>
      </c>
      <c r="E981" s="11"/>
      <c r="F981" s="11"/>
      <c r="G981" s="11"/>
      <c r="H981" s="11"/>
      <c r="I981" s="11"/>
      <c r="J981" s="11"/>
      <c r="K981" s="14">
        <f>K984</f>
        <v>1</v>
      </c>
      <c r="L981" s="15">
        <f>L984</f>
        <v>0</v>
      </c>
      <c r="M981" s="15">
        <f>M984</f>
        <v>0</v>
      </c>
    </row>
    <row r="982" spans="1:13" x14ac:dyDescent="0.25">
      <c r="A982" s="11"/>
      <c r="B982" s="11"/>
      <c r="C982" s="11"/>
      <c r="D982" s="12"/>
      <c r="E982" s="11"/>
      <c r="F982" s="11"/>
      <c r="G982" s="11"/>
      <c r="H982" s="11"/>
      <c r="I982" s="11"/>
      <c r="J982" s="11"/>
      <c r="K982" s="11"/>
      <c r="L982" s="11"/>
      <c r="M982" s="11"/>
    </row>
    <row r="983" spans="1:13" x14ac:dyDescent="0.25">
      <c r="A983" s="11"/>
      <c r="B983" s="11"/>
      <c r="C983" s="11"/>
      <c r="D983" s="12"/>
      <c r="E983" s="13" t="s">
        <v>18</v>
      </c>
      <c r="F983" s="11">
        <v>1</v>
      </c>
      <c r="G983" s="16">
        <v>0</v>
      </c>
      <c r="H983" s="16">
        <v>0</v>
      </c>
      <c r="I983" s="16">
        <v>0</v>
      </c>
      <c r="J983" s="15">
        <f>F983*(G983+ (G983= 0))*(H983+ (H983= 0))*(I983+ (I983= 0))</f>
        <v>1</v>
      </c>
      <c r="K983" s="11"/>
      <c r="L983" s="11"/>
      <c r="M983" s="11"/>
    </row>
    <row r="984" spans="1:13" x14ac:dyDescent="0.25">
      <c r="A984" s="11"/>
      <c r="B984" s="11"/>
      <c r="C984" s="11"/>
      <c r="D984" s="12"/>
      <c r="E984" s="11"/>
      <c r="F984" s="11"/>
      <c r="G984" s="11"/>
      <c r="H984" s="11"/>
      <c r="I984" s="11"/>
      <c r="J984" s="17" t="s">
        <v>746</v>
      </c>
      <c r="K984" s="18">
        <f>SUM(J983:J983)</f>
        <v>1</v>
      </c>
      <c r="L984" s="16">
        <v>0</v>
      </c>
      <c r="M984" s="10">
        <f>ROUND(L984*K984,2)</f>
        <v>0</v>
      </c>
    </row>
    <row r="985" spans="1:13" ht="0.95" customHeight="1" x14ac:dyDescent="0.25">
      <c r="A985" s="19"/>
      <c r="B985" s="19"/>
      <c r="C985" s="19"/>
      <c r="D985" s="29"/>
      <c r="E985" s="19"/>
      <c r="F985" s="19"/>
      <c r="G985" s="19"/>
      <c r="H985" s="19"/>
      <c r="I985" s="19"/>
      <c r="J985" s="19"/>
      <c r="K985" s="19"/>
      <c r="L985" s="19"/>
      <c r="M985" s="19"/>
    </row>
    <row r="986" spans="1:13" x14ac:dyDescent="0.25">
      <c r="A986" s="13" t="s">
        <v>747</v>
      </c>
      <c r="B986" s="13" t="s">
        <v>22</v>
      </c>
      <c r="C986" s="13" t="s">
        <v>18</v>
      </c>
      <c r="D986" s="28" t="s">
        <v>748</v>
      </c>
      <c r="E986" s="11"/>
      <c r="F986" s="11"/>
      <c r="G986" s="11"/>
      <c r="H986" s="11"/>
      <c r="I986" s="11"/>
      <c r="J986" s="11"/>
      <c r="K986" s="14">
        <f>K989</f>
        <v>30</v>
      </c>
      <c r="L986" s="15">
        <f>L989</f>
        <v>0</v>
      </c>
      <c r="M986" s="15">
        <f>M989</f>
        <v>0</v>
      </c>
    </row>
    <row r="987" spans="1:13" x14ac:dyDescent="0.25">
      <c r="A987" s="11"/>
      <c r="B987" s="11"/>
      <c r="C987" s="11"/>
      <c r="D987" s="12"/>
      <c r="E987" s="11"/>
      <c r="F987" s="11"/>
      <c r="G987" s="11"/>
      <c r="H987" s="11"/>
      <c r="I987" s="11"/>
      <c r="J987" s="11"/>
      <c r="K987" s="11"/>
      <c r="L987" s="11"/>
      <c r="M987" s="11"/>
    </row>
    <row r="988" spans="1:13" x14ac:dyDescent="0.25">
      <c r="A988" s="11"/>
      <c r="B988" s="11"/>
      <c r="C988" s="11"/>
      <c r="D988" s="12"/>
      <c r="E988" s="13" t="s">
        <v>18</v>
      </c>
      <c r="F988" s="11">
        <v>30</v>
      </c>
      <c r="G988" s="16">
        <v>0</v>
      </c>
      <c r="H988" s="16">
        <v>0</v>
      </c>
      <c r="I988" s="16">
        <v>0</v>
      </c>
      <c r="J988" s="15">
        <f>F988*(G988+ (G988= 0))*(H988+ (H988= 0))*(I988+ (I988= 0))</f>
        <v>30</v>
      </c>
      <c r="K988" s="11"/>
      <c r="L988" s="11"/>
      <c r="M988" s="11"/>
    </row>
    <row r="989" spans="1:13" x14ac:dyDescent="0.25">
      <c r="A989" s="11"/>
      <c r="B989" s="11"/>
      <c r="C989" s="11"/>
      <c r="D989" s="12"/>
      <c r="E989" s="11"/>
      <c r="F989" s="11"/>
      <c r="G989" s="11"/>
      <c r="H989" s="11"/>
      <c r="I989" s="11"/>
      <c r="J989" s="17" t="s">
        <v>749</v>
      </c>
      <c r="K989" s="18">
        <f>SUM(J988:J988)</f>
        <v>30</v>
      </c>
      <c r="L989" s="16">
        <v>0</v>
      </c>
      <c r="M989" s="10">
        <f>ROUND(L989*K989,2)</f>
        <v>0</v>
      </c>
    </row>
    <row r="990" spans="1:13" ht="0.95" customHeight="1" x14ac:dyDescent="0.25">
      <c r="A990" s="19"/>
      <c r="B990" s="19"/>
      <c r="C990" s="19"/>
      <c r="D990" s="29"/>
      <c r="E990" s="19"/>
      <c r="F990" s="19"/>
      <c r="G990" s="19"/>
      <c r="H990" s="19"/>
      <c r="I990" s="19"/>
      <c r="J990" s="19"/>
      <c r="K990" s="19"/>
      <c r="L990" s="19"/>
      <c r="M990" s="19"/>
    </row>
    <row r="991" spans="1:13" x14ac:dyDescent="0.25">
      <c r="A991" s="13" t="s">
        <v>750</v>
      </c>
      <c r="B991" s="13" t="s">
        <v>22</v>
      </c>
      <c r="C991" s="13" t="s">
        <v>18</v>
      </c>
      <c r="D991" s="28" t="s">
        <v>751</v>
      </c>
      <c r="E991" s="11"/>
      <c r="F991" s="11"/>
      <c r="G991" s="11"/>
      <c r="H991" s="11"/>
      <c r="I991" s="11"/>
      <c r="J991" s="11"/>
      <c r="K991" s="14">
        <f>K994</f>
        <v>52</v>
      </c>
      <c r="L991" s="15">
        <f>L994</f>
        <v>0</v>
      </c>
      <c r="M991" s="15">
        <f>M994</f>
        <v>0</v>
      </c>
    </row>
    <row r="992" spans="1:13" x14ac:dyDescent="0.25">
      <c r="A992" s="11"/>
      <c r="B992" s="11"/>
      <c r="C992" s="11"/>
      <c r="D992" s="12"/>
      <c r="E992" s="11"/>
      <c r="F992" s="11"/>
      <c r="G992" s="11"/>
      <c r="H992" s="11"/>
      <c r="I992" s="11"/>
      <c r="J992" s="11"/>
      <c r="K992" s="11"/>
      <c r="L992" s="11"/>
      <c r="M992" s="11"/>
    </row>
    <row r="993" spans="1:13" x14ac:dyDescent="0.25">
      <c r="A993" s="11"/>
      <c r="B993" s="11"/>
      <c r="C993" s="11"/>
      <c r="D993" s="12"/>
      <c r="E993" s="13" t="s">
        <v>18</v>
      </c>
      <c r="F993" s="11">
        <v>52</v>
      </c>
      <c r="G993" s="16">
        <v>0</v>
      </c>
      <c r="H993" s="16">
        <v>0</v>
      </c>
      <c r="I993" s="16">
        <v>0</v>
      </c>
      <c r="J993" s="15">
        <f>F993*(G993+ (G993= 0))*(H993+ (H993= 0))*(I993+ (I993= 0))</f>
        <v>52</v>
      </c>
      <c r="K993" s="11"/>
      <c r="L993" s="11"/>
      <c r="M993" s="11"/>
    </row>
    <row r="994" spans="1:13" x14ac:dyDescent="0.25">
      <c r="A994" s="11"/>
      <c r="B994" s="11"/>
      <c r="C994" s="11"/>
      <c r="D994" s="12"/>
      <c r="E994" s="11"/>
      <c r="F994" s="11"/>
      <c r="G994" s="11"/>
      <c r="H994" s="11"/>
      <c r="I994" s="11"/>
      <c r="J994" s="17" t="s">
        <v>752</v>
      </c>
      <c r="K994" s="18">
        <f>SUM(J993:J993)</f>
        <v>52</v>
      </c>
      <c r="L994" s="16">
        <v>0</v>
      </c>
      <c r="M994" s="10">
        <f>ROUND(L994*K994,2)</f>
        <v>0</v>
      </c>
    </row>
    <row r="995" spans="1:13" ht="0.95" customHeight="1" x14ac:dyDescent="0.25">
      <c r="A995" s="19"/>
      <c r="B995" s="19"/>
      <c r="C995" s="19"/>
      <c r="D995" s="29"/>
      <c r="E995" s="19"/>
      <c r="F995" s="19"/>
      <c r="G995" s="19"/>
      <c r="H995" s="19"/>
      <c r="I995" s="19"/>
      <c r="J995" s="19"/>
      <c r="K995" s="19"/>
      <c r="L995" s="19"/>
      <c r="M995" s="19"/>
    </row>
    <row r="996" spans="1:13" x14ac:dyDescent="0.25">
      <c r="A996" s="13" t="s">
        <v>239</v>
      </c>
      <c r="B996" s="13" t="s">
        <v>22</v>
      </c>
      <c r="C996" s="13" t="s">
        <v>18</v>
      </c>
      <c r="D996" s="28" t="s">
        <v>18</v>
      </c>
      <c r="E996" s="11"/>
      <c r="F996" s="11"/>
      <c r="G996" s="11"/>
      <c r="H996" s="11"/>
      <c r="I996" s="11"/>
      <c r="J996" s="11"/>
      <c r="K996" s="23">
        <v>0</v>
      </c>
      <c r="L996" s="16">
        <v>0</v>
      </c>
      <c r="M996" s="15">
        <f>ROUND(K996*L996,2)</f>
        <v>0</v>
      </c>
    </row>
    <row r="997" spans="1:13" ht="67.5" x14ac:dyDescent="0.25">
      <c r="A997" s="11"/>
      <c r="B997" s="11"/>
      <c r="C997" s="11"/>
      <c r="D997" s="12" t="s">
        <v>240</v>
      </c>
      <c r="E997" s="11"/>
      <c r="F997" s="11"/>
      <c r="G997" s="11"/>
      <c r="H997" s="11"/>
      <c r="I997" s="11"/>
      <c r="J997" s="11"/>
      <c r="K997" s="11"/>
      <c r="L997" s="11"/>
      <c r="M997" s="11"/>
    </row>
    <row r="998" spans="1:13" x14ac:dyDescent="0.25">
      <c r="A998" s="11"/>
      <c r="B998" s="11"/>
      <c r="C998" s="11"/>
      <c r="D998" s="12"/>
      <c r="E998" s="11"/>
      <c r="F998" s="11"/>
      <c r="G998" s="11"/>
      <c r="H998" s="11"/>
      <c r="I998" s="11"/>
      <c r="J998" s="17" t="s">
        <v>753</v>
      </c>
      <c r="K998" s="20">
        <v>1</v>
      </c>
      <c r="L998" s="10">
        <f>M939+M944+M949+M954+M959+M964+M969+M974+M979+M984+M989+M994+M996</f>
        <v>0</v>
      </c>
      <c r="M998" s="10">
        <f>ROUND(L998*K998,2)</f>
        <v>0</v>
      </c>
    </row>
    <row r="999" spans="1:13" ht="0.95" customHeight="1" x14ac:dyDescent="0.25">
      <c r="A999" s="19"/>
      <c r="B999" s="19"/>
      <c r="C999" s="19"/>
      <c r="D999" s="29"/>
      <c r="E999" s="19"/>
      <c r="F999" s="19"/>
      <c r="G999" s="19"/>
      <c r="H999" s="19"/>
      <c r="I999" s="19"/>
      <c r="J999" s="19"/>
      <c r="K999" s="19"/>
      <c r="L999" s="19"/>
      <c r="M999" s="19"/>
    </row>
    <row r="1000" spans="1:13" x14ac:dyDescent="0.25">
      <c r="A1000" s="7" t="s">
        <v>754</v>
      </c>
      <c r="B1000" s="7" t="s">
        <v>17</v>
      </c>
      <c r="C1000" s="7" t="s">
        <v>18</v>
      </c>
      <c r="D1000" s="27" t="s">
        <v>755</v>
      </c>
      <c r="E1000" s="8"/>
      <c r="F1000" s="8"/>
      <c r="G1000" s="8"/>
      <c r="H1000" s="8"/>
      <c r="I1000" s="8"/>
      <c r="J1000" s="8"/>
      <c r="K1000" s="9">
        <f>K1061</f>
        <v>1</v>
      </c>
      <c r="L1000" s="10">
        <f>L1061</f>
        <v>0</v>
      </c>
      <c r="M1000" s="10">
        <f>M1061</f>
        <v>0</v>
      </c>
    </row>
    <row r="1001" spans="1:13" x14ac:dyDescent="0.25">
      <c r="A1001" s="11"/>
      <c r="B1001" s="11"/>
      <c r="C1001" s="11"/>
      <c r="D1001" s="12"/>
      <c r="E1001" s="11"/>
      <c r="F1001" s="11"/>
      <c r="G1001" s="11"/>
      <c r="H1001" s="11"/>
      <c r="I1001" s="11"/>
      <c r="J1001" s="11"/>
      <c r="K1001" s="11"/>
      <c r="L1001" s="11"/>
      <c r="M1001" s="11"/>
    </row>
    <row r="1002" spans="1:13" ht="22.5" x14ac:dyDescent="0.25">
      <c r="A1002" s="13" t="s">
        <v>756</v>
      </c>
      <c r="B1002" s="13" t="s">
        <v>22</v>
      </c>
      <c r="C1002" s="13" t="s">
        <v>6</v>
      </c>
      <c r="D1002" s="28" t="s">
        <v>757</v>
      </c>
      <c r="E1002" s="11"/>
      <c r="F1002" s="11"/>
      <c r="G1002" s="11"/>
      <c r="H1002" s="11"/>
      <c r="I1002" s="11"/>
      <c r="J1002" s="11"/>
      <c r="K1002" s="14">
        <f>K1005</f>
        <v>1</v>
      </c>
      <c r="L1002" s="15">
        <f>L1005</f>
        <v>0</v>
      </c>
      <c r="M1002" s="15">
        <f>M1005</f>
        <v>0</v>
      </c>
    </row>
    <row r="1003" spans="1:13" ht="45" x14ac:dyDescent="0.25">
      <c r="A1003" s="11"/>
      <c r="B1003" s="11"/>
      <c r="C1003" s="11"/>
      <c r="D1003" s="12" t="s">
        <v>758</v>
      </c>
      <c r="E1003" s="11"/>
      <c r="F1003" s="11"/>
      <c r="G1003" s="11"/>
      <c r="H1003" s="11"/>
      <c r="I1003" s="11"/>
      <c r="J1003" s="11"/>
      <c r="K1003" s="11"/>
      <c r="L1003" s="11"/>
      <c r="M1003" s="11"/>
    </row>
    <row r="1004" spans="1:13" x14ac:dyDescent="0.25">
      <c r="A1004" s="11"/>
      <c r="B1004" s="11"/>
      <c r="C1004" s="11"/>
      <c r="D1004" s="12"/>
      <c r="E1004" s="13" t="s">
        <v>18</v>
      </c>
      <c r="F1004" s="11">
        <v>1</v>
      </c>
      <c r="G1004" s="16">
        <v>0</v>
      </c>
      <c r="H1004" s="16">
        <v>0</v>
      </c>
      <c r="I1004" s="16">
        <v>0</v>
      </c>
      <c r="J1004" s="15">
        <f>F1004*(G1004+ (G1004= 0))*(H1004+ (H1004= 0))*(I1004+ (I1004= 0))</f>
        <v>1</v>
      </c>
      <c r="K1004" s="11"/>
      <c r="L1004" s="11"/>
      <c r="M1004" s="11"/>
    </row>
    <row r="1005" spans="1:13" x14ac:dyDescent="0.25">
      <c r="A1005" s="11"/>
      <c r="B1005" s="11"/>
      <c r="C1005" s="11"/>
      <c r="D1005" s="12"/>
      <c r="E1005" s="11"/>
      <c r="F1005" s="11"/>
      <c r="G1005" s="11"/>
      <c r="H1005" s="11"/>
      <c r="I1005" s="11"/>
      <c r="J1005" s="17" t="s">
        <v>759</v>
      </c>
      <c r="K1005" s="18">
        <f>SUM(J1004:J1004)</f>
        <v>1</v>
      </c>
      <c r="L1005" s="16">
        <v>0</v>
      </c>
      <c r="M1005" s="10">
        <f>ROUND(L1005*K1005,2)</f>
        <v>0</v>
      </c>
    </row>
    <row r="1006" spans="1:13" ht="0.95" customHeight="1" x14ac:dyDescent="0.25">
      <c r="A1006" s="19"/>
      <c r="B1006" s="19"/>
      <c r="C1006" s="19"/>
      <c r="D1006" s="29"/>
      <c r="E1006" s="19"/>
      <c r="F1006" s="19"/>
      <c r="G1006" s="19"/>
      <c r="H1006" s="19"/>
      <c r="I1006" s="19"/>
      <c r="J1006" s="19"/>
      <c r="K1006" s="19"/>
      <c r="L1006" s="19"/>
      <c r="M1006" s="19"/>
    </row>
    <row r="1007" spans="1:13" x14ac:dyDescent="0.25">
      <c r="A1007" s="13" t="s">
        <v>760</v>
      </c>
      <c r="B1007" s="13" t="s">
        <v>22</v>
      </c>
      <c r="C1007" s="13" t="s">
        <v>6</v>
      </c>
      <c r="D1007" s="28" t="s">
        <v>761</v>
      </c>
      <c r="E1007" s="11"/>
      <c r="F1007" s="11"/>
      <c r="G1007" s="11"/>
      <c r="H1007" s="11"/>
      <c r="I1007" s="11"/>
      <c r="J1007" s="11"/>
      <c r="K1007" s="14">
        <f>K1011</f>
        <v>1</v>
      </c>
      <c r="L1007" s="15">
        <f>L1011</f>
        <v>0</v>
      </c>
      <c r="M1007" s="15">
        <f>M1011</f>
        <v>0</v>
      </c>
    </row>
    <row r="1008" spans="1:13" ht="247.5" x14ac:dyDescent="0.25">
      <c r="A1008" s="11"/>
      <c r="B1008" s="11"/>
      <c r="C1008" s="11"/>
      <c r="D1008" s="12" t="s">
        <v>762</v>
      </c>
      <c r="E1008" s="11"/>
      <c r="F1008" s="11"/>
      <c r="G1008" s="11"/>
      <c r="H1008" s="11"/>
      <c r="I1008" s="11"/>
      <c r="J1008" s="11"/>
      <c r="K1008" s="11"/>
      <c r="L1008" s="11"/>
      <c r="M1008" s="11"/>
    </row>
    <row r="1009" spans="1:13" x14ac:dyDescent="0.25">
      <c r="A1009" s="11"/>
      <c r="B1009" s="11"/>
      <c r="C1009" s="11"/>
      <c r="D1009" s="12"/>
      <c r="E1009" s="13" t="s">
        <v>247</v>
      </c>
      <c r="F1009" s="11">
        <v>1</v>
      </c>
      <c r="G1009" s="16">
        <v>0</v>
      </c>
      <c r="H1009" s="16">
        <v>0</v>
      </c>
      <c r="I1009" s="16">
        <v>0</v>
      </c>
      <c r="J1009" s="15">
        <f>F1009*(G1009+ (G1009= 0))*(H1009+ (H1009= 0))*(I1009+ (I1009= 0))</f>
        <v>1</v>
      </c>
      <c r="K1009" s="11"/>
      <c r="L1009" s="11"/>
      <c r="M1009" s="11"/>
    </row>
    <row r="1010" spans="1:13" x14ac:dyDescent="0.25">
      <c r="A1010" s="11"/>
      <c r="B1010" s="11"/>
      <c r="C1010" s="11"/>
      <c r="D1010" s="12"/>
      <c r="E1010" s="13" t="s">
        <v>18</v>
      </c>
      <c r="F1010" s="11">
        <v>0</v>
      </c>
      <c r="G1010" s="16">
        <v>0</v>
      </c>
      <c r="H1010" s="16">
        <v>0</v>
      </c>
      <c r="I1010" s="16">
        <v>0</v>
      </c>
      <c r="J1010" s="15">
        <f>F1010*(G1010+ (G1010= 0))*(H1010+ (H1010= 0))*(I1010+ (I1010= 0))</f>
        <v>0</v>
      </c>
      <c r="K1010" s="11"/>
      <c r="L1010" s="11"/>
      <c r="M1010" s="11"/>
    </row>
    <row r="1011" spans="1:13" x14ac:dyDescent="0.25">
      <c r="A1011" s="11"/>
      <c r="B1011" s="11"/>
      <c r="C1011" s="11"/>
      <c r="D1011" s="12"/>
      <c r="E1011" s="11"/>
      <c r="F1011" s="11"/>
      <c r="G1011" s="11"/>
      <c r="H1011" s="11"/>
      <c r="I1011" s="11"/>
      <c r="J1011" s="17" t="s">
        <v>763</v>
      </c>
      <c r="K1011" s="18">
        <f>SUM(J1009:J1010)</f>
        <v>1</v>
      </c>
      <c r="L1011" s="16">
        <v>0</v>
      </c>
      <c r="M1011" s="10">
        <f>ROUND(L1011*K1011,2)</f>
        <v>0</v>
      </c>
    </row>
    <row r="1012" spans="1:13" ht="0.95" customHeight="1" x14ac:dyDescent="0.25">
      <c r="A1012" s="19"/>
      <c r="B1012" s="19"/>
      <c r="C1012" s="19"/>
      <c r="D1012" s="29"/>
      <c r="E1012" s="19"/>
      <c r="F1012" s="19"/>
      <c r="G1012" s="19"/>
      <c r="H1012" s="19"/>
      <c r="I1012" s="19"/>
      <c r="J1012" s="19"/>
      <c r="K1012" s="19"/>
      <c r="L1012" s="19"/>
      <c r="M1012" s="19"/>
    </row>
    <row r="1013" spans="1:13" x14ac:dyDescent="0.25">
      <c r="A1013" s="13" t="s">
        <v>764</v>
      </c>
      <c r="B1013" s="13" t="s">
        <v>22</v>
      </c>
      <c r="C1013" s="13" t="s">
        <v>6</v>
      </c>
      <c r="D1013" s="28" t="s">
        <v>765</v>
      </c>
      <c r="E1013" s="11"/>
      <c r="F1013" s="11"/>
      <c r="G1013" s="11"/>
      <c r="H1013" s="11"/>
      <c r="I1013" s="11"/>
      <c r="J1013" s="11"/>
      <c r="K1013" s="14">
        <f>K1016</f>
        <v>1</v>
      </c>
      <c r="L1013" s="15">
        <f>L1016</f>
        <v>0</v>
      </c>
      <c r="M1013" s="15">
        <f>M1016</f>
        <v>0</v>
      </c>
    </row>
    <row r="1014" spans="1:13" ht="247.5" x14ac:dyDescent="0.25">
      <c r="A1014" s="11"/>
      <c r="B1014" s="11"/>
      <c r="C1014" s="11"/>
      <c r="D1014" s="12" t="s">
        <v>766</v>
      </c>
      <c r="E1014" s="11"/>
      <c r="F1014" s="11"/>
      <c r="G1014" s="11"/>
      <c r="H1014" s="11"/>
      <c r="I1014" s="11"/>
      <c r="J1014" s="11"/>
      <c r="K1014" s="11"/>
      <c r="L1014" s="11"/>
      <c r="M1014" s="11"/>
    </row>
    <row r="1015" spans="1:13" x14ac:dyDescent="0.25">
      <c r="A1015" s="11"/>
      <c r="B1015" s="11"/>
      <c r="C1015" s="11"/>
      <c r="D1015" s="12"/>
      <c r="E1015" s="13" t="s">
        <v>200</v>
      </c>
      <c r="F1015" s="11">
        <v>1</v>
      </c>
      <c r="G1015" s="16">
        <v>0</v>
      </c>
      <c r="H1015" s="16">
        <v>0</v>
      </c>
      <c r="I1015" s="16">
        <v>0</v>
      </c>
      <c r="J1015" s="15">
        <f>F1015*(G1015+ (G1015= 0))*(H1015+ (H1015= 0))*(I1015+ (I1015= 0))</f>
        <v>1</v>
      </c>
      <c r="K1015" s="11"/>
      <c r="L1015" s="11"/>
      <c r="M1015" s="11"/>
    </row>
    <row r="1016" spans="1:13" x14ac:dyDescent="0.25">
      <c r="A1016" s="11"/>
      <c r="B1016" s="11"/>
      <c r="C1016" s="11"/>
      <c r="D1016" s="12"/>
      <c r="E1016" s="11"/>
      <c r="F1016" s="11"/>
      <c r="G1016" s="11"/>
      <c r="H1016" s="11"/>
      <c r="I1016" s="11"/>
      <c r="J1016" s="17" t="s">
        <v>767</v>
      </c>
      <c r="K1016" s="18">
        <f>SUM(J1015:J1015)</f>
        <v>1</v>
      </c>
      <c r="L1016" s="16">
        <v>0</v>
      </c>
      <c r="M1016" s="10">
        <f>ROUND(L1016*K1016,2)</f>
        <v>0</v>
      </c>
    </row>
    <row r="1017" spans="1:13" ht="0.95" customHeight="1" x14ac:dyDescent="0.25">
      <c r="A1017" s="19"/>
      <c r="B1017" s="19"/>
      <c r="C1017" s="19"/>
      <c r="D1017" s="29"/>
      <c r="E1017" s="19"/>
      <c r="F1017" s="19"/>
      <c r="G1017" s="19"/>
      <c r="H1017" s="19"/>
      <c r="I1017" s="19"/>
      <c r="J1017" s="19"/>
      <c r="K1017" s="19"/>
      <c r="L1017" s="19"/>
      <c r="M1017" s="19"/>
    </row>
    <row r="1018" spans="1:13" x14ac:dyDescent="0.25">
      <c r="A1018" s="13" t="s">
        <v>768</v>
      </c>
      <c r="B1018" s="13" t="s">
        <v>22</v>
      </c>
      <c r="C1018" s="13" t="s">
        <v>6</v>
      </c>
      <c r="D1018" s="28" t="s">
        <v>769</v>
      </c>
      <c r="E1018" s="11"/>
      <c r="F1018" s="11"/>
      <c r="G1018" s="11"/>
      <c r="H1018" s="11"/>
      <c r="I1018" s="11"/>
      <c r="J1018" s="11"/>
      <c r="K1018" s="14">
        <f>K1021</f>
        <v>1</v>
      </c>
      <c r="L1018" s="15">
        <f>L1021</f>
        <v>0</v>
      </c>
      <c r="M1018" s="15">
        <f>M1021</f>
        <v>0</v>
      </c>
    </row>
    <row r="1019" spans="1:13" ht="247.5" x14ac:dyDescent="0.25">
      <c r="A1019" s="11"/>
      <c r="B1019" s="11"/>
      <c r="C1019" s="11"/>
      <c r="D1019" s="12" t="s">
        <v>770</v>
      </c>
      <c r="E1019" s="11"/>
      <c r="F1019" s="11"/>
      <c r="G1019" s="11"/>
      <c r="H1019" s="11"/>
      <c r="I1019" s="11"/>
      <c r="J1019" s="11"/>
      <c r="K1019" s="11"/>
      <c r="L1019" s="11"/>
      <c r="M1019" s="11"/>
    </row>
    <row r="1020" spans="1:13" x14ac:dyDescent="0.25">
      <c r="A1020" s="11"/>
      <c r="B1020" s="11"/>
      <c r="C1020" s="11"/>
      <c r="D1020" s="12"/>
      <c r="E1020" s="13" t="s">
        <v>18</v>
      </c>
      <c r="F1020" s="11">
        <v>1</v>
      </c>
      <c r="G1020" s="16">
        <v>0</v>
      </c>
      <c r="H1020" s="16">
        <v>0</v>
      </c>
      <c r="I1020" s="16">
        <v>0</v>
      </c>
      <c r="J1020" s="15">
        <f>F1020*(G1020+ (G1020= 0))*(H1020+ (H1020= 0))*(I1020+ (I1020= 0))</f>
        <v>1</v>
      </c>
      <c r="K1020" s="11"/>
      <c r="L1020" s="11"/>
      <c r="M1020" s="11"/>
    </row>
    <row r="1021" spans="1:13" x14ac:dyDescent="0.25">
      <c r="A1021" s="11"/>
      <c r="B1021" s="11"/>
      <c r="C1021" s="11"/>
      <c r="D1021" s="12"/>
      <c r="E1021" s="11"/>
      <c r="F1021" s="11"/>
      <c r="G1021" s="11"/>
      <c r="H1021" s="11"/>
      <c r="I1021" s="11"/>
      <c r="J1021" s="17" t="s">
        <v>771</v>
      </c>
      <c r="K1021" s="18">
        <f>SUM(J1020:J1020)</f>
        <v>1</v>
      </c>
      <c r="L1021" s="16">
        <v>0</v>
      </c>
      <c r="M1021" s="10">
        <f>ROUND(L1021*K1021,2)</f>
        <v>0</v>
      </c>
    </row>
    <row r="1022" spans="1:13" ht="0.95" customHeight="1" x14ac:dyDescent="0.25">
      <c r="A1022" s="19"/>
      <c r="B1022" s="19"/>
      <c r="C1022" s="19"/>
      <c r="D1022" s="29"/>
      <c r="E1022" s="19"/>
      <c r="F1022" s="19"/>
      <c r="G1022" s="19"/>
      <c r="H1022" s="19"/>
      <c r="I1022" s="19"/>
      <c r="J1022" s="19"/>
      <c r="K1022" s="19"/>
      <c r="L1022" s="19"/>
      <c r="M1022" s="19"/>
    </row>
    <row r="1023" spans="1:13" x14ac:dyDescent="0.25">
      <c r="A1023" s="13" t="s">
        <v>772</v>
      </c>
      <c r="B1023" s="13" t="s">
        <v>22</v>
      </c>
      <c r="C1023" s="13" t="s">
        <v>6</v>
      </c>
      <c r="D1023" s="28" t="s">
        <v>773</v>
      </c>
      <c r="E1023" s="11"/>
      <c r="F1023" s="11"/>
      <c r="G1023" s="11"/>
      <c r="H1023" s="11"/>
      <c r="I1023" s="11"/>
      <c r="J1023" s="11"/>
      <c r="K1023" s="14">
        <f>K1026</f>
        <v>2</v>
      </c>
      <c r="L1023" s="15">
        <f>L1026</f>
        <v>0</v>
      </c>
      <c r="M1023" s="15">
        <f>M1026</f>
        <v>0</v>
      </c>
    </row>
    <row r="1024" spans="1:13" ht="247.5" x14ac:dyDescent="0.25">
      <c r="A1024" s="11"/>
      <c r="B1024" s="11"/>
      <c r="C1024" s="11"/>
      <c r="D1024" s="12" t="s">
        <v>774</v>
      </c>
      <c r="E1024" s="11"/>
      <c r="F1024" s="11"/>
      <c r="G1024" s="11"/>
      <c r="H1024" s="11"/>
      <c r="I1024" s="11"/>
      <c r="J1024" s="11"/>
      <c r="K1024" s="11"/>
      <c r="L1024" s="11"/>
      <c r="M1024" s="11"/>
    </row>
    <row r="1025" spans="1:13" x14ac:dyDescent="0.25">
      <c r="A1025" s="11"/>
      <c r="B1025" s="11"/>
      <c r="C1025" s="11"/>
      <c r="D1025" s="12"/>
      <c r="E1025" s="13" t="s">
        <v>18</v>
      </c>
      <c r="F1025" s="11">
        <v>2</v>
      </c>
      <c r="G1025" s="16">
        <v>0</v>
      </c>
      <c r="H1025" s="16">
        <v>0</v>
      </c>
      <c r="I1025" s="16">
        <v>0</v>
      </c>
      <c r="J1025" s="15">
        <f>F1025*(G1025+ (G1025= 0))*(H1025+ (H1025= 0))*(I1025+ (I1025= 0))</f>
        <v>2</v>
      </c>
      <c r="K1025" s="11"/>
      <c r="L1025" s="11"/>
      <c r="M1025" s="11"/>
    </row>
    <row r="1026" spans="1:13" x14ac:dyDescent="0.25">
      <c r="A1026" s="11"/>
      <c r="B1026" s="11"/>
      <c r="C1026" s="11"/>
      <c r="D1026" s="12"/>
      <c r="E1026" s="11"/>
      <c r="F1026" s="11"/>
      <c r="G1026" s="11"/>
      <c r="H1026" s="11"/>
      <c r="I1026" s="11"/>
      <c r="J1026" s="17" t="s">
        <v>775</v>
      </c>
      <c r="K1026" s="18">
        <f>SUM(J1025:J1025)</f>
        <v>2</v>
      </c>
      <c r="L1026" s="16">
        <v>0</v>
      </c>
      <c r="M1026" s="10">
        <f>ROUND(L1026*K1026,2)</f>
        <v>0</v>
      </c>
    </row>
    <row r="1027" spans="1:13" ht="0.95" customHeight="1" x14ac:dyDescent="0.25">
      <c r="A1027" s="19"/>
      <c r="B1027" s="19"/>
      <c r="C1027" s="19"/>
      <c r="D1027" s="29"/>
      <c r="E1027" s="19"/>
      <c r="F1027" s="19"/>
      <c r="G1027" s="19"/>
      <c r="H1027" s="19"/>
      <c r="I1027" s="19"/>
      <c r="J1027" s="19"/>
      <c r="K1027" s="19"/>
      <c r="L1027" s="19"/>
      <c r="M1027" s="19"/>
    </row>
    <row r="1028" spans="1:13" x14ac:dyDescent="0.25">
      <c r="A1028" s="13" t="s">
        <v>776</v>
      </c>
      <c r="B1028" s="13" t="s">
        <v>22</v>
      </c>
      <c r="C1028" s="13" t="s">
        <v>6</v>
      </c>
      <c r="D1028" s="28" t="s">
        <v>777</v>
      </c>
      <c r="E1028" s="11"/>
      <c r="F1028" s="11"/>
      <c r="G1028" s="11"/>
      <c r="H1028" s="11"/>
      <c r="I1028" s="11"/>
      <c r="J1028" s="11"/>
      <c r="K1028" s="14">
        <f>K1032</f>
        <v>1</v>
      </c>
      <c r="L1028" s="15">
        <f>L1032</f>
        <v>0</v>
      </c>
      <c r="M1028" s="15">
        <f>M1032</f>
        <v>0</v>
      </c>
    </row>
    <row r="1029" spans="1:13" ht="236.25" x14ac:dyDescent="0.25">
      <c r="A1029" s="11"/>
      <c r="B1029" s="11"/>
      <c r="C1029" s="11"/>
      <c r="D1029" s="12" t="s">
        <v>778</v>
      </c>
      <c r="E1029" s="11"/>
      <c r="F1029" s="11"/>
      <c r="G1029" s="11"/>
      <c r="H1029" s="11"/>
      <c r="I1029" s="11"/>
      <c r="J1029" s="11"/>
      <c r="K1029" s="11"/>
      <c r="L1029" s="11"/>
      <c r="M1029" s="11"/>
    </row>
    <row r="1030" spans="1:13" x14ac:dyDescent="0.25">
      <c r="A1030" s="11"/>
      <c r="B1030" s="11"/>
      <c r="C1030" s="11"/>
      <c r="D1030" s="12"/>
      <c r="E1030" s="13" t="s">
        <v>779</v>
      </c>
      <c r="F1030" s="11">
        <v>1</v>
      </c>
      <c r="G1030" s="16">
        <v>0</v>
      </c>
      <c r="H1030" s="16">
        <v>0</v>
      </c>
      <c r="I1030" s="16">
        <v>0</v>
      </c>
      <c r="J1030" s="15">
        <f>F1030*(G1030+ (G1030= 0))*(H1030+ (H1030= 0))*(I1030+ (I1030= 0))</f>
        <v>1</v>
      </c>
      <c r="K1030" s="11"/>
      <c r="L1030" s="11"/>
      <c r="M1030" s="11"/>
    </row>
    <row r="1031" spans="1:13" x14ac:dyDescent="0.25">
      <c r="A1031" s="11"/>
      <c r="B1031" s="11"/>
      <c r="C1031" s="11"/>
      <c r="D1031" s="12"/>
      <c r="E1031" s="13" t="s">
        <v>18</v>
      </c>
      <c r="F1031" s="11">
        <v>0</v>
      </c>
      <c r="G1031" s="16">
        <v>0</v>
      </c>
      <c r="H1031" s="16">
        <v>0</v>
      </c>
      <c r="I1031" s="16">
        <v>0</v>
      </c>
      <c r="J1031" s="15">
        <f>F1031*(G1031+ (G1031= 0))*(H1031+ (H1031= 0))*(I1031+ (I1031= 0))</f>
        <v>0</v>
      </c>
      <c r="K1031" s="11"/>
      <c r="L1031" s="11"/>
      <c r="M1031" s="11"/>
    </row>
    <row r="1032" spans="1:13" x14ac:dyDescent="0.25">
      <c r="A1032" s="11"/>
      <c r="B1032" s="11"/>
      <c r="C1032" s="11"/>
      <c r="D1032" s="12"/>
      <c r="E1032" s="11"/>
      <c r="F1032" s="11"/>
      <c r="G1032" s="11"/>
      <c r="H1032" s="11"/>
      <c r="I1032" s="11"/>
      <c r="J1032" s="17" t="s">
        <v>780</v>
      </c>
      <c r="K1032" s="18">
        <f>SUM(J1030:J1031)</f>
        <v>1</v>
      </c>
      <c r="L1032" s="16">
        <v>0</v>
      </c>
      <c r="M1032" s="10">
        <f>ROUND(L1032*K1032,2)</f>
        <v>0</v>
      </c>
    </row>
    <row r="1033" spans="1:13" ht="0.95" customHeight="1" x14ac:dyDescent="0.25">
      <c r="A1033" s="19"/>
      <c r="B1033" s="19"/>
      <c r="C1033" s="19"/>
      <c r="D1033" s="29"/>
      <c r="E1033" s="19"/>
      <c r="F1033" s="19"/>
      <c r="G1033" s="19"/>
      <c r="H1033" s="19"/>
      <c r="I1033" s="19"/>
      <c r="J1033" s="19"/>
      <c r="K1033" s="19"/>
      <c r="L1033" s="19"/>
      <c r="M1033" s="19"/>
    </row>
    <row r="1034" spans="1:13" x14ac:dyDescent="0.25">
      <c r="A1034" s="13" t="s">
        <v>781</v>
      </c>
      <c r="B1034" s="13" t="s">
        <v>22</v>
      </c>
      <c r="C1034" s="13" t="s">
        <v>6</v>
      </c>
      <c r="D1034" s="28" t="s">
        <v>782</v>
      </c>
      <c r="E1034" s="11"/>
      <c r="F1034" s="11"/>
      <c r="G1034" s="11"/>
      <c r="H1034" s="11"/>
      <c r="I1034" s="11"/>
      <c r="J1034" s="11"/>
      <c r="K1034" s="14">
        <f>K1037</f>
        <v>1</v>
      </c>
      <c r="L1034" s="15">
        <f>L1037</f>
        <v>0</v>
      </c>
      <c r="M1034" s="15">
        <f>M1037</f>
        <v>0</v>
      </c>
    </row>
    <row r="1035" spans="1:13" ht="225" x14ac:dyDescent="0.25">
      <c r="A1035" s="11"/>
      <c r="B1035" s="11"/>
      <c r="C1035" s="11"/>
      <c r="D1035" s="12" t="s">
        <v>783</v>
      </c>
      <c r="E1035" s="11"/>
      <c r="F1035" s="11"/>
      <c r="G1035" s="11"/>
      <c r="H1035" s="11"/>
      <c r="I1035" s="11"/>
      <c r="J1035" s="11"/>
      <c r="K1035" s="11"/>
      <c r="L1035" s="11"/>
      <c r="M1035" s="11"/>
    </row>
    <row r="1036" spans="1:13" x14ac:dyDescent="0.25">
      <c r="A1036" s="11"/>
      <c r="B1036" s="11"/>
      <c r="C1036" s="11"/>
      <c r="D1036" s="12"/>
      <c r="E1036" s="13" t="s">
        <v>18</v>
      </c>
      <c r="F1036" s="11">
        <v>1</v>
      </c>
      <c r="G1036" s="16">
        <v>0</v>
      </c>
      <c r="H1036" s="16">
        <v>0</v>
      </c>
      <c r="I1036" s="16">
        <v>0</v>
      </c>
      <c r="J1036" s="15">
        <f>F1036*(G1036+ (G1036= 0))*(H1036+ (H1036= 0))*(I1036+ (I1036= 0))</f>
        <v>1</v>
      </c>
      <c r="K1036" s="11"/>
      <c r="L1036" s="11"/>
      <c r="M1036" s="11"/>
    </row>
    <row r="1037" spans="1:13" x14ac:dyDescent="0.25">
      <c r="A1037" s="11"/>
      <c r="B1037" s="11"/>
      <c r="C1037" s="11"/>
      <c r="D1037" s="12"/>
      <c r="E1037" s="11"/>
      <c r="F1037" s="11"/>
      <c r="G1037" s="11"/>
      <c r="H1037" s="11"/>
      <c r="I1037" s="11"/>
      <c r="J1037" s="17" t="s">
        <v>784</v>
      </c>
      <c r="K1037" s="18">
        <f>SUM(J1036:J1036)</f>
        <v>1</v>
      </c>
      <c r="L1037" s="16">
        <v>0</v>
      </c>
      <c r="M1037" s="10">
        <f>ROUND(L1037*K1037,2)</f>
        <v>0</v>
      </c>
    </row>
    <row r="1038" spans="1:13" ht="0.95" customHeight="1" x14ac:dyDescent="0.25">
      <c r="A1038" s="19"/>
      <c r="B1038" s="19"/>
      <c r="C1038" s="19"/>
      <c r="D1038" s="29"/>
      <c r="E1038" s="19"/>
      <c r="F1038" s="19"/>
      <c r="G1038" s="19"/>
      <c r="H1038" s="19"/>
      <c r="I1038" s="19"/>
      <c r="J1038" s="19"/>
      <c r="K1038" s="19"/>
      <c r="L1038" s="19"/>
      <c r="M1038" s="19"/>
    </row>
    <row r="1039" spans="1:13" x14ac:dyDescent="0.25">
      <c r="A1039" s="13" t="s">
        <v>785</v>
      </c>
      <c r="B1039" s="13" t="s">
        <v>22</v>
      </c>
      <c r="C1039" s="13" t="s">
        <v>6</v>
      </c>
      <c r="D1039" s="28" t="s">
        <v>786</v>
      </c>
      <c r="E1039" s="11"/>
      <c r="F1039" s="11"/>
      <c r="G1039" s="11"/>
      <c r="H1039" s="11"/>
      <c r="I1039" s="11"/>
      <c r="J1039" s="11"/>
      <c r="K1039" s="14">
        <f>K1042</f>
        <v>1</v>
      </c>
      <c r="L1039" s="15">
        <f>L1042</f>
        <v>0</v>
      </c>
      <c r="M1039" s="15">
        <f>M1042</f>
        <v>0</v>
      </c>
    </row>
    <row r="1040" spans="1:13" ht="236.25" x14ac:dyDescent="0.25">
      <c r="A1040" s="11"/>
      <c r="B1040" s="11"/>
      <c r="C1040" s="11"/>
      <c r="D1040" s="12" t="s">
        <v>787</v>
      </c>
      <c r="E1040" s="11"/>
      <c r="F1040" s="11"/>
      <c r="G1040" s="11"/>
      <c r="H1040" s="11"/>
      <c r="I1040" s="11"/>
      <c r="J1040" s="11"/>
      <c r="K1040" s="11"/>
      <c r="L1040" s="11"/>
      <c r="M1040" s="11"/>
    </row>
    <row r="1041" spans="1:13" x14ac:dyDescent="0.25">
      <c r="A1041" s="11"/>
      <c r="B1041" s="11"/>
      <c r="C1041" s="11"/>
      <c r="D1041" s="12"/>
      <c r="E1041" s="13" t="s">
        <v>18</v>
      </c>
      <c r="F1041" s="11">
        <v>1</v>
      </c>
      <c r="G1041" s="16">
        <v>0</v>
      </c>
      <c r="H1041" s="16">
        <v>0</v>
      </c>
      <c r="I1041" s="16">
        <v>0</v>
      </c>
      <c r="J1041" s="15">
        <f>F1041*(G1041+ (G1041= 0))*(H1041+ (H1041= 0))*(I1041+ (I1041= 0))</f>
        <v>1</v>
      </c>
      <c r="K1041" s="11"/>
      <c r="L1041" s="11"/>
      <c r="M1041" s="11"/>
    </row>
    <row r="1042" spans="1:13" x14ac:dyDescent="0.25">
      <c r="A1042" s="11"/>
      <c r="B1042" s="11"/>
      <c r="C1042" s="11"/>
      <c r="D1042" s="12"/>
      <c r="E1042" s="11"/>
      <c r="F1042" s="11"/>
      <c r="G1042" s="11"/>
      <c r="H1042" s="11"/>
      <c r="I1042" s="11"/>
      <c r="J1042" s="17" t="s">
        <v>788</v>
      </c>
      <c r="K1042" s="18">
        <f>SUM(J1041:J1041)</f>
        <v>1</v>
      </c>
      <c r="L1042" s="16">
        <v>0</v>
      </c>
      <c r="M1042" s="10">
        <f>ROUND(L1042*K1042,2)</f>
        <v>0</v>
      </c>
    </row>
    <row r="1043" spans="1:13" ht="0.95" customHeight="1" x14ac:dyDescent="0.25">
      <c r="A1043" s="19"/>
      <c r="B1043" s="19"/>
      <c r="C1043" s="19"/>
      <c r="D1043" s="29"/>
      <c r="E1043" s="19"/>
      <c r="F1043" s="19"/>
      <c r="G1043" s="19"/>
      <c r="H1043" s="19"/>
      <c r="I1043" s="19"/>
      <c r="J1043" s="19"/>
      <c r="K1043" s="19"/>
      <c r="L1043" s="19"/>
      <c r="M1043" s="19"/>
    </row>
    <row r="1044" spans="1:13" ht="22.5" x14ac:dyDescent="0.25">
      <c r="A1044" s="13" t="s">
        <v>789</v>
      </c>
      <c r="B1044" s="13" t="s">
        <v>22</v>
      </c>
      <c r="C1044" s="13" t="s">
        <v>6</v>
      </c>
      <c r="D1044" s="28" t="s">
        <v>790</v>
      </c>
      <c r="E1044" s="11"/>
      <c r="F1044" s="11"/>
      <c r="G1044" s="11"/>
      <c r="H1044" s="11"/>
      <c r="I1044" s="11"/>
      <c r="J1044" s="11"/>
      <c r="K1044" s="14">
        <f>K1047</f>
        <v>3</v>
      </c>
      <c r="L1044" s="15">
        <f>L1047</f>
        <v>0</v>
      </c>
      <c r="M1044" s="15">
        <f>M1047</f>
        <v>0</v>
      </c>
    </row>
    <row r="1045" spans="1:13" ht="45" x14ac:dyDescent="0.25">
      <c r="A1045" s="11"/>
      <c r="B1045" s="11"/>
      <c r="C1045" s="11"/>
      <c r="D1045" s="12" t="s">
        <v>791</v>
      </c>
      <c r="E1045" s="11"/>
      <c r="F1045" s="11"/>
      <c r="G1045" s="11"/>
      <c r="H1045" s="11"/>
      <c r="I1045" s="11"/>
      <c r="J1045" s="11"/>
      <c r="K1045" s="11"/>
      <c r="L1045" s="11"/>
      <c r="M1045" s="11"/>
    </row>
    <row r="1046" spans="1:13" x14ac:dyDescent="0.25">
      <c r="A1046" s="11"/>
      <c r="B1046" s="11"/>
      <c r="C1046" s="11"/>
      <c r="D1046" s="12"/>
      <c r="E1046" s="13" t="s">
        <v>18</v>
      </c>
      <c r="F1046" s="11">
        <v>3</v>
      </c>
      <c r="G1046" s="16">
        <v>0</v>
      </c>
      <c r="H1046" s="16">
        <v>0</v>
      </c>
      <c r="I1046" s="16">
        <v>0</v>
      </c>
      <c r="J1046" s="15">
        <f>F1046*(G1046+ (G1046= 0))*(H1046+ (H1046= 0))*(I1046+ (I1046= 0))</f>
        <v>3</v>
      </c>
      <c r="K1046" s="11"/>
      <c r="L1046" s="11"/>
      <c r="M1046" s="11"/>
    </row>
    <row r="1047" spans="1:13" x14ac:dyDescent="0.25">
      <c r="A1047" s="11"/>
      <c r="B1047" s="11"/>
      <c r="C1047" s="11"/>
      <c r="D1047" s="12"/>
      <c r="E1047" s="11"/>
      <c r="F1047" s="11"/>
      <c r="G1047" s="11"/>
      <c r="H1047" s="11"/>
      <c r="I1047" s="11"/>
      <c r="J1047" s="17" t="s">
        <v>792</v>
      </c>
      <c r="K1047" s="18">
        <f>SUM(J1046:J1046)</f>
        <v>3</v>
      </c>
      <c r="L1047" s="16">
        <v>0</v>
      </c>
      <c r="M1047" s="10">
        <f>ROUND(L1047*K1047,2)</f>
        <v>0</v>
      </c>
    </row>
    <row r="1048" spans="1:13" ht="0.95" customHeight="1" x14ac:dyDescent="0.25">
      <c r="A1048" s="19"/>
      <c r="B1048" s="19"/>
      <c r="C1048" s="19"/>
      <c r="D1048" s="29"/>
      <c r="E1048" s="19"/>
      <c r="F1048" s="19"/>
      <c r="G1048" s="19"/>
      <c r="H1048" s="19"/>
      <c r="I1048" s="19"/>
      <c r="J1048" s="19"/>
      <c r="K1048" s="19"/>
      <c r="L1048" s="19"/>
      <c r="M1048" s="19"/>
    </row>
    <row r="1049" spans="1:13" x14ac:dyDescent="0.25">
      <c r="A1049" s="13" t="s">
        <v>793</v>
      </c>
      <c r="B1049" s="13" t="s">
        <v>22</v>
      </c>
      <c r="C1049" s="13" t="s">
        <v>6</v>
      </c>
      <c r="D1049" s="28" t="s">
        <v>794</v>
      </c>
      <c r="E1049" s="11"/>
      <c r="F1049" s="11"/>
      <c r="G1049" s="11"/>
      <c r="H1049" s="11"/>
      <c r="I1049" s="11"/>
      <c r="J1049" s="11"/>
      <c r="K1049" s="14">
        <f>K1052</f>
        <v>1</v>
      </c>
      <c r="L1049" s="15">
        <f>L1052</f>
        <v>0</v>
      </c>
      <c r="M1049" s="15">
        <f>M1052</f>
        <v>0</v>
      </c>
    </row>
    <row r="1050" spans="1:13" x14ac:dyDescent="0.25">
      <c r="A1050" s="11"/>
      <c r="B1050" s="11"/>
      <c r="C1050" s="11"/>
      <c r="D1050" s="12"/>
      <c r="E1050" s="11"/>
      <c r="F1050" s="11"/>
      <c r="G1050" s="11"/>
      <c r="H1050" s="11"/>
      <c r="I1050" s="11"/>
      <c r="J1050" s="11"/>
      <c r="K1050" s="11"/>
      <c r="L1050" s="11"/>
      <c r="M1050" s="11"/>
    </row>
    <row r="1051" spans="1:13" x14ac:dyDescent="0.25">
      <c r="A1051" s="11"/>
      <c r="B1051" s="11"/>
      <c r="C1051" s="11"/>
      <c r="D1051" s="12"/>
      <c r="E1051" s="13" t="s">
        <v>18</v>
      </c>
      <c r="F1051" s="11">
        <v>1</v>
      </c>
      <c r="G1051" s="16">
        <v>0</v>
      </c>
      <c r="H1051" s="16">
        <v>0</v>
      </c>
      <c r="I1051" s="16">
        <v>0</v>
      </c>
      <c r="J1051" s="15">
        <f>F1051*(G1051+ (G1051= 0))*(H1051+ (H1051= 0))*(I1051+ (I1051= 0))</f>
        <v>1</v>
      </c>
      <c r="K1051" s="11"/>
      <c r="L1051" s="11"/>
      <c r="M1051" s="11"/>
    </row>
    <row r="1052" spans="1:13" x14ac:dyDescent="0.25">
      <c r="A1052" s="11"/>
      <c r="B1052" s="11"/>
      <c r="C1052" s="11"/>
      <c r="D1052" s="12"/>
      <c r="E1052" s="11"/>
      <c r="F1052" s="11"/>
      <c r="G1052" s="11"/>
      <c r="H1052" s="11"/>
      <c r="I1052" s="11"/>
      <c r="J1052" s="17" t="s">
        <v>795</v>
      </c>
      <c r="K1052" s="18">
        <f>SUM(J1051:J1051)</f>
        <v>1</v>
      </c>
      <c r="L1052" s="16">
        <v>0</v>
      </c>
      <c r="M1052" s="10">
        <f>ROUND(L1052*K1052,2)</f>
        <v>0</v>
      </c>
    </row>
    <row r="1053" spans="1:13" ht="0.95" customHeight="1" x14ac:dyDescent="0.25">
      <c r="A1053" s="19"/>
      <c r="B1053" s="19"/>
      <c r="C1053" s="19"/>
      <c r="D1053" s="29"/>
      <c r="E1053" s="19"/>
      <c r="F1053" s="19"/>
      <c r="G1053" s="19"/>
      <c r="H1053" s="19"/>
      <c r="I1053" s="19"/>
      <c r="J1053" s="19"/>
      <c r="K1053" s="19"/>
      <c r="L1053" s="19"/>
      <c r="M1053" s="19"/>
    </row>
    <row r="1054" spans="1:13" x14ac:dyDescent="0.25">
      <c r="A1054" s="13" t="s">
        <v>796</v>
      </c>
      <c r="B1054" s="13" t="s">
        <v>22</v>
      </c>
      <c r="C1054" s="13" t="s">
        <v>6</v>
      </c>
      <c r="D1054" s="28" t="s">
        <v>797</v>
      </c>
      <c r="E1054" s="11"/>
      <c r="F1054" s="11"/>
      <c r="G1054" s="11"/>
      <c r="H1054" s="11"/>
      <c r="I1054" s="11"/>
      <c r="J1054" s="11"/>
      <c r="K1054" s="14">
        <f>K1057</f>
        <v>1</v>
      </c>
      <c r="L1054" s="15">
        <f>L1057</f>
        <v>0</v>
      </c>
      <c r="M1054" s="15">
        <f>M1057</f>
        <v>0</v>
      </c>
    </row>
    <row r="1055" spans="1:13" x14ac:dyDescent="0.25">
      <c r="A1055" s="11"/>
      <c r="B1055" s="11"/>
      <c r="C1055" s="11"/>
      <c r="D1055" s="12"/>
      <c r="E1055" s="11"/>
      <c r="F1055" s="11"/>
      <c r="G1055" s="11"/>
      <c r="H1055" s="11"/>
      <c r="I1055" s="11"/>
      <c r="J1055" s="11"/>
      <c r="K1055" s="11"/>
      <c r="L1055" s="11"/>
      <c r="M1055" s="11"/>
    </row>
    <row r="1056" spans="1:13" x14ac:dyDescent="0.25">
      <c r="A1056" s="11"/>
      <c r="B1056" s="11"/>
      <c r="C1056" s="11"/>
      <c r="D1056" s="12"/>
      <c r="E1056" s="13" t="s">
        <v>18</v>
      </c>
      <c r="F1056" s="11">
        <v>1</v>
      </c>
      <c r="G1056" s="16">
        <v>0</v>
      </c>
      <c r="H1056" s="16">
        <v>0</v>
      </c>
      <c r="I1056" s="16">
        <v>0</v>
      </c>
      <c r="J1056" s="15">
        <f>F1056*(G1056+ (G1056= 0))*(H1056+ (H1056= 0))*(I1056+ (I1056= 0))</f>
        <v>1</v>
      </c>
      <c r="K1056" s="11"/>
      <c r="L1056" s="11"/>
      <c r="M1056" s="11"/>
    </row>
    <row r="1057" spans="1:13" x14ac:dyDescent="0.25">
      <c r="A1057" s="11"/>
      <c r="B1057" s="11"/>
      <c r="C1057" s="11"/>
      <c r="D1057" s="12"/>
      <c r="E1057" s="11"/>
      <c r="F1057" s="11"/>
      <c r="G1057" s="11"/>
      <c r="H1057" s="11"/>
      <c r="I1057" s="11"/>
      <c r="J1057" s="17" t="s">
        <v>798</v>
      </c>
      <c r="K1057" s="18">
        <f>SUM(J1056:J1056)</f>
        <v>1</v>
      </c>
      <c r="L1057" s="16">
        <v>0</v>
      </c>
      <c r="M1057" s="10">
        <f>ROUND(L1057*K1057,2)</f>
        <v>0</v>
      </c>
    </row>
    <row r="1058" spans="1:13" ht="0.95" customHeight="1" x14ac:dyDescent="0.25">
      <c r="A1058" s="19"/>
      <c r="B1058" s="19"/>
      <c r="C1058" s="19"/>
      <c r="D1058" s="29"/>
      <c r="E1058" s="19"/>
      <c r="F1058" s="19"/>
      <c r="G1058" s="19"/>
      <c r="H1058" s="19"/>
      <c r="I1058" s="19"/>
      <c r="J1058" s="19"/>
      <c r="K1058" s="19"/>
      <c r="L1058" s="19"/>
      <c r="M1058" s="19"/>
    </row>
    <row r="1059" spans="1:13" x14ac:dyDescent="0.25">
      <c r="A1059" s="13" t="s">
        <v>239</v>
      </c>
      <c r="B1059" s="13" t="s">
        <v>22</v>
      </c>
      <c r="C1059" s="13" t="s">
        <v>18</v>
      </c>
      <c r="D1059" s="28" t="s">
        <v>18</v>
      </c>
      <c r="E1059" s="11"/>
      <c r="F1059" s="11"/>
      <c r="G1059" s="11"/>
      <c r="H1059" s="11"/>
      <c r="I1059" s="11"/>
      <c r="J1059" s="11"/>
      <c r="K1059" s="23">
        <v>0</v>
      </c>
      <c r="L1059" s="16">
        <v>0</v>
      </c>
      <c r="M1059" s="15">
        <f>ROUND(K1059*L1059,2)</f>
        <v>0</v>
      </c>
    </row>
    <row r="1060" spans="1:13" ht="67.5" x14ac:dyDescent="0.25">
      <c r="A1060" s="11"/>
      <c r="B1060" s="11"/>
      <c r="C1060" s="11"/>
      <c r="D1060" s="12" t="s">
        <v>240</v>
      </c>
      <c r="E1060" s="11"/>
      <c r="F1060" s="11"/>
      <c r="G1060" s="11"/>
      <c r="H1060" s="11"/>
      <c r="I1060" s="11"/>
      <c r="J1060" s="11"/>
      <c r="K1060" s="11"/>
      <c r="L1060" s="11"/>
      <c r="M1060" s="11"/>
    </row>
    <row r="1061" spans="1:13" x14ac:dyDescent="0.25">
      <c r="A1061" s="11"/>
      <c r="B1061" s="11"/>
      <c r="C1061" s="11"/>
      <c r="D1061" s="12"/>
      <c r="E1061" s="11"/>
      <c r="F1061" s="11"/>
      <c r="G1061" s="11"/>
      <c r="H1061" s="11"/>
      <c r="I1061" s="11"/>
      <c r="J1061" s="17" t="s">
        <v>799</v>
      </c>
      <c r="K1061" s="20">
        <v>1</v>
      </c>
      <c r="L1061" s="10">
        <f>M1005+M1011+M1016+M1021+M1026+M1032+M1037+M1042+M1047+M1052+M1057+M1059</f>
        <v>0</v>
      </c>
      <c r="M1061" s="10">
        <f>ROUND(L1061*K1061,2)</f>
        <v>0</v>
      </c>
    </row>
    <row r="1062" spans="1:13" ht="0.95" customHeight="1" x14ac:dyDescent="0.25">
      <c r="A1062" s="19"/>
      <c r="B1062" s="19"/>
      <c r="C1062" s="19"/>
      <c r="D1062" s="29"/>
      <c r="E1062" s="19"/>
      <c r="F1062" s="19"/>
      <c r="G1062" s="19"/>
      <c r="H1062" s="19"/>
      <c r="I1062" s="19"/>
      <c r="J1062" s="19"/>
      <c r="K1062" s="19"/>
      <c r="L1062" s="19"/>
      <c r="M1062" s="19"/>
    </row>
    <row r="1063" spans="1:13" x14ac:dyDescent="0.25">
      <c r="A1063" s="7" t="s">
        <v>800</v>
      </c>
      <c r="B1063" s="7" t="s">
        <v>17</v>
      </c>
      <c r="C1063" s="7" t="s">
        <v>18</v>
      </c>
      <c r="D1063" s="27" t="s">
        <v>801</v>
      </c>
      <c r="E1063" s="8"/>
      <c r="F1063" s="8"/>
      <c r="G1063" s="8"/>
      <c r="H1063" s="8"/>
      <c r="I1063" s="8"/>
      <c r="J1063" s="8"/>
      <c r="K1063" s="9">
        <f>K1128</f>
        <v>1</v>
      </c>
      <c r="L1063" s="10">
        <f>L1128</f>
        <v>0</v>
      </c>
      <c r="M1063" s="10">
        <f>M1128</f>
        <v>0</v>
      </c>
    </row>
    <row r="1064" spans="1:13" x14ac:dyDescent="0.25">
      <c r="A1064" s="11"/>
      <c r="B1064" s="11"/>
      <c r="C1064" s="11"/>
      <c r="D1064" s="12"/>
      <c r="E1064" s="11"/>
      <c r="F1064" s="11"/>
      <c r="G1064" s="11"/>
      <c r="H1064" s="11"/>
      <c r="I1064" s="11"/>
      <c r="J1064" s="11"/>
      <c r="K1064" s="11"/>
      <c r="L1064" s="11"/>
      <c r="M1064" s="11"/>
    </row>
    <row r="1065" spans="1:13" ht="22.5" x14ac:dyDescent="0.25">
      <c r="A1065" s="13" t="s">
        <v>802</v>
      </c>
      <c r="B1065" s="13" t="s">
        <v>22</v>
      </c>
      <c r="C1065" s="13" t="s">
        <v>6</v>
      </c>
      <c r="D1065" s="28" t="s">
        <v>803</v>
      </c>
      <c r="E1065" s="11"/>
      <c r="F1065" s="11"/>
      <c r="G1065" s="11"/>
      <c r="H1065" s="11"/>
      <c r="I1065" s="11"/>
      <c r="J1065" s="11"/>
      <c r="K1065" s="14">
        <f>K1068</f>
        <v>1</v>
      </c>
      <c r="L1065" s="15">
        <f>L1068</f>
        <v>0</v>
      </c>
      <c r="M1065" s="15">
        <f>M1068</f>
        <v>0</v>
      </c>
    </row>
    <row r="1066" spans="1:13" ht="112.5" x14ac:dyDescent="0.25">
      <c r="A1066" s="11"/>
      <c r="B1066" s="11"/>
      <c r="C1066" s="11"/>
      <c r="D1066" s="12" t="s">
        <v>804</v>
      </c>
      <c r="E1066" s="11"/>
      <c r="F1066" s="11"/>
      <c r="G1066" s="11"/>
      <c r="H1066" s="11"/>
      <c r="I1066" s="11"/>
      <c r="J1066" s="11"/>
      <c r="K1066" s="11"/>
      <c r="L1066" s="11"/>
      <c r="M1066" s="11"/>
    </row>
    <row r="1067" spans="1:13" x14ac:dyDescent="0.25">
      <c r="A1067" s="11"/>
      <c r="B1067" s="11"/>
      <c r="C1067" s="11"/>
      <c r="D1067" s="12"/>
      <c r="E1067" s="13" t="s">
        <v>18</v>
      </c>
      <c r="F1067" s="11">
        <v>1</v>
      </c>
      <c r="G1067" s="16">
        <v>0</v>
      </c>
      <c r="H1067" s="16">
        <v>0</v>
      </c>
      <c r="I1067" s="16">
        <v>0</v>
      </c>
      <c r="J1067" s="15">
        <f>F1067*(G1067+ (G1067= 0))*(H1067+ (H1067= 0))*(I1067+ (I1067= 0))</f>
        <v>1</v>
      </c>
      <c r="K1067" s="11"/>
      <c r="L1067" s="11"/>
      <c r="M1067" s="11"/>
    </row>
    <row r="1068" spans="1:13" x14ac:dyDescent="0.25">
      <c r="A1068" s="11"/>
      <c r="B1068" s="11"/>
      <c r="C1068" s="11"/>
      <c r="D1068" s="12"/>
      <c r="E1068" s="11"/>
      <c r="F1068" s="11"/>
      <c r="G1068" s="11"/>
      <c r="H1068" s="11"/>
      <c r="I1068" s="11"/>
      <c r="J1068" s="17" t="s">
        <v>805</v>
      </c>
      <c r="K1068" s="18">
        <f>SUM(J1067:J1067)</f>
        <v>1</v>
      </c>
      <c r="L1068" s="16">
        <v>0</v>
      </c>
      <c r="M1068" s="10">
        <f>ROUND(L1068*K1068,2)</f>
        <v>0</v>
      </c>
    </row>
    <row r="1069" spans="1:13" ht="0.95" customHeight="1" x14ac:dyDescent="0.25">
      <c r="A1069" s="19"/>
      <c r="B1069" s="19"/>
      <c r="C1069" s="19"/>
      <c r="D1069" s="29"/>
      <c r="E1069" s="19"/>
      <c r="F1069" s="19"/>
      <c r="G1069" s="19"/>
      <c r="H1069" s="19"/>
      <c r="I1069" s="19"/>
      <c r="J1069" s="19"/>
      <c r="K1069" s="19"/>
      <c r="L1069" s="19"/>
      <c r="M1069" s="19"/>
    </row>
    <row r="1070" spans="1:13" x14ac:dyDescent="0.25">
      <c r="A1070" s="13" t="s">
        <v>806</v>
      </c>
      <c r="B1070" s="13" t="s">
        <v>22</v>
      </c>
      <c r="C1070" s="13" t="s">
        <v>6</v>
      </c>
      <c r="D1070" s="28" t="s">
        <v>807</v>
      </c>
      <c r="E1070" s="11"/>
      <c r="F1070" s="11"/>
      <c r="G1070" s="11"/>
      <c r="H1070" s="11"/>
      <c r="I1070" s="11"/>
      <c r="J1070" s="11"/>
      <c r="K1070" s="14">
        <f>K1073</f>
        <v>1</v>
      </c>
      <c r="L1070" s="15">
        <f>L1073</f>
        <v>0</v>
      </c>
      <c r="M1070" s="15">
        <f>M1073</f>
        <v>0</v>
      </c>
    </row>
    <row r="1071" spans="1:13" ht="225" x14ac:dyDescent="0.25">
      <c r="A1071" s="11"/>
      <c r="B1071" s="11"/>
      <c r="C1071" s="11"/>
      <c r="D1071" s="12" t="s">
        <v>808</v>
      </c>
      <c r="E1071" s="11"/>
      <c r="F1071" s="11"/>
      <c r="G1071" s="11"/>
      <c r="H1071" s="11"/>
      <c r="I1071" s="11"/>
      <c r="J1071" s="11"/>
      <c r="K1071" s="11"/>
      <c r="L1071" s="11"/>
      <c r="M1071" s="11"/>
    </row>
    <row r="1072" spans="1:13" x14ac:dyDescent="0.25">
      <c r="A1072" s="11"/>
      <c r="B1072" s="11"/>
      <c r="C1072" s="11"/>
      <c r="D1072" s="12"/>
      <c r="E1072" s="13" t="s">
        <v>18</v>
      </c>
      <c r="F1072" s="11">
        <v>1</v>
      </c>
      <c r="G1072" s="16">
        <v>0</v>
      </c>
      <c r="H1072" s="16">
        <v>0</v>
      </c>
      <c r="I1072" s="16">
        <v>0</v>
      </c>
      <c r="J1072" s="15">
        <f>F1072*(G1072+ (G1072= 0))*(H1072+ (H1072= 0))*(I1072+ (I1072= 0))</f>
        <v>1</v>
      </c>
      <c r="K1072" s="11"/>
      <c r="L1072" s="11"/>
      <c r="M1072" s="11"/>
    </row>
    <row r="1073" spans="1:13" x14ac:dyDescent="0.25">
      <c r="A1073" s="11"/>
      <c r="B1073" s="11"/>
      <c r="C1073" s="11"/>
      <c r="D1073" s="12"/>
      <c r="E1073" s="11"/>
      <c r="F1073" s="11"/>
      <c r="G1073" s="11"/>
      <c r="H1073" s="11"/>
      <c r="I1073" s="11"/>
      <c r="J1073" s="17" t="s">
        <v>809</v>
      </c>
      <c r="K1073" s="18">
        <f>SUM(J1072:J1072)</f>
        <v>1</v>
      </c>
      <c r="L1073" s="16">
        <v>0</v>
      </c>
      <c r="M1073" s="10">
        <f>ROUND(L1073*K1073,2)</f>
        <v>0</v>
      </c>
    </row>
    <row r="1074" spans="1:13" ht="0.95" customHeight="1" x14ac:dyDescent="0.25">
      <c r="A1074" s="19"/>
      <c r="B1074" s="19"/>
      <c r="C1074" s="19"/>
      <c r="D1074" s="29"/>
      <c r="E1074" s="19"/>
      <c r="F1074" s="19"/>
      <c r="G1074" s="19"/>
      <c r="H1074" s="19"/>
      <c r="I1074" s="19"/>
      <c r="J1074" s="19"/>
      <c r="K1074" s="19"/>
      <c r="L1074" s="19"/>
      <c r="M1074" s="19"/>
    </row>
    <row r="1075" spans="1:13" x14ac:dyDescent="0.25">
      <c r="A1075" s="13" t="s">
        <v>810</v>
      </c>
      <c r="B1075" s="13" t="s">
        <v>22</v>
      </c>
      <c r="C1075" s="13" t="s">
        <v>6</v>
      </c>
      <c r="D1075" s="28" t="s">
        <v>811</v>
      </c>
      <c r="E1075" s="11"/>
      <c r="F1075" s="11"/>
      <c r="G1075" s="11"/>
      <c r="H1075" s="11"/>
      <c r="I1075" s="11"/>
      <c r="J1075" s="11"/>
      <c r="K1075" s="14">
        <f>K1078</f>
        <v>1</v>
      </c>
      <c r="L1075" s="15">
        <f>L1078</f>
        <v>0</v>
      </c>
      <c r="M1075" s="15">
        <f>M1078</f>
        <v>0</v>
      </c>
    </row>
    <row r="1076" spans="1:13" ht="146.25" x14ac:dyDescent="0.25">
      <c r="A1076" s="11"/>
      <c r="B1076" s="11"/>
      <c r="C1076" s="11"/>
      <c r="D1076" s="12" t="s">
        <v>812</v>
      </c>
      <c r="E1076" s="11"/>
      <c r="F1076" s="11"/>
      <c r="G1076" s="11"/>
      <c r="H1076" s="11"/>
      <c r="I1076" s="11"/>
      <c r="J1076" s="11"/>
      <c r="K1076" s="11"/>
      <c r="L1076" s="11"/>
      <c r="M1076" s="11"/>
    </row>
    <row r="1077" spans="1:13" x14ac:dyDescent="0.25">
      <c r="A1077" s="11"/>
      <c r="B1077" s="11"/>
      <c r="C1077" s="11"/>
      <c r="D1077" s="12"/>
      <c r="E1077" s="13" t="s">
        <v>18</v>
      </c>
      <c r="F1077" s="11">
        <v>1</v>
      </c>
      <c r="G1077" s="16">
        <v>0</v>
      </c>
      <c r="H1077" s="16">
        <v>0</v>
      </c>
      <c r="I1077" s="16">
        <v>0</v>
      </c>
      <c r="J1077" s="15">
        <f>F1077*(G1077+ (G1077= 0))*(H1077+ (H1077= 0))*(I1077+ (I1077= 0))</f>
        <v>1</v>
      </c>
      <c r="K1077" s="11"/>
      <c r="L1077" s="11"/>
      <c r="M1077" s="11"/>
    </row>
    <row r="1078" spans="1:13" x14ac:dyDescent="0.25">
      <c r="A1078" s="11"/>
      <c r="B1078" s="11"/>
      <c r="C1078" s="11"/>
      <c r="D1078" s="12"/>
      <c r="E1078" s="11"/>
      <c r="F1078" s="11"/>
      <c r="G1078" s="11"/>
      <c r="H1078" s="11"/>
      <c r="I1078" s="11"/>
      <c r="J1078" s="17" t="s">
        <v>813</v>
      </c>
      <c r="K1078" s="18">
        <f>SUM(J1077:J1077)</f>
        <v>1</v>
      </c>
      <c r="L1078" s="16">
        <v>0</v>
      </c>
      <c r="M1078" s="10">
        <f>ROUND(L1078*K1078,2)</f>
        <v>0</v>
      </c>
    </row>
    <row r="1079" spans="1:13" ht="0.95" customHeight="1" x14ac:dyDescent="0.25">
      <c r="A1079" s="19"/>
      <c r="B1079" s="19"/>
      <c r="C1079" s="19"/>
      <c r="D1079" s="29"/>
      <c r="E1079" s="19"/>
      <c r="F1079" s="19"/>
      <c r="G1079" s="19"/>
      <c r="H1079" s="19"/>
      <c r="I1079" s="19"/>
      <c r="J1079" s="19"/>
      <c r="K1079" s="19"/>
      <c r="L1079" s="19"/>
      <c r="M1079" s="19"/>
    </row>
    <row r="1080" spans="1:13" x14ac:dyDescent="0.25">
      <c r="A1080" s="13" t="s">
        <v>814</v>
      </c>
      <c r="B1080" s="13" t="s">
        <v>22</v>
      </c>
      <c r="C1080" s="13" t="s">
        <v>6</v>
      </c>
      <c r="D1080" s="28" t="s">
        <v>815</v>
      </c>
      <c r="E1080" s="11"/>
      <c r="F1080" s="11"/>
      <c r="G1080" s="11"/>
      <c r="H1080" s="11"/>
      <c r="I1080" s="11"/>
      <c r="J1080" s="11"/>
      <c r="K1080" s="14">
        <f>K1083</f>
        <v>2</v>
      </c>
      <c r="L1080" s="15">
        <f>L1083</f>
        <v>0</v>
      </c>
      <c r="M1080" s="15">
        <f>M1083</f>
        <v>0</v>
      </c>
    </row>
    <row r="1081" spans="1:13" ht="292.5" x14ac:dyDescent="0.25">
      <c r="A1081" s="11"/>
      <c r="B1081" s="11"/>
      <c r="C1081" s="11"/>
      <c r="D1081" s="12" t="s">
        <v>816</v>
      </c>
      <c r="E1081" s="11"/>
      <c r="F1081" s="11"/>
      <c r="G1081" s="11"/>
      <c r="H1081" s="11"/>
      <c r="I1081" s="11"/>
      <c r="J1081" s="11"/>
      <c r="K1081" s="11"/>
      <c r="L1081" s="11"/>
      <c r="M1081" s="11"/>
    </row>
    <row r="1082" spans="1:13" x14ac:dyDescent="0.25">
      <c r="A1082" s="11"/>
      <c r="B1082" s="11"/>
      <c r="C1082" s="11"/>
      <c r="D1082" s="12"/>
      <c r="E1082" s="13" t="s">
        <v>18</v>
      </c>
      <c r="F1082" s="11">
        <v>2</v>
      </c>
      <c r="G1082" s="16">
        <v>0</v>
      </c>
      <c r="H1082" s="16">
        <v>0</v>
      </c>
      <c r="I1082" s="16">
        <v>0</v>
      </c>
      <c r="J1082" s="15">
        <f>F1082*(G1082+ (G1082= 0))*(H1082+ (H1082= 0))*(I1082+ (I1082= 0))</f>
        <v>2</v>
      </c>
      <c r="K1082" s="11"/>
      <c r="L1082" s="11"/>
      <c r="M1082" s="11"/>
    </row>
    <row r="1083" spans="1:13" x14ac:dyDescent="0.25">
      <c r="A1083" s="11"/>
      <c r="B1083" s="11"/>
      <c r="C1083" s="11"/>
      <c r="D1083" s="12"/>
      <c r="E1083" s="11"/>
      <c r="F1083" s="11"/>
      <c r="G1083" s="11"/>
      <c r="H1083" s="11"/>
      <c r="I1083" s="11"/>
      <c r="J1083" s="17" t="s">
        <v>817</v>
      </c>
      <c r="K1083" s="18">
        <f>SUM(J1082:J1082)</f>
        <v>2</v>
      </c>
      <c r="L1083" s="16">
        <v>0</v>
      </c>
      <c r="M1083" s="10">
        <f>ROUND(L1083*K1083,2)</f>
        <v>0</v>
      </c>
    </row>
    <row r="1084" spans="1:13" ht="0.95" customHeight="1" x14ac:dyDescent="0.25">
      <c r="A1084" s="19"/>
      <c r="B1084" s="19"/>
      <c r="C1084" s="19"/>
      <c r="D1084" s="29"/>
      <c r="E1084" s="19"/>
      <c r="F1084" s="19"/>
      <c r="G1084" s="19"/>
      <c r="H1084" s="19"/>
      <c r="I1084" s="19"/>
      <c r="J1084" s="19"/>
      <c r="K1084" s="19"/>
      <c r="L1084" s="19"/>
      <c r="M1084" s="19"/>
    </row>
    <row r="1085" spans="1:13" x14ac:dyDescent="0.25">
      <c r="A1085" s="13" t="s">
        <v>818</v>
      </c>
      <c r="B1085" s="13" t="s">
        <v>22</v>
      </c>
      <c r="C1085" s="13" t="s">
        <v>6</v>
      </c>
      <c r="D1085" s="28" t="s">
        <v>819</v>
      </c>
      <c r="E1085" s="11"/>
      <c r="F1085" s="11"/>
      <c r="G1085" s="11"/>
      <c r="H1085" s="11"/>
      <c r="I1085" s="11"/>
      <c r="J1085" s="11"/>
      <c r="K1085" s="14">
        <f>K1088</f>
        <v>1</v>
      </c>
      <c r="L1085" s="15">
        <f>L1088</f>
        <v>0</v>
      </c>
      <c r="M1085" s="15">
        <f>M1088</f>
        <v>0</v>
      </c>
    </row>
    <row r="1086" spans="1:13" ht="101.25" x14ac:dyDescent="0.25">
      <c r="A1086" s="11"/>
      <c r="B1086" s="11"/>
      <c r="C1086" s="11"/>
      <c r="D1086" s="12" t="s">
        <v>820</v>
      </c>
      <c r="E1086" s="11"/>
      <c r="F1086" s="11"/>
      <c r="G1086" s="11"/>
      <c r="H1086" s="11"/>
      <c r="I1086" s="11"/>
      <c r="J1086" s="11"/>
      <c r="K1086" s="11"/>
      <c r="L1086" s="11"/>
      <c r="M1086" s="11"/>
    </row>
    <row r="1087" spans="1:13" x14ac:dyDescent="0.25">
      <c r="A1087" s="11"/>
      <c r="B1087" s="11"/>
      <c r="C1087" s="11"/>
      <c r="D1087" s="12"/>
      <c r="E1087" s="13" t="s">
        <v>18</v>
      </c>
      <c r="F1087" s="11">
        <v>1</v>
      </c>
      <c r="G1087" s="16">
        <v>0</v>
      </c>
      <c r="H1087" s="16">
        <v>0</v>
      </c>
      <c r="I1087" s="16">
        <v>0</v>
      </c>
      <c r="J1087" s="15">
        <f>F1087*(G1087+ (G1087= 0))*(H1087+ (H1087= 0))*(I1087+ (I1087= 0))</f>
        <v>1</v>
      </c>
      <c r="K1087" s="11"/>
      <c r="L1087" s="11"/>
      <c r="M1087" s="11"/>
    </row>
    <row r="1088" spans="1:13" x14ac:dyDescent="0.25">
      <c r="A1088" s="11"/>
      <c r="B1088" s="11"/>
      <c r="C1088" s="11"/>
      <c r="D1088" s="12"/>
      <c r="E1088" s="11"/>
      <c r="F1088" s="11"/>
      <c r="G1088" s="11"/>
      <c r="H1088" s="11"/>
      <c r="I1088" s="11"/>
      <c r="J1088" s="17" t="s">
        <v>821</v>
      </c>
      <c r="K1088" s="18">
        <f>SUM(J1087:J1087)</f>
        <v>1</v>
      </c>
      <c r="L1088" s="16">
        <v>0</v>
      </c>
      <c r="M1088" s="10">
        <f>ROUND(L1088*K1088,2)</f>
        <v>0</v>
      </c>
    </row>
    <row r="1089" spans="1:13" ht="0.95" customHeight="1" x14ac:dyDescent="0.25">
      <c r="A1089" s="19"/>
      <c r="B1089" s="19"/>
      <c r="C1089" s="19"/>
      <c r="D1089" s="29"/>
      <c r="E1089" s="19"/>
      <c r="F1089" s="19"/>
      <c r="G1089" s="19"/>
      <c r="H1089" s="19"/>
      <c r="I1089" s="19"/>
      <c r="J1089" s="19"/>
      <c r="K1089" s="19"/>
      <c r="L1089" s="19"/>
      <c r="M1089" s="19"/>
    </row>
    <row r="1090" spans="1:13" x14ac:dyDescent="0.25">
      <c r="A1090" s="13" t="s">
        <v>822</v>
      </c>
      <c r="B1090" s="13" t="s">
        <v>22</v>
      </c>
      <c r="C1090" s="13" t="s">
        <v>6</v>
      </c>
      <c r="D1090" s="28" t="s">
        <v>823</v>
      </c>
      <c r="E1090" s="11"/>
      <c r="F1090" s="11"/>
      <c r="G1090" s="11"/>
      <c r="H1090" s="11"/>
      <c r="I1090" s="11"/>
      <c r="J1090" s="11"/>
      <c r="K1090" s="14">
        <f>K1093</f>
        <v>2</v>
      </c>
      <c r="L1090" s="15">
        <f>L1093</f>
        <v>0</v>
      </c>
      <c r="M1090" s="15">
        <f>M1093</f>
        <v>0</v>
      </c>
    </row>
    <row r="1091" spans="1:13" ht="180" x14ac:dyDescent="0.25">
      <c r="A1091" s="11"/>
      <c r="B1091" s="11"/>
      <c r="C1091" s="11"/>
      <c r="D1091" s="12" t="s">
        <v>824</v>
      </c>
      <c r="E1091" s="11"/>
      <c r="F1091" s="11"/>
      <c r="G1091" s="11"/>
      <c r="H1091" s="11"/>
      <c r="I1091" s="11"/>
      <c r="J1091" s="11"/>
      <c r="K1091" s="11"/>
      <c r="L1091" s="11"/>
      <c r="M1091" s="11"/>
    </row>
    <row r="1092" spans="1:13" x14ac:dyDescent="0.25">
      <c r="A1092" s="11"/>
      <c r="B1092" s="11"/>
      <c r="C1092" s="11"/>
      <c r="D1092" s="12"/>
      <c r="E1092" s="13" t="s">
        <v>18</v>
      </c>
      <c r="F1092" s="11">
        <v>2</v>
      </c>
      <c r="G1092" s="16">
        <v>0</v>
      </c>
      <c r="H1092" s="16">
        <v>0</v>
      </c>
      <c r="I1092" s="16">
        <v>0</v>
      </c>
      <c r="J1092" s="15">
        <f>F1092*(G1092+ (G1092= 0))*(H1092+ (H1092= 0))*(I1092+ (I1092= 0))</f>
        <v>2</v>
      </c>
      <c r="K1092" s="11"/>
      <c r="L1092" s="11"/>
      <c r="M1092" s="11"/>
    </row>
    <row r="1093" spans="1:13" x14ac:dyDescent="0.25">
      <c r="A1093" s="11"/>
      <c r="B1093" s="11"/>
      <c r="C1093" s="11"/>
      <c r="D1093" s="12"/>
      <c r="E1093" s="11"/>
      <c r="F1093" s="11"/>
      <c r="G1093" s="11"/>
      <c r="H1093" s="11"/>
      <c r="I1093" s="11"/>
      <c r="J1093" s="17" t="s">
        <v>825</v>
      </c>
      <c r="K1093" s="18">
        <f>SUM(J1092:J1092)</f>
        <v>2</v>
      </c>
      <c r="L1093" s="16">
        <v>0</v>
      </c>
      <c r="M1093" s="10">
        <f>ROUND(L1093*K1093,2)</f>
        <v>0</v>
      </c>
    </row>
    <row r="1094" spans="1:13" ht="0.95" customHeight="1" x14ac:dyDescent="0.25">
      <c r="A1094" s="19"/>
      <c r="B1094" s="19"/>
      <c r="C1094" s="19"/>
      <c r="D1094" s="29"/>
      <c r="E1094" s="19"/>
      <c r="F1094" s="19"/>
      <c r="G1094" s="19"/>
      <c r="H1094" s="19"/>
      <c r="I1094" s="19"/>
      <c r="J1094" s="19"/>
      <c r="K1094" s="19"/>
      <c r="L1094" s="19"/>
      <c r="M1094" s="19"/>
    </row>
    <row r="1095" spans="1:13" x14ac:dyDescent="0.25">
      <c r="A1095" s="13" t="s">
        <v>826</v>
      </c>
      <c r="B1095" s="13" t="s">
        <v>22</v>
      </c>
      <c r="C1095" s="13" t="s">
        <v>6</v>
      </c>
      <c r="D1095" s="28" t="s">
        <v>827</v>
      </c>
      <c r="E1095" s="11"/>
      <c r="F1095" s="11"/>
      <c r="G1095" s="11"/>
      <c r="H1095" s="11"/>
      <c r="I1095" s="11"/>
      <c r="J1095" s="11"/>
      <c r="K1095" s="14">
        <f>K1098</f>
        <v>2</v>
      </c>
      <c r="L1095" s="15">
        <f>L1098</f>
        <v>0</v>
      </c>
      <c r="M1095" s="15">
        <f>M1098</f>
        <v>0</v>
      </c>
    </row>
    <row r="1096" spans="1:13" ht="112.5" x14ac:dyDescent="0.25">
      <c r="A1096" s="11"/>
      <c r="B1096" s="11"/>
      <c r="C1096" s="11"/>
      <c r="D1096" s="12" t="s">
        <v>828</v>
      </c>
      <c r="E1096" s="11"/>
      <c r="F1096" s="11"/>
      <c r="G1096" s="11"/>
      <c r="H1096" s="11"/>
      <c r="I1096" s="11"/>
      <c r="J1096" s="11"/>
      <c r="K1096" s="11"/>
      <c r="L1096" s="11"/>
      <c r="M1096" s="11"/>
    </row>
    <row r="1097" spans="1:13" x14ac:dyDescent="0.25">
      <c r="A1097" s="11"/>
      <c r="B1097" s="11"/>
      <c r="C1097" s="11"/>
      <c r="D1097" s="12"/>
      <c r="E1097" s="13" t="s">
        <v>18</v>
      </c>
      <c r="F1097" s="11">
        <v>2</v>
      </c>
      <c r="G1097" s="16">
        <v>0</v>
      </c>
      <c r="H1097" s="16">
        <v>0</v>
      </c>
      <c r="I1097" s="16">
        <v>0</v>
      </c>
      <c r="J1097" s="15">
        <f>F1097*(G1097+ (G1097= 0))*(H1097+ (H1097= 0))*(I1097+ (I1097= 0))</f>
        <v>2</v>
      </c>
      <c r="K1097" s="11"/>
      <c r="L1097" s="11"/>
      <c r="M1097" s="11"/>
    </row>
    <row r="1098" spans="1:13" x14ac:dyDescent="0.25">
      <c r="A1098" s="11"/>
      <c r="B1098" s="11"/>
      <c r="C1098" s="11"/>
      <c r="D1098" s="12"/>
      <c r="E1098" s="11"/>
      <c r="F1098" s="11"/>
      <c r="G1098" s="11"/>
      <c r="H1098" s="11"/>
      <c r="I1098" s="11"/>
      <c r="J1098" s="17" t="s">
        <v>829</v>
      </c>
      <c r="K1098" s="18">
        <f>SUM(J1097:J1097)</f>
        <v>2</v>
      </c>
      <c r="L1098" s="16">
        <v>0</v>
      </c>
      <c r="M1098" s="10">
        <f>ROUND(L1098*K1098,2)</f>
        <v>0</v>
      </c>
    </row>
    <row r="1099" spans="1:13" ht="0.95" customHeight="1" x14ac:dyDescent="0.25">
      <c r="A1099" s="19"/>
      <c r="B1099" s="19"/>
      <c r="C1099" s="19"/>
      <c r="D1099" s="29"/>
      <c r="E1099" s="19"/>
      <c r="F1099" s="19"/>
      <c r="G1099" s="19"/>
      <c r="H1099" s="19"/>
      <c r="I1099" s="19"/>
      <c r="J1099" s="19"/>
      <c r="K1099" s="19"/>
      <c r="L1099" s="19"/>
      <c r="M1099" s="19"/>
    </row>
    <row r="1100" spans="1:13" x14ac:dyDescent="0.25">
      <c r="A1100" s="13" t="s">
        <v>830</v>
      </c>
      <c r="B1100" s="13" t="s">
        <v>22</v>
      </c>
      <c r="C1100" s="13" t="s">
        <v>6</v>
      </c>
      <c r="D1100" s="28" t="s">
        <v>831</v>
      </c>
      <c r="E1100" s="11"/>
      <c r="F1100" s="11"/>
      <c r="G1100" s="11"/>
      <c r="H1100" s="11"/>
      <c r="I1100" s="11"/>
      <c r="J1100" s="11"/>
      <c r="K1100" s="14">
        <f>K1103</f>
        <v>2</v>
      </c>
      <c r="L1100" s="15">
        <f>L1103</f>
        <v>0</v>
      </c>
      <c r="M1100" s="15">
        <f>M1103</f>
        <v>0</v>
      </c>
    </row>
    <row r="1101" spans="1:13" ht="123.75" x14ac:dyDescent="0.25">
      <c r="A1101" s="11"/>
      <c r="B1101" s="11"/>
      <c r="C1101" s="11"/>
      <c r="D1101" s="12" t="s">
        <v>832</v>
      </c>
      <c r="E1101" s="11"/>
      <c r="F1101" s="11"/>
      <c r="G1101" s="11"/>
      <c r="H1101" s="11"/>
      <c r="I1101" s="11"/>
      <c r="J1101" s="11"/>
      <c r="K1101" s="11"/>
      <c r="L1101" s="11"/>
      <c r="M1101" s="11"/>
    </row>
    <row r="1102" spans="1:13" x14ac:dyDescent="0.25">
      <c r="A1102" s="11"/>
      <c r="B1102" s="11"/>
      <c r="C1102" s="11"/>
      <c r="D1102" s="12"/>
      <c r="E1102" s="13" t="s">
        <v>18</v>
      </c>
      <c r="F1102" s="11">
        <v>2</v>
      </c>
      <c r="G1102" s="16">
        <v>0</v>
      </c>
      <c r="H1102" s="16">
        <v>0</v>
      </c>
      <c r="I1102" s="16">
        <v>0</v>
      </c>
      <c r="J1102" s="15">
        <f>F1102*(G1102+ (G1102= 0))*(H1102+ (H1102= 0))*(I1102+ (I1102= 0))</f>
        <v>2</v>
      </c>
      <c r="K1102" s="11"/>
      <c r="L1102" s="11"/>
      <c r="M1102" s="11"/>
    </row>
    <row r="1103" spans="1:13" x14ac:dyDescent="0.25">
      <c r="A1103" s="11"/>
      <c r="B1103" s="11"/>
      <c r="C1103" s="11"/>
      <c r="D1103" s="12"/>
      <c r="E1103" s="11"/>
      <c r="F1103" s="11"/>
      <c r="G1103" s="11"/>
      <c r="H1103" s="11"/>
      <c r="I1103" s="11"/>
      <c r="J1103" s="17" t="s">
        <v>833</v>
      </c>
      <c r="K1103" s="18">
        <f>SUM(J1102:J1102)</f>
        <v>2</v>
      </c>
      <c r="L1103" s="16">
        <v>0</v>
      </c>
      <c r="M1103" s="10">
        <f>ROUND(L1103*K1103,2)</f>
        <v>0</v>
      </c>
    </row>
    <row r="1104" spans="1:13" ht="0.95" customHeight="1" x14ac:dyDescent="0.25">
      <c r="A1104" s="19"/>
      <c r="B1104" s="19"/>
      <c r="C1104" s="19"/>
      <c r="D1104" s="29"/>
      <c r="E1104" s="19"/>
      <c r="F1104" s="19"/>
      <c r="G1104" s="19"/>
      <c r="H1104" s="19"/>
      <c r="I1104" s="19"/>
      <c r="J1104" s="19"/>
      <c r="K1104" s="19"/>
      <c r="L1104" s="19"/>
      <c r="M1104" s="19"/>
    </row>
    <row r="1105" spans="1:13" x14ac:dyDescent="0.25">
      <c r="A1105" s="13" t="s">
        <v>834</v>
      </c>
      <c r="B1105" s="13" t="s">
        <v>22</v>
      </c>
      <c r="C1105" s="13" t="s">
        <v>6</v>
      </c>
      <c r="D1105" s="28" t="s">
        <v>835</v>
      </c>
      <c r="E1105" s="11"/>
      <c r="F1105" s="11"/>
      <c r="G1105" s="11"/>
      <c r="H1105" s="11"/>
      <c r="I1105" s="11"/>
      <c r="J1105" s="11"/>
      <c r="K1105" s="14">
        <f>K1108</f>
        <v>1</v>
      </c>
      <c r="L1105" s="15">
        <f>L1108</f>
        <v>0</v>
      </c>
      <c r="M1105" s="15">
        <f>M1108</f>
        <v>0</v>
      </c>
    </row>
    <row r="1106" spans="1:13" ht="90" x14ac:dyDescent="0.25">
      <c r="A1106" s="11"/>
      <c r="B1106" s="11"/>
      <c r="C1106" s="11"/>
      <c r="D1106" s="12" t="s">
        <v>836</v>
      </c>
      <c r="E1106" s="11"/>
      <c r="F1106" s="11"/>
      <c r="G1106" s="11"/>
      <c r="H1106" s="11"/>
      <c r="I1106" s="11"/>
      <c r="J1106" s="11"/>
      <c r="K1106" s="11"/>
      <c r="L1106" s="11"/>
      <c r="M1106" s="11"/>
    </row>
    <row r="1107" spans="1:13" x14ac:dyDescent="0.25">
      <c r="A1107" s="11"/>
      <c r="B1107" s="11"/>
      <c r="C1107" s="11"/>
      <c r="D1107" s="12"/>
      <c r="E1107" s="13" t="s">
        <v>18</v>
      </c>
      <c r="F1107" s="11">
        <v>1</v>
      </c>
      <c r="G1107" s="16">
        <v>0</v>
      </c>
      <c r="H1107" s="16">
        <v>0</v>
      </c>
      <c r="I1107" s="16">
        <v>0</v>
      </c>
      <c r="J1107" s="15">
        <f>F1107*(G1107+ (G1107= 0))*(H1107+ (H1107= 0))*(I1107+ (I1107= 0))</f>
        <v>1</v>
      </c>
      <c r="K1107" s="11"/>
      <c r="L1107" s="11"/>
      <c r="M1107" s="11"/>
    </row>
    <row r="1108" spans="1:13" x14ac:dyDescent="0.25">
      <c r="A1108" s="11"/>
      <c r="B1108" s="11"/>
      <c r="C1108" s="11"/>
      <c r="D1108" s="12"/>
      <c r="E1108" s="11"/>
      <c r="F1108" s="11"/>
      <c r="G1108" s="11"/>
      <c r="H1108" s="11"/>
      <c r="I1108" s="11"/>
      <c r="J1108" s="17" t="s">
        <v>837</v>
      </c>
      <c r="K1108" s="18">
        <f>SUM(J1107:J1107)</f>
        <v>1</v>
      </c>
      <c r="L1108" s="16">
        <v>0</v>
      </c>
      <c r="M1108" s="10">
        <f>ROUND(L1108*K1108,2)</f>
        <v>0</v>
      </c>
    </row>
    <row r="1109" spans="1:13" ht="0.95" customHeight="1" x14ac:dyDescent="0.25">
      <c r="A1109" s="19"/>
      <c r="B1109" s="19"/>
      <c r="C1109" s="19"/>
      <c r="D1109" s="29"/>
      <c r="E1109" s="19"/>
      <c r="F1109" s="19"/>
      <c r="G1109" s="19"/>
      <c r="H1109" s="19"/>
      <c r="I1109" s="19"/>
      <c r="J1109" s="19"/>
      <c r="K1109" s="19"/>
      <c r="L1109" s="19"/>
      <c r="M1109" s="19"/>
    </row>
    <row r="1110" spans="1:13" x14ac:dyDescent="0.25">
      <c r="A1110" s="13" t="s">
        <v>838</v>
      </c>
      <c r="B1110" s="13" t="s">
        <v>22</v>
      </c>
      <c r="C1110" s="13" t="s">
        <v>6</v>
      </c>
      <c r="D1110" s="28" t="s">
        <v>839</v>
      </c>
      <c r="E1110" s="11"/>
      <c r="F1110" s="11"/>
      <c r="G1110" s="11"/>
      <c r="H1110" s="11"/>
      <c r="I1110" s="11"/>
      <c r="J1110" s="11"/>
      <c r="K1110" s="23">
        <v>1</v>
      </c>
      <c r="L1110" s="16">
        <v>0</v>
      </c>
      <c r="M1110" s="15">
        <f>ROUND(K1110*L1110,2)</f>
        <v>0</v>
      </c>
    </row>
    <row r="1111" spans="1:13" ht="33.75" x14ac:dyDescent="0.25">
      <c r="A1111" s="11"/>
      <c r="B1111" s="11"/>
      <c r="C1111" s="11"/>
      <c r="D1111" s="12" t="s">
        <v>840</v>
      </c>
      <c r="E1111" s="11"/>
      <c r="F1111" s="11"/>
      <c r="G1111" s="11"/>
      <c r="H1111" s="11"/>
      <c r="I1111" s="11"/>
      <c r="J1111" s="11"/>
      <c r="K1111" s="11"/>
      <c r="L1111" s="11"/>
      <c r="M1111" s="11"/>
    </row>
    <row r="1112" spans="1:13" ht="22.5" x14ac:dyDescent="0.25">
      <c r="A1112" s="13" t="s">
        <v>841</v>
      </c>
      <c r="B1112" s="13" t="s">
        <v>22</v>
      </c>
      <c r="C1112" s="13" t="s">
        <v>6</v>
      </c>
      <c r="D1112" s="28" t="s">
        <v>842</v>
      </c>
      <c r="E1112" s="11"/>
      <c r="F1112" s="11"/>
      <c r="G1112" s="11"/>
      <c r="H1112" s="11"/>
      <c r="I1112" s="11"/>
      <c r="J1112" s="11"/>
      <c r="K1112" s="23">
        <v>2</v>
      </c>
      <c r="L1112" s="16">
        <v>0</v>
      </c>
      <c r="M1112" s="15">
        <f>ROUND(K1112*L1112,2)</f>
        <v>0</v>
      </c>
    </row>
    <row r="1113" spans="1:13" ht="78.75" x14ac:dyDescent="0.25">
      <c r="A1113" s="11"/>
      <c r="B1113" s="11"/>
      <c r="C1113" s="11"/>
      <c r="D1113" s="12" t="s">
        <v>843</v>
      </c>
      <c r="E1113" s="11"/>
      <c r="F1113" s="11"/>
      <c r="G1113" s="11"/>
      <c r="H1113" s="11"/>
      <c r="I1113" s="11"/>
      <c r="J1113" s="11"/>
      <c r="K1113" s="11"/>
      <c r="L1113" s="11"/>
      <c r="M1113" s="11"/>
    </row>
    <row r="1114" spans="1:13" x14ac:dyDescent="0.25">
      <c r="A1114" s="13" t="s">
        <v>844</v>
      </c>
      <c r="B1114" s="13" t="s">
        <v>22</v>
      </c>
      <c r="C1114" s="13" t="s">
        <v>6</v>
      </c>
      <c r="D1114" s="28" t="s">
        <v>845</v>
      </c>
      <c r="E1114" s="11"/>
      <c r="F1114" s="11"/>
      <c r="G1114" s="11"/>
      <c r="H1114" s="11"/>
      <c r="I1114" s="11"/>
      <c r="J1114" s="11"/>
      <c r="K1114" s="23">
        <v>2</v>
      </c>
      <c r="L1114" s="16">
        <v>0</v>
      </c>
      <c r="M1114" s="15">
        <f>ROUND(K1114*L1114,2)</f>
        <v>0</v>
      </c>
    </row>
    <row r="1115" spans="1:13" x14ac:dyDescent="0.25">
      <c r="A1115" s="11"/>
      <c r="B1115" s="11"/>
      <c r="C1115" s="11"/>
      <c r="D1115" s="12"/>
      <c r="E1115" s="11"/>
      <c r="F1115" s="11"/>
      <c r="G1115" s="11"/>
      <c r="H1115" s="11"/>
      <c r="I1115" s="11"/>
      <c r="J1115" s="11"/>
      <c r="K1115" s="11"/>
      <c r="L1115" s="11"/>
      <c r="M1115" s="11"/>
    </row>
    <row r="1116" spans="1:13" ht="22.5" x14ac:dyDescent="0.25">
      <c r="A1116" s="13" t="s">
        <v>846</v>
      </c>
      <c r="B1116" s="13" t="s">
        <v>22</v>
      </c>
      <c r="C1116" s="13" t="s">
        <v>6</v>
      </c>
      <c r="D1116" s="28" t="s">
        <v>847</v>
      </c>
      <c r="E1116" s="11"/>
      <c r="F1116" s="11"/>
      <c r="G1116" s="11"/>
      <c r="H1116" s="11"/>
      <c r="I1116" s="11"/>
      <c r="J1116" s="11"/>
      <c r="K1116" s="23">
        <v>2</v>
      </c>
      <c r="L1116" s="16">
        <v>0</v>
      </c>
      <c r="M1116" s="15">
        <f>ROUND(K1116*L1116,2)</f>
        <v>0</v>
      </c>
    </row>
    <row r="1117" spans="1:13" x14ac:dyDescent="0.25">
      <c r="A1117" s="11"/>
      <c r="B1117" s="11"/>
      <c r="C1117" s="11"/>
      <c r="D1117" s="12"/>
      <c r="E1117" s="11"/>
      <c r="F1117" s="11"/>
      <c r="G1117" s="11"/>
      <c r="H1117" s="11"/>
      <c r="I1117" s="11"/>
      <c r="J1117" s="11"/>
      <c r="K1117" s="11"/>
      <c r="L1117" s="11"/>
      <c r="M1117" s="11"/>
    </row>
    <row r="1118" spans="1:13" x14ac:dyDescent="0.25">
      <c r="A1118" s="13" t="s">
        <v>848</v>
      </c>
      <c r="B1118" s="13" t="s">
        <v>22</v>
      </c>
      <c r="C1118" s="13" t="s">
        <v>6</v>
      </c>
      <c r="D1118" s="28" t="s">
        <v>849</v>
      </c>
      <c r="E1118" s="11"/>
      <c r="F1118" s="11"/>
      <c r="G1118" s="11"/>
      <c r="H1118" s="11"/>
      <c r="I1118" s="11"/>
      <c r="J1118" s="11"/>
      <c r="K1118" s="23">
        <v>2</v>
      </c>
      <c r="L1118" s="16">
        <v>0</v>
      </c>
      <c r="M1118" s="15">
        <f>ROUND(K1118*L1118,2)</f>
        <v>0</v>
      </c>
    </row>
    <row r="1119" spans="1:13" x14ac:dyDescent="0.25">
      <c r="A1119" s="11"/>
      <c r="B1119" s="11"/>
      <c r="C1119" s="11"/>
      <c r="D1119" s="12"/>
      <c r="E1119" s="11"/>
      <c r="F1119" s="11"/>
      <c r="G1119" s="11"/>
      <c r="H1119" s="11"/>
      <c r="I1119" s="11"/>
      <c r="J1119" s="11"/>
      <c r="K1119" s="11"/>
      <c r="L1119" s="11"/>
      <c r="M1119" s="11"/>
    </row>
    <row r="1120" spans="1:13" x14ac:dyDescent="0.25">
      <c r="A1120" s="13" t="s">
        <v>850</v>
      </c>
      <c r="B1120" s="13" t="s">
        <v>22</v>
      </c>
      <c r="C1120" s="13" t="s">
        <v>6</v>
      </c>
      <c r="D1120" s="28" t="s">
        <v>851</v>
      </c>
      <c r="E1120" s="11"/>
      <c r="F1120" s="11"/>
      <c r="G1120" s="11"/>
      <c r="H1120" s="11"/>
      <c r="I1120" s="11"/>
      <c r="J1120" s="11"/>
      <c r="K1120" s="23">
        <v>2</v>
      </c>
      <c r="L1120" s="16">
        <v>0</v>
      </c>
      <c r="M1120" s="15">
        <f>ROUND(K1120*L1120,2)</f>
        <v>0</v>
      </c>
    </row>
    <row r="1121" spans="1:13" x14ac:dyDescent="0.25">
      <c r="A1121" s="11"/>
      <c r="B1121" s="11"/>
      <c r="C1121" s="11"/>
      <c r="D1121" s="12"/>
      <c r="E1121" s="11"/>
      <c r="F1121" s="11"/>
      <c r="G1121" s="11"/>
      <c r="H1121" s="11"/>
      <c r="I1121" s="11"/>
      <c r="J1121" s="11"/>
      <c r="K1121" s="11"/>
      <c r="L1121" s="11"/>
      <c r="M1121" s="11"/>
    </row>
    <row r="1122" spans="1:13" x14ac:dyDescent="0.25">
      <c r="A1122" s="13" t="s">
        <v>852</v>
      </c>
      <c r="B1122" s="13" t="s">
        <v>22</v>
      </c>
      <c r="C1122" s="13" t="s">
        <v>6</v>
      </c>
      <c r="D1122" s="28" t="s">
        <v>853</v>
      </c>
      <c r="E1122" s="11"/>
      <c r="F1122" s="11"/>
      <c r="G1122" s="11"/>
      <c r="H1122" s="11"/>
      <c r="I1122" s="11"/>
      <c r="J1122" s="11"/>
      <c r="K1122" s="23">
        <v>8</v>
      </c>
      <c r="L1122" s="16">
        <v>0</v>
      </c>
      <c r="M1122" s="15">
        <f>ROUND(K1122*L1122,2)</f>
        <v>0</v>
      </c>
    </row>
    <row r="1123" spans="1:13" x14ac:dyDescent="0.25">
      <c r="A1123" s="11"/>
      <c r="B1123" s="11"/>
      <c r="C1123" s="11"/>
      <c r="D1123" s="12"/>
      <c r="E1123" s="11"/>
      <c r="F1123" s="11"/>
      <c r="G1123" s="11"/>
      <c r="H1123" s="11"/>
      <c r="I1123" s="11"/>
      <c r="J1123" s="11"/>
      <c r="K1123" s="11"/>
      <c r="L1123" s="11"/>
      <c r="M1123" s="11"/>
    </row>
    <row r="1124" spans="1:13" x14ac:dyDescent="0.25">
      <c r="A1124" s="13" t="s">
        <v>854</v>
      </c>
      <c r="B1124" s="13" t="s">
        <v>22</v>
      </c>
      <c r="C1124" s="13" t="s">
        <v>6</v>
      </c>
      <c r="D1124" s="28" t="s">
        <v>855</v>
      </c>
      <c r="E1124" s="11"/>
      <c r="F1124" s="11"/>
      <c r="G1124" s="11"/>
      <c r="H1124" s="11"/>
      <c r="I1124" s="11"/>
      <c r="J1124" s="11"/>
      <c r="K1124" s="23">
        <v>1</v>
      </c>
      <c r="L1124" s="16">
        <v>0</v>
      </c>
      <c r="M1124" s="15">
        <f>ROUND(K1124*L1124,2)</f>
        <v>0</v>
      </c>
    </row>
    <row r="1125" spans="1:13" x14ac:dyDescent="0.25">
      <c r="A1125" s="11"/>
      <c r="B1125" s="11"/>
      <c r="C1125" s="11"/>
      <c r="D1125" s="12"/>
      <c r="E1125" s="11"/>
      <c r="F1125" s="11"/>
      <c r="G1125" s="11"/>
      <c r="H1125" s="11"/>
      <c r="I1125" s="11"/>
      <c r="J1125" s="11"/>
      <c r="K1125" s="11"/>
      <c r="L1125" s="11"/>
      <c r="M1125" s="11"/>
    </row>
    <row r="1126" spans="1:13" x14ac:dyDescent="0.25">
      <c r="A1126" s="13" t="s">
        <v>239</v>
      </c>
      <c r="B1126" s="13" t="s">
        <v>22</v>
      </c>
      <c r="C1126" s="13" t="s">
        <v>18</v>
      </c>
      <c r="D1126" s="28" t="s">
        <v>18</v>
      </c>
      <c r="E1126" s="11"/>
      <c r="F1126" s="11"/>
      <c r="G1126" s="11"/>
      <c r="H1126" s="11"/>
      <c r="I1126" s="11"/>
      <c r="J1126" s="11"/>
      <c r="K1126" s="23">
        <v>0</v>
      </c>
      <c r="L1126" s="16">
        <v>0</v>
      </c>
      <c r="M1126" s="15">
        <f>ROUND(K1126*L1126,2)</f>
        <v>0</v>
      </c>
    </row>
    <row r="1127" spans="1:13" ht="67.5" x14ac:dyDescent="0.25">
      <c r="A1127" s="11"/>
      <c r="B1127" s="11"/>
      <c r="C1127" s="11"/>
      <c r="D1127" s="12" t="s">
        <v>240</v>
      </c>
      <c r="E1127" s="11"/>
      <c r="F1127" s="11"/>
      <c r="G1127" s="11"/>
      <c r="H1127" s="11"/>
      <c r="I1127" s="11"/>
      <c r="J1127" s="11"/>
      <c r="K1127" s="11"/>
      <c r="L1127" s="11"/>
      <c r="M1127" s="11"/>
    </row>
    <row r="1128" spans="1:13" x14ac:dyDescent="0.25">
      <c r="A1128" s="11"/>
      <c r="B1128" s="11"/>
      <c r="C1128" s="11"/>
      <c r="D1128" s="12"/>
      <c r="E1128" s="11"/>
      <c r="F1128" s="11"/>
      <c r="G1128" s="11"/>
      <c r="H1128" s="11"/>
      <c r="I1128" s="11"/>
      <c r="J1128" s="17" t="s">
        <v>856</v>
      </c>
      <c r="K1128" s="20">
        <v>1</v>
      </c>
      <c r="L1128" s="10">
        <f>M1068+M1073+M1078+M1083+M1088+M1093+M1098+M1103+M1108+M1110+M1112+M1114+M1116+M1118+M1120+M1122+M1124+M1126</f>
        <v>0</v>
      </c>
      <c r="M1128" s="10">
        <f>ROUND(L1128*K1128,2)</f>
        <v>0</v>
      </c>
    </row>
    <row r="1129" spans="1:13" ht="0.95" customHeight="1" x14ac:dyDescent="0.25">
      <c r="A1129" s="19"/>
      <c r="B1129" s="19"/>
      <c r="C1129" s="19"/>
      <c r="D1129" s="29"/>
      <c r="E1129" s="19"/>
      <c r="F1129" s="19"/>
      <c r="G1129" s="19"/>
      <c r="H1129" s="19"/>
      <c r="I1129" s="19"/>
      <c r="J1129" s="19"/>
      <c r="K1129" s="19"/>
      <c r="L1129" s="19"/>
      <c r="M1129" s="19"/>
    </row>
    <row r="1130" spans="1:13" x14ac:dyDescent="0.25">
      <c r="A1130" s="7" t="s">
        <v>857</v>
      </c>
      <c r="B1130" s="7" t="s">
        <v>17</v>
      </c>
      <c r="C1130" s="7" t="s">
        <v>18</v>
      </c>
      <c r="D1130" s="27" t="s">
        <v>858</v>
      </c>
      <c r="E1130" s="8"/>
      <c r="F1130" s="8"/>
      <c r="G1130" s="8"/>
      <c r="H1130" s="8"/>
      <c r="I1130" s="8"/>
      <c r="J1130" s="8"/>
      <c r="K1130" s="9">
        <f>K1156</f>
        <v>1</v>
      </c>
      <c r="L1130" s="10">
        <f>L1156</f>
        <v>0</v>
      </c>
      <c r="M1130" s="10">
        <f>M1156</f>
        <v>0</v>
      </c>
    </row>
    <row r="1131" spans="1:13" x14ac:dyDescent="0.25">
      <c r="A1131" s="11"/>
      <c r="B1131" s="11"/>
      <c r="C1131" s="11"/>
      <c r="D1131" s="12"/>
      <c r="E1131" s="11"/>
      <c r="F1131" s="11"/>
      <c r="G1131" s="11"/>
      <c r="H1131" s="11"/>
      <c r="I1131" s="11"/>
      <c r="J1131" s="11"/>
      <c r="K1131" s="11"/>
      <c r="L1131" s="11"/>
      <c r="M1131" s="11"/>
    </row>
    <row r="1132" spans="1:13" ht="22.5" x14ac:dyDescent="0.25">
      <c r="A1132" s="13" t="s">
        <v>859</v>
      </c>
      <c r="B1132" s="13" t="s">
        <v>22</v>
      </c>
      <c r="C1132" s="13" t="s">
        <v>60</v>
      </c>
      <c r="D1132" s="28" t="s">
        <v>860</v>
      </c>
      <c r="E1132" s="11"/>
      <c r="F1132" s="11"/>
      <c r="G1132" s="11"/>
      <c r="H1132" s="11"/>
      <c r="I1132" s="11"/>
      <c r="J1132" s="11"/>
      <c r="K1132" s="14">
        <f>K1152</f>
        <v>465.17399999999998</v>
      </c>
      <c r="L1132" s="15">
        <f>L1152</f>
        <v>0</v>
      </c>
      <c r="M1132" s="15">
        <f>M1152</f>
        <v>0</v>
      </c>
    </row>
    <row r="1133" spans="1:13" ht="247.5" x14ac:dyDescent="0.25">
      <c r="A1133" s="11"/>
      <c r="B1133" s="11"/>
      <c r="C1133" s="11"/>
      <c r="D1133" s="12" t="s">
        <v>861</v>
      </c>
      <c r="E1133" s="11"/>
      <c r="F1133" s="11"/>
      <c r="G1133" s="11"/>
      <c r="H1133" s="11"/>
      <c r="I1133" s="11"/>
      <c r="J1133" s="11"/>
      <c r="K1133" s="11"/>
      <c r="L1133" s="11"/>
      <c r="M1133" s="11"/>
    </row>
    <row r="1134" spans="1:13" x14ac:dyDescent="0.25">
      <c r="A1134" s="11"/>
      <c r="B1134" s="11"/>
      <c r="C1134" s="11"/>
      <c r="D1134" s="12"/>
      <c r="E1134" s="13" t="s">
        <v>862</v>
      </c>
      <c r="F1134" s="11">
        <v>0</v>
      </c>
      <c r="G1134" s="16">
        <v>0</v>
      </c>
      <c r="H1134" s="16">
        <v>0</v>
      </c>
      <c r="I1134" s="16">
        <v>0</v>
      </c>
      <c r="J1134" s="15">
        <f>F1134*(G1134+ (G1134= 0))*(H1134+ (H1134= 0))*(I1134+ (I1134= 0))</f>
        <v>0</v>
      </c>
      <c r="K1134" s="11"/>
      <c r="L1134" s="11"/>
      <c r="M1134" s="11"/>
    </row>
    <row r="1135" spans="1:13" x14ac:dyDescent="0.25">
      <c r="A1135" s="11"/>
      <c r="B1135" s="11"/>
      <c r="C1135" s="11"/>
      <c r="D1135" s="12"/>
      <c r="E1135" s="13" t="s">
        <v>863</v>
      </c>
      <c r="F1135" s="11">
        <v>1</v>
      </c>
      <c r="G1135" s="16">
        <v>28.82</v>
      </c>
      <c r="H1135" s="16">
        <v>0</v>
      </c>
      <c r="I1135" s="16">
        <v>2.8</v>
      </c>
      <c r="J1135" s="15">
        <f>F1135*(G1135+ (G1135= 0))*(H1135+ (H1135= 0))*(I1135+ (I1135= 0))</f>
        <v>80.695999999999998</v>
      </c>
      <c r="K1135" s="11"/>
      <c r="L1135" s="11"/>
      <c r="M1135" s="11"/>
    </row>
    <row r="1136" spans="1:13" x14ac:dyDescent="0.25">
      <c r="A1136" s="11"/>
      <c r="B1136" s="11"/>
      <c r="C1136" s="11"/>
      <c r="D1136" s="12"/>
      <c r="E1136" s="13" t="s">
        <v>197</v>
      </c>
      <c r="F1136" s="11">
        <v>1</v>
      </c>
      <c r="G1136" s="16">
        <v>13.66</v>
      </c>
      <c r="H1136" s="16">
        <v>0</v>
      </c>
      <c r="I1136" s="16">
        <v>2.95</v>
      </c>
      <c r="J1136" s="15">
        <f>F1136*(G1136+ (G1136= 0))*(H1136+ (H1136= 0))*(I1136+ (I1136= 0))</f>
        <v>40.297000000000004</v>
      </c>
      <c r="K1136" s="11"/>
      <c r="L1136" s="11"/>
      <c r="M1136" s="11"/>
    </row>
    <row r="1137" spans="1:13" x14ac:dyDescent="0.25">
      <c r="A1137" s="11"/>
      <c r="B1137" s="11"/>
      <c r="C1137" s="11"/>
      <c r="D1137" s="12"/>
      <c r="E1137" s="13" t="s">
        <v>254</v>
      </c>
      <c r="F1137" s="11">
        <v>1</v>
      </c>
      <c r="G1137" s="16">
        <v>16.93</v>
      </c>
      <c r="H1137" s="16">
        <v>0</v>
      </c>
      <c r="I1137" s="16">
        <v>2.7</v>
      </c>
      <c r="J1137" s="15">
        <f>F1137*(G1137+ (G1137= 0))*(H1137+ (H1137= 0))*(I1137+ (I1137= 0))</f>
        <v>45.711000000000006</v>
      </c>
      <c r="K1137" s="11"/>
      <c r="L1137" s="11"/>
      <c r="M1137" s="11"/>
    </row>
    <row r="1138" spans="1:13" x14ac:dyDescent="0.25">
      <c r="A1138" s="11"/>
      <c r="B1138" s="11"/>
      <c r="C1138" s="11"/>
      <c r="D1138" s="12"/>
      <c r="E1138" s="13" t="s">
        <v>299</v>
      </c>
      <c r="F1138" s="11">
        <v>1</v>
      </c>
      <c r="G1138" s="16">
        <v>8.8000000000000007</v>
      </c>
      <c r="H1138" s="16">
        <v>0</v>
      </c>
      <c r="I1138" s="16">
        <v>2.7</v>
      </c>
      <c r="J1138" s="15">
        <f>F1138*(G1138+ (G1138= 0))*(H1138+ (H1138= 0))*(I1138+ (I1138= 0))</f>
        <v>23.760000000000005</v>
      </c>
      <c r="K1138" s="11"/>
      <c r="L1138" s="11"/>
      <c r="M1138" s="11"/>
    </row>
    <row r="1139" spans="1:13" x14ac:dyDescent="0.25">
      <c r="A1139" s="11"/>
      <c r="B1139" s="11"/>
      <c r="C1139" s="11"/>
      <c r="D1139" s="12"/>
      <c r="E1139" s="13" t="s">
        <v>864</v>
      </c>
      <c r="F1139" s="11">
        <v>1</v>
      </c>
      <c r="G1139" s="16">
        <v>43.2</v>
      </c>
      <c r="H1139" s="16">
        <v>0</v>
      </c>
      <c r="I1139" s="16">
        <v>2.8</v>
      </c>
      <c r="J1139" s="15">
        <f>F1139*(G1139+ (G1139= 0))*(H1139+ (H1139= 0))*(I1139+ (I1139= 0))</f>
        <v>120.96</v>
      </c>
      <c r="K1139" s="11"/>
      <c r="L1139" s="11"/>
      <c r="M1139" s="11"/>
    </row>
    <row r="1140" spans="1:13" x14ac:dyDescent="0.25">
      <c r="A1140" s="11"/>
      <c r="B1140" s="11"/>
      <c r="C1140" s="11"/>
      <c r="D1140" s="12"/>
      <c r="E1140" s="13" t="s">
        <v>865</v>
      </c>
      <c r="F1140" s="11">
        <v>0</v>
      </c>
      <c r="G1140" s="16">
        <v>0</v>
      </c>
      <c r="H1140" s="16">
        <v>0</v>
      </c>
      <c r="I1140" s="16">
        <v>0</v>
      </c>
      <c r="J1140" s="15">
        <f>F1140*(G1140+ (G1140= 0))*(H1140+ (H1140= 0))*(I1140+ (I1140= 0))</f>
        <v>0</v>
      </c>
      <c r="K1140" s="11"/>
      <c r="L1140" s="11"/>
      <c r="M1140" s="11"/>
    </row>
    <row r="1141" spans="1:13" x14ac:dyDescent="0.25">
      <c r="A1141" s="11"/>
      <c r="B1141" s="11"/>
      <c r="C1141" s="11"/>
      <c r="D1141" s="12"/>
      <c r="E1141" s="13" t="s">
        <v>866</v>
      </c>
      <c r="F1141" s="11">
        <v>0</v>
      </c>
      <c r="G1141" s="16">
        <v>0</v>
      </c>
      <c r="H1141" s="16">
        <v>0</v>
      </c>
      <c r="I1141" s="16">
        <v>0</v>
      </c>
      <c r="J1141" s="15">
        <f>F1141*(G1141+ (G1141= 0))*(H1141+ (H1141= 0))*(I1141+ (I1141= 0))</f>
        <v>0</v>
      </c>
      <c r="K1141" s="11"/>
      <c r="L1141" s="11"/>
      <c r="M1141" s="11"/>
    </row>
    <row r="1142" spans="1:13" x14ac:dyDescent="0.25">
      <c r="A1142" s="11"/>
      <c r="B1142" s="11"/>
      <c r="C1142" s="11"/>
      <c r="D1142" s="12"/>
      <c r="E1142" s="13" t="s">
        <v>298</v>
      </c>
      <c r="F1142" s="11">
        <v>1</v>
      </c>
      <c r="G1142" s="16">
        <v>14.49</v>
      </c>
      <c r="H1142" s="16">
        <v>0</v>
      </c>
      <c r="I1142" s="16">
        <v>0</v>
      </c>
      <c r="J1142" s="15">
        <f>F1142*(G1142+ (G1142= 0))*(H1142+ (H1142= 0))*(I1142+ (I1142= 0))</f>
        <v>14.49</v>
      </c>
      <c r="K1142" s="11"/>
      <c r="L1142" s="11"/>
      <c r="M1142" s="11"/>
    </row>
    <row r="1143" spans="1:13" x14ac:dyDescent="0.25">
      <c r="A1143" s="11"/>
      <c r="B1143" s="11"/>
      <c r="C1143" s="11"/>
      <c r="D1143" s="12"/>
      <c r="E1143" s="13" t="s">
        <v>252</v>
      </c>
      <c r="F1143" s="11">
        <v>1</v>
      </c>
      <c r="G1143" s="16">
        <v>11.67</v>
      </c>
      <c r="H1143" s="16">
        <v>0</v>
      </c>
      <c r="I1143" s="16">
        <v>0</v>
      </c>
      <c r="J1143" s="15">
        <f>F1143*(G1143+ (G1143= 0))*(H1143+ (H1143= 0))*(I1143+ (I1143= 0))</f>
        <v>11.67</v>
      </c>
      <c r="K1143" s="11"/>
      <c r="L1143" s="11"/>
      <c r="M1143" s="11"/>
    </row>
    <row r="1144" spans="1:13" x14ac:dyDescent="0.25">
      <c r="A1144" s="11"/>
      <c r="B1144" s="11"/>
      <c r="C1144" s="11"/>
      <c r="D1144" s="12"/>
      <c r="E1144" s="13" t="s">
        <v>253</v>
      </c>
      <c r="F1144" s="11">
        <v>1</v>
      </c>
      <c r="G1144" s="16">
        <v>12.4</v>
      </c>
      <c r="H1144" s="16">
        <v>0</v>
      </c>
      <c r="I1144" s="16">
        <v>0</v>
      </c>
      <c r="J1144" s="15">
        <f>F1144*(G1144+ (G1144= 0))*(H1144+ (H1144= 0))*(I1144+ (I1144= 0))</f>
        <v>12.4</v>
      </c>
      <c r="K1144" s="11"/>
      <c r="L1144" s="11"/>
      <c r="M1144" s="11"/>
    </row>
    <row r="1145" spans="1:13" x14ac:dyDescent="0.25">
      <c r="A1145" s="11"/>
      <c r="B1145" s="11"/>
      <c r="C1145" s="11"/>
      <c r="D1145" s="12"/>
      <c r="E1145" s="13" t="s">
        <v>197</v>
      </c>
      <c r="F1145" s="11">
        <v>1</v>
      </c>
      <c r="G1145" s="16">
        <v>9.73</v>
      </c>
      <c r="H1145" s="16">
        <v>0</v>
      </c>
      <c r="I1145" s="16">
        <v>0</v>
      </c>
      <c r="J1145" s="15">
        <f>F1145*(G1145+ (G1145= 0))*(H1145+ (H1145= 0))*(I1145+ (I1145= 0))</f>
        <v>9.73</v>
      </c>
      <c r="K1145" s="11"/>
      <c r="L1145" s="11"/>
      <c r="M1145" s="11"/>
    </row>
    <row r="1146" spans="1:13" x14ac:dyDescent="0.25">
      <c r="A1146" s="11"/>
      <c r="B1146" s="11"/>
      <c r="C1146" s="11"/>
      <c r="D1146" s="12"/>
      <c r="E1146" s="13" t="s">
        <v>254</v>
      </c>
      <c r="F1146" s="11">
        <v>1</v>
      </c>
      <c r="G1146" s="16">
        <v>11.94</v>
      </c>
      <c r="H1146" s="16">
        <v>0</v>
      </c>
      <c r="I1146" s="16">
        <v>0</v>
      </c>
      <c r="J1146" s="15">
        <f>F1146*(G1146+ (G1146= 0))*(H1146+ (H1146= 0))*(I1146+ (I1146= 0))</f>
        <v>11.94</v>
      </c>
      <c r="K1146" s="11"/>
      <c r="L1146" s="11"/>
      <c r="M1146" s="11"/>
    </row>
    <row r="1147" spans="1:13" x14ac:dyDescent="0.25">
      <c r="A1147" s="11"/>
      <c r="B1147" s="11"/>
      <c r="C1147" s="11"/>
      <c r="D1147" s="12"/>
      <c r="E1147" s="13" t="s">
        <v>259</v>
      </c>
      <c r="F1147" s="11">
        <v>1</v>
      </c>
      <c r="G1147" s="16">
        <v>4.57</v>
      </c>
      <c r="H1147" s="16">
        <v>0</v>
      </c>
      <c r="I1147" s="16">
        <v>0</v>
      </c>
      <c r="J1147" s="15">
        <f>F1147*(G1147+ (G1147= 0))*(H1147+ (H1147= 0))*(I1147+ (I1147= 0))</f>
        <v>4.57</v>
      </c>
      <c r="K1147" s="11"/>
      <c r="L1147" s="11"/>
      <c r="M1147" s="11"/>
    </row>
    <row r="1148" spans="1:13" x14ac:dyDescent="0.25">
      <c r="A1148" s="11"/>
      <c r="B1148" s="11"/>
      <c r="C1148" s="11"/>
      <c r="D1148" s="12"/>
      <c r="E1148" s="13" t="s">
        <v>299</v>
      </c>
      <c r="F1148" s="11">
        <v>1</v>
      </c>
      <c r="G1148" s="16">
        <v>5.85</v>
      </c>
      <c r="H1148" s="16">
        <v>0</v>
      </c>
      <c r="I1148" s="16">
        <v>0</v>
      </c>
      <c r="J1148" s="15">
        <f>F1148*(G1148+ (G1148= 0))*(H1148+ (H1148= 0))*(I1148+ (I1148= 0))</f>
        <v>5.85</v>
      </c>
      <c r="K1148" s="11"/>
      <c r="L1148" s="11"/>
      <c r="M1148" s="11"/>
    </row>
    <row r="1149" spans="1:13" x14ac:dyDescent="0.25">
      <c r="A1149" s="11"/>
      <c r="B1149" s="11"/>
      <c r="C1149" s="11"/>
      <c r="D1149" s="12"/>
      <c r="E1149" s="13" t="s">
        <v>260</v>
      </c>
      <c r="F1149" s="11">
        <v>1</v>
      </c>
      <c r="G1149" s="16">
        <v>3.21</v>
      </c>
      <c r="H1149" s="16">
        <v>0</v>
      </c>
      <c r="I1149" s="16">
        <v>0</v>
      </c>
      <c r="J1149" s="15">
        <f>F1149*(G1149+ (G1149= 0))*(H1149+ (H1149= 0))*(I1149+ (I1149= 0))</f>
        <v>3.21</v>
      </c>
      <c r="K1149" s="11"/>
      <c r="L1149" s="11"/>
      <c r="M1149" s="11"/>
    </row>
    <row r="1150" spans="1:13" x14ac:dyDescent="0.25">
      <c r="A1150" s="11"/>
      <c r="B1150" s="11"/>
      <c r="C1150" s="11"/>
      <c r="D1150" s="12"/>
      <c r="E1150" s="13" t="s">
        <v>300</v>
      </c>
      <c r="F1150" s="11">
        <v>1</v>
      </c>
      <c r="G1150" s="16">
        <v>79.89</v>
      </c>
      <c r="H1150" s="16">
        <v>0</v>
      </c>
      <c r="I1150" s="16">
        <v>0</v>
      </c>
      <c r="J1150" s="15">
        <f>F1150*(G1150+ (G1150= 0))*(H1150+ (H1150= 0))*(I1150+ (I1150= 0))</f>
        <v>79.89</v>
      </c>
      <c r="K1150" s="11"/>
      <c r="L1150" s="11"/>
      <c r="M1150" s="11"/>
    </row>
    <row r="1151" spans="1:13" x14ac:dyDescent="0.25">
      <c r="A1151" s="11"/>
      <c r="B1151" s="11"/>
      <c r="C1151" s="11"/>
      <c r="D1151" s="12"/>
      <c r="E1151" s="13" t="s">
        <v>867</v>
      </c>
      <c r="F1151" s="11">
        <v>0</v>
      </c>
      <c r="G1151" s="16">
        <v>0</v>
      </c>
      <c r="H1151" s="16">
        <v>0</v>
      </c>
      <c r="I1151" s="16">
        <v>0</v>
      </c>
      <c r="J1151" s="15">
        <f>F1151*(G1151+ (G1151= 0))*(H1151+ (H1151= 0))*(I1151+ (I1151= 0))</f>
        <v>0</v>
      </c>
      <c r="K1151" s="11"/>
      <c r="L1151" s="11"/>
      <c r="M1151" s="11"/>
    </row>
    <row r="1152" spans="1:13" x14ac:dyDescent="0.25">
      <c r="A1152" s="11"/>
      <c r="B1152" s="11"/>
      <c r="C1152" s="11"/>
      <c r="D1152" s="12"/>
      <c r="E1152" s="11"/>
      <c r="F1152" s="11"/>
      <c r="G1152" s="11"/>
      <c r="H1152" s="11"/>
      <c r="I1152" s="11"/>
      <c r="J1152" s="17" t="s">
        <v>868</v>
      </c>
      <c r="K1152" s="18">
        <f>SUM(J1134:J1151)</f>
        <v>465.17399999999998</v>
      </c>
      <c r="L1152" s="16">
        <v>0</v>
      </c>
      <c r="M1152" s="10">
        <f>ROUND(L1152*K1152,2)</f>
        <v>0</v>
      </c>
    </row>
    <row r="1153" spans="1:13" ht="0.95" customHeight="1" x14ac:dyDescent="0.25">
      <c r="A1153" s="19"/>
      <c r="B1153" s="19"/>
      <c r="C1153" s="19"/>
      <c r="D1153" s="29"/>
      <c r="E1153" s="19"/>
      <c r="F1153" s="19"/>
      <c r="G1153" s="19"/>
      <c r="H1153" s="19"/>
      <c r="I1153" s="19"/>
      <c r="J1153" s="19"/>
      <c r="K1153" s="19"/>
      <c r="L1153" s="19"/>
      <c r="M1153" s="19"/>
    </row>
    <row r="1154" spans="1:13" x14ac:dyDescent="0.25">
      <c r="A1154" s="13" t="s">
        <v>239</v>
      </c>
      <c r="B1154" s="13" t="s">
        <v>22</v>
      </c>
      <c r="C1154" s="13" t="s">
        <v>18</v>
      </c>
      <c r="D1154" s="28" t="s">
        <v>18</v>
      </c>
      <c r="E1154" s="11"/>
      <c r="F1154" s="11"/>
      <c r="G1154" s="11"/>
      <c r="H1154" s="11"/>
      <c r="I1154" s="11"/>
      <c r="J1154" s="11"/>
      <c r="K1154" s="23">
        <v>0</v>
      </c>
      <c r="L1154" s="16">
        <v>0</v>
      </c>
      <c r="M1154" s="15">
        <f>ROUND(K1154*L1154,2)</f>
        <v>0</v>
      </c>
    </row>
    <row r="1155" spans="1:13" ht="67.5" x14ac:dyDescent="0.25">
      <c r="A1155" s="11"/>
      <c r="B1155" s="11"/>
      <c r="C1155" s="11"/>
      <c r="D1155" s="12" t="s">
        <v>240</v>
      </c>
      <c r="E1155" s="11"/>
      <c r="F1155" s="11"/>
      <c r="G1155" s="11"/>
      <c r="H1155" s="11"/>
      <c r="I1155" s="11"/>
      <c r="J1155" s="11"/>
      <c r="K1155" s="11"/>
      <c r="L1155" s="11"/>
      <c r="M1155" s="11"/>
    </row>
    <row r="1156" spans="1:13" x14ac:dyDescent="0.25">
      <c r="A1156" s="11"/>
      <c r="B1156" s="11"/>
      <c r="C1156" s="11"/>
      <c r="D1156" s="12"/>
      <c r="E1156" s="11"/>
      <c r="F1156" s="11"/>
      <c r="G1156" s="11"/>
      <c r="H1156" s="11"/>
      <c r="I1156" s="11"/>
      <c r="J1156" s="17" t="s">
        <v>869</v>
      </c>
      <c r="K1156" s="20">
        <v>1</v>
      </c>
      <c r="L1156" s="10">
        <f>M1152+M1154</f>
        <v>0</v>
      </c>
      <c r="M1156" s="10">
        <f>ROUND(L1156*K1156,2)</f>
        <v>0</v>
      </c>
    </row>
    <row r="1157" spans="1:13" ht="0.95" customHeight="1" x14ac:dyDescent="0.25">
      <c r="A1157" s="19"/>
      <c r="B1157" s="19"/>
      <c r="C1157" s="19"/>
      <c r="D1157" s="29"/>
      <c r="E1157" s="19"/>
      <c r="F1157" s="19"/>
      <c r="G1157" s="19"/>
      <c r="H1157" s="19"/>
      <c r="I1157" s="19"/>
      <c r="J1157" s="19"/>
      <c r="K1157" s="19"/>
      <c r="L1157" s="19"/>
      <c r="M1157" s="19"/>
    </row>
    <row r="1158" spans="1:13" x14ac:dyDescent="0.25">
      <c r="A1158" s="7" t="s">
        <v>870</v>
      </c>
      <c r="B1158" s="7" t="s">
        <v>17</v>
      </c>
      <c r="C1158" s="7" t="s">
        <v>18</v>
      </c>
      <c r="D1158" s="27" t="s">
        <v>871</v>
      </c>
      <c r="E1158" s="8"/>
      <c r="F1158" s="8"/>
      <c r="G1158" s="8"/>
      <c r="H1158" s="8"/>
      <c r="I1158" s="8"/>
      <c r="J1158" s="8"/>
      <c r="K1158" s="9">
        <f>K1182</f>
        <v>1</v>
      </c>
      <c r="L1158" s="10">
        <f>L1182</f>
        <v>0</v>
      </c>
      <c r="M1158" s="10">
        <f>M1182</f>
        <v>0</v>
      </c>
    </row>
    <row r="1159" spans="1:13" x14ac:dyDescent="0.25">
      <c r="A1159" s="11"/>
      <c r="B1159" s="11"/>
      <c r="C1159" s="11"/>
      <c r="D1159" s="12"/>
      <c r="E1159" s="11"/>
      <c r="F1159" s="11"/>
      <c r="G1159" s="11"/>
      <c r="H1159" s="11"/>
      <c r="I1159" s="11"/>
      <c r="J1159" s="11"/>
      <c r="K1159" s="11"/>
      <c r="L1159" s="11"/>
      <c r="M1159" s="11"/>
    </row>
    <row r="1160" spans="1:13" x14ac:dyDescent="0.25">
      <c r="A1160" s="13" t="s">
        <v>872</v>
      </c>
      <c r="B1160" s="13" t="s">
        <v>22</v>
      </c>
      <c r="C1160" s="13" t="s">
        <v>6</v>
      </c>
      <c r="D1160" s="28" t="s">
        <v>873</v>
      </c>
      <c r="E1160" s="11"/>
      <c r="F1160" s="11"/>
      <c r="G1160" s="11"/>
      <c r="H1160" s="11"/>
      <c r="I1160" s="11"/>
      <c r="J1160" s="11"/>
      <c r="K1160" s="14">
        <f>K1163</f>
        <v>3</v>
      </c>
      <c r="L1160" s="15">
        <f>L1163</f>
        <v>0</v>
      </c>
      <c r="M1160" s="15">
        <f>M1163</f>
        <v>0</v>
      </c>
    </row>
    <row r="1161" spans="1:13" ht="112.5" x14ac:dyDescent="0.25">
      <c r="A1161" s="11"/>
      <c r="B1161" s="11"/>
      <c r="C1161" s="11"/>
      <c r="D1161" s="12" t="s">
        <v>874</v>
      </c>
      <c r="E1161" s="11"/>
      <c r="F1161" s="11"/>
      <c r="G1161" s="11"/>
      <c r="H1161" s="11"/>
      <c r="I1161" s="11"/>
      <c r="J1161" s="11"/>
      <c r="K1161" s="11"/>
      <c r="L1161" s="11"/>
      <c r="M1161" s="11"/>
    </row>
    <row r="1162" spans="1:13" x14ac:dyDescent="0.25">
      <c r="A1162" s="11"/>
      <c r="B1162" s="11"/>
      <c r="C1162" s="11"/>
      <c r="D1162" s="12"/>
      <c r="E1162" s="13" t="s">
        <v>18</v>
      </c>
      <c r="F1162" s="11">
        <v>3</v>
      </c>
      <c r="G1162" s="16">
        <v>0</v>
      </c>
      <c r="H1162" s="16">
        <v>0</v>
      </c>
      <c r="I1162" s="16">
        <v>0</v>
      </c>
      <c r="J1162" s="15">
        <f>F1162*(G1162+ (G1162= 0))*(H1162+ (H1162= 0))*(I1162+ (I1162= 0))</f>
        <v>3</v>
      </c>
      <c r="K1162" s="11"/>
      <c r="L1162" s="11"/>
      <c r="M1162" s="11"/>
    </row>
    <row r="1163" spans="1:13" x14ac:dyDescent="0.25">
      <c r="A1163" s="11"/>
      <c r="B1163" s="11"/>
      <c r="C1163" s="11"/>
      <c r="D1163" s="12"/>
      <c r="E1163" s="11"/>
      <c r="F1163" s="11"/>
      <c r="G1163" s="11"/>
      <c r="H1163" s="11"/>
      <c r="I1163" s="11"/>
      <c r="J1163" s="17" t="s">
        <v>875</v>
      </c>
      <c r="K1163" s="18">
        <f>SUM(J1162:J1162)</f>
        <v>3</v>
      </c>
      <c r="L1163" s="16">
        <v>0</v>
      </c>
      <c r="M1163" s="10">
        <f>ROUND(L1163*K1163,2)</f>
        <v>0</v>
      </c>
    </row>
    <row r="1164" spans="1:13" ht="0.95" customHeight="1" x14ac:dyDescent="0.25">
      <c r="A1164" s="19"/>
      <c r="B1164" s="19"/>
      <c r="C1164" s="19"/>
      <c r="D1164" s="29"/>
      <c r="E1164" s="19"/>
      <c r="F1164" s="19"/>
      <c r="G1164" s="19"/>
      <c r="H1164" s="19"/>
      <c r="I1164" s="19"/>
      <c r="J1164" s="19"/>
      <c r="K1164" s="19"/>
      <c r="L1164" s="19"/>
      <c r="M1164" s="19"/>
    </row>
    <row r="1165" spans="1:13" x14ac:dyDescent="0.25">
      <c r="A1165" s="13" t="s">
        <v>876</v>
      </c>
      <c r="B1165" s="13" t="s">
        <v>22</v>
      </c>
      <c r="C1165" s="13" t="s">
        <v>6</v>
      </c>
      <c r="D1165" s="28" t="s">
        <v>877</v>
      </c>
      <c r="E1165" s="11"/>
      <c r="F1165" s="11"/>
      <c r="G1165" s="11"/>
      <c r="H1165" s="11"/>
      <c r="I1165" s="11"/>
      <c r="J1165" s="11"/>
      <c r="K1165" s="14">
        <f>K1168</f>
        <v>1</v>
      </c>
      <c r="L1165" s="15">
        <f>L1168</f>
        <v>0</v>
      </c>
      <c r="M1165" s="15">
        <f>M1168</f>
        <v>0</v>
      </c>
    </row>
    <row r="1166" spans="1:13" ht="90" x14ac:dyDescent="0.25">
      <c r="A1166" s="11"/>
      <c r="B1166" s="11"/>
      <c r="C1166" s="11"/>
      <c r="D1166" s="12" t="s">
        <v>878</v>
      </c>
      <c r="E1166" s="11"/>
      <c r="F1166" s="11"/>
      <c r="G1166" s="11"/>
      <c r="H1166" s="11"/>
      <c r="I1166" s="11"/>
      <c r="J1166" s="11"/>
      <c r="K1166" s="11"/>
      <c r="L1166" s="11"/>
      <c r="M1166" s="11"/>
    </row>
    <row r="1167" spans="1:13" x14ac:dyDescent="0.25">
      <c r="A1167" s="11"/>
      <c r="B1167" s="11"/>
      <c r="C1167" s="11"/>
      <c r="D1167" s="12"/>
      <c r="E1167" s="13" t="s">
        <v>18</v>
      </c>
      <c r="F1167" s="11">
        <v>1</v>
      </c>
      <c r="G1167" s="16">
        <v>0</v>
      </c>
      <c r="H1167" s="16">
        <v>0</v>
      </c>
      <c r="I1167" s="16">
        <v>0</v>
      </c>
      <c r="J1167" s="15">
        <f>F1167*(G1167+ (G1167= 0))*(H1167+ (H1167= 0))*(I1167+ (I1167= 0))</f>
        <v>1</v>
      </c>
      <c r="K1167" s="11"/>
      <c r="L1167" s="11"/>
      <c r="M1167" s="11"/>
    </row>
    <row r="1168" spans="1:13" x14ac:dyDescent="0.25">
      <c r="A1168" s="11"/>
      <c r="B1168" s="11"/>
      <c r="C1168" s="11"/>
      <c r="D1168" s="12"/>
      <c r="E1168" s="11"/>
      <c r="F1168" s="11"/>
      <c r="G1168" s="11"/>
      <c r="H1168" s="11"/>
      <c r="I1168" s="11"/>
      <c r="J1168" s="17" t="s">
        <v>879</v>
      </c>
      <c r="K1168" s="18">
        <f>SUM(J1167:J1167)</f>
        <v>1</v>
      </c>
      <c r="L1168" s="16">
        <v>0</v>
      </c>
      <c r="M1168" s="10">
        <f>ROUND(L1168*K1168,2)</f>
        <v>0</v>
      </c>
    </row>
    <row r="1169" spans="1:13" ht="0.95" customHeight="1" x14ac:dyDescent="0.25">
      <c r="A1169" s="19"/>
      <c r="B1169" s="19"/>
      <c r="C1169" s="19"/>
      <c r="D1169" s="29"/>
      <c r="E1169" s="19"/>
      <c r="F1169" s="19"/>
      <c r="G1169" s="19"/>
      <c r="H1169" s="19"/>
      <c r="I1169" s="19"/>
      <c r="J1169" s="19"/>
      <c r="K1169" s="19"/>
      <c r="L1169" s="19"/>
      <c r="M1169" s="19"/>
    </row>
    <row r="1170" spans="1:13" ht="33.75" x14ac:dyDescent="0.25">
      <c r="A1170" s="13" t="s">
        <v>880</v>
      </c>
      <c r="B1170" s="13" t="s">
        <v>22</v>
      </c>
      <c r="C1170" s="13" t="s">
        <v>6</v>
      </c>
      <c r="D1170" s="28" t="s">
        <v>881</v>
      </c>
      <c r="E1170" s="11"/>
      <c r="F1170" s="11"/>
      <c r="G1170" s="11"/>
      <c r="H1170" s="11"/>
      <c r="I1170" s="11"/>
      <c r="J1170" s="11"/>
      <c r="K1170" s="14">
        <f>K1173</f>
        <v>5</v>
      </c>
      <c r="L1170" s="15">
        <f>L1173</f>
        <v>0</v>
      </c>
      <c r="M1170" s="15">
        <f>M1173</f>
        <v>0</v>
      </c>
    </row>
    <row r="1171" spans="1:13" ht="123.75" x14ac:dyDescent="0.25">
      <c r="A1171" s="11"/>
      <c r="B1171" s="11"/>
      <c r="C1171" s="11"/>
      <c r="D1171" s="12" t="s">
        <v>882</v>
      </c>
      <c r="E1171" s="11"/>
      <c r="F1171" s="11"/>
      <c r="G1171" s="11"/>
      <c r="H1171" s="11"/>
      <c r="I1171" s="11"/>
      <c r="J1171" s="11"/>
      <c r="K1171" s="11"/>
      <c r="L1171" s="11"/>
      <c r="M1171" s="11"/>
    </row>
    <row r="1172" spans="1:13" x14ac:dyDescent="0.25">
      <c r="A1172" s="11"/>
      <c r="B1172" s="11"/>
      <c r="C1172" s="11"/>
      <c r="D1172" s="12"/>
      <c r="E1172" s="13" t="s">
        <v>18</v>
      </c>
      <c r="F1172" s="11">
        <v>5</v>
      </c>
      <c r="G1172" s="16">
        <v>0</v>
      </c>
      <c r="H1172" s="16">
        <v>0</v>
      </c>
      <c r="I1172" s="16">
        <v>0</v>
      </c>
      <c r="J1172" s="15">
        <f>F1172*(G1172+ (G1172= 0))*(H1172+ (H1172= 0))*(I1172+ (I1172= 0))</f>
        <v>5</v>
      </c>
      <c r="K1172" s="11"/>
      <c r="L1172" s="11"/>
      <c r="M1172" s="11"/>
    </row>
    <row r="1173" spans="1:13" x14ac:dyDescent="0.25">
      <c r="A1173" s="11"/>
      <c r="B1173" s="11"/>
      <c r="C1173" s="11"/>
      <c r="D1173" s="12"/>
      <c r="E1173" s="11"/>
      <c r="F1173" s="11"/>
      <c r="G1173" s="11"/>
      <c r="H1173" s="11"/>
      <c r="I1173" s="11"/>
      <c r="J1173" s="17" t="s">
        <v>883</v>
      </c>
      <c r="K1173" s="18">
        <f>SUM(J1172:J1172)</f>
        <v>5</v>
      </c>
      <c r="L1173" s="16">
        <v>0</v>
      </c>
      <c r="M1173" s="10">
        <f>ROUND(L1173*K1173,2)</f>
        <v>0</v>
      </c>
    </row>
    <row r="1174" spans="1:13" ht="0.95" customHeight="1" x14ac:dyDescent="0.25">
      <c r="A1174" s="19"/>
      <c r="B1174" s="19"/>
      <c r="C1174" s="19"/>
      <c r="D1174" s="29"/>
      <c r="E1174" s="19"/>
      <c r="F1174" s="19"/>
      <c r="G1174" s="19"/>
      <c r="H1174" s="19"/>
      <c r="I1174" s="19"/>
      <c r="J1174" s="19"/>
      <c r="K1174" s="19"/>
      <c r="L1174" s="19"/>
      <c r="M1174" s="19"/>
    </row>
    <row r="1175" spans="1:13" ht="33.75" x14ac:dyDescent="0.25">
      <c r="A1175" s="13" t="s">
        <v>884</v>
      </c>
      <c r="B1175" s="13" t="s">
        <v>22</v>
      </c>
      <c r="C1175" s="13" t="s">
        <v>6</v>
      </c>
      <c r="D1175" s="28" t="s">
        <v>885</v>
      </c>
      <c r="E1175" s="11"/>
      <c r="F1175" s="11"/>
      <c r="G1175" s="11"/>
      <c r="H1175" s="11"/>
      <c r="I1175" s="11"/>
      <c r="J1175" s="11"/>
      <c r="K1175" s="14">
        <f>K1178</f>
        <v>7</v>
      </c>
      <c r="L1175" s="15">
        <f>L1178</f>
        <v>0</v>
      </c>
      <c r="M1175" s="15">
        <f>M1178</f>
        <v>0</v>
      </c>
    </row>
    <row r="1176" spans="1:13" ht="123.75" x14ac:dyDescent="0.25">
      <c r="A1176" s="11"/>
      <c r="B1176" s="11"/>
      <c r="C1176" s="11"/>
      <c r="D1176" s="12" t="s">
        <v>886</v>
      </c>
      <c r="E1176" s="11"/>
      <c r="F1176" s="11"/>
      <c r="G1176" s="11"/>
      <c r="H1176" s="11"/>
      <c r="I1176" s="11"/>
      <c r="J1176" s="11"/>
      <c r="K1176" s="11"/>
      <c r="L1176" s="11"/>
      <c r="M1176" s="11"/>
    </row>
    <row r="1177" spans="1:13" x14ac:dyDescent="0.25">
      <c r="A1177" s="11"/>
      <c r="B1177" s="11"/>
      <c r="C1177" s="11"/>
      <c r="D1177" s="12"/>
      <c r="E1177" s="13" t="s">
        <v>18</v>
      </c>
      <c r="F1177" s="11">
        <v>7</v>
      </c>
      <c r="G1177" s="16">
        <v>0</v>
      </c>
      <c r="H1177" s="16">
        <v>0</v>
      </c>
      <c r="I1177" s="16">
        <v>0</v>
      </c>
      <c r="J1177" s="15">
        <f>F1177*(G1177+ (G1177= 0))*(H1177+ (H1177= 0))*(I1177+ (I1177= 0))</f>
        <v>7</v>
      </c>
      <c r="K1177" s="11"/>
      <c r="L1177" s="11"/>
      <c r="M1177" s="11"/>
    </row>
    <row r="1178" spans="1:13" x14ac:dyDescent="0.25">
      <c r="A1178" s="11"/>
      <c r="B1178" s="11"/>
      <c r="C1178" s="11"/>
      <c r="D1178" s="12"/>
      <c r="E1178" s="11"/>
      <c r="F1178" s="11"/>
      <c r="G1178" s="11"/>
      <c r="H1178" s="11"/>
      <c r="I1178" s="11"/>
      <c r="J1178" s="17" t="s">
        <v>887</v>
      </c>
      <c r="K1178" s="18">
        <f>SUM(J1177:J1177)</f>
        <v>7</v>
      </c>
      <c r="L1178" s="16">
        <v>0</v>
      </c>
      <c r="M1178" s="10">
        <f>ROUND(L1178*K1178,2)</f>
        <v>0</v>
      </c>
    </row>
    <row r="1179" spans="1:13" ht="0.95" customHeight="1" x14ac:dyDescent="0.25">
      <c r="A1179" s="19"/>
      <c r="B1179" s="19"/>
      <c r="C1179" s="19"/>
      <c r="D1179" s="29"/>
      <c r="E1179" s="19"/>
      <c r="F1179" s="19"/>
      <c r="G1179" s="19"/>
      <c r="H1179" s="19"/>
      <c r="I1179" s="19"/>
      <c r="J1179" s="19"/>
      <c r="K1179" s="19"/>
      <c r="L1179" s="19"/>
      <c r="M1179" s="19"/>
    </row>
    <row r="1180" spans="1:13" x14ac:dyDescent="0.25">
      <c r="A1180" s="13" t="s">
        <v>239</v>
      </c>
      <c r="B1180" s="13" t="s">
        <v>22</v>
      </c>
      <c r="C1180" s="13" t="s">
        <v>18</v>
      </c>
      <c r="D1180" s="28" t="s">
        <v>18</v>
      </c>
      <c r="E1180" s="11"/>
      <c r="F1180" s="11"/>
      <c r="G1180" s="11"/>
      <c r="H1180" s="11"/>
      <c r="I1180" s="11"/>
      <c r="J1180" s="11"/>
      <c r="K1180" s="23">
        <v>0</v>
      </c>
      <c r="L1180" s="16">
        <v>0</v>
      </c>
      <c r="M1180" s="15">
        <f>ROUND(K1180*L1180,2)</f>
        <v>0</v>
      </c>
    </row>
    <row r="1181" spans="1:13" ht="67.5" x14ac:dyDescent="0.25">
      <c r="A1181" s="11"/>
      <c r="B1181" s="11"/>
      <c r="C1181" s="11"/>
      <c r="D1181" s="12" t="s">
        <v>240</v>
      </c>
      <c r="E1181" s="11"/>
      <c r="F1181" s="11"/>
      <c r="G1181" s="11"/>
      <c r="H1181" s="11"/>
      <c r="I1181" s="11"/>
      <c r="J1181" s="11"/>
      <c r="K1181" s="11"/>
      <c r="L1181" s="11"/>
      <c r="M1181" s="11"/>
    </row>
    <row r="1182" spans="1:13" x14ac:dyDescent="0.25">
      <c r="A1182" s="11"/>
      <c r="B1182" s="11"/>
      <c r="C1182" s="11"/>
      <c r="D1182" s="12"/>
      <c r="E1182" s="11"/>
      <c r="F1182" s="11"/>
      <c r="G1182" s="11"/>
      <c r="H1182" s="11"/>
      <c r="I1182" s="11"/>
      <c r="J1182" s="17" t="s">
        <v>888</v>
      </c>
      <c r="K1182" s="20">
        <v>1</v>
      </c>
      <c r="L1182" s="10">
        <f>M1163+M1168+M1173+M1178+M1180</f>
        <v>0</v>
      </c>
      <c r="M1182" s="10">
        <f>ROUND(L1182*K1182,2)</f>
        <v>0</v>
      </c>
    </row>
    <row r="1183" spans="1:13" ht="0.95" customHeight="1" x14ac:dyDescent="0.25">
      <c r="A1183" s="19"/>
      <c r="B1183" s="19"/>
      <c r="C1183" s="19"/>
      <c r="D1183" s="29"/>
      <c r="E1183" s="19"/>
      <c r="F1183" s="19"/>
      <c r="G1183" s="19"/>
      <c r="H1183" s="19"/>
      <c r="I1183" s="19"/>
      <c r="J1183" s="19"/>
      <c r="K1183" s="19"/>
      <c r="L1183" s="19"/>
      <c r="M1183" s="19"/>
    </row>
    <row r="1184" spans="1:13" x14ac:dyDescent="0.25">
      <c r="A1184" s="7" t="s">
        <v>889</v>
      </c>
      <c r="B1184" s="7" t="s">
        <v>17</v>
      </c>
      <c r="C1184" s="7" t="s">
        <v>18</v>
      </c>
      <c r="D1184" s="27" t="s">
        <v>890</v>
      </c>
      <c r="E1184" s="8"/>
      <c r="F1184" s="8"/>
      <c r="G1184" s="8"/>
      <c r="H1184" s="8"/>
      <c r="I1184" s="8"/>
      <c r="J1184" s="8"/>
      <c r="K1184" s="9">
        <f>K1214</f>
        <v>1</v>
      </c>
      <c r="L1184" s="10">
        <f>L1214</f>
        <v>0</v>
      </c>
      <c r="M1184" s="10">
        <f>M1214</f>
        <v>0</v>
      </c>
    </row>
    <row r="1185" spans="1:13" x14ac:dyDescent="0.25">
      <c r="A1185" s="11"/>
      <c r="B1185" s="11"/>
      <c r="C1185" s="11"/>
      <c r="D1185" s="12"/>
      <c r="E1185" s="11"/>
      <c r="F1185" s="11"/>
      <c r="G1185" s="11"/>
      <c r="H1185" s="11"/>
      <c r="I1185" s="11"/>
      <c r="J1185" s="11"/>
      <c r="K1185" s="11"/>
      <c r="L1185" s="11"/>
      <c r="M1185" s="11"/>
    </row>
    <row r="1186" spans="1:13" x14ac:dyDescent="0.25">
      <c r="A1186" s="13" t="s">
        <v>891</v>
      </c>
      <c r="B1186" s="13" t="s">
        <v>22</v>
      </c>
      <c r="C1186" s="13" t="s">
        <v>60</v>
      </c>
      <c r="D1186" s="28" t="s">
        <v>892</v>
      </c>
      <c r="E1186" s="11"/>
      <c r="F1186" s="11"/>
      <c r="G1186" s="11"/>
      <c r="H1186" s="11"/>
      <c r="I1186" s="11"/>
      <c r="J1186" s="11"/>
      <c r="K1186" s="14">
        <f>K1190</f>
        <v>9.19</v>
      </c>
      <c r="L1186" s="15">
        <f>L1190</f>
        <v>0</v>
      </c>
      <c r="M1186" s="15">
        <f>M1190</f>
        <v>0</v>
      </c>
    </row>
    <row r="1187" spans="1:13" ht="90" x14ac:dyDescent="0.25">
      <c r="A1187" s="11"/>
      <c r="B1187" s="11"/>
      <c r="C1187" s="11"/>
      <c r="D1187" s="12" t="s">
        <v>893</v>
      </c>
      <c r="E1187" s="11"/>
      <c r="F1187" s="11"/>
      <c r="G1187" s="11"/>
      <c r="H1187" s="11"/>
      <c r="I1187" s="11"/>
      <c r="J1187" s="11"/>
      <c r="K1187" s="11"/>
      <c r="L1187" s="11"/>
      <c r="M1187" s="11"/>
    </row>
    <row r="1188" spans="1:13" x14ac:dyDescent="0.25">
      <c r="A1188" s="11"/>
      <c r="B1188" s="11"/>
      <c r="C1188" s="11"/>
      <c r="D1188" s="12"/>
      <c r="E1188" s="13" t="s">
        <v>197</v>
      </c>
      <c r="F1188" s="11">
        <v>1</v>
      </c>
      <c r="G1188" s="16">
        <v>1.65</v>
      </c>
      <c r="H1188" s="16">
        <v>2.6</v>
      </c>
      <c r="I1188" s="16">
        <v>0</v>
      </c>
      <c r="J1188" s="15">
        <f>F1188*(G1188+ (G1188= 0))*(H1188+ (H1188= 0))*(I1188+ (I1188= 0))</f>
        <v>4.29</v>
      </c>
      <c r="K1188" s="11"/>
      <c r="L1188" s="11"/>
      <c r="M1188" s="11"/>
    </row>
    <row r="1189" spans="1:13" x14ac:dyDescent="0.25">
      <c r="A1189" s="11"/>
      <c r="B1189" s="11"/>
      <c r="C1189" s="11"/>
      <c r="D1189" s="12"/>
      <c r="E1189" s="13" t="s">
        <v>18</v>
      </c>
      <c r="F1189" s="11">
        <v>1</v>
      </c>
      <c r="G1189" s="16">
        <v>1.75</v>
      </c>
      <c r="H1189" s="16">
        <v>2.8</v>
      </c>
      <c r="I1189" s="16">
        <v>0</v>
      </c>
      <c r="J1189" s="15">
        <f>F1189*(G1189+ (G1189= 0))*(H1189+ (H1189= 0))*(I1189+ (I1189= 0))</f>
        <v>4.8999999999999995</v>
      </c>
      <c r="K1189" s="11"/>
      <c r="L1189" s="11"/>
      <c r="M1189" s="11"/>
    </row>
    <row r="1190" spans="1:13" x14ac:dyDescent="0.25">
      <c r="A1190" s="11"/>
      <c r="B1190" s="11"/>
      <c r="C1190" s="11"/>
      <c r="D1190" s="12"/>
      <c r="E1190" s="11"/>
      <c r="F1190" s="11"/>
      <c r="G1190" s="11"/>
      <c r="H1190" s="11"/>
      <c r="I1190" s="11"/>
      <c r="J1190" s="17" t="s">
        <v>894</v>
      </c>
      <c r="K1190" s="18">
        <f>SUM(J1188:J1189)</f>
        <v>9.19</v>
      </c>
      <c r="L1190" s="16">
        <v>0</v>
      </c>
      <c r="M1190" s="10">
        <f>ROUND(L1190*K1190,2)</f>
        <v>0</v>
      </c>
    </row>
    <row r="1191" spans="1:13" ht="0.95" customHeight="1" x14ac:dyDescent="0.25">
      <c r="A1191" s="19"/>
      <c r="B1191" s="19"/>
      <c r="C1191" s="19"/>
      <c r="D1191" s="29"/>
      <c r="E1191" s="19"/>
      <c r="F1191" s="19"/>
      <c r="G1191" s="19"/>
      <c r="H1191" s="19"/>
      <c r="I1191" s="19"/>
      <c r="J1191" s="19"/>
      <c r="K1191" s="19"/>
      <c r="L1191" s="19"/>
      <c r="M1191" s="19"/>
    </row>
    <row r="1192" spans="1:13" x14ac:dyDescent="0.25">
      <c r="A1192" s="13" t="s">
        <v>895</v>
      </c>
      <c r="B1192" s="13" t="s">
        <v>22</v>
      </c>
      <c r="C1192" s="13" t="s">
        <v>6</v>
      </c>
      <c r="D1192" s="28" t="s">
        <v>896</v>
      </c>
      <c r="E1192" s="11"/>
      <c r="F1192" s="11"/>
      <c r="G1192" s="11"/>
      <c r="H1192" s="11"/>
      <c r="I1192" s="11"/>
      <c r="J1192" s="11"/>
      <c r="K1192" s="14">
        <f>K1195</f>
        <v>5</v>
      </c>
      <c r="L1192" s="15">
        <f>L1195</f>
        <v>0</v>
      </c>
      <c r="M1192" s="15">
        <f>M1195</f>
        <v>0</v>
      </c>
    </row>
    <row r="1193" spans="1:13" ht="67.5" x14ac:dyDescent="0.25">
      <c r="A1193" s="11"/>
      <c r="B1193" s="11"/>
      <c r="C1193" s="11"/>
      <c r="D1193" s="12" t="s">
        <v>897</v>
      </c>
      <c r="E1193" s="11"/>
      <c r="F1193" s="11"/>
      <c r="G1193" s="11"/>
      <c r="H1193" s="11"/>
      <c r="I1193" s="11"/>
      <c r="J1193" s="11"/>
      <c r="K1193" s="11"/>
      <c r="L1193" s="11"/>
      <c r="M1193" s="11"/>
    </row>
    <row r="1194" spans="1:13" x14ac:dyDescent="0.25">
      <c r="A1194" s="11"/>
      <c r="B1194" s="11"/>
      <c r="C1194" s="11"/>
      <c r="D1194" s="12"/>
      <c r="E1194" s="13" t="s">
        <v>898</v>
      </c>
      <c r="F1194" s="11">
        <v>5</v>
      </c>
      <c r="G1194" s="16">
        <v>0</v>
      </c>
      <c r="H1194" s="16">
        <v>0</v>
      </c>
      <c r="I1194" s="16">
        <v>0</v>
      </c>
      <c r="J1194" s="15">
        <f>F1194*(G1194+ (G1194= 0))*(H1194+ (H1194= 0))*(I1194+ (I1194= 0))</f>
        <v>5</v>
      </c>
      <c r="K1194" s="11"/>
      <c r="L1194" s="11"/>
      <c r="M1194" s="11"/>
    </row>
    <row r="1195" spans="1:13" x14ac:dyDescent="0.25">
      <c r="A1195" s="11"/>
      <c r="B1195" s="11"/>
      <c r="C1195" s="11"/>
      <c r="D1195" s="12"/>
      <c r="E1195" s="11"/>
      <c r="F1195" s="11"/>
      <c r="G1195" s="11"/>
      <c r="H1195" s="11"/>
      <c r="I1195" s="11"/>
      <c r="J1195" s="17" t="s">
        <v>899</v>
      </c>
      <c r="K1195" s="18">
        <f>SUM(J1194:J1194)</f>
        <v>5</v>
      </c>
      <c r="L1195" s="16">
        <v>0</v>
      </c>
      <c r="M1195" s="10">
        <f>ROUND(L1195*K1195,2)</f>
        <v>0</v>
      </c>
    </row>
    <row r="1196" spans="1:13" ht="0.95" customHeight="1" x14ac:dyDescent="0.25">
      <c r="A1196" s="19"/>
      <c r="B1196" s="19"/>
      <c r="C1196" s="19"/>
      <c r="D1196" s="29"/>
      <c r="E1196" s="19"/>
      <c r="F1196" s="19"/>
      <c r="G1196" s="19"/>
      <c r="H1196" s="19"/>
      <c r="I1196" s="19"/>
      <c r="J1196" s="19"/>
      <c r="K1196" s="19"/>
      <c r="L1196" s="19"/>
      <c r="M1196" s="19"/>
    </row>
    <row r="1197" spans="1:13" x14ac:dyDescent="0.25">
      <c r="A1197" s="13" t="s">
        <v>900</v>
      </c>
      <c r="B1197" s="13" t="s">
        <v>22</v>
      </c>
      <c r="C1197" s="13" t="s">
        <v>6</v>
      </c>
      <c r="D1197" s="28" t="s">
        <v>901</v>
      </c>
      <c r="E1197" s="11"/>
      <c r="F1197" s="11"/>
      <c r="G1197" s="11"/>
      <c r="H1197" s="11"/>
      <c r="I1197" s="11"/>
      <c r="J1197" s="11"/>
      <c r="K1197" s="14">
        <f>K1200</f>
        <v>3</v>
      </c>
      <c r="L1197" s="15">
        <f>L1200</f>
        <v>0</v>
      </c>
      <c r="M1197" s="15">
        <f>M1200</f>
        <v>0</v>
      </c>
    </row>
    <row r="1198" spans="1:13" ht="45" x14ac:dyDescent="0.25">
      <c r="A1198" s="11"/>
      <c r="B1198" s="11"/>
      <c r="C1198" s="11"/>
      <c r="D1198" s="12" t="s">
        <v>902</v>
      </c>
      <c r="E1198" s="11"/>
      <c r="F1198" s="11"/>
      <c r="G1198" s="11"/>
      <c r="H1198" s="11"/>
      <c r="I1198" s="11"/>
      <c r="J1198" s="11"/>
      <c r="K1198" s="11"/>
      <c r="L1198" s="11"/>
      <c r="M1198" s="11"/>
    </row>
    <row r="1199" spans="1:13" x14ac:dyDescent="0.25">
      <c r="A1199" s="11"/>
      <c r="B1199" s="11"/>
      <c r="C1199" s="11"/>
      <c r="D1199" s="12"/>
      <c r="E1199" s="13" t="s">
        <v>18</v>
      </c>
      <c r="F1199" s="11">
        <v>3</v>
      </c>
      <c r="G1199" s="16">
        <v>0</v>
      </c>
      <c r="H1199" s="16">
        <v>0</v>
      </c>
      <c r="I1199" s="16">
        <v>0</v>
      </c>
      <c r="J1199" s="15">
        <f>F1199*(G1199+ (G1199= 0))*(H1199+ (H1199= 0))*(I1199+ (I1199= 0))</f>
        <v>3</v>
      </c>
      <c r="K1199" s="11"/>
      <c r="L1199" s="11"/>
      <c r="M1199" s="11"/>
    </row>
    <row r="1200" spans="1:13" x14ac:dyDescent="0.25">
      <c r="A1200" s="11"/>
      <c r="B1200" s="11"/>
      <c r="C1200" s="11"/>
      <c r="D1200" s="12"/>
      <c r="E1200" s="11"/>
      <c r="F1200" s="11"/>
      <c r="G1200" s="11"/>
      <c r="H1200" s="11"/>
      <c r="I1200" s="11"/>
      <c r="J1200" s="17" t="s">
        <v>903</v>
      </c>
      <c r="K1200" s="18">
        <f>SUM(J1199:J1199)</f>
        <v>3</v>
      </c>
      <c r="L1200" s="16">
        <v>0</v>
      </c>
      <c r="M1200" s="10">
        <f>ROUND(L1200*K1200,2)</f>
        <v>0</v>
      </c>
    </row>
    <row r="1201" spans="1:13" ht="0.95" customHeight="1" x14ac:dyDescent="0.25">
      <c r="A1201" s="19"/>
      <c r="B1201" s="19"/>
      <c r="C1201" s="19"/>
      <c r="D1201" s="29"/>
      <c r="E1201" s="19"/>
      <c r="F1201" s="19"/>
      <c r="G1201" s="19"/>
      <c r="H1201" s="19"/>
      <c r="I1201" s="19"/>
      <c r="J1201" s="19"/>
      <c r="K1201" s="19"/>
      <c r="L1201" s="19"/>
      <c r="M1201" s="19"/>
    </row>
    <row r="1202" spans="1:13" x14ac:dyDescent="0.25">
      <c r="A1202" s="13" t="s">
        <v>904</v>
      </c>
      <c r="B1202" s="13" t="s">
        <v>22</v>
      </c>
      <c r="C1202" s="13" t="s">
        <v>6</v>
      </c>
      <c r="D1202" s="28" t="s">
        <v>905</v>
      </c>
      <c r="E1202" s="11"/>
      <c r="F1202" s="11"/>
      <c r="G1202" s="11"/>
      <c r="H1202" s="11"/>
      <c r="I1202" s="11"/>
      <c r="J1202" s="11"/>
      <c r="K1202" s="14">
        <f>K1205</f>
        <v>2</v>
      </c>
      <c r="L1202" s="15">
        <f>L1205</f>
        <v>0</v>
      </c>
      <c r="M1202" s="15">
        <f>M1205</f>
        <v>0</v>
      </c>
    </row>
    <row r="1203" spans="1:13" ht="33.75" x14ac:dyDescent="0.25">
      <c r="A1203" s="11"/>
      <c r="B1203" s="11"/>
      <c r="C1203" s="11"/>
      <c r="D1203" s="12" t="s">
        <v>906</v>
      </c>
      <c r="E1203" s="11"/>
      <c r="F1203" s="11"/>
      <c r="G1203" s="11"/>
      <c r="H1203" s="11"/>
      <c r="I1203" s="11"/>
      <c r="J1203" s="11"/>
      <c r="K1203" s="11"/>
      <c r="L1203" s="11"/>
      <c r="M1203" s="11"/>
    </row>
    <row r="1204" spans="1:13" x14ac:dyDescent="0.25">
      <c r="A1204" s="11"/>
      <c r="B1204" s="11"/>
      <c r="C1204" s="11"/>
      <c r="D1204" s="12"/>
      <c r="E1204" s="13" t="s">
        <v>18</v>
      </c>
      <c r="F1204" s="11">
        <v>2</v>
      </c>
      <c r="G1204" s="16">
        <v>0</v>
      </c>
      <c r="H1204" s="16">
        <v>0</v>
      </c>
      <c r="I1204" s="16">
        <v>0</v>
      </c>
      <c r="J1204" s="15">
        <f>F1204*(G1204+ (G1204= 0))*(H1204+ (H1204= 0))*(I1204+ (I1204= 0))</f>
        <v>2</v>
      </c>
      <c r="K1204" s="11"/>
      <c r="L1204" s="11"/>
      <c r="M1204" s="11"/>
    </row>
    <row r="1205" spans="1:13" x14ac:dyDescent="0.25">
      <c r="A1205" s="11"/>
      <c r="B1205" s="11"/>
      <c r="C1205" s="11"/>
      <c r="D1205" s="12"/>
      <c r="E1205" s="11"/>
      <c r="F1205" s="11"/>
      <c r="G1205" s="11"/>
      <c r="H1205" s="11"/>
      <c r="I1205" s="11"/>
      <c r="J1205" s="17" t="s">
        <v>907</v>
      </c>
      <c r="K1205" s="18">
        <f>SUM(J1204:J1204)</f>
        <v>2</v>
      </c>
      <c r="L1205" s="16">
        <v>0</v>
      </c>
      <c r="M1205" s="10">
        <f>ROUND(L1205*K1205,2)</f>
        <v>0</v>
      </c>
    </row>
    <row r="1206" spans="1:13" ht="0.95" customHeight="1" x14ac:dyDescent="0.25">
      <c r="A1206" s="19"/>
      <c r="B1206" s="19"/>
      <c r="C1206" s="19"/>
      <c r="D1206" s="29"/>
      <c r="E1206" s="19"/>
      <c r="F1206" s="19"/>
      <c r="G1206" s="19"/>
      <c r="H1206" s="19"/>
      <c r="I1206" s="19"/>
      <c r="J1206" s="19"/>
      <c r="K1206" s="19"/>
      <c r="L1206" s="19"/>
      <c r="M1206" s="19"/>
    </row>
    <row r="1207" spans="1:13" x14ac:dyDescent="0.25">
      <c r="A1207" s="13" t="s">
        <v>908</v>
      </c>
      <c r="B1207" s="13" t="s">
        <v>22</v>
      </c>
      <c r="C1207" s="13" t="s">
        <v>142</v>
      </c>
      <c r="D1207" s="28" t="s">
        <v>909</v>
      </c>
      <c r="E1207" s="11"/>
      <c r="F1207" s="11"/>
      <c r="G1207" s="11"/>
      <c r="H1207" s="11"/>
      <c r="I1207" s="11"/>
      <c r="J1207" s="11"/>
      <c r="K1207" s="14">
        <f>K1210</f>
        <v>5</v>
      </c>
      <c r="L1207" s="15">
        <f>L1210</f>
        <v>0</v>
      </c>
      <c r="M1207" s="15">
        <f>M1210</f>
        <v>0</v>
      </c>
    </row>
    <row r="1208" spans="1:13" ht="180" x14ac:dyDescent="0.25">
      <c r="A1208" s="11"/>
      <c r="B1208" s="11"/>
      <c r="C1208" s="11"/>
      <c r="D1208" s="12" t="s">
        <v>910</v>
      </c>
      <c r="E1208" s="11"/>
      <c r="F1208" s="11"/>
      <c r="G1208" s="11"/>
      <c r="H1208" s="11"/>
      <c r="I1208" s="11"/>
      <c r="J1208" s="11"/>
      <c r="K1208" s="11"/>
      <c r="L1208" s="11"/>
      <c r="M1208" s="11"/>
    </row>
    <row r="1209" spans="1:13" x14ac:dyDescent="0.25">
      <c r="A1209" s="11"/>
      <c r="B1209" s="11"/>
      <c r="C1209" s="11"/>
      <c r="D1209" s="12"/>
      <c r="E1209" s="13" t="s">
        <v>18</v>
      </c>
      <c r="F1209" s="11">
        <v>2</v>
      </c>
      <c r="G1209" s="16">
        <v>2.5</v>
      </c>
      <c r="H1209" s="16">
        <v>0</v>
      </c>
      <c r="I1209" s="16">
        <v>0</v>
      </c>
      <c r="J1209" s="15">
        <f>F1209*(G1209+ (G1209= 0))*(H1209+ (H1209= 0))*(I1209+ (I1209= 0))</f>
        <v>5</v>
      </c>
      <c r="K1209" s="11"/>
      <c r="L1209" s="11"/>
      <c r="M1209" s="11"/>
    </row>
    <row r="1210" spans="1:13" x14ac:dyDescent="0.25">
      <c r="A1210" s="11"/>
      <c r="B1210" s="11"/>
      <c r="C1210" s="11"/>
      <c r="D1210" s="12"/>
      <c r="E1210" s="11"/>
      <c r="F1210" s="11"/>
      <c r="G1210" s="11"/>
      <c r="H1210" s="11"/>
      <c r="I1210" s="11"/>
      <c r="J1210" s="17" t="s">
        <v>911</v>
      </c>
      <c r="K1210" s="18">
        <f>SUM(J1209:J1209)</f>
        <v>5</v>
      </c>
      <c r="L1210" s="16">
        <v>0</v>
      </c>
      <c r="M1210" s="10">
        <f>ROUND(L1210*K1210,2)</f>
        <v>0</v>
      </c>
    </row>
    <row r="1211" spans="1:13" ht="0.95" customHeight="1" x14ac:dyDescent="0.25">
      <c r="A1211" s="19"/>
      <c r="B1211" s="19"/>
      <c r="C1211" s="19"/>
      <c r="D1211" s="29"/>
      <c r="E1211" s="19"/>
      <c r="F1211" s="19"/>
      <c r="G1211" s="19"/>
      <c r="H1211" s="19"/>
      <c r="I1211" s="19"/>
      <c r="J1211" s="19"/>
      <c r="K1211" s="19"/>
      <c r="L1211" s="19"/>
      <c r="M1211" s="19"/>
    </row>
    <row r="1212" spans="1:13" x14ac:dyDescent="0.25">
      <c r="A1212" s="13" t="s">
        <v>239</v>
      </c>
      <c r="B1212" s="13" t="s">
        <v>22</v>
      </c>
      <c r="C1212" s="13" t="s">
        <v>18</v>
      </c>
      <c r="D1212" s="28" t="s">
        <v>18</v>
      </c>
      <c r="E1212" s="11"/>
      <c r="F1212" s="11"/>
      <c r="G1212" s="11"/>
      <c r="H1212" s="11"/>
      <c r="I1212" s="11"/>
      <c r="J1212" s="11"/>
      <c r="K1212" s="23">
        <v>0</v>
      </c>
      <c r="L1212" s="16">
        <v>0</v>
      </c>
      <c r="M1212" s="15">
        <f>ROUND(K1212*L1212,2)</f>
        <v>0</v>
      </c>
    </row>
    <row r="1213" spans="1:13" ht="67.5" x14ac:dyDescent="0.25">
      <c r="A1213" s="11"/>
      <c r="B1213" s="11"/>
      <c r="C1213" s="11"/>
      <c r="D1213" s="12" t="s">
        <v>240</v>
      </c>
      <c r="E1213" s="11"/>
      <c r="F1213" s="11"/>
      <c r="G1213" s="11"/>
      <c r="H1213" s="11"/>
      <c r="I1213" s="11"/>
      <c r="J1213" s="11"/>
      <c r="K1213" s="11"/>
      <c r="L1213" s="11"/>
      <c r="M1213" s="11"/>
    </row>
    <row r="1214" spans="1:13" x14ac:dyDescent="0.25">
      <c r="A1214" s="11"/>
      <c r="B1214" s="11"/>
      <c r="C1214" s="11"/>
      <c r="D1214" s="12"/>
      <c r="E1214" s="11"/>
      <c r="F1214" s="11"/>
      <c r="G1214" s="11"/>
      <c r="H1214" s="11"/>
      <c r="I1214" s="11"/>
      <c r="J1214" s="17" t="s">
        <v>912</v>
      </c>
      <c r="K1214" s="20">
        <v>1</v>
      </c>
      <c r="L1214" s="10">
        <f>M1190+M1195+M1200+M1205+M1210+M1212</f>
        <v>0</v>
      </c>
      <c r="M1214" s="10">
        <f>ROUND(L1214*K1214,2)</f>
        <v>0</v>
      </c>
    </row>
    <row r="1215" spans="1:13" ht="0.95" customHeight="1" x14ac:dyDescent="0.25">
      <c r="A1215" s="19"/>
      <c r="B1215" s="19"/>
      <c r="C1215" s="19"/>
      <c r="D1215" s="29"/>
      <c r="E1215" s="19"/>
      <c r="F1215" s="19"/>
      <c r="G1215" s="19"/>
      <c r="H1215" s="19"/>
      <c r="I1215" s="19"/>
      <c r="J1215" s="19"/>
      <c r="K1215" s="19"/>
      <c r="L1215" s="19"/>
      <c r="M1215" s="19"/>
    </row>
    <row r="1216" spans="1:13" x14ac:dyDescent="0.25">
      <c r="A1216" s="7" t="s">
        <v>913</v>
      </c>
      <c r="B1216" s="7" t="s">
        <v>17</v>
      </c>
      <c r="C1216" s="7" t="s">
        <v>18</v>
      </c>
      <c r="D1216" s="27" t="s">
        <v>914</v>
      </c>
      <c r="E1216" s="8"/>
      <c r="F1216" s="8"/>
      <c r="G1216" s="8"/>
      <c r="H1216" s="8"/>
      <c r="I1216" s="8"/>
      <c r="J1216" s="8"/>
      <c r="K1216" s="9">
        <f>K1223</f>
        <v>1</v>
      </c>
      <c r="L1216" s="10">
        <f>L1223</f>
        <v>0</v>
      </c>
      <c r="M1216" s="10">
        <f>M1223</f>
        <v>0</v>
      </c>
    </row>
    <row r="1217" spans="1:13" x14ac:dyDescent="0.25">
      <c r="A1217" s="11"/>
      <c r="B1217" s="11"/>
      <c r="C1217" s="11"/>
      <c r="D1217" s="12" t="s">
        <v>914</v>
      </c>
      <c r="E1217" s="11"/>
      <c r="F1217" s="11"/>
      <c r="G1217" s="11"/>
      <c r="H1217" s="11"/>
      <c r="I1217" s="11"/>
      <c r="J1217" s="11"/>
      <c r="K1217" s="11"/>
      <c r="L1217" s="11"/>
      <c r="M1217" s="11"/>
    </row>
    <row r="1218" spans="1:13" x14ac:dyDescent="0.25">
      <c r="A1218" s="13" t="s">
        <v>915</v>
      </c>
      <c r="B1218" s="13" t="s">
        <v>22</v>
      </c>
      <c r="C1218" s="13" t="s">
        <v>917</v>
      </c>
      <c r="D1218" s="28" t="s">
        <v>916</v>
      </c>
      <c r="E1218" s="11"/>
      <c r="F1218" s="11"/>
      <c r="G1218" s="11"/>
      <c r="H1218" s="11"/>
      <c r="I1218" s="11"/>
      <c r="J1218" s="11"/>
      <c r="K1218" s="14">
        <f>K1221</f>
        <v>1</v>
      </c>
      <c r="L1218" s="15">
        <f>L1221</f>
        <v>0</v>
      </c>
      <c r="M1218" s="15">
        <f>M1221</f>
        <v>0</v>
      </c>
    </row>
    <row r="1219" spans="1:13" ht="45" x14ac:dyDescent="0.25">
      <c r="A1219" s="11"/>
      <c r="B1219" s="11"/>
      <c r="C1219" s="11"/>
      <c r="D1219" s="12" t="s">
        <v>918</v>
      </c>
      <c r="E1219" s="11"/>
      <c r="F1219" s="11"/>
      <c r="G1219" s="11"/>
      <c r="H1219" s="11"/>
      <c r="I1219" s="11"/>
      <c r="J1219" s="11"/>
      <c r="K1219" s="11"/>
      <c r="L1219" s="11"/>
      <c r="M1219" s="11"/>
    </row>
    <row r="1220" spans="1:13" x14ac:dyDescent="0.25">
      <c r="A1220" s="11"/>
      <c r="B1220" s="11"/>
      <c r="C1220" s="11"/>
      <c r="D1220" s="12"/>
      <c r="E1220" s="13" t="s">
        <v>18</v>
      </c>
      <c r="F1220" s="11">
        <v>1</v>
      </c>
      <c r="G1220" s="16">
        <v>0</v>
      </c>
      <c r="H1220" s="16">
        <v>0</v>
      </c>
      <c r="I1220" s="16">
        <v>0</v>
      </c>
      <c r="J1220" s="15">
        <f>F1220*(G1220+ (G1220= 0))*(H1220+ (H1220= 0))*(I1220+ (I1220= 0))</f>
        <v>1</v>
      </c>
      <c r="K1220" s="11"/>
      <c r="L1220" s="11"/>
      <c r="M1220" s="11"/>
    </row>
    <row r="1221" spans="1:13" x14ac:dyDescent="0.25">
      <c r="A1221" s="11"/>
      <c r="B1221" s="11"/>
      <c r="C1221" s="11"/>
      <c r="D1221" s="12"/>
      <c r="E1221" s="11"/>
      <c r="F1221" s="11"/>
      <c r="G1221" s="11"/>
      <c r="H1221" s="11"/>
      <c r="I1221" s="11"/>
      <c r="J1221" s="17" t="s">
        <v>919</v>
      </c>
      <c r="K1221" s="18">
        <f>SUM(J1220:J1220)</f>
        <v>1</v>
      </c>
      <c r="L1221" s="16">
        <v>0</v>
      </c>
      <c r="M1221" s="10">
        <f>ROUND(L1221*K1221,2)</f>
        <v>0</v>
      </c>
    </row>
    <row r="1222" spans="1:13" ht="0.95" customHeight="1" x14ac:dyDescent="0.25">
      <c r="A1222" s="19"/>
      <c r="B1222" s="19"/>
      <c r="C1222" s="19"/>
      <c r="D1222" s="29"/>
      <c r="E1222" s="19"/>
      <c r="F1222" s="19"/>
      <c r="G1222" s="19"/>
      <c r="H1222" s="19"/>
      <c r="I1222" s="19"/>
      <c r="J1222" s="19"/>
      <c r="K1222" s="19"/>
      <c r="L1222" s="19"/>
      <c r="M1222" s="19"/>
    </row>
    <row r="1223" spans="1:13" x14ac:dyDescent="0.25">
      <c r="A1223" s="11"/>
      <c r="B1223" s="11"/>
      <c r="C1223" s="11"/>
      <c r="D1223" s="12"/>
      <c r="E1223" s="11"/>
      <c r="F1223" s="11"/>
      <c r="G1223" s="11"/>
      <c r="H1223" s="11"/>
      <c r="I1223" s="11"/>
      <c r="J1223" s="17" t="s">
        <v>920</v>
      </c>
      <c r="K1223" s="20">
        <v>1</v>
      </c>
      <c r="L1223" s="10">
        <f>M1221</f>
        <v>0</v>
      </c>
      <c r="M1223" s="10">
        <f>ROUND(L1223*K1223,2)</f>
        <v>0</v>
      </c>
    </row>
    <row r="1224" spans="1:13" ht="0.95" customHeight="1" x14ac:dyDescent="0.25">
      <c r="A1224" s="19"/>
      <c r="B1224" s="19"/>
      <c r="C1224" s="19"/>
      <c r="D1224" s="29"/>
      <c r="E1224" s="19"/>
      <c r="F1224" s="19"/>
      <c r="G1224" s="19"/>
      <c r="H1224" s="19"/>
      <c r="I1224" s="19"/>
      <c r="J1224" s="19"/>
      <c r="K1224" s="19"/>
      <c r="L1224" s="19"/>
      <c r="M1224" s="19"/>
    </row>
    <row r="1225" spans="1:13" x14ac:dyDescent="0.25">
      <c r="A1225" s="7" t="s">
        <v>921</v>
      </c>
      <c r="B1225" s="7" t="s">
        <v>17</v>
      </c>
      <c r="C1225" s="7" t="s">
        <v>18</v>
      </c>
      <c r="D1225" s="27" t="s">
        <v>922</v>
      </c>
      <c r="E1225" s="8"/>
      <c r="F1225" s="8"/>
      <c r="G1225" s="8"/>
      <c r="H1225" s="8"/>
      <c r="I1225" s="8"/>
      <c r="J1225" s="8"/>
      <c r="K1225" s="9">
        <f>K1232</f>
        <v>1</v>
      </c>
      <c r="L1225" s="10">
        <f>L1232</f>
        <v>0</v>
      </c>
      <c r="M1225" s="10">
        <f>M1232</f>
        <v>0</v>
      </c>
    </row>
    <row r="1226" spans="1:13" x14ac:dyDescent="0.25">
      <c r="A1226" s="11"/>
      <c r="B1226" s="11"/>
      <c r="C1226" s="11"/>
      <c r="D1226" s="12" t="s">
        <v>922</v>
      </c>
      <c r="E1226" s="11"/>
      <c r="F1226" s="11"/>
      <c r="G1226" s="11"/>
      <c r="H1226" s="11"/>
      <c r="I1226" s="11"/>
      <c r="J1226" s="11"/>
      <c r="K1226" s="11"/>
      <c r="L1226" s="11"/>
      <c r="M1226" s="11"/>
    </row>
    <row r="1227" spans="1:13" x14ac:dyDescent="0.25">
      <c r="A1227" s="13" t="s">
        <v>923</v>
      </c>
      <c r="B1227" s="13" t="s">
        <v>22</v>
      </c>
      <c r="C1227" s="13" t="s">
        <v>6</v>
      </c>
      <c r="D1227" s="28" t="s">
        <v>924</v>
      </c>
      <c r="E1227" s="11"/>
      <c r="F1227" s="11"/>
      <c r="G1227" s="11"/>
      <c r="H1227" s="11"/>
      <c r="I1227" s="11"/>
      <c r="J1227" s="11"/>
      <c r="K1227" s="14">
        <f>K1230</f>
        <v>1</v>
      </c>
      <c r="L1227" s="15">
        <f>L1230</f>
        <v>0</v>
      </c>
      <c r="M1227" s="15">
        <f>M1230</f>
        <v>0</v>
      </c>
    </row>
    <row r="1228" spans="1:13" ht="146.25" x14ac:dyDescent="0.25">
      <c r="A1228" s="11"/>
      <c r="B1228" s="11"/>
      <c r="C1228" s="11"/>
      <c r="D1228" s="12" t="s">
        <v>925</v>
      </c>
      <c r="E1228" s="11"/>
      <c r="F1228" s="11"/>
      <c r="G1228" s="11"/>
      <c r="H1228" s="11"/>
      <c r="I1228" s="11"/>
      <c r="J1228" s="11"/>
      <c r="K1228" s="11"/>
      <c r="L1228" s="11"/>
      <c r="M1228" s="11"/>
    </row>
    <row r="1229" spans="1:13" x14ac:dyDescent="0.25">
      <c r="A1229" s="11"/>
      <c r="B1229" s="11"/>
      <c r="C1229" s="11"/>
      <c r="D1229" s="12"/>
      <c r="E1229" s="13" t="s">
        <v>18</v>
      </c>
      <c r="F1229" s="11">
        <v>1</v>
      </c>
      <c r="G1229" s="16">
        <v>0</v>
      </c>
      <c r="H1229" s="16">
        <v>0</v>
      </c>
      <c r="I1229" s="16">
        <v>0</v>
      </c>
      <c r="J1229" s="15">
        <f>F1229*(G1229+ (G1229= 0))*(H1229+ (H1229= 0))*(I1229+ (I1229= 0))</f>
        <v>1</v>
      </c>
      <c r="K1229" s="11"/>
      <c r="L1229" s="11"/>
      <c r="M1229" s="11"/>
    </row>
    <row r="1230" spans="1:13" x14ac:dyDescent="0.25">
      <c r="A1230" s="11"/>
      <c r="B1230" s="11"/>
      <c r="C1230" s="11"/>
      <c r="D1230" s="12"/>
      <c r="E1230" s="11"/>
      <c r="F1230" s="11"/>
      <c r="G1230" s="11"/>
      <c r="H1230" s="11"/>
      <c r="I1230" s="11"/>
      <c r="J1230" s="17" t="s">
        <v>926</v>
      </c>
      <c r="K1230" s="18">
        <f>SUM(J1229:J1229)</f>
        <v>1</v>
      </c>
      <c r="L1230" s="16">
        <v>0</v>
      </c>
      <c r="M1230" s="10">
        <f>ROUND(L1230*K1230,2)</f>
        <v>0</v>
      </c>
    </row>
    <row r="1231" spans="1:13" ht="0.95" customHeight="1" x14ac:dyDescent="0.25">
      <c r="A1231" s="19"/>
      <c r="B1231" s="19"/>
      <c r="C1231" s="19"/>
      <c r="D1231" s="29"/>
      <c r="E1231" s="19"/>
      <c r="F1231" s="19"/>
      <c r="G1231" s="19"/>
      <c r="H1231" s="19"/>
      <c r="I1231" s="19"/>
      <c r="J1231" s="19"/>
      <c r="K1231" s="19"/>
      <c r="L1231" s="19"/>
      <c r="M1231" s="19"/>
    </row>
    <row r="1232" spans="1:13" x14ac:dyDescent="0.25">
      <c r="A1232" s="11"/>
      <c r="B1232" s="11"/>
      <c r="C1232" s="11"/>
      <c r="D1232" s="12"/>
      <c r="E1232" s="11"/>
      <c r="F1232" s="11"/>
      <c r="G1232" s="11"/>
      <c r="H1232" s="11"/>
      <c r="I1232" s="11"/>
      <c r="J1232" s="17" t="s">
        <v>927</v>
      </c>
      <c r="K1232" s="20">
        <v>1</v>
      </c>
      <c r="L1232" s="10">
        <f>M1230</f>
        <v>0</v>
      </c>
      <c r="M1232" s="10">
        <f>ROUND(L1232*K1232,2)</f>
        <v>0</v>
      </c>
    </row>
    <row r="1233" spans="1:13" ht="0.95" customHeight="1" x14ac:dyDescent="0.25">
      <c r="A1233" s="19"/>
      <c r="B1233" s="19"/>
      <c r="C1233" s="19"/>
      <c r="D1233" s="29"/>
      <c r="E1233" s="19"/>
      <c r="F1233" s="19"/>
      <c r="G1233" s="19"/>
      <c r="H1233" s="19"/>
      <c r="I1233" s="19"/>
      <c r="J1233" s="19"/>
      <c r="K1233" s="19"/>
      <c r="L1233" s="19"/>
      <c r="M1233" s="19"/>
    </row>
    <row r="1234" spans="1:13" x14ac:dyDescent="0.25">
      <c r="A1234" s="11"/>
      <c r="B1234" s="11"/>
      <c r="C1234" s="11"/>
      <c r="D1234" s="12"/>
      <c r="E1234" s="11"/>
      <c r="F1234" s="11"/>
      <c r="G1234" s="11"/>
      <c r="H1234" s="11"/>
      <c r="I1234" s="11"/>
      <c r="J1234" s="17" t="s">
        <v>928</v>
      </c>
      <c r="K1234" s="20">
        <v>1</v>
      </c>
      <c r="L1234" s="10">
        <f>M90+M220+M288+M380+M450+M507+M528+M592+M630+M699+M835+M932+M998+M1061+M1128+M1156+M1182+M1214+M1223+M1232</f>
        <v>0</v>
      </c>
      <c r="M1234" s="10">
        <f>ROUND(L1234*K1234,2)</f>
        <v>0</v>
      </c>
    </row>
    <row r="1235" spans="1:13" x14ac:dyDescent="0.25">
      <c r="A1235" s="11"/>
      <c r="B1235" s="11"/>
      <c r="C1235" s="11"/>
      <c r="D1235" s="12"/>
      <c r="E1235" s="11"/>
      <c r="F1235" s="11"/>
      <c r="G1235" s="11"/>
      <c r="H1235" s="11"/>
      <c r="I1235" s="11"/>
      <c r="J1235" s="11"/>
      <c r="K1235" s="11"/>
      <c r="L1235" s="11"/>
      <c r="M1235" s="11"/>
    </row>
  </sheetData>
  <dataValidations count="1">
    <dataValidation type="list" allowBlank="1" showInputMessage="1" showErrorMessage="1" sqref="B4:B1235" xr:uid="{169FBCAA-6C33-47C6-B6E4-5697C37FCF3C}">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José Gálvez Piqueras</dc:creator>
  <cp:lastModifiedBy>María José Gálvez Piqueras</cp:lastModifiedBy>
  <dcterms:created xsi:type="dcterms:W3CDTF">2025-09-05T08:07:13Z</dcterms:created>
  <dcterms:modified xsi:type="dcterms:W3CDTF">2025-09-05T08:09:45Z</dcterms:modified>
</cp:coreProperties>
</file>