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8"/>
  <workbookPr defaultThemeVersion="202300"/>
  <mc:AlternateContent xmlns:mc="http://schemas.openxmlformats.org/markup-compatibility/2006">
    <mc:Choice Requires="x15">
      <x15ac:absPath xmlns:x15ac="http://schemas.microsoft.com/office/spreadsheetml/2010/11/ac" url="/Users/neops/Downloads/"/>
    </mc:Choice>
  </mc:AlternateContent>
  <xr:revisionPtr revIDLastSave="0" documentId="13_ncr:1_{A46B3A75-AC57-6A43-9B75-89FE0931F5A3}" xr6:coauthVersionLast="47" xr6:coauthVersionMax="47" xr10:uidLastSave="{00000000-0000-0000-0000-000000000000}"/>
  <bookViews>
    <workbookView xWindow="140" yWindow="660" windowWidth="25380" windowHeight="27080" xr2:uid="{9E3DB38F-7029-407F-BB4F-E0F83B913EAF}"/>
  </bookViews>
  <sheets>
    <sheet name="Hoja1" sheetId="1" r:id="rId1"/>
  </sheet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1" l="1"/>
  <c r="F173" i="1"/>
  <c r="E173" i="1"/>
  <c r="F176" i="1"/>
  <c r="G176" i="1" s="1"/>
  <c r="G173" i="1" s="1"/>
  <c r="G174" i="1"/>
  <c r="E166" i="1"/>
  <c r="G169" i="1"/>
  <c r="G167" i="1"/>
  <c r="F171" i="1" s="1"/>
  <c r="E161" i="1"/>
  <c r="F164" i="1"/>
  <c r="F161" i="1" s="1"/>
  <c r="G162" i="1"/>
  <c r="E129" i="1"/>
  <c r="G157" i="1"/>
  <c r="G155" i="1"/>
  <c r="G153" i="1"/>
  <c r="G151" i="1"/>
  <c r="G149" i="1"/>
  <c r="G147" i="1"/>
  <c r="G145" i="1"/>
  <c r="G143" i="1"/>
  <c r="G141" i="1"/>
  <c r="G139" i="1"/>
  <c r="G137" i="1"/>
  <c r="G135" i="1"/>
  <c r="G133" i="1"/>
  <c r="G131" i="1"/>
  <c r="F159" i="1" s="1"/>
  <c r="E123" i="1"/>
  <c r="G125" i="1"/>
  <c r="F127" i="1" s="1"/>
  <c r="E113" i="1"/>
  <c r="G119" i="1"/>
  <c r="G117" i="1"/>
  <c r="G115" i="1"/>
  <c r="F121" i="1" s="1"/>
  <c r="E106" i="1"/>
  <c r="G109" i="1"/>
  <c r="G107" i="1"/>
  <c r="F111" i="1" s="1"/>
  <c r="E95" i="1"/>
  <c r="G102" i="1"/>
  <c r="G100" i="1"/>
  <c r="G98" i="1"/>
  <c r="G96" i="1"/>
  <c r="F104" i="1" s="1"/>
  <c r="E86" i="1"/>
  <c r="G91" i="1"/>
  <c r="G89" i="1"/>
  <c r="G87" i="1"/>
  <c r="F93" i="1" s="1"/>
  <c r="E63" i="1"/>
  <c r="G82" i="1"/>
  <c r="G80" i="1"/>
  <c r="G78" i="1"/>
  <c r="G76" i="1"/>
  <c r="G74" i="1"/>
  <c r="G72" i="1"/>
  <c r="G70" i="1"/>
  <c r="G68" i="1"/>
  <c r="G66" i="1"/>
  <c r="G64" i="1"/>
  <c r="F84" i="1" s="1"/>
  <c r="E46" i="1"/>
  <c r="G59" i="1"/>
  <c r="G57" i="1"/>
  <c r="G55" i="1"/>
  <c r="G53" i="1"/>
  <c r="G51" i="1"/>
  <c r="G49" i="1"/>
  <c r="G47" i="1"/>
  <c r="F61" i="1" s="1"/>
  <c r="E25" i="1"/>
  <c r="G42" i="1"/>
  <c r="G40" i="1"/>
  <c r="G38" i="1"/>
  <c r="G36" i="1"/>
  <c r="G34" i="1"/>
  <c r="G32" i="1"/>
  <c r="G30" i="1"/>
  <c r="G28" i="1"/>
  <c r="G26" i="1"/>
  <c r="F44" i="1" s="1"/>
  <c r="E4" i="1"/>
  <c r="G21" i="1"/>
  <c r="G19" i="1"/>
  <c r="G17" i="1"/>
  <c r="G15" i="1"/>
  <c r="G13" i="1"/>
  <c r="G11" i="1"/>
  <c r="G9" i="1"/>
  <c r="G7" i="1"/>
  <c r="F23" i="1" l="1"/>
  <c r="F4" i="1" s="1"/>
  <c r="F25" i="1"/>
  <c r="G44" i="1"/>
  <c r="G25" i="1" s="1"/>
  <c r="G121" i="1"/>
  <c r="G113" i="1" s="1"/>
  <c r="F113" i="1"/>
  <c r="G84" i="1"/>
  <c r="G63" i="1" s="1"/>
  <c r="F63" i="1"/>
  <c r="G61" i="1"/>
  <c r="G46" i="1" s="1"/>
  <c r="F46" i="1"/>
  <c r="F166" i="1"/>
  <c r="G171" i="1"/>
  <c r="G166" i="1" s="1"/>
  <c r="G104" i="1"/>
  <c r="G95" i="1" s="1"/>
  <c r="F95" i="1"/>
  <c r="F123" i="1"/>
  <c r="G127" i="1"/>
  <c r="G123" i="1" s="1"/>
  <c r="G111" i="1"/>
  <c r="G106" i="1" s="1"/>
  <c r="F106" i="1"/>
  <c r="G93" i="1"/>
  <c r="G86" i="1" s="1"/>
  <c r="F86" i="1"/>
  <c r="G159" i="1"/>
  <c r="G129" i="1" s="1"/>
  <c r="F129" i="1"/>
  <c r="G164" i="1"/>
  <c r="G161" i="1" s="1"/>
  <c r="G23" i="1" l="1"/>
  <c r="G4" i="1" s="1"/>
  <c r="F178" i="1" s="1"/>
  <c r="G17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Beatriz García Diéguez</author>
  </authors>
  <commentList>
    <comment ref="A3" authorId="0" shapeId="0" xr:uid="{C1546C00-082D-486A-8EA6-71F2245DD7B6}">
      <text>
        <r>
          <rPr>
            <b/>
            <sz val="9"/>
            <color indexed="81"/>
            <rFont val="Tahoma"/>
            <family val="2"/>
          </rPr>
          <t>Código único que identifica el concepto. Ver colores en "Entorno de trabajo: Apariencia"
Es el primer campo que hay que rellenar para crear un concepto.
Al escribir un código:
• Si no existe en la obra, se crea un concepto nuevo
• Si ya figura en otro lugar de la obra, se inserta también bajo el concepto superior
• Si deriva de un concepto paramétrico, se inserta el concepto derivado
Es sensible a la opción "Archivo: Entorno de trabajo: Generales: Aceptar códigos en minúsculas"
Los conceptos de tipo subtotal calculan la suma de los importes de los conceptos anteriores y sus códigos comienzan por el carácter 'Ʃ'. Pueden incluirse varios niveles de subtotales jerárquicos. Para insertar 'Ʃ' abra el "Mapa de caracteres" de Windows y busque el símbolo "Suma".
Los conceptos de tipo porcentaje calculan un porcentaje sobre los importes de los conceptos que están por encima de ellos en un análisis de precios y sus códigos contienen el símbolo '%'.
Los conceptos cuyo código comienza por 'Ʃ%', 'ƩƩ%' o 'ƩƩƩ%' calculan porcentajes sobre los distintos niveles de subtotales.</t>
        </r>
      </text>
    </comment>
    <comment ref="B3" authorId="0" shapeId="0" xr:uid="{66B0A314-1B8A-44C2-8107-9F1EE00A4142}">
      <text>
        <r>
          <rPr>
            <b/>
            <sz val="9"/>
            <color indexed="81"/>
            <rFont val="Tahoma"/>
            <family val="2"/>
          </rPr>
          <t>Naturaleza del concepto o de la entidad (ver menú contextual)</t>
        </r>
      </text>
    </comment>
    <comment ref="C3" authorId="0" shapeId="0" xr:uid="{FAA2FE8A-BCB0-430D-B6EB-FB8D39BDA107}">
      <text>
        <r>
          <rPr>
            <b/>
            <sz val="9"/>
            <color indexed="81"/>
            <rFont val="Tahoma"/>
            <family val="2"/>
          </rPr>
          <t>Unidad de medida a la que se refiere el precio unitario
Las unidades de tiempo de la maquinaria y la mano de obra afectan a los cálculos de duraciones y recursos
D*, d*: Dias x Horas laborables del día (Obra.CalcDurLab)
S*, s*, W*, w*: Semanas x 5 días
M*, m*: Meses x Días laborables del mes (Obra.CalcDurMes)
A*, a*, Y*, y*: Años x 12</t>
        </r>
      </text>
    </comment>
    <comment ref="D3" authorId="0" shapeId="0" xr:uid="{4EE616D6-A57F-4EC1-8EBA-534C77341A67}">
      <text>
        <r>
          <rPr>
            <b/>
            <sz val="9"/>
            <color indexed="81"/>
            <rFont val="Tahoma"/>
            <family val="2"/>
          </rPr>
          <t>Texto breve que facilita la visualización, la búsqueda y la impresión del concepto en lugar del texto
El color corresponde al estado, que se modifica con el menú contextual, actualizándose la fecha del color correspondiente</t>
        </r>
      </text>
    </comment>
    <comment ref="E3" authorId="0" shapeId="0" xr:uid="{0C10D736-175D-44EE-BED1-2CECF3CF9022}">
      <text>
        <r>
          <rPr>
            <b/>
            <sz val="9"/>
            <color indexed="81"/>
            <rFont val="Tahoma"/>
            <family val="2"/>
          </rPr>
          <t>Cantidad o rendimiento del concepto en su superior en el presupuesto
Magenta: Proviene de las líneas de medición 
Negro: Si se introduce por el usuario se retiran del presupuesto las líneas de medición, si existen
Fondo gris: Puede anularse para no tener en cuenta la cantidad del concepto en un superior determinado</t>
        </r>
      </text>
    </comment>
    <comment ref="F3" authorId="0" shapeId="0" xr:uid="{2AD30931-F03B-4EE8-A49A-482FD67D8067}">
      <text>
        <r>
          <rPr>
            <b/>
            <sz val="9"/>
            <color indexed="81"/>
            <rFont val="Tahoma"/>
            <family val="2"/>
          </rPr>
          <t>Precio unitario principal del concepto
Puede ser el precio del presupuesto, de venta o de oferta
Cuando se usan precios de coste y de venta el coste estimado figura en el precio objetivo "Obj"
Magenta: Calculado a partir de los conceptos inferiores, si se modifica pasa a ser bloqueado
Rojo: Bloqueado, puede ser distinto al resultante de sus inferiores
Fondo gris: Anulado, el concepto no interviene en el presupuesto
Precios.Pres
Precio asignado a la entidad que aparece en las ventanas de precios múltiples, como divisas, precios y ofertantes
Negro: Introducido por usuario
Magenta: Calculado
Fondo rosa: Valor de defecto</t>
        </r>
      </text>
    </comment>
    <comment ref="G3" authorId="0" shapeId="0" xr:uid="{8D4BCB5A-C83A-4995-811C-4D03EBBCF853}">
      <text>
        <r>
          <rPr>
            <b/>
            <sz val="9"/>
            <color indexed="81"/>
            <rFont val="Tahoma"/>
            <family val="2"/>
          </rPr>
          <t>Presupuesto vigente, suma de presupuesto inicial y modificaciones aprobadas
Incluye costes indirectos (PEM) si esta definido el porcentaje
Magenta: El producto de la cantidad por el precio del presupuesto está afectado por la producción, la dificultad, un factor, los costes indirectos o la divisa</t>
        </r>
      </text>
    </comment>
  </commentList>
</comments>
</file>

<file path=xl/sharedStrings.xml><?xml version="1.0" encoding="utf-8"?>
<sst xmlns="http://schemas.openxmlformats.org/spreadsheetml/2006/main" count="623" uniqueCount="283">
  <si>
    <t>V1 BROOKLYN FITBOXING REPUBLICA ARGENTINA 35 GANDIA VALENCIA</t>
  </si>
  <si>
    <t>Presupuesto</t>
  </si>
  <si>
    <t>Código</t>
  </si>
  <si>
    <t>Nat</t>
  </si>
  <si>
    <t>Ud</t>
  </si>
  <si>
    <t>Resumen</t>
  </si>
  <si>
    <t>CanPres</t>
  </si>
  <si>
    <t>Pres</t>
  </si>
  <si>
    <t>ImpPres</t>
  </si>
  <si>
    <t>01</t>
  </si>
  <si>
    <t>Capítulo</t>
  </si>
  <si>
    <t/>
  </si>
  <si>
    <t>DEMOLICIONES Y ALBAÑILERÍA</t>
  </si>
  <si>
    <t>01.02</t>
  </si>
  <si>
    <t>Partida</t>
  </si>
  <si>
    <t>ud</t>
  </si>
  <si>
    <t>LEVANTADO PUERTAS Y VENTANAS</t>
  </si>
  <si>
    <t>LEVANTADO CARPINTERÍA de cualquier tipo situada en fachada, de más de 6 m² de superficie, con medios manuales, sin deteriorar los elementos constructivos a los que está sujeta. Incluso p/p de desmontaje de marcos, hojas acristaladas y accesorios; limpieza, retirada y carga manual de escombros sobre camión o contenedor.</t>
  </si>
  <si>
    <t>01.03</t>
  </si>
  <si>
    <t>LEVANTADO INSTALACIÓN ELÉCTRICA</t>
  </si>
  <si>
    <t>Se realizará DESMONTAJE y LEVANTADO de instalaciones ELÉCTRICAS existentes EN LOCAL a sustituir. Incluso p/p de limpieza, acopio, retirada y carga manual de escombros sobre camión o contenedor.</t>
  </si>
  <si>
    <t>01.04</t>
  </si>
  <si>
    <t>m2</t>
  </si>
  <si>
    <t>DEMOLICIÓN DE PARTICIÓN INTERIOR</t>
  </si>
  <si>
    <t>Demolición de partición interior de fábrica revestida, formada por ladrillo hueco triple de 9cm de espesor, con medios manuales, sin afectar a la estabilidad de los elementos constructivos contiguos, y carga manual sobre camión o contenedor.</t>
  </si>
  <si>
    <t>DRS003SN</t>
  </si>
  <si>
    <t>m²</t>
  </si>
  <si>
    <t>Demolición de pavimento y rodapié existente EN PLAY</t>
  </si>
  <si>
    <t>DEMOLICIÓN completa de PAVIMENTO Y RODAPÍÉ de la zona Play Brooklyn existente, de baldosas de Terrazo, y picado del material de agarre, con martillo neumático compresor mediano, sin afectar a la estabilidad de los elementos constructivos contiguos. Incluso p/p de demolición de encuentro con paramentos verticales, limpieza, acopio, retirada y carga manual de escombros sobre camión o contenedor.</t>
  </si>
  <si>
    <t>01.05</t>
  </si>
  <si>
    <t>u</t>
  </si>
  <si>
    <t>AYUDA ALBAÑILERÍA INST. FONTANERÍA LOCAL</t>
  </si>
  <si>
    <t>Ayuda de albañilería a instalación de fontanería por local (con una superficie construida media de 240 m2) incluyendo mano de obra en carga y descarga, materiales, apertura y tapado de rozas, recibidos, remates y ayudas a acometida, tubo de alimentación, batería de contadores, grupo de presión, depósito, montantes, accesorios y piezas especiales, i/p.p. de elementos comunes, material auxiliar,limpieza y medios auxiliares. (10% sobre instalación de fontanería). Medido por unidad de local.</t>
  </si>
  <si>
    <t>01.06</t>
  </si>
  <si>
    <t>AYUDA ALBAÑILERÍA INST. ELECTRICIDAD LOCAL</t>
  </si>
  <si>
    <t>Ayuda de albañilería a instalación de electricidad por local (con una superficie construida media de 240 m2) incluyendo mano de obra en carga y descarga, materiales, apertura y tapado de rozas, recibidos, remates y ayudas a puesta a tierra, caja general de protección, línea general de alimentación,centralización de contadores, derivaciones individuales y cuadros de mando y protección,  i/p.p. de elementos comunes, limpieza y medios auxiliares.(20% sobre instalación de electricidad). Medido por unidad de local.</t>
  </si>
  <si>
    <t>01.07</t>
  </si>
  <si>
    <t>AYUDA ALBAÑILERÍA INST. AIRE ACONDICIONADO LOCAL</t>
  </si>
  <si>
    <t>Ayuda de albañilería a instalaciones de aire acondicionado por local (con una superficie construida media de 240 m2) y su parte correspondiente de zonas comunes, incluyendo mano de obra en carga y descarga, materiales, apertura y tapado de rozas, recibidos, limpieza, remates y medios auxiliares  (10% s/instalación de aire acondicionado).</t>
  </si>
  <si>
    <t>01.08</t>
  </si>
  <si>
    <t>TRASDOSADO AUTOPORTANTE ACUSTICO</t>
  </si>
  <si>
    <t>Trasdosado autoportante acustico formado por montantes separados 600 mm. y canales de perfiles de chapa de acero galvanizado de 46 mm., atornillado por la cara externa dos placas de yeso laminado de 15 mm. de espesor con un ancho total de 76 mm., Incluso lamina tipo MAD4 entre placas de yeso laminado, Lana Mineral de 50 kg/m3 de densidad y 60 mm de espesor, p.p. de tratamiento de huecos, paso de instalaciones, tornillería, pastas de agarre y juntas, cintas para juntas, anclajes para suelo y techo, limpieza y medios auxiliares. Totalmente terminado y listo para imprimar y pintar o decorar. Según NTE-PTP, UNE 102040 IN y ATEDY. Medido deduciendo los huecos. INCLUSO PLACAS HODRÓFUGAS EN SU CASO PARA CUARTO HÚMEDO.</t>
  </si>
  <si>
    <t>01.09</t>
  </si>
  <si>
    <t>TABIQUERIA PLACAS YESO LAMINADO 76/600 mm</t>
  </si>
  <si>
    <t>Tabique autoportante 15+46+15, formado por una estructura de perfiles de chapa de acero galvanizado de 46 cm. de ancho a base de montantes (elementos verticales) separados 600 mm. entre ellos y canales (elementos horizontales) a cada lado de la cual se atornillan una placa de yeso laminado Pladur tipo N de 15 mm. de espesor (UNE 102.023) dando un ancho total del tabique terminado de 76 mm., incluso  anclajes para suelo y techo, replanteo auxiliar, nivelación, tornillería, anclajes, recibido de cajas para mecanismos sobre la placa, encintado, tratamiento de juntas, totalmente terminado y listo para imprimar, pintar o decorar. Incluye lana de roca. INCLUSO PLACAS HODRÓFUGAS EN SU CASO PARA CUARTO HÚMEDO.</t>
  </si>
  <si>
    <t>Total 01</t>
  </si>
  <si>
    <t>02</t>
  </si>
  <si>
    <t>REVESTIMIENTOS, PAVIMENTOS Y FALSOS TECHOS</t>
  </si>
  <si>
    <t>02.02</t>
  </si>
  <si>
    <t>SOLADO GRES PORCELÁNICO</t>
  </si>
  <si>
    <t>Pavimento interior de piezas de gres porcelánico esmaltado, COLOR GRIS OSCURO ANTRACITA, de 600x600x10 mm, gama media, para interiores de aseos y vestuarios, capacidad de absorción de agua E&lt;0,5%, grupo BIa, según UNE-EN 14411, con resistencia al deslizamiento 45&gt;Rd según UNE 41901 EX y resbaladicidad clase 3 según CTE. SOPORTE: de mortero de cemento. COLOCACIÓN: en capa fina y mediante encolado simple con adhesivo cementoso, C1 TE, según UNE-EN 12004, con deslizamiento reducido y tiempo abierto ampliado.  
REJUNTADO: con mortero de juntas cementoso tipo L, color blanco, en juntas de 2 mm de espesor. 
INCLUSO p/p rodapié de 10cm DM ACABADO LACADO RAL 9005.
NOTA CITANIAS: PRECIO MÁXIMO DE SUMINISTRO DE PAVIMENTO PVP DE 15 €/M2.</t>
  </si>
  <si>
    <t>02.03</t>
  </si>
  <si>
    <t>PAV. CAUCHO LOSETA NEGRO 610x610x3mm</t>
  </si>
  <si>
    <t>Pavimento de caucho de goma negra de tráfico medio en losetas de 1000x1000x7 mm de espesor TIPO PUZLE, ECOFLEX 7mm COLOR BLACKSTONE, PROVEEDOR OBLIGATORIO PAVIFLEX, recibido con pegamento sobre capa de pasta niveladora, i/alisado y limpieza, s/NTE-RSF-15, con marcado CE y DdP (declaración de prestaciones) según Reglamento UE 305/2011, medida la superficie ejecutada. SEGUIR DESPIECE SEGÚN DOCUMENTACIÓN GRÁFICA. INCLUSO p/p rodapié de 10cm DM ACABADO LACADO RAL 9005.
NOTA CITANIAS: SE OFERTA SOLO COLOCACIÓN SEGÚN SE INDICA EN EL PLIEGO DE CONDICIONES "SUELO TÉCNICO: COTIZAR SÓLO LA COLOCACIÓN. EL MATERIAL SERÁ SUMINISTRADO POR PROVEEDOR HOMOLOGADO POR LA CENTRAL DE BROOKLYN FITBOXING"</t>
  </si>
  <si>
    <t>02.04</t>
  </si>
  <si>
    <t>PAVIMENTO LAMINADO MADERA</t>
  </si>
  <si>
    <t>Tarima flotante de Elondo de 90/100 mm. de ancho y 15 mm. de espesor clase extra (s/UNE56809-1), machihembrada en sus cuatro lados, color GRIS, colocadas con clips cada 70 cm., sobre lámina de polietileno celular de 2 mm. de espesor con film de polietileno de 0,2 mm. incorporado con barrera anti-vapor, colocado sobre recrecido de piso.
En la zona de entrada se dispondrá de un rodapié de gres porcelánico esmaltado, acabado pulido, de 100 mm, gama media. Colocado en capa fina, con adhesivo cementoso de fraguado normal, C1 sin ninguna característica adicional. Rejuntado con mortero de juntas cementoso mejorado, con absorción de agua reducida y resistencia elevada a la abrasión tipo CG 2 W A, color similar a la pieza, para juntas de 2 a 15 mm.
Se dispondrá de un perfil de transición entre pavimentos a distinto nivel, de latón, de 8 mm de altura, con perforaciones trapezoidales para su fijación.
Se podrá disponer en la zona de entrada de un felpudo con base de PVC, acabado superficial con fibras de coco de color gris, espesor total 20 mm, de 1 m de anchura, uso interior y exterior, instalado en cajeado de pavimento formado por foso de 20 mm de profundidad.
NOTA CITANIAS: PRECIO MÁXIMO DE SUMINISTRO DE PAVIMENTO PVP DE 15 €/M2.</t>
  </si>
  <si>
    <t>RCG001SN</t>
  </si>
  <si>
    <t>Aplacado exterior con gres porcelánico y enfoscado negro</t>
  </si>
  <si>
    <t>En el EXTERIOR irá el Zócalo de piezas de gres porcelánico esmaltado, acabado pulido, de 600x200x10 mm, gama media en color negro, capacidad de absorción de agua E&lt;0,5%, grupo BIa, según UNE-EN 14411, incluso rejuntado con mortero de juntas cementoso mejorado, con absorción de agua reducida y resistencia elevada a la abrasión tipo CG 2 W A, en color similar a la pieza, en juntas de 3 mm de espesor.
Sobre el zócalo se dispondrá un enfoscado maestreado y fratasado, de 20 mm de espesor en toda su superficie, con mortero hidrófugo M10 según UNE-EN 998-2, con acabado de pintura pétrea Juno-rev o similar a base de resinas de polimerización acrílica, aplicada con rodillo, dos manos, color RAL 9005.</t>
  </si>
  <si>
    <t>02.05</t>
  </si>
  <si>
    <t>ALICATADO S/ MODELO FRANQUICIA</t>
  </si>
  <si>
    <t>Revestimiento interior de Alicatado de azulejo 1ª según modelo del proyecto de diseño BAC en paramentos verticales de aseos y vestuarios. COLOCACIÓN: en capa fina y mediante encolado simple con adhesivo en dispersión normal, D1, según UNE-EN 12004. REJUNTADO: con mortero de juntas cementoso mejorado, con absorción de agua reducida y resistencia elevada a la abrasión tipo CG 2 W A, color ANTRACITA, en juntas de 3 mm de espesor. Incluso crucetas de PVC y perfil de aluminio en remate. Incluso piezas especiales y resolución de puntos singulares.
NOTA CITANIAS: PRECIO MÁXIMO DE SUMINISTRO DE ALICATADO PVP DE 15 €/M2.</t>
  </si>
  <si>
    <t>02.06</t>
  </si>
  <si>
    <t>FALSO TECHO ACUSTICO</t>
  </si>
  <si>
    <t>Falso techo continuo suspendido en todo el local, liso, situado a una altura menor de 4 m, con nivel de calidad del acabado estándar (Q2), constituido por lamina SONODAN PLUS y placa de yeso laminar en primer techo. Segundo techo mediante estructura metalica de acero galvanizado con descuelgue de amortiguacion marca SENOR o similar, doble placa de yeso laminar YL15x2 a matajuntas con lamina pesada intercalada y tercera placa de yeso laminar YL15, incluso lana mineral de 70 kg/m3 y 40mm de espesor sobre estas.
NOTA CITANIAS: SE OFERTA ESTIMACIÓN SEGÚN DESCRIPCIÓN. PENDIENTE RECIBIR DETALLE GRÁFICO.</t>
  </si>
  <si>
    <t>02.07</t>
  </si>
  <si>
    <t>FALSO TECHO CONTINUO</t>
  </si>
  <si>
    <t>Falso techo continuo suspendido, liso, 12,5+27+27, situado a una altura menor de 4 m, con nivel de calidad del acabado estándar (Q2), constituido por: ESTRUCTURA: estructura metálica de acero galvanizado de maestras primarias 60/27 mm con una modulación de 1000 mm y suspendidas de la superficie soporte de hormigón con cuelgues combinados cada 900 mm, y maestras secundarias fijadas perpendicularmente a las maestras primarias con conectores tipo caballete con una modulación de 500 mm; PLACAS: una capa de placas de yeso laminado A / UNE-EN 520 - 1200 / longitud /12,5 / con los bordes longitudinales afinados. Incluso banda autoadhesiva desolidarizante, fijaciones para el anclaje de los perfiles, tornillería para la fijación de las placas, pasta de juntas, cinta microperforada de papel y accesorios de montaje.</t>
  </si>
  <si>
    <t>02.08</t>
  </si>
  <si>
    <t>FALSO TECHO REGISTRABLE</t>
  </si>
  <si>
    <t>En los vestuarios y almacén se dispondrá un Falso techo registrable de placas de yeso vinílica normal (N) blanca de 120x60cm. y 10 mm. de espesor, suspendido de perfilería vista T15, con suela de 15 mm de anchura de acero galvanizado, color blanco, comprendido entre perfiles primarios y secundarios, suspendidos del elemento soporte con varillas y cuelgues, i/p.p. de elementos de remate, accesorios de fijación y montaje y desmontaje de andamios, terminado y listo para pintar, s/NTE-RTP-17, medido deduciendo huecos superiores a 2 m2. Doble placa de yeso laminado, pasta de juntas, accesorios de fijación y perfilería con marcado CE y DdP (Declaración de prestaciones) según Reglamento (UE) 305/2011. COLOR BLANCO MATE RAL 9003.</t>
  </si>
  <si>
    <t>02.09</t>
  </si>
  <si>
    <t>FALSO TECHO REGISTRABLE ROCKFON</t>
  </si>
  <si>
    <t>Falso techo registrable suspendido, situado a una altura menor de 4 m. Sistema "ROCKFON", constituido por: ESTRUCTURA: perfilería vista T 15, con suela de 15 mm de anchura, de acero galvanizado, color RAL 9005, comprendiendo perfiles primarios y secundarios, suspendidos del forjado o elemento soporte con varillas y cuelgues; PANELES: paneles acústicos autoportantes de lana de roca, modelo Blanka "ROCKFON", compuestos por módulos de 600x600x20 mm, con una capa de pintura en la cara vista y un velo mineral en la cara opuesta; acabado liso, color AII CHARCOAL BLACK, con canto recto A15. Incluso perfiles angulares, fijaciones para el anclaje de los perfiles y accesorios de montaje.</t>
  </si>
  <si>
    <t>Total 02</t>
  </si>
  <si>
    <t>03</t>
  </si>
  <si>
    <t>CARPINTERIA Y ACRISTALAMIENTO</t>
  </si>
  <si>
    <t>03.01</t>
  </si>
  <si>
    <t>PUERTA INTERIOR ABATIBLE DE MADERA</t>
  </si>
  <si>
    <t>Puerta de paso ciega de madera en Block lacada totalmente lisa, RAAL 9005, moldura serie recta, con hoja de dimensiones 825x2030 mm., suministrada en block que incluye hoja, cerco, tapajuntas de DM de 10 cm de mismo color que puerta, resbalón y herraje de colgar, con manillas de latón, colocada sobre precerco de pino de dimensiones 70x30 mm, con 4 pernios de latón cromado sin remate 208/S, picaporte unificado Ucem 6134BC y manivela de latón cromada. Dispondrán de accionamiento por ambas caras de resbalón y de condena en las cabinas de aseo. Totalmente terminada con p.p. de medios auxiliares.</t>
  </si>
  <si>
    <t>03.02</t>
  </si>
  <si>
    <t>PUERTA INTERIOR CORREDERA DE MADERA</t>
  </si>
  <si>
    <t>Puerta de paso ciega corredera de madera lisa, RAAL 9005, moldura serie recta, con hoja de dimensiones 825x2030 mm., suministrada en block que incluye hoja, cerco, tapajuntas de DM de 10 cm de mismo color que puerta, resbalón y herraje de colgar, con manillas de latón, colocada sobre precerco de pino de dimensiones 70x30 mm, oculta en armazón de chapa galvanizada grecada, para una hoja normalizada, lacada en RAL 9005 totalmente lisa. Dispondrá de un juego de poleas y carril galvanizados. Contará con tiradores embutidos y uñero en canto cromados, con condena. Totalmente terminada con p.p. de medios auxiliares.</t>
  </si>
  <si>
    <t>03.03</t>
  </si>
  <si>
    <t>CABINA TABLERO FENOLICO HPL</t>
  </si>
  <si>
    <t>Cabina para vestuario, de 900x1400 mm y 2000 mm de altura, de tablero fenólico HPL, de 13 mm de espesor, color NEGRO MATE RAL 9005; compuesta de: puerta de 600x2000 mm y 2 laterales de 2000 mm de altura; estructura soporte de aluminio anodizado y formada por perfil guía horizontal de sección circular de 25 mm de diámetro, rosetas, pinzas de sujeción de los tableros y perfiles en U de 20x15 mm para fijación a la pared y herrajes de acero inoxidable AISI 316L, formados por bisagras con muelle, tirador con condena e indicador exterior de libre y ocupado, y pies regulables en altura hasta 150 mm.</t>
  </si>
  <si>
    <t>03.04</t>
  </si>
  <si>
    <t>ENCIMERA TABLERO FENOLICO HPL</t>
  </si>
  <si>
    <t>Encimera de tablero fenólico HPL, de 13 mm de espesor, color NEGRO MATE RAL 9005, con formación de hueco, copete, embellecedor y remates.</t>
  </si>
  <si>
    <t>03.05</t>
  </si>
  <si>
    <t>VESTIBULO ACUSTICO (ACLARAR PARTIDA)</t>
  </si>
  <si>
    <t>Vestíbulo acústico formado por carpintería de aluminio, y doble acristalamiento tipo SONOR (Laminar acústico) incluso junquillos, galce, juntas de estanqueidad de EPDM, manilla y herrajes, según UNE-EN 14351-1; transmitancia térmica del marco: Uh,m = desde 5,7 W/(m²K); espesor máximo del acristalamiento: 26 mm, con clasificación a la permeabilidad al aire clase 4, según UNE-EN 12207, clasificación a la estanqueidad al agua clase 9A, según UNE-EN 12208, y clasificación a la resistencia a la carga del viento clase C5, según UNE-EN 12210, sin premarco y sin persiana, patillas de anclaje para la fijación de la carpintería, sellador adhesivo y silicona neutra para sellado perimetral de las juntas exterior e interior, entre la carpintería y la obra.
NOTA CITANIAS: SE OFERTA PRECIO POR M2 DE CERRAMIENTO ACRISTALADO FIJO CON CARPINTERÍA DE ALUMINIO Y VIDRIO 4+4. NO SE LOCALIZA NINGÚN VESTÍBULO ACÚSTICO EN PLANOS. ACLARAR PARTIDA.</t>
  </si>
  <si>
    <t>03.06</t>
  </si>
  <si>
    <t>CARPINTERÍA ESCAPARATE Y ACCESO</t>
  </si>
  <si>
    <t>Carpintería de aluminio lacado color negro, con 60 micras de espesor mínimo de película seca, en ventanales fijos de cerramiento de escaparates de superficie mayor de 4 m², formada por cercos, junquillos y accesorios; marca de calidad QUALICOAT, gama alta, con rotura de puente térmico, con clasificación a la permeabilidad al aire según UNE-EN 12207, a la estanqueidad al agua según UNE-EN 12208 y a la resistencia a la carga del viento según UNE-EN 12210, con premarco. Incluso silicona neutra para sellado perimetral de las juntas exterior e interior, entre la carpintería y la obra. 
INCLUSO PUERTA DE ACCESO PRINCIPAL o puerta de entrada que será abatible doble de aluminio lacado en color negro con rotura de puente térmico de tamaño y despiece según las dimensiones establecidas en proyecto. Serán fijas con vidrio de doble acristalamiento laminar DB 4+4/12/4+4 bajo emisivo – planitherm. 
INCLUIDA LA ADAPTACIÓN PEQUEÑA RAMPA DEL ESCALÓN DE ACCESO.
Se incluye el Cierre enrollable de lamas de chapa de acero galvanizado, panel microperforado, lacado en color negro, apertura automática con equipo de motorización y cerradura central con llave de seguridad.
NOTA CITANIAS: SE INCLUYE CIERRE ENROLLABLE EN LA TOTALIDAD DE LA FACHADA, ASÍ COMO PUERTA DE ACCESO ABATIBLE MANUAL, CARPINTERÍA FIJA Y VIDRIO Y ADECUACION DE RAMPA DE ACCESO. PENDIENTE AMPLIAR INFORMACIÓN GRÁFICA.</t>
  </si>
  <si>
    <t>03.07</t>
  </si>
  <si>
    <t>DOBLE ACRISTALAMIENTO SEGURIDAD</t>
  </si>
  <si>
    <t>Doble acristalamiento de seguridad (laminar), 4+4/6/4+4, conjunto formado por vidrio exterior laminar templado incoloro de 4+4 mm, cámara de aire deshidratada con perfil separador de aluminio y doble sellado perimetral de 6 mm, y vidrio interior laminar incoloro de 4+4 mm de espesor; compuestos por dos lunas de vidrio de 4 mm, unidas mediante una lámina de butiral de polivinilo incoloro; 22 mm de espesor total, bajo emisivo – planitherm que asegure una atenuación acústica superior a 10 dB(A), con una permeabilidad al aire clase 4, según UNE-EN 12207, clasificación a la estanqueidad al agua clase 9A, según UNE-EN 12208, y clasificación a la resistencia a la carga del viento clase C5, según UNE-EN 12210, fijado sobre carpintería con acuñado mediante calzos de apoyo perimetrales y laterales, sellado en frío con silicona sintética incolora, compatible con el material soporte. Incluidas las dos hojas abatibles acristaladas del acceso al interior del local.</t>
  </si>
  <si>
    <t>Total 03</t>
  </si>
  <si>
    <t>04</t>
  </si>
  <si>
    <t>FONTANERÍA</t>
  </si>
  <si>
    <t>04.01</t>
  </si>
  <si>
    <t>PUNTO CONSUMO F-C LAVABO</t>
  </si>
  <si>
    <t>Instalación de fontanería para un lavabo, realizada con tubería multicapa UPONOR UNIPIPE PERT-AL-PERT o similar para la red de agua fría y caliente, utilizando el sistema UPONOR M-Fit-ting para su conexión, con tubería de PVC serie C de diámetro 32 mm. para la red de desagüe y bote sifónico individual, totalmente terminada según CTE/ DB-HS 4 suministro de agua, sin incluir los aparatos sanitarios ni grifería. Se incluyen las conexiones e instalación de la red de desagüe en el techo del sótano de cocheras.</t>
  </si>
  <si>
    <t>04.02</t>
  </si>
  <si>
    <t>PUNTO CONSUMO F-C DUCHA</t>
  </si>
  <si>
    <t>Instalación de fontanería para ducha, realizada con tubería multicapa UPONOR UNIPIPE PERT-AL-PERT o similar para la red de agua fría y caliente, utilizando el sistema UPONOR M-Fit-ting para su conexión, con tubería de PVC serie C  de diámetro 32 mm. para la red de desagüe y bote sifónico individual, totalmente terminada según CTE/ DB-HS 4 suministro de agua, sin incluir los aparatos sanitarios ni grifería. Se incluyen las conexiones e instalación de la red de desagüe en el techo del sótano de cocheras.</t>
  </si>
  <si>
    <t>04.03</t>
  </si>
  <si>
    <t>PUNTO CONSUMO FRIO INODORO</t>
  </si>
  <si>
    <t>Instalación de fontanería para un inodoro, realizada con tubería multicapa UPONOR UNIPIPE PERT-AL-PERT o similar para la red de agua fría, utilizando el sistema UPONOR M-Fitting para su conexión, con p.p de bajante de PVC serie C  de diámetro 110 mm. y manguetón de enlace para inodoro, totalmente terminada según CTE/ DB-HS 4 suministro de agua, sin incluir los aparatos sanitarios ni grifería. Se incluyen las conexiones e instalación de la red de desagüe en el techo del sótano de cocheras, mediante un manguetón de acometida. La instalación se realizará en tubería de P.V.C. sanitario.</t>
  </si>
  <si>
    <t>04.04</t>
  </si>
  <si>
    <t>LLAVE DE PASO CROMADA</t>
  </si>
  <si>
    <t>Llave empotrar de paso recta, cromada de 1/2", totalmente instalada.</t>
  </si>
  <si>
    <t>04.05</t>
  </si>
  <si>
    <t>m</t>
  </si>
  <si>
    <t>TUBERIA (PE-RT/AL/PE-RT)</t>
  </si>
  <si>
    <t>Tubería multicapa UPONOR UNIPIPE de PERT-AL-PERT o similar, según norma UNE 53.960, de 20x2,25 mm. de diámetro, colocada en instalaciones interiores de viviendas y locales comerciales para agua fría y caliente, manteniéndose la velocidad del agua en 15 metros/segundo, sin protección superficial, con p.p. de accesorios UPONOR M-fitting de latón especial, instalada y funcionando según CTE/ DB-HS 4 suministro de agua.
Todo punto de consumo o vaciado de la red tendrá desagüe. En cada local húmedo existirán llaves de paso para independencia parcial de la instalación, sin que impida el paso de los restantes puntos de consumo. En cada columna se dispondrá de llave de vaciado y válvula de retención. La disposición de las llaves de paso en la entrada y salida de los generadores de agua caliente.
La separación de protección entre las canalizaciones de la fontanería de las canalizaciones eléctricas será igual o mayor a 35 cm.</t>
  </si>
  <si>
    <t>04.06</t>
  </si>
  <si>
    <t>INODORO BLANCO T. ALTO PORCELANA</t>
  </si>
  <si>
    <t>Inodoro de porcelana vitrificada para tanque alto, modelo The Gap de tanque bajo en blanco, con asiento de caída amortiguada pintado en blanco y mecanismos, llave de escuadra 1/2" cromada, latiguillo flexible de 20 cm, empalme simple PVC de 110 mm, el mecanismo de accionamiento de la descarga de las cisternas será tal que permita consumir un volumen máximo de 6 litros por descarga y dispondrá de un dispositivo de su interrupción o de un sistema de doble pulsación, colocado mediante tacos y tornillos al solado, incluso sellado con silicona, y compuesto por: taza, tanque alto de porcelana, tubo y curva de PVC de 32 mm., para bajada de agua desde el tanque, y asiento con tapa lacados, con bisagras de acero, instalado, incluso con llave de escuadra de 1/2" cromada y latiguillo flexible de 20 cm. y de 1/2", funcionando.
Los inodoros contarán con un dispensador de rollo de papel higiénico industrial. Compatible con rollos de papel higiénico de diámetro 250 mm (máximo) con muchos más metros de papel por bobina. Fijado directamente a la pared. Tamaño (ancho x profundidad x alto): 268 x 123 x 273 mm. Diámetro máximo bobina: 250 mm. Diámetro mínimo del núcleo: 75 mm. Ancho del papel higiénico: 100 mm. Llave especial para la apertura del panel frontal. Fabricado en plástico ABS de color gris (trasero) y blanco opaco (frontal). Dispone de visor en el panel frontal para ver cuando el rollo se está terminado.</t>
  </si>
  <si>
    <t>04.07</t>
  </si>
  <si>
    <t>LAVABO ALOA PARA EMPOTRAR BLANCO</t>
  </si>
  <si>
    <t>Lavabo de porcelana sanitaria, de empotrar en encimera, modelo Aloa "ROCA", color Blanco, de 560x475 mm, equipado con grifería monomando de repisa para lavabo, con cartucho cerámico y limitador de caudal a 6 l/min, acabado cromado, modelo Thesis, y desagüe, acabado cromado con sifón curvo. La válvula de desagüe de 32 mm, llaves de escuadra de 1/2" cromadas, sifón individual de PVC y latiguillos flexibles de 20 cm. Con aireador y mezclador, equipados con dispositivos economizadores de agua de modo que, para una presión de 2,5 kg/cm², el caudal máximo suministrado sea de 6 litros/minuto. En ningún caso el caudal aportado por los grifos podrá ser superior a 10 litros/minuto.
Los lavabos dispondrán de espejo modelo Nissedal de IKEA, de 650x650 mm y marco de tablero de fibras perimetral en color negro, con lámina protectora, fijado al paramento mediante cuelgue con tornillos.
Los vestuarios contarán con secador de cabello eléctrico apto para vestuario, con accionamiento manual tipo pistola de Mediclinics modelo SC0010 o similar, con una potencia de 625-1250 vatios.
Los lavabos contarán con un dispensador de jabón líquido para pared con capacidad de 300 ml. Visor para ver el contenido. Medidas: 18x8x8 cm (alto/ancho/profundidad).
Los lavabos contarán con un dispensador de toallitas de papel secamanos, compatible con toallas de papel secamanos, en formato zig-zag (plegado en Z) o apiladas (plegado en V) y toallitas de papel de tamaño máximo plegado: 260 x 80 mm. Fijado directamente a la pared. Fabricado en plástico ABS de color gris (trasero) y blanco opaco (frontal). Dispone de visor en el panel frontal para ver cuando las toallitas se están terminado.</t>
  </si>
  <si>
    <t>04.08</t>
  </si>
  <si>
    <t>LAVABO ASEO ADAPTADO</t>
  </si>
  <si>
    <t>El aseo adaptado dispondrá de lavabo mural con frontal ergonómico, de porcelana sanitaria, acabado termoesmaltado, color blanco, de 550x550x150 mm, con un orificio para la grifería y rebosadero, con válvula de desagüe de latón cromado y juego de fijación de 2 piezas, sin pedestal, de porcelana sanitaria. Con grifería de Roca de repisa para lavabo con maneta gerontológica, con cartucho cerámico y limitador de caudal a 6 l/min, acabado cromado, modelo VICTORIA o similar, válvula de desagüe de 32 mm, llaves de escuadra de 1/2" cromadas, sifón individual de PVC y latiguillos flexibles de 20 cm., totalmente instalado.
El vestuario adaptado estará dotado con barras de sujeción para minusválidos para inodoro, colocada en pared, abatible, con forma de U, de aluminio y nylon, de dimensiones totales 796x180 mm con tubo de 35 mm de diámetro exterior y 1,5 mm de espesor, con portarrollos de papel higiénico. Para la ducha se dispondrá de una barra de sujeción para minusválidos, para ducha, de aluminio y nylon, de 349 mm de longitud. Contará con asiento plegable auxiliar de ducha Sensea serie Space fabricado en ABS y aluminio de color blanco, fijado a la pared mediante atornillado, para soportar una carga máxima de 130 kg.</t>
  </si>
  <si>
    <t>04.09</t>
  </si>
  <si>
    <t>DUCHA DE OBRA</t>
  </si>
  <si>
    <t>Las duchas se realizarán de obra con sumidero. La formación de pendientes en ducha de obra, mediante encintado de limahoyas y juntas con maestras de mortero de cemento, con una pendiente del 2% y posterior relleno con mortero de cemento, industrial, con aditivo hidrófugo, M-7,5, de 4 cm de espesor medio, maestreado. Impermeabilización de paramentos verticales y horizontales sistema Dry50 "REVESTECH", compuesta por, kit Dry50 Sumi Luxe 375, formado por lámina impermeabilizante flexible tipo EVAC de 1500x2500 mm compuesta de una doble hoja de poliolefina termoplástica con acetato de vinil etileno, con ambas caras revestidas de fibras de poliéster no tejidas, de 0,52 mm de espesor y 335 g/m², según UNE-EN 13956, con unión termosellada a el sumidero sifónico de PVC de 82 mm de altura, salida horizontal de 40 mm de diámetro, con rejilla para empotrar de acero inoxidable de 110x110 mm, fijada al soporte con adhesivo cementoso mejorado, deformable y tixotrópico, C2 TE S1. Grifería temporizada de instalación empotrada formada por grifo de paso recto mural para ducha, con tiempo de flujo de 30 segundos, limitador de caudal a 15 l/min, acabado cromado, para colocación empotrada. El precio incluye la griferia. ADAPTADA MINUSVÁLIDOS EN SU CASO.</t>
  </si>
  <si>
    <t>04.10</t>
  </si>
  <si>
    <t>TERMO ELÉCTRICO 300 l.</t>
  </si>
  <si>
    <t>Termo eléctrico de 300 l., i/lámpara de control, termómetro, termostato exterior regulable de 35º a 60º, válvula de seguridad instalado con llaves de corte y latiguillos, sin incluir conexión eléctrica.
La generación de ACS ser realizará mediante Termo eléctrico vertical/horizontal para el servicio de ACS acumulada, JUNKERS modelo Elacell 300L con una capacidad útil de 300 litros. Potencia 3000 W. Termostato prerreglado de fábrica a 70°C. Tiempo de calentamiento 6 horas. Testigo luminoso de funcionamiento. Cuba de acero de fuerte espesor recubierta en la parte interior de un esmalte vitrificado. Aislamiento de espuma de poliuretano y ánodo de sacrificio de magnesio. Válvula de seguridad y antirretorno de 8 kg/cm². Dimensiones 1.780x590 mm.</t>
  </si>
  <si>
    <t>Total 04</t>
  </si>
  <si>
    <t>05</t>
  </si>
  <si>
    <t>INCENDIO Y LUCES EMERGENCIA</t>
  </si>
  <si>
    <t>05.01</t>
  </si>
  <si>
    <t>EXTINTOR POLVO ABC 1 kg.PR.INC</t>
  </si>
  <si>
    <t>Se dispondrán extintores de polvo ABC con eficacia 21A-113B para extinción de fuego de materias sólidas, líquidas, productos gaseosos e incendios de equipos eléctricos, de 6 kg de agente extintor con soporte, manómetro y boquilla con difusor según norma UNE-23110, totalmente instalado según CTE/DB-SI 4. Certificado por AENOR.</t>
  </si>
  <si>
    <t>05.02</t>
  </si>
  <si>
    <t>SEÑAL POLIESTIRENO INCENDIO FOTOLUM.</t>
  </si>
  <si>
    <t>Señalización de equipos contra incendios fotoluminiscente de PVC, de riesgo diverso, advertencia de peligro, prohibición, evacuación y salvamento, en poliestireno de 1,5 mm fotoluminiscente, con categoría de fotoluminiscencia A según UNE 23035-4, de dimensiones 210x210 mm. Medida la unidad instalada.</t>
  </si>
  <si>
    <t>05.03</t>
  </si>
  <si>
    <t>BLOQ. AUT. LUCES EMERGENCIA</t>
  </si>
  <si>
    <t>Bloque autónomo de alumbrado de emergencia, tubo F6T5, 327x145x58 cm., con un grado de protección de IP 42, IK 04, flujo luminoso 55 lm.  Autonomía de una hora con batería Ni.Cd. 2,4v/1,5Ah. según norma CEI EN 60598.2.22 - UNE 20392.93.</t>
  </si>
  <si>
    <t>Total 05</t>
  </si>
  <si>
    <t>06</t>
  </si>
  <si>
    <t>VENTILACIÓN Y CLIMATIZACIÓN</t>
  </si>
  <si>
    <t>06.01</t>
  </si>
  <si>
    <t>EQUIPO CLIMATIZACION</t>
  </si>
  <si>
    <t>Equipo de aire acondicionado, sistema aire-aire split 2x1, para gas R-32, bomba de calor, alimentación monofásica (230V/50Hz), potencia frigorífica nominal 10 kW (temperatura de bulbo seco del aire interior 27°C, temperatura de bulbo húmedo del aire interior 19°C, temperatura de bulbo seco del aire exterior 35°C, temperatura de bulbo húmedo del aire exterior 24°C), potencia frigorífica mínima/máxima: 2,6/12 kW, consumo eléctrico nominal en refrigeración 2,67 kW, SEER 5,67 (clase energética A+), potencia calorífica nominal 11,2 kW (temperatura de bulbo seco del aire interior 20°C, temperatura de bulbo seco del aire exterior 7°C, temperatura de bulbo húmedo del aire exterior 6°C), potencia calorífica mínima/máxima: 2,4/13 kW, consumo eléctrico nominal en calefacción 2,67 kW, SCOP 3,9 (clase energética A), formado por dos unidades interiores de cassette, caudal de aire a velocidad alta/baja: 798/546 m³/h, presión sonora a velocidad alta/media/baja: 44/39/35 dBA, dimensiones 256x575x575 mm, peso 15 kg, con función de compensación de la estratificación, bomba de drenaje y panel decorativo, de dimensiones 12x620x620 mm y peso del panel 2,5 kg, una unidad exterior, con compresor tipo Twin Rotary, con tecnología Inverter, caudal de aire 6060 m³/h, presión sonora en refrigeración 49 dBA, presión sonora en calefacción 50 dBA, potencia sonora en refrigeración 66 dBA, potencia sonora en calefacción 67 dBA, dimensiones 1340x900x320 mm, peso 93 kg, diámetro de conexión de la tubería de gas 1/2", diámetro de conexión de la tubería de líquido 1/4", longitud máxima de tubería 75 m, diferencia máxima de altura entre la unidad exterior y la unidad interior 30 m y un kit repartidor. Incluso elementos antivibratorios y soportes de pared para apoyo de la unidad exterior y elementos para suspensión del techo para las unidades interiores. El precio no incluye la canalización ni el cableado eléctrico de alimentación
NOTA CITANIAS: SE OFERTA UNIDAD EXTERIOR MCY-MHP0404HS8-E, CON DOS UNIDADES INTERIORES TIPO CASETTE UP0181MH-E CON UN PANEL DE TECHO RBC-UM21PG(W)-E EN CADA UNO.</t>
  </si>
  <si>
    <t>06.02</t>
  </si>
  <si>
    <t>VENTILACIÓN Y RECUPERADOR CALOR</t>
  </si>
  <si>
    <t>El sistema de ventilación se realizará mediante recuperador de calor aire-aire, caudal de aire nominal 3300 m³/h, dimensiones 590x2150x1840 mm, peso 360 kg, presión estática de aire nominal 340 Pa, presión sonora a 1 m 60 dBA, potencia eléctrica nominal 1920 W, alimentación trifásica a 400 V, eficiencia de recuperación calorífica en condiciones húmedas 85,9%, potencia calorífica recuperada 25,6 kW (temperatura del aire exterior -7°C con humedad relativa del 80% y temperatura ambiente 20°C con humedad relativa del 55%), eficiencia de recuperación calorífica en condiciones secas 76,8% (temperatura del aire exterior 5°C con humedad relativa del 80% y temperatura ambiente 25°C), con intercambiador de placas de aluminio de flujo cruzado, ventiladores con motor de tipo EC de alta eficiencia, bypass con servomotor para cambio de modo de operación de recuperación a free-cooling, estructura desmontable de doble panel con aislamiento de lana mineral de 25 mm de espesor, paneles exteriores de acero prepintado y paneles interiores de acero galvanizado, filtros de aire clase F7+F8 en la entrada de aire exterior, filtro de aire clase M5 en el retorno de aire del interior, presostatos diferenciales para los filtros, acceso a los ventiladores y a los filtros de aire a través de los paneles de inspección, posibilidad de acceso lateral a los filtros, control electrónico para la regulación de la ventilación y de la temperatura, para la supervisión del estado de los filtros de aire, programación semanal y gestión de las funciones de desescarche y antihielo para la sección opcional con batería de agua. Instalación en techo.
Se dispondrá de extractor para aseos, modelo EDM-100T cuadrado de S&amp;P, con temporizador electrónico, para un caudal de 100 m3/h, con tubos flexibles de aluminio.
NOTA CITANIAS: SE OFERTA UN RECUPERADOR TECNA RCE 2000-EC/H</t>
  </si>
  <si>
    <t>06.03</t>
  </si>
  <si>
    <t>CONDUCTO VENT/CLIMA</t>
  </si>
  <si>
    <t>Los conductos de ventilación serán de forma rectangular para la distribución de aire formado por panel rígido de alta densidad de lana de vidrio, según UNE-EN 14303, revestido por sus dos caras, la exterior con un complejo de aluminio visto, malla de fibra de vidrio y Kraft, y la interior con un velo de vidrio, de 25 mm de espesor, resistencia térmica 0,75 m²K/W, conductividad térmica 0,032 W/(mK).
Conductos para distribución de aire climatizado o ventilacion, resistencia al fuego M1 y temperaturas de uso entre -20ºC y 250ºC, i/p.p. de corte, derivaciones, instalación y costes indirectos.
NOTA CITANIAS: SE OFERTA PRECIO POR M² DE CONDUCTO DE FRIBRA CLIMAVER NETO. PENDIENTE DEFINIR DIMENSIONES PARA OFERTAR POR ML.</t>
  </si>
  <si>
    <t>06.04</t>
  </si>
  <si>
    <t>REJILLA INTERIOR VENTILACION/CLIMA</t>
  </si>
  <si>
    <t>Rejilla de ventilacion o clima,  láminas horizontales ajustables individualmente en aluminio extruído, instalada, homologado, según normas UNE y NTE-ICI-24/26.
Rejilla de impulsión y retorno simple deflexión con fijación invisible 300x300 mm. y láminas horizontales con marco de montaje, en aluminio extruido.</t>
  </si>
  <si>
    <t>Total 06</t>
  </si>
  <si>
    <t>07</t>
  </si>
  <si>
    <t>PINTURAS</t>
  </si>
  <si>
    <t>07.01</t>
  </si>
  <si>
    <t>PINTURA PLASTICA EN PARAMENTOS GRIS</t>
  </si>
  <si>
    <t>En PARAMENTOS VERTICALES Aplicación manual de dos manos de pintura plástica, color a elegir, acabado mate, textura lisa, color GRIS MATE NORMAL RAL 7044 GRIS SEDA, la primera mano diluida con un 20% de agua y la siguiente sin diluir, (rendimiento: 0,1 l/m² cada mano); previa aplicación de una mano de imprimación a base de copolímeros acrílicos en suspensión acuosa, sobre paramento interior de yeso proyectado o placas de yeso laminado, vertical, de hasta 3 m de altura. El precio incluye la protección de los elementos del entorno que puedan verse afectados durante los trabajos y la resolución de puntos singulares.
Se incluyen los PARAMENTOS HORIZONTALES de techos en zona de pasillo de entrada.</t>
  </si>
  <si>
    <t>07.02</t>
  </si>
  <si>
    <t>PINTURA PLASTICA EN PARAMENTOS NEGRO</t>
  </si>
  <si>
    <t>Aplicación manual de dos manos de pintura plástica, color a elegir, acabado mate, textura lisa, color NEGRO MATE RAL 9005, la primera mano diluida con un 20% de agua y la siguiente sin diluir, (rendimiento: 0,1 l/m² cada mano); previa aplicación de una mano de imprimación a base de copolímeros acrílicos en suspensión acuosa, sobre paramento interior de yeso proyectado o placas de yeso laminado, vertical, de hasta 3 m de altura. El precio incluye la protección de los elementos del entorno que puedan verse afectados durante los trabajos y la resolución de puntos singulares.
Se incluyen los PARAMENTOS HORIZONTALES de techos en zona de ejercicios Play.</t>
  </si>
  <si>
    <t>Total 07</t>
  </si>
  <si>
    <t>08</t>
  </si>
  <si>
    <t>AISLAMIENTO ACÚSTICO SUELO PLAY BROOKLYN</t>
  </si>
  <si>
    <t>AISLAMIENTO ACÚSTICO</t>
  </si>
  <si>
    <t>08.02</t>
  </si>
  <si>
    <t>AISLAMIENTO ACUSTICO MEDIANTE PUR 20 mm</t>
  </si>
  <si>
    <t>En la zona de entrenamiento se dispondrá un Aislamiento acústico a ruido de impacto de suelos flotantes, formado por panel semirrígido de espuma de poliuretano, de 2000x1000 mm y 20 mm de espesor, resistencia a compresión 25 kPa, resistencia térmica 0,513 m²K/W, conductividad térmica 0,039 W/(mK), dispuesto a testa, cubierto con complejo de espuma de polietileno de alta densidad de 9 mm de espesor y desolidarización perimetral realizada con el mismo material aislante y banda de polietileno, de 5 mm de espesor y 20 cm de anchura, densidad 20 kg/m³; preparado sobre el soporte del forjado. Incluso cinta viscoelástica autoadhesiva, para sellado de juntas.</t>
  </si>
  <si>
    <t>08.01</t>
  </si>
  <si>
    <t>LAMINA ANTIMPACTO IMPACTODAN 10</t>
  </si>
  <si>
    <t>En la zona de entrenamiento se dispondrá un Aislamiento acústico a ruido aéreo y de impacto de suelos flotantes, realizado con láminas de espuma de polietileno reticulado Impactodan 10 de DANOSA o similar de 10 mm de espesor, dispuestas a testa y desolidarización perimetral realizada con banda flexible de espuma de polietileno reticulado de celdas cerradas, de 3 mm de espesor y 200 mm de anchura, resistencia térmica 0,075 m²K/W, conductividad térmica 0,04 W/(mK) y rigidez dinámica inferior a 100 MN/m³, consiguiendo la flotabilidad perimetral colocando este material en el encuentro vertical con paredes y pilares. Sobre ella se colocará una base para pavimento interior de 40 mm de espesor, de mortero ligero autonivelante, CT - C16 - F3 según UNE-EN 13813, Dispondrá de banda de panel rígido de poliestireno expandido para la preparación de las juntas perimetrales de dilatación. Deberá ofrecer un aislamiento mínimo de 63dBA. Incluso cinta autoadhesiva de espuma de polietileno reticulado, 70 "DANOSA", para sellado de juntas.</t>
  </si>
  <si>
    <t>08.03</t>
  </si>
  <si>
    <t>LIMITADOR REGISTRADOR</t>
  </si>
  <si>
    <t>Instalacion de limitador registrador acustico reglamentario.</t>
  </si>
  <si>
    <t>Total 08</t>
  </si>
  <si>
    <t>09</t>
  </si>
  <si>
    <t>RÓTULOS</t>
  </si>
  <si>
    <t>09.01</t>
  </si>
  <si>
    <t>RÓTULO METACRILATO CON ILUMINACIÓN</t>
  </si>
  <si>
    <t>Rótulo con placa frontal de metacrilato de 3 mm de grosor, rotulación por impresión directa, soporte con panel trasero de aluminio compuesto lacado blanco, iluminación LED con encendido inmediato, perfil de aluminio lacado blanco de 12 cm de grosor, fijado a la pared mediante tacos y tornillos de rosca de 50 mm. Totalmente instalado.
NOTA CITANIAS: SE OFERTA SOLO COLOCACIÓN. SUMINISTRADO POR LA PROPIEDAD</t>
  </si>
  <si>
    <t>Total 09</t>
  </si>
  <si>
    <t>10</t>
  </si>
  <si>
    <t>ELECTRICIDAD</t>
  </si>
  <si>
    <t>10.01</t>
  </si>
  <si>
    <t>DERIVACION INDIVIDUAL</t>
  </si>
  <si>
    <t>Derivación general desde el armario de contadores hasta el cuadro general realizada mediante cables libres de halógenos de 0,6/1 Kv, bajo tubo protector, enterrado de 4 x 10 mm2, RZ1-K (AS), incluido accesorios.
El suministro eléctrico se realizará de manera directa desde el contador de la compañía.
La instalación eléctrica será trifásica irá en conductor de cobre de doble capa de aislamiento, alojado en tubo de P.V.C. semirrígidos empotrados registrables.
La tensión nominal será de 220 V. y se tendrán en cuenta las previsiones de consumo de energía para alumbrado, uso comercial y climatización para el cálculo de la potencia eléctrica. La sección de cable será la adecuada para poder suministrar toda la potencia instalada, teniendo en cuenta la caída de tensión desde el contador hasta el último receptor, según marca el vigente reglamento electrotécnico.
Dispondrá de cuadro tipo distribución, protección y mando de electrificación elevada (9,2 kW), para local con uso ó actividad comercial o privada, con o sin pública concurrencia, formado por un cuadro doble aislamiento ó armario metálico de empotrar ó superficie con puerta, incluido carriles, embarrados de circuitos y protección IGA-32A (III+N); 1 interruptor diferencial de 63A/4p/30mA, 3 diferenciales de 40A/2p/30mA, 1 PIA de 40A (III+N); 12 PIAS de 10A (I+N); 10 PIAS de 15A (I+N), 6 PIAS de 20A (I+N); contactor de 40A/2p/220V; reloj-horario de 15A/220V con reserva de cuerda y dispositivo de accionamiento manual ó automático.
En circuito de alumbrado cualquier toma de corriente debe admitir una intensidad de 10 Amperios, en circuito de uso comercial de 16 Amperios y el circuito de termo eléctrico 25 Amperios. Todas las tomas de corriente estarán protegidas con su correspondiente toma de tierra. La separación entre cuadros o redes eléctricas a las canalizaciones de agua será mayor a 35 cm., y entre las de instalación telefónica y antenas mayor o igual a 25 cm. Todos los mecanismos serán de gama media.</t>
  </si>
  <si>
    <t>10.02</t>
  </si>
  <si>
    <t>PUNTOS DE ALUMBRADO</t>
  </si>
  <si>
    <t>Punto luz sencillo realizado en tubo PVC corrugado M 20/gp5 y conductor de cobre unipolar aislados para una tensión nominal de 750 V. y sección 1,5 mm2. (activo, neutro y protección), incluido, caja registro, caja mecanismo universal con tornillo, interruptor unipolar, marco respectivo y casquillo, totalmente montado e instalado</t>
  </si>
  <si>
    <t>10.03</t>
  </si>
  <si>
    <t>EQUIPOS DE ALUMBRADO ZONA ENTRENAMIENTO</t>
  </si>
  <si>
    <t>En la zona de entrenamiento se instalarán plafones de superficie LED 3K on/off, modelo LONDON de Ø60 cm de diámetro.
Luminaria para montaje en estructura metálica y junta de estanqueidad, con 1-lámpara de 7 W. Grado de protección IP54 clase I. Con lámparas y equipos eléctricos. Instalado, incluyendo replanteo, accesorios de anclaje y conexionado. LUMINARIA DE SUPERFICIE CON PLAFÓN DIFUSOR PARA EVITAR DESLUMBRAMIENTOS, LED DE INTENSIDAD REGULABLE.
En la zona de entrenamiento se dispondrá un perfil empotrado en suelo con LED RGB W COB continuo sin puntos con mando a distancia RGB W, repetidor RGB W y driver cada 20 m de 550W 24V.
NOTA CITANIAS: SE OFERTA SOLO COLOCACIÓN SEGÚN SE INDICA EN EL PLIEGO DE CONDICIONES "COTIZAR SOLO LAS PARTIDAS DE INSTALACIONES ELÉCTRICAS, CONEXIONES Y MONTAJE DE LOS ELEMENTOS DE ILUMINACIÓN. LOS MATERIALES DE ILUMINACIÓN SERÁN SUMINISTRADOS POR PROVEEDOR HOMOLOGADO POR LA CENTRAL DE BROOKLYN FITBOXING"</t>
  </si>
  <si>
    <t>10.04</t>
  </si>
  <si>
    <t>EQUIPOS DE ALUMBRADO ZONA DE PUBLICO</t>
  </si>
  <si>
    <t>La zona de espera contará con proyector sobre carril en color negro modelo GA-016 Standard de 30W. El carril será trifásico en color negro en tramos de 1 m.
Luminaria para montaje en estructura metálica y junta de estanqueidad, con 1-lámpara de 7 W. Grado de protección IP54 clase I. Con lámparas y equipos eléctricos. Instalado, incluyendo replanteo, accesorios de anclaje y conexionado. CON CONTROL DE INTENSIDAD. PROYECTOR ORIENTABLE DE SUPERFICIE LED 4500lm MEDIUM 830 25W COLOR NEGRO.
Las paredes de la zona de uso público contarán con dos perfiles de iluminación de tira LED 11W 3000K IP20, en color negro. Driver 500W 24V cada 20 m.
NOTA CITANIAS: SE OFERTA SOLO COLOCACIÓN SEGÚN SE INDICA EN EL PLIEGO DE CONDICIONES "COTIZAR SOLO LAS PARTIDAS DE INSTALACIONES ELÉCTRICAS, CONEXIONES Y MONTAJE DE LOS ELEMENTOS DE ILUMINACIÓN. LOS MATERIALES DE ILUMINACIÓN SERÁN SUMINISTRADOS POR PROVEEDOR HOMOLOGADO POR LA CENTRAL DE BROOKLYN FITBOXING"</t>
  </si>
  <si>
    <t>10.05</t>
  </si>
  <si>
    <t>EQUIPOS DE ALUMBRADO ASEOS</t>
  </si>
  <si>
    <t>los aseos y vestuarios dispondrán de lámparas empotradas de aro básico cuadrado negro GU10 con bombilla Radium GU10 3000K DIMM. Suministro e instalación de luminaria colgante con difusor en policarbonato de moldeo por inyección. Clips de cierre de muelle de acero inoxidable. Marcado CE. Tensión de red 220-240 V/ 50-60 Hz. Potencia 20 W. Flujo luminoso inicial 1800 lm, LED temperatura color 2800ºK, Vida media L70B50: 50000 horas. Montada e instalada. CON CONTROL DE INTENSIDAD. DOWNLIGHT LED EMPOTRADO ORIENTABLE COLOR NEGRO IP44 EN VESTUARIOS E IP65 EN DUCHAS. INCLUSO P/P LUMINARIAS DE PARED EN ESPEJOS DE LAVABOS.
En los laterales de los espejos se dispondrá de apliques de instalación fija, cromados modelo MUSIK de IKEA, con cuatro bombillas LED E14 250 lúmenes.
NOTA CITANIAS: SE OFERTA SOLO COLOCACIÓN SEGÚN SE INDICA EN EL PLIEGO DE CONDICIONES "COTIZAR SOLO LAS PARTIDAS DE INSTALACIONES ELÉCTRICAS, CONEXIONES Y MONTAJE DE LOS ELEMENTOS DE ILUMINACIÓN. LOS MATERIALES DE ILUMINACIÓN SERÁN SUMINISTRADOS POR PROVEEDOR HOMOLOGADO POR LA CENTRAL DE BROOKLYN FITBOXING"</t>
  </si>
  <si>
    <t>10.06</t>
  </si>
  <si>
    <t>EQUIPOS DE ALUMBRADO EXTERIOR</t>
  </si>
  <si>
    <t>Suministro e instalación de equipos de exterior. Marcado CE. Tensión de red 220-240 V/ 50-60 Hz. Potencia 20 W. Flujo luminoso inicial 1800 lm, LED temperatura color 2800ºK, Vida media L70B50: 50000 horas. CON CONTROL DE INTENSIDAD. Montada e instalada.
NOTA CITANIAS: SE OFERTA SOLO COLOCACIÓN SEGÚN SE INDICA EN EL PLIEGO DE CONDICIONES "COTIZAR SOLO LAS PARTIDAS DE INSTALACIONES ELÉCTRICAS, CONEXIONES Y MONTAJE DE LOS ELEMENTOS DE ILUMINACIÓN. LOS MATERIALES DE ILUMINACIÓN SERÁN SUMINISTRADOS POR PROVEEDOR HOMOLOGADO POR LA CENTRAL DE BROOKLYN FITBOXING"</t>
  </si>
  <si>
    <t>10.07</t>
  </si>
  <si>
    <t>BASE DE ENCHUFE 16A</t>
  </si>
  <si>
    <t>Base enchufe con toma de tierra lateral realizado en tubo PVC corrugado M 20/gp5 y conductor de cobre unipolar, aislados para una tensión nominal de 750 V. y sección 2,5 Folio 28 mm2., (activo, neutro y protección), incluido caja de registro, caja mecanismo universal con tornillo, base enchufe 10/16 A (II+T.T.), sistema "Schuko" , así como marco respectivo, totalmente montado e instalado. Incluso p/p de MECANISMOS ELÉCTRICOS COLORES NEGRO Y GRIS.</t>
  </si>
  <si>
    <t>10.08</t>
  </si>
  <si>
    <t>LINEA DE FUERZA 20-25 A</t>
  </si>
  <si>
    <t>Conexión realizado en tubo PVC corrugado M 20/gp5 y conductor de cobre unipolar, aislados para una tensión nominal de 750 V. y sección 4/6 mm2., (activo, neutro y protección), incluido caja de registro, caja mecanismo universal con tornillo, 20/25 A (II+T.T.), sistema "Schuko" , así como marco respectivo, totalmente montado e instalado</t>
  </si>
  <si>
    <t>10.09</t>
  </si>
  <si>
    <t>CUADRO GENERAL DE MANDO Y PROTECCIONES</t>
  </si>
  <si>
    <t>Cuadro protección electrificación elevada, formado por caja, de doble aislamiento de empotrar, con caja de empotrar de 6x12 elementos, perfil omega, embarrado de protección, interruptor de control de potencia, interruptor general magnetotérmico de corte omnipolar 200 A, interruptor diferencial 4x40 A  
 300 - 30 mA y PIAS (I+N) de 10, 16, 20, 40 A. Instalado, incluyendo cableado y conexionado.</t>
  </si>
  <si>
    <t>10.10</t>
  </si>
  <si>
    <t>RED DE TIERRA</t>
  </si>
  <si>
    <t>Red de toma de tierra de estructura, realizada con cable de cobre desnudo de 35 mm2, uniéndolo mediante soldadura aluminotérmica a la armadura de cada zapata, incluyendo parte proporcional de pica, registro de comprobación y puente de prueba.</t>
  </si>
  <si>
    <t>10.11</t>
  </si>
  <si>
    <t>INSTALACION AUDIOVISUAL</t>
  </si>
  <si>
    <t>Video Wall - proyector - 4 pantallas x 55" - 4 Altavoces y CÁMARAS WIFI HD ROTATIVA 360º.</t>
  </si>
  <si>
    <t>10.12</t>
  </si>
  <si>
    <t>RED DE TELECOMUNICACIONES</t>
  </si>
  <si>
    <t>Conexión a telefonía e internet. Incluido modem y cableado desde entrada hasta cajas, líneas de distribución, red Ethernet interna a rack, pruebas, montado y funcionando.
Se dotará de estas instalaciones, a partir de las generales existentes en la finca.
El tendido de las líneas de distribución se realizará en una canalización bajo tubo corrugado 13/20 en circuito independiente de otras instalaciones, con posibilidades de registro, que irá colocada en las zonas comunes. El cableado para circuito informático en red se realizará con cable apantallado categoría 5 formado por 4 pares señalizados con distintos colores, el conexionado de servidor y ordenador se realizará con clavija RJ45.</t>
  </si>
  <si>
    <t>10.13</t>
  </si>
  <si>
    <t>TIRA LED EMPOTRADA EN SUELO</t>
  </si>
  <si>
    <t>Tira de led RGB de 12V empotrada en perfil de aluminio en perimetro de suelo de zona de entrenamiento
NOTA CITANIAS: SE OFERTA SOLO COLOCACIÓN DE LA TIRA LED. SUMINISTRADO POR LA PROPIEDAD SEGÚN INDICACIONES REALIZADAS EN EL PLIEGO DE CONDICIONES</t>
  </si>
  <si>
    <t>10.14</t>
  </si>
  <si>
    <t>PERFIL PARA PARED CON TIRA LED</t>
  </si>
  <si>
    <t>Perfil para pared lacado en negro RAAL 9005 con tira LED 3000ºK y difusor opal.
NOTA CITANIAS: SE OFERTA SOLO COLOCACIÓN DE LA TIRA LED. SUMINISTRADO POR LA PROPIEDAD SEGÚN INDICACIONES REALIZADAS EN EL PLIEGO DE CONDICIONES</t>
  </si>
  <si>
    <t>Total 10</t>
  </si>
  <si>
    <t>11</t>
  </si>
  <si>
    <t>CONTROL DE CALIDAD</t>
  </si>
  <si>
    <t>11.01</t>
  </si>
  <si>
    <t>CONTROL DE CALIDAD EN EDIFICACIÓN</t>
  </si>
  <si>
    <t>Coste de la realización de los ENSAYOS Y PRUEBAS de servicio en los materiales que se colocan en las Obras..., incluidas en el Decreto 10/2023 del Consell de la Generalitat Valenciana, por el que se aprueba la Regulación de la Gestión de la Calidad en obras de edificación.</t>
  </si>
  <si>
    <t>Total 11</t>
  </si>
  <si>
    <t>12</t>
  </si>
  <si>
    <t>GESTIÓN DE RESIDUOS</t>
  </si>
  <si>
    <t>12.01</t>
  </si>
  <si>
    <t>TRANSPORTE CONTE ESCOM &lt;20km</t>
  </si>
  <si>
    <t>GESTIÓN de RESIDUOS de la Construcción y Demolición.
INCLUYE la GESTIÓN DE RESIDUOS de todas las naturalezas: pétreas, madera, metálicas, plásticas, líquidas, textiles, bituminosas y otros, consitente en el fraccionamiento y separación por codigos en obra, transporte y carga proporcionalmente de todas las partidas de obra a contenedores o sacas, evacuación y retirada de contenedores y camión a vertedero autorizado, incluido el transporte con medios autorizados, incluso redacción de PLAN DE GESTIÓN DE RESIDUOS y entrega a la DF del certificado de vertido en centro de tratamiento gestor autorizado. Incluye el vallado de los contenedores, señalización con conos reflectantes, protección con lonas y señalización nocturna con luces intermitentes.
Servicio de entrega, alquiler, recogida y transporte de contenedor de 5 m³ de residuos de construcción y demolición producidos en obras de construcción y/o demolición hasta vertedero específico, instalación de tratamiento de residuos o centro de valorización o eliminación situado a &lt;20km de distancia. Gestionado por empresa autorizada, según la Ley 7/2022, de 8 de abril, de residuos y suelos contaminados para una economía circular.</t>
  </si>
  <si>
    <t>12.02</t>
  </si>
  <si>
    <t>LIMPIEZA FINAL DE OBRA</t>
  </si>
  <si>
    <t>LIMPIEZA FINAL de obra en exterior e interior LOCAL, y elementos comunes.</t>
  </si>
  <si>
    <t>Total 12</t>
  </si>
  <si>
    <t>13</t>
  </si>
  <si>
    <t>SEGURIDAD Y SALUD</t>
  </si>
  <si>
    <t>13.01</t>
  </si>
  <si>
    <t>SEGURIDAD Y SALUD en la obra. Unidad completa de adopción de medidas de Seguridad y Salud en la totalidad de la ejecución de las obras acorde con el RD 1627/97 de 24 de octubre por el que se establecen disposiciones mínimas de seguridad y salud en las obras de construcción, y con el contenido del Estudio o Estudio Básico de Seguridad y Salud.
ACTUACIONES necesarias para la gestión de la SEGURIDAD Y SALUD LABORAL, redacción del Plan de Seguridad y Salud, acciones y medios para su estricto cumplimiento, gestión de la documentación, aporte y mantenimiento de medios de protección colectiva y aprovisioamiento de equipos de protección individual al personal de producción,dirección facultativa, representantes de la propiedad y personal autorizado de visita. Parte proporcional de formación y revisiones médicas, certificación del montaje de los diferentes andamios por técnico competente así como de otros medios auxiliares o equipos que sea necesario.
Designación de recurso preventivo y cuantas gestiones, acciones y obligaciones en materia de seguridad laboral sean de obligado cumplimiento. Incluye las gestiones de apertura de centro de trabajo y diligencia de libro de subcontratación, así como todas las gestiones que se deriven del cumplimiento de la normativa de obligado cumplimiento en obras de construccion.</t>
  </si>
  <si>
    <t>Total 13</t>
  </si>
  <si>
    <t>Total 251467</t>
  </si>
  <si>
    <t>1. ALCANCE DEL TRABAJO</t>
  </si>
  <si>
    <t>LA PRESENTE OFERTA SE REALIZA A PARTIR DE LAS MEDICIONES RECIBIDAS</t>
  </si>
  <si>
    <t>NO SE INCLUYE NINGUNA PARTIDA NO INDICADA DE FORMA EXPLÍCITA EN EL PRESENTE PRESUPUESTO</t>
  </si>
  <si>
    <t>NO SE HA VERIFICADO EL CUMPLIMIENTO NORMATIVO NI CONFIRMADO MEDICIONES</t>
  </si>
  <si>
    <t>LA ACEPTACIÓN DE ESTE PRESUPUESTO SUPONE LA ACEPTACIÓN DE TODAS LAS PARTIDAS. CUALQUIER DESVIACIÓN SERÁ OBJETO DE</t>
  </si>
  <si>
    <t>RENEGOCIACIÓN DE ESTE PRESUPUESTO</t>
  </si>
  <si>
    <t>TODO TRABAJO O MODIFICACIÓN NO REFLEJADA EN ESTE DOCUMENTO QUE SUPONGA UN COSTE ECONOMICO SOLO SERÁ EFECTUADO</t>
  </si>
  <si>
    <t>TRAS SOLICITUD POR ESCRITO.</t>
  </si>
  <si>
    <t>CERTIFICACIÓN REALIZADA SOBRE OBRA REALMENTE EJECUTADA</t>
  </si>
  <si>
    <t>IVA NO INCLUIDO.</t>
  </si>
  <si>
    <t>2. VALIDEZ DE LA OFERTA</t>
  </si>
  <si>
    <t>EL PERIODO DE VALIDEZ DE ESTA OFERTA ES DE UN MES DESDE LA FECHA DE SU EMISIÓN.</t>
  </si>
  <si>
    <t>3. FACTURACIÓN Y CONDICIONES DE PAGO</t>
  </si>
  <si>
    <t>LOS TÉRMINOS DE FACTURACIÓN Y PAGOS SERÁN ACORDADOS ENTRE LAS PARTES A LA ACEPTACIÓN DEL PRESUPUESTO. LOS IMPORTES</t>
  </si>
  <si>
    <t>NO INCLUYEN RETENCIONES MENSUALES POR FACTURA, NI RETENCIONES FINALES DE OBRA.</t>
  </si>
  <si>
    <t>NOTAS CITANIAS</t>
  </si>
  <si>
    <t>NOTA CITANIAS: PRECIO MÁXIMO DE SUMINISTRO DE PAVIMENTO PVP DE 15 €/M2.</t>
  </si>
  <si>
    <t>NOTA CITANIAS: SE OFERTA SOLO COLOCACIÓN SEGÚN SE INDICA EN EL PLIEGO DE CONDICIONES "SUELO TÉCNICO: COTIZAR SÓLO LA COLOCACIÓN. EL MATERIAL SERÁ SUMINISTRADO POR PROVEEDOR HOMOLOGADO POR LA CENTRAL DE BROOKLYN FITBOXING"</t>
  </si>
  <si>
    <t>NOTA CITANIAS: PRECIO MÁXIMO DE SUMINISTRO DE ALICATADO PVP DE 15 €/M2.</t>
  </si>
  <si>
    <t>NOTA CITANIAS: SE OFERTA ESTIMACIÓN SEGÚN DESCRIPCIÓN. PENDIENTE RECIBIR DETALLE GRÁFICO.</t>
  </si>
  <si>
    <t>NOTA CITANIAS: SE OFERTA PRECIO POR M2 DE CERRAMIENTO ACRISTALADO FIJO CON CARPINTERÍA DE ALUMINIO Y VIDRIO 4+4. NO SE LOCALIZA NINGÚN VESTÍBULO ACÚSTICO EN PLANOS. ACLARAR PARTIDA.</t>
  </si>
  <si>
    <t>NOTA CITANIAS: SE INCLUYE CIERRE ENROLLABLE EN LA TOTALIDAD DE LA FACHADA, ASÍ COMO PUERTA DE ACCESO ABATIBLE MANUAL, CARPINTERÍA FIJA Y VIDRIO Y ADECUACION DE RAMPA DE ACCESO. PENDIENTE AMPLIAR INFORMACIÓN GRÁFICA.</t>
  </si>
  <si>
    <t>NOTA CITANIAS: SE OFERTA UNIDAD EXTERIOR MCY-MHP0404HS8-E, CON DOS UNIDADES INTERIORES TIPO CASETTE UP0181MH-E CON UN PANEL DE TECHO RBC-UM21PG(W)-E EN CADA UNO.</t>
  </si>
  <si>
    <t>NOTA CITANIAS: SE OFERTA UN RECUPERADOR TECNA RCE 2000-EC/H</t>
  </si>
  <si>
    <t>NOTA CITANIAS: SE OFERTA PRECIO POR M² DE CONDUCTO DE FRIBRA CLIMAVER NETO. PENDIENTE DEFINIR DIMENSIONES PARA OFERTAR POR ML.</t>
  </si>
  <si>
    <t>NOTA CITANIAS: SE OFERTA SOLO COLOCACIÓN. SUMINISTRADO POR LA PROPIEDAD</t>
  </si>
  <si>
    <t>NOTA CITANIAS: SE OFERTA SOLO COLOCACIÓN SEGÚN SE INDICA EN EL PLIEGO DE CONDICIONES "COTIZAR SOLO LAS PARTIDAS DE INSTALACIONES ELÉCTRICAS, CONEXIONES Y MONTAJE DE LOS ELEMENTOS DE ILUMINACIÓN. LOS MATERIALES DE ILUMINACIÓN SERÁN SUMINISTRADOS POR PROVEEDOR HOMOLOGADO POR LA CENTRAL DE BROOKLYN FITBOXING"</t>
  </si>
  <si>
    <t>NOTA CITANIAS: SE OFERTA SOLO COLOCACIÓN DE LA TIRA LED. SUMINISTRADO POR LA PROPIEDAD SEGÚN INDICACIONES REALIZADAS EN EL PLIEGO DE CONDICIONES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</si>
</sst>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b/>
      <sz val="14"/>
      <color theme="1"/>
      <name val="Aptos Narrow"/>
      <family val="2"/>
      <scheme val="minor"/>
    </font>
    <font>
      <b/>
      <sz val="9"/>
      <color indexed="81"/>
      <name val="Tahoma"/>
      <family val="2"/>
    </font>
    <font>
      <b/>
      <i/>
      <sz val="10"/>
      <color theme="1"/>
      <name val="Aptos Narrow"/>
      <family val="2"/>
      <scheme val="minor"/>
    </font>
    <font>
      <b/>
      <sz val="8"/>
      <color theme="1"/>
      <name val="Aptos Narrow"/>
      <family val="2"/>
      <scheme val="minor"/>
    </font>
    <font>
      <b/>
      <sz val="8"/>
      <color rgb="FFFF40FF"/>
      <name val="Aptos Narrow"/>
      <family val="2"/>
      <scheme val="minor"/>
    </font>
    <font>
      <sz val="8"/>
      <color theme="1"/>
      <name val="Aptos Narrow"/>
      <family val="2"/>
      <scheme val="minor"/>
    </font>
    <font>
      <sz val="8"/>
      <color rgb="FFFF40FF"/>
      <name val="Aptos Narrow"/>
      <family val="2"/>
      <scheme val="minor"/>
    </font>
    <font>
      <b/>
      <sz val="12"/>
      <color theme="1"/>
      <name val="Aptos Narrow"/>
      <family val="2"/>
      <scheme val="minor"/>
    </font>
    <font>
      <sz val="10"/>
      <color theme="1"/>
      <name val="Arial"/>
      <family val="2"/>
    </font>
    <font>
      <sz val="8"/>
      <color theme="1"/>
      <name val="Arial"/>
      <family val="2"/>
    </font>
    <font>
      <b/>
      <i/>
      <sz val="10"/>
      <color rgb="FFFF0000"/>
      <name val="Aptos Narrow"/>
      <family val="2"/>
      <scheme val="minor"/>
    </font>
    <font>
      <sz val="10"/>
      <color rgb="FFFF0000"/>
      <name val="Aptos Narrow"/>
      <family val="2"/>
      <scheme val="minor"/>
    </font>
  </fonts>
  <fills count="6">
    <fill>
      <patternFill patternType="none"/>
    </fill>
    <fill>
      <patternFill patternType="gray125"/>
    </fill>
    <fill>
      <patternFill patternType="solid">
        <fgColor rgb="FFBFD2E4"/>
        <bgColor indexed="64"/>
      </patternFill>
    </fill>
    <fill>
      <patternFill patternType="solid">
        <fgColor rgb="FFFFEDDB"/>
        <bgColor indexed="64"/>
      </patternFill>
    </fill>
    <fill>
      <patternFill patternType="solid">
        <fgColor rgb="FFC0C0C0"/>
        <bgColor indexed="64"/>
      </patternFill>
    </fill>
    <fill>
      <patternFill patternType="solid">
        <fgColor theme="0" tint="-4.9989318521683403E-2"/>
        <bgColor indexed="64"/>
      </patternFill>
    </fill>
  </fills>
  <borders count="1">
    <border>
      <left/>
      <right/>
      <top/>
      <bottom/>
      <diagonal/>
    </border>
  </borders>
  <cellStyleXfs count="1">
    <xf numFmtId="0" fontId="0" fillId="0" borderId="0"/>
  </cellStyleXfs>
  <cellXfs count="25">
    <xf numFmtId="0" fontId="0" fillId="0" borderId="0" xfId="0"/>
    <xf numFmtId="0" fontId="0" fillId="0" borderId="0" xfId="0" applyAlignment="1">
      <alignment vertical="top"/>
    </xf>
    <xf numFmtId="0" fontId="1" fillId="0" borderId="0" xfId="0" applyFont="1" applyAlignment="1">
      <alignment vertical="top"/>
    </xf>
    <xf numFmtId="0" fontId="3" fillId="0" borderId="0" xfId="0" applyFont="1" applyAlignment="1">
      <alignment vertical="top"/>
    </xf>
    <xf numFmtId="49" fontId="4" fillId="2" borderId="0" xfId="0" applyNumberFormat="1" applyFont="1" applyFill="1" applyAlignment="1">
      <alignment vertical="top"/>
    </xf>
    <xf numFmtId="3" fontId="5" fillId="2" borderId="0" xfId="0" applyNumberFormat="1" applyFont="1" applyFill="1" applyAlignment="1">
      <alignment vertical="top"/>
    </xf>
    <xf numFmtId="4" fontId="5" fillId="2" borderId="0" xfId="0" applyNumberFormat="1" applyFont="1" applyFill="1" applyAlignment="1">
      <alignment vertical="top"/>
    </xf>
    <xf numFmtId="49" fontId="6" fillId="3" borderId="0" xfId="0" applyNumberFormat="1" applyFont="1" applyFill="1" applyAlignment="1">
      <alignment vertical="top"/>
    </xf>
    <xf numFmtId="49" fontId="6" fillId="0" borderId="0" xfId="0" applyNumberFormat="1" applyFont="1" applyAlignment="1">
      <alignment vertical="top"/>
    </xf>
    <xf numFmtId="4" fontId="6" fillId="0" borderId="0" xfId="0" applyNumberFormat="1" applyFont="1" applyAlignment="1">
      <alignment vertical="top"/>
    </xf>
    <xf numFmtId="4" fontId="7" fillId="0" borderId="0" xfId="0" applyNumberFormat="1" applyFont="1" applyAlignment="1">
      <alignment vertical="top"/>
    </xf>
    <xf numFmtId="0" fontId="6" fillId="0" borderId="0" xfId="0" applyFont="1" applyAlignment="1">
      <alignment vertical="top"/>
    </xf>
    <xf numFmtId="3" fontId="6" fillId="0" borderId="0" xfId="0" applyNumberFormat="1" applyFont="1" applyAlignment="1">
      <alignment vertical="top"/>
    </xf>
    <xf numFmtId="4" fontId="5" fillId="0" borderId="0" xfId="0" applyNumberFormat="1" applyFont="1" applyAlignment="1">
      <alignment vertical="top"/>
    </xf>
    <xf numFmtId="0" fontId="6" fillId="4" borderId="0" xfId="0" applyFont="1" applyFill="1" applyAlignment="1">
      <alignment vertical="top"/>
    </xf>
    <xf numFmtId="49" fontId="6" fillId="0" borderId="0" xfId="0" applyNumberFormat="1" applyFont="1" applyAlignment="1">
      <alignment vertical="top" wrapText="1"/>
    </xf>
    <xf numFmtId="0" fontId="3" fillId="0" borderId="0" xfId="0" applyFont="1" applyAlignment="1">
      <alignment vertical="top" wrapText="1"/>
    </xf>
    <xf numFmtId="49" fontId="4" fillId="2" borderId="0" xfId="0" applyNumberFormat="1" applyFont="1" applyFill="1" applyAlignment="1">
      <alignment vertical="top" wrapText="1"/>
    </xf>
    <xf numFmtId="49" fontId="4" fillId="0" borderId="0" xfId="0" applyNumberFormat="1" applyFont="1" applyAlignment="1">
      <alignment vertical="top" wrapText="1"/>
    </xf>
    <xf numFmtId="0" fontId="6" fillId="4" borderId="0" xfId="0" applyFont="1" applyFill="1" applyAlignment="1">
      <alignment vertical="top" wrapText="1"/>
    </xf>
    <xf numFmtId="0" fontId="8" fillId="0" borderId="0" xfId="0" applyFont="1"/>
    <xf numFmtId="0" fontId="9" fillId="5" borderId="0" xfId="0" applyFont="1" applyFill="1"/>
    <xf numFmtId="0" fontId="10" fillId="5" borderId="0" xfId="0" applyFont="1" applyFill="1"/>
    <xf numFmtId="0" fontId="12" fillId="0" borderId="0" xfId="0" applyFont="1" applyAlignment="1">
      <alignment horizontal="left" vertical="top" wrapText="1"/>
    </xf>
    <xf numFmtId="0" fontId="11"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file:///\\Servidor10\syca\Usuarios\MBode\EXCEL\Logo%20Citanias.jpg"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6</xdr:col>
      <xdr:colOff>819150</xdr:colOff>
      <xdr:row>1</xdr:row>
      <xdr:rowOff>209550</xdr:rowOff>
    </xdr:to>
    <xdr:pic>
      <xdr:nvPicPr>
        <xdr:cNvPr id="3" name="Imagen 2">
          <a:extLst>
            <a:ext uri="{FF2B5EF4-FFF2-40B4-BE49-F238E27FC236}">
              <a16:creationId xmlns:a16="http://schemas.microsoft.com/office/drawing/2014/main" id="{CDFFCCEC-937C-506B-1CAE-48714B27869E}"/>
            </a:ext>
          </a:extLst>
        </xdr:cNvPr>
        <xdr:cNvPicPr>
          <a:picLocks noChangeAspect="1"/>
        </xdr:cNvPicPr>
      </xdr:nvPicPr>
      <xdr:blipFill>
        <a:blip xmlns:r="http://schemas.openxmlformats.org/officeDocument/2006/relationships" r:link="rId1"/>
        <a:stretch>
          <a:fillRect/>
        </a:stretch>
      </xdr:blipFill>
      <xdr:spPr>
        <a:xfrm>
          <a:off x="5857875" y="0"/>
          <a:ext cx="2514600" cy="8382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2AEA5-9802-4C59-B846-C0DAAFE0CBFE}">
  <dimension ref="A1:H202"/>
  <sheetViews>
    <sheetView tabSelected="1" workbookViewId="0">
      <pane xSplit="4" ySplit="3" topLeftCell="E4" activePane="bottomRight" state="frozen"/>
      <selection pane="topRight" activeCell="E1" sqref="E1"/>
      <selection pane="bottomLeft" activeCell="A4" sqref="A4"/>
      <selection pane="bottomRight" activeCell="G12" sqref="G12"/>
    </sheetView>
  </sheetViews>
  <sheetFormatPr baseColWidth="10" defaultRowHeight="15" x14ac:dyDescent="0.2"/>
  <cols>
    <col min="1" max="1" width="15.6640625" customWidth="1"/>
    <col min="2" max="2" width="9.6640625" customWidth="1"/>
    <col min="3" max="3" width="5.6640625" customWidth="1"/>
    <col min="4" max="4" width="56.6640625" customWidth="1"/>
    <col min="5" max="7" width="12.6640625" customWidth="1"/>
    <col min="8" max="8" width="45.6640625" style="23" customWidth="1"/>
  </cols>
  <sheetData>
    <row r="1" spans="1:8" ht="50" customHeight="1" x14ac:dyDescent="0.2">
      <c r="A1" s="20" t="s">
        <v>0</v>
      </c>
      <c r="B1" s="1"/>
      <c r="C1" s="1"/>
      <c r="D1" s="1"/>
      <c r="E1" s="1"/>
      <c r="F1" s="1"/>
      <c r="G1" s="1"/>
    </row>
    <row r="2" spans="1:8" ht="19" x14ac:dyDescent="0.2">
      <c r="A2" s="2" t="s">
        <v>1</v>
      </c>
      <c r="B2" s="1"/>
      <c r="C2" s="1"/>
      <c r="D2" s="1"/>
      <c r="E2" s="1"/>
      <c r="F2" s="1"/>
      <c r="G2" s="1"/>
    </row>
    <row r="3" spans="1:8" x14ac:dyDescent="0.2">
      <c r="A3" s="3" t="s">
        <v>2</v>
      </c>
      <c r="B3" s="3" t="s">
        <v>3</v>
      </c>
      <c r="C3" s="3" t="s">
        <v>4</v>
      </c>
      <c r="D3" s="16" t="s">
        <v>5</v>
      </c>
      <c r="E3" s="3" t="s">
        <v>6</v>
      </c>
      <c r="F3" s="3" t="s">
        <v>7</v>
      </c>
      <c r="G3" s="3" t="s">
        <v>8</v>
      </c>
      <c r="H3" s="24" t="s">
        <v>270</v>
      </c>
    </row>
    <row r="4" spans="1:8" x14ac:dyDescent="0.2">
      <c r="A4" s="4" t="s">
        <v>9</v>
      </c>
      <c r="B4" s="4" t="s">
        <v>10</v>
      </c>
      <c r="C4" s="4" t="s">
        <v>11</v>
      </c>
      <c r="D4" s="17" t="s">
        <v>12</v>
      </c>
      <c r="E4" s="5">
        <f>E23</f>
        <v>1</v>
      </c>
      <c r="F4" s="6">
        <f>F23</f>
        <v>40637.949999999997</v>
      </c>
      <c r="G4" s="6">
        <f>G23</f>
        <v>40637.949999999997</v>
      </c>
      <c r="H4" s="23" t="s">
        <v>11</v>
      </c>
    </row>
    <row r="5" spans="1:8" x14ac:dyDescent="0.2">
      <c r="A5" s="7" t="s">
        <v>13</v>
      </c>
      <c r="B5" s="8" t="s">
        <v>14</v>
      </c>
      <c r="C5" s="8" t="s">
        <v>15</v>
      </c>
      <c r="D5" s="15" t="s">
        <v>16</v>
      </c>
      <c r="E5" s="9">
        <v>2</v>
      </c>
      <c r="F5" s="9">
        <v>9500</v>
      </c>
      <c r="G5" s="10">
        <f>ROUND(E5*F5,2)</f>
        <v>19000</v>
      </c>
      <c r="H5" s="23" t="s">
        <v>11</v>
      </c>
    </row>
    <row r="6" spans="1:8" ht="48" x14ac:dyDescent="0.2">
      <c r="A6" s="11"/>
      <c r="B6" s="11"/>
      <c r="C6" s="11"/>
      <c r="D6" s="15" t="s">
        <v>17</v>
      </c>
      <c r="E6" s="11"/>
      <c r="F6" s="11"/>
      <c r="G6" s="11"/>
      <c r="H6" s="23" t="s">
        <v>11</v>
      </c>
    </row>
    <row r="7" spans="1:8" x14ac:dyDescent="0.2">
      <c r="A7" s="7" t="s">
        <v>18</v>
      </c>
      <c r="B7" s="8" t="s">
        <v>14</v>
      </c>
      <c r="C7" s="8" t="s">
        <v>4</v>
      </c>
      <c r="D7" s="15" t="s">
        <v>19</v>
      </c>
      <c r="E7" s="9">
        <v>1</v>
      </c>
      <c r="F7" s="9">
        <v>715.94</v>
      </c>
      <c r="G7" s="10">
        <f>ROUND(E7*F7,2)</f>
        <v>715.94</v>
      </c>
      <c r="H7" s="23" t="s">
        <v>11</v>
      </c>
    </row>
    <row r="8" spans="1:8" ht="24" x14ac:dyDescent="0.2">
      <c r="A8" s="11"/>
      <c r="B8" s="11"/>
      <c r="C8" s="11"/>
      <c r="D8" s="15" t="s">
        <v>20</v>
      </c>
      <c r="E8" s="11"/>
      <c r="F8" s="11"/>
      <c r="G8" s="11"/>
      <c r="H8" s="23" t="s">
        <v>11</v>
      </c>
    </row>
    <row r="9" spans="1:8" x14ac:dyDescent="0.2">
      <c r="A9" s="7" t="s">
        <v>21</v>
      </c>
      <c r="B9" s="8" t="s">
        <v>14</v>
      </c>
      <c r="C9" s="8" t="s">
        <v>22</v>
      </c>
      <c r="D9" s="15" t="s">
        <v>23</v>
      </c>
      <c r="E9" s="9">
        <v>33</v>
      </c>
      <c r="F9" s="9">
        <v>20.05</v>
      </c>
      <c r="G9" s="10">
        <f>ROUND(E9*F9,2)</f>
        <v>661.65</v>
      </c>
      <c r="H9" s="23" t="s">
        <v>11</v>
      </c>
    </row>
    <row r="10" spans="1:8" ht="36" x14ac:dyDescent="0.2">
      <c r="A10" s="11"/>
      <c r="B10" s="11"/>
      <c r="C10" s="11"/>
      <c r="D10" s="15" t="s">
        <v>24</v>
      </c>
      <c r="E10" s="11"/>
      <c r="F10" s="11"/>
      <c r="G10" s="11"/>
      <c r="H10" s="23" t="s">
        <v>11</v>
      </c>
    </row>
    <row r="11" spans="1:8" x14ac:dyDescent="0.2">
      <c r="A11" s="7" t="s">
        <v>25</v>
      </c>
      <c r="B11" s="8" t="s">
        <v>14</v>
      </c>
      <c r="C11" s="8" t="s">
        <v>26</v>
      </c>
      <c r="D11" s="15" t="s">
        <v>27</v>
      </c>
      <c r="E11" s="9">
        <v>62.4</v>
      </c>
      <c r="F11" s="9">
        <v>18.61</v>
      </c>
      <c r="G11" s="10">
        <f>ROUND(E11*F11,2)</f>
        <v>1161.26</v>
      </c>
      <c r="H11" s="23" t="s">
        <v>11</v>
      </c>
    </row>
    <row r="12" spans="1:8" ht="60" x14ac:dyDescent="0.2">
      <c r="A12" s="11"/>
      <c r="B12" s="11"/>
      <c r="C12" s="11"/>
      <c r="D12" s="15" t="s">
        <v>28</v>
      </c>
      <c r="E12" s="11"/>
      <c r="F12" s="11"/>
      <c r="G12" s="11"/>
      <c r="H12" s="23" t="s">
        <v>11</v>
      </c>
    </row>
    <row r="13" spans="1:8" x14ac:dyDescent="0.2">
      <c r="A13" s="7" t="s">
        <v>29</v>
      </c>
      <c r="B13" s="8" t="s">
        <v>14</v>
      </c>
      <c r="C13" s="8" t="s">
        <v>30</v>
      </c>
      <c r="D13" s="15" t="s">
        <v>31</v>
      </c>
      <c r="E13" s="9">
        <v>1</v>
      </c>
      <c r="F13" s="9">
        <v>501.16</v>
      </c>
      <c r="G13" s="10">
        <f>ROUND(E13*F13,2)</f>
        <v>501.16</v>
      </c>
      <c r="H13" s="23" t="s">
        <v>11</v>
      </c>
    </row>
    <row r="14" spans="1:8" ht="60" x14ac:dyDescent="0.2">
      <c r="A14" s="11"/>
      <c r="B14" s="11"/>
      <c r="C14" s="11"/>
      <c r="D14" s="15" t="s">
        <v>32</v>
      </c>
      <c r="E14" s="11"/>
      <c r="F14" s="11"/>
      <c r="G14" s="11"/>
      <c r="H14" s="23" t="s">
        <v>11</v>
      </c>
    </row>
    <row r="15" spans="1:8" x14ac:dyDescent="0.2">
      <c r="A15" s="7" t="s">
        <v>33</v>
      </c>
      <c r="B15" s="8" t="s">
        <v>14</v>
      </c>
      <c r="C15" s="8" t="s">
        <v>30</v>
      </c>
      <c r="D15" s="15" t="s">
        <v>34</v>
      </c>
      <c r="E15" s="9">
        <v>1</v>
      </c>
      <c r="F15" s="9">
        <v>715.94</v>
      </c>
      <c r="G15" s="10">
        <f>ROUND(E15*F15,2)</f>
        <v>715.94</v>
      </c>
      <c r="H15" s="23" t="s">
        <v>11</v>
      </c>
    </row>
    <row r="16" spans="1:8" ht="72" x14ac:dyDescent="0.2">
      <c r="A16" s="11"/>
      <c r="B16" s="11"/>
      <c r="C16" s="11"/>
      <c r="D16" s="15" t="s">
        <v>35</v>
      </c>
      <c r="E16" s="11"/>
      <c r="F16" s="11"/>
      <c r="G16" s="11"/>
      <c r="H16" s="23" t="s">
        <v>11</v>
      </c>
    </row>
    <row r="17" spans="1:8" x14ac:dyDescent="0.2">
      <c r="A17" s="7" t="s">
        <v>36</v>
      </c>
      <c r="B17" s="8" t="s">
        <v>14</v>
      </c>
      <c r="C17" s="8" t="s">
        <v>30</v>
      </c>
      <c r="D17" s="15" t="s">
        <v>37</v>
      </c>
      <c r="E17" s="9">
        <v>1</v>
      </c>
      <c r="F17" s="9">
        <v>715.94</v>
      </c>
      <c r="G17" s="10">
        <f>ROUND(E17*F17,2)</f>
        <v>715.94</v>
      </c>
      <c r="H17" s="23" t="s">
        <v>11</v>
      </c>
    </row>
    <row r="18" spans="1:8" ht="48" x14ac:dyDescent="0.2">
      <c r="A18" s="11"/>
      <c r="B18" s="11"/>
      <c r="C18" s="11"/>
      <c r="D18" s="15" t="s">
        <v>38</v>
      </c>
      <c r="E18" s="11"/>
      <c r="F18" s="11"/>
      <c r="G18" s="11"/>
      <c r="H18" s="23" t="s">
        <v>11</v>
      </c>
    </row>
    <row r="19" spans="1:8" x14ac:dyDescent="0.2">
      <c r="A19" s="7" t="s">
        <v>39</v>
      </c>
      <c r="B19" s="8" t="s">
        <v>14</v>
      </c>
      <c r="C19" s="8" t="s">
        <v>22</v>
      </c>
      <c r="D19" s="15" t="s">
        <v>40</v>
      </c>
      <c r="E19" s="9">
        <v>119.46</v>
      </c>
      <c r="F19" s="9">
        <v>78.349999999999994</v>
      </c>
      <c r="G19" s="10">
        <f>ROUND(E19*F19,2)</f>
        <v>9359.69</v>
      </c>
      <c r="H19" s="23" t="s">
        <v>11</v>
      </c>
    </row>
    <row r="20" spans="1:8" ht="96" x14ac:dyDescent="0.2">
      <c r="A20" s="11"/>
      <c r="B20" s="11"/>
      <c r="C20" s="11"/>
      <c r="D20" s="15" t="s">
        <v>41</v>
      </c>
      <c r="E20" s="11"/>
      <c r="F20" s="11"/>
      <c r="G20" s="11"/>
      <c r="H20" s="23" t="s">
        <v>11</v>
      </c>
    </row>
    <row r="21" spans="1:8" x14ac:dyDescent="0.2">
      <c r="A21" s="7" t="s">
        <v>42</v>
      </c>
      <c r="B21" s="8" t="s">
        <v>14</v>
      </c>
      <c r="C21" s="8" t="s">
        <v>22</v>
      </c>
      <c r="D21" s="15" t="s">
        <v>43</v>
      </c>
      <c r="E21" s="9">
        <v>145.37</v>
      </c>
      <c r="F21" s="9">
        <v>53.7</v>
      </c>
      <c r="G21" s="10">
        <f>ROUND(E21*F21,2)</f>
        <v>7806.37</v>
      </c>
      <c r="H21" s="23" t="s">
        <v>11</v>
      </c>
    </row>
    <row r="22" spans="1:8" ht="96" x14ac:dyDescent="0.2">
      <c r="A22" s="11"/>
      <c r="B22" s="11"/>
      <c r="C22" s="11"/>
      <c r="D22" s="15" t="s">
        <v>44</v>
      </c>
      <c r="E22" s="11"/>
      <c r="F22" s="11"/>
      <c r="G22" s="11"/>
      <c r="H22" s="23" t="s">
        <v>11</v>
      </c>
    </row>
    <row r="23" spans="1:8" x14ac:dyDescent="0.2">
      <c r="A23" s="11"/>
      <c r="B23" s="11"/>
      <c r="C23" s="11"/>
      <c r="D23" s="18" t="s">
        <v>45</v>
      </c>
      <c r="E23" s="12">
        <v>1</v>
      </c>
      <c r="F23" s="13">
        <f>G5+G7+G9+G11+G13+G15+G17+G19+G21</f>
        <v>40637.949999999997</v>
      </c>
      <c r="G23" s="13">
        <f>ROUND(E23*F23,2)</f>
        <v>40637.949999999997</v>
      </c>
      <c r="H23" s="23" t="s">
        <v>11</v>
      </c>
    </row>
    <row r="24" spans="1:8" ht="1" customHeight="1" x14ac:dyDescent="0.2">
      <c r="A24" s="14"/>
      <c r="B24" s="14"/>
      <c r="C24" s="14"/>
      <c r="D24" s="19"/>
      <c r="E24" s="14"/>
      <c r="F24" s="14"/>
      <c r="G24" s="14"/>
      <c r="H24" s="23" t="s">
        <v>11</v>
      </c>
    </row>
    <row r="25" spans="1:8" x14ac:dyDescent="0.2">
      <c r="A25" s="4" t="s">
        <v>46</v>
      </c>
      <c r="B25" s="4" t="s">
        <v>10</v>
      </c>
      <c r="C25" s="4" t="s">
        <v>11</v>
      </c>
      <c r="D25" s="17" t="s">
        <v>47</v>
      </c>
      <c r="E25" s="5">
        <f>E44</f>
        <v>1</v>
      </c>
      <c r="F25" s="6">
        <f>F44</f>
        <v>53227.14</v>
      </c>
      <c r="G25" s="6">
        <f>G44</f>
        <v>53227.14</v>
      </c>
      <c r="H25" s="23" t="s">
        <v>11</v>
      </c>
    </row>
    <row r="26" spans="1:8" x14ac:dyDescent="0.2">
      <c r="A26" s="7" t="s">
        <v>48</v>
      </c>
      <c r="B26" s="8" t="s">
        <v>14</v>
      </c>
      <c r="C26" s="8" t="s">
        <v>22</v>
      </c>
      <c r="D26" s="15" t="s">
        <v>49</v>
      </c>
      <c r="E26" s="9">
        <v>56.69</v>
      </c>
      <c r="F26" s="9">
        <v>55.13</v>
      </c>
      <c r="G26" s="10">
        <f>ROUND(E26*F26,2)</f>
        <v>3125.32</v>
      </c>
      <c r="H26" s="23" t="s">
        <v>11</v>
      </c>
    </row>
    <row r="27" spans="1:8" ht="120" x14ac:dyDescent="0.2">
      <c r="A27" s="11"/>
      <c r="B27" s="11"/>
      <c r="C27" s="11"/>
      <c r="D27" s="15" t="s">
        <v>50</v>
      </c>
      <c r="E27" s="11"/>
      <c r="F27" s="11"/>
      <c r="G27" s="11"/>
      <c r="H27" s="23" t="s">
        <v>271</v>
      </c>
    </row>
    <row r="28" spans="1:8" x14ac:dyDescent="0.2">
      <c r="A28" s="7" t="s">
        <v>51</v>
      </c>
      <c r="B28" s="8" t="s">
        <v>14</v>
      </c>
      <c r="C28" s="8" t="s">
        <v>22</v>
      </c>
      <c r="D28" s="15" t="s">
        <v>52</v>
      </c>
      <c r="E28" s="9">
        <v>62.4</v>
      </c>
      <c r="F28" s="9">
        <v>31.5</v>
      </c>
      <c r="G28" s="10">
        <f>ROUND(E28*F28,2)</f>
        <v>1965.6</v>
      </c>
      <c r="H28" s="23" t="s">
        <v>11</v>
      </c>
    </row>
    <row r="29" spans="1:8" ht="120" x14ac:dyDescent="0.2">
      <c r="A29" s="11"/>
      <c r="B29" s="11"/>
      <c r="C29" s="11"/>
      <c r="D29" s="15" t="s">
        <v>53</v>
      </c>
      <c r="E29" s="11"/>
      <c r="F29" s="11"/>
      <c r="G29" s="11"/>
      <c r="H29" s="23" t="s">
        <v>272</v>
      </c>
    </row>
    <row r="30" spans="1:8" x14ac:dyDescent="0.2">
      <c r="A30" s="7" t="s">
        <v>54</v>
      </c>
      <c r="B30" s="8" t="s">
        <v>14</v>
      </c>
      <c r="C30" s="8" t="s">
        <v>22</v>
      </c>
      <c r="D30" s="15" t="s">
        <v>55</v>
      </c>
      <c r="E30" s="9">
        <v>23.9</v>
      </c>
      <c r="F30" s="9">
        <v>64.430000000000007</v>
      </c>
      <c r="G30" s="10">
        <f>ROUND(E30*F30,2)</f>
        <v>1539.88</v>
      </c>
      <c r="H30" s="23" t="s">
        <v>11</v>
      </c>
    </row>
    <row r="31" spans="1:8" ht="192" x14ac:dyDescent="0.2">
      <c r="A31" s="11"/>
      <c r="B31" s="11"/>
      <c r="C31" s="11"/>
      <c r="D31" s="15" t="s">
        <v>56</v>
      </c>
      <c r="E31" s="11"/>
      <c r="F31" s="11"/>
      <c r="G31" s="11"/>
      <c r="H31" s="23" t="s">
        <v>271</v>
      </c>
    </row>
    <row r="32" spans="1:8" x14ac:dyDescent="0.2">
      <c r="A32" s="7" t="s">
        <v>57</v>
      </c>
      <c r="B32" s="8" t="s">
        <v>14</v>
      </c>
      <c r="C32" s="8" t="s">
        <v>26</v>
      </c>
      <c r="D32" s="15" t="s">
        <v>58</v>
      </c>
      <c r="E32" s="9">
        <v>15.8</v>
      </c>
      <c r="F32" s="9">
        <v>107.39</v>
      </c>
      <c r="G32" s="10">
        <f>ROUND(E32*F32,2)</f>
        <v>1696.76</v>
      </c>
      <c r="H32" s="23" t="s">
        <v>11</v>
      </c>
    </row>
    <row r="33" spans="1:8" ht="84" x14ac:dyDescent="0.2">
      <c r="A33" s="11"/>
      <c r="B33" s="11"/>
      <c r="C33" s="11"/>
      <c r="D33" s="15" t="s">
        <v>59</v>
      </c>
      <c r="E33" s="11"/>
      <c r="F33" s="11"/>
      <c r="G33" s="11"/>
      <c r="H33" s="23" t="s">
        <v>11</v>
      </c>
    </row>
    <row r="34" spans="1:8" x14ac:dyDescent="0.2">
      <c r="A34" s="7" t="s">
        <v>60</v>
      </c>
      <c r="B34" s="8" t="s">
        <v>14</v>
      </c>
      <c r="C34" s="8" t="s">
        <v>22</v>
      </c>
      <c r="D34" s="15" t="s">
        <v>61</v>
      </c>
      <c r="E34" s="9">
        <v>164.38</v>
      </c>
      <c r="F34" s="9">
        <v>55.13</v>
      </c>
      <c r="G34" s="10">
        <f>ROUND(E34*F34,2)</f>
        <v>9062.27</v>
      </c>
      <c r="H34" s="23" t="s">
        <v>11</v>
      </c>
    </row>
    <row r="35" spans="1:8" ht="96" x14ac:dyDescent="0.2">
      <c r="A35" s="11"/>
      <c r="B35" s="11"/>
      <c r="C35" s="11"/>
      <c r="D35" s="15" t="s">
        <v>62</v>
      </c>
      <c r="E35" s="11"/>
      <c r="F35" s="11"/>
      <c r="G35" s="11"/>
      <c r="H35" s="23" t="s">
        <v>273</v>
      </c>
    </row>
    <row r="36" spans="1:8" x14ac:dyDescent="0.2">
      <c r="A36" s="7" t="s">
        <v>63</v>
      </c>
      <c r="B36" s="8" t="s">
        <v>14</v>
      </c>
      <c r="C36" s="8" t="s">
        <v>22</v>
      </c>
      <c r="D36" s="15" t="s">
        <v>64</v>
      </c>
      <c r="E36" s="9">
        <v>148</v>
      </c>
      <c r="F36" s="9">
        <v>186.15</v>
      </c>
      <c r="G36" s="10">
        <f>ROUND(E36*F36,2)</f>
        <v>27550.2</v>
      </c>
      <c r="H36" s="23" t="s">
        <v>11</v>
      </c>
    </row>
    <row r="37" spans="1:8" ht="96" x14ac:dyDescent="0.2">
      <c r="A37" s="11"/>
      <c r="B37" s="11"/>
      <c r="C37" s="11"/>
      <c r="D37" s="15" t="s">
        <v>65</v>
      </c>
      <c r="E37" s="11"/>
      <c r="F37" s="11"/>
      <c r="G37" s="11"/>
      <c r="H37" s="23" t="s">
        <v>274</v>
      </c>
    </row>
    <row r="38" spans="1:8" x14ac:dyDescent="0.2">
      <c r="A38" s="7" t="s">
        <v>66</v>
      </c>
      <c r="B38" s="8" t="s">
        <v>14</v>
      </c>
      <c r="C38" s="8" t="s">
        <v>22</v>
      </c>
      <c r="D38" s="15" t="s">
        <v>67</v>
      </c>
      <c r="E38" s="9">
        <v>23.9</v>
      </c>
      <c r="F38" s="9">
        <v>50.12</v>
      </c>
      <c r="G38" s="10">
        <f>ROUND(E38*F38,2)</f>
        <v>1197.8699999999999</v>
      </c>
      <c r="H38" s="23" t="s">
        <v>11</v>
      </c>
    </row>
    <row r="39" spans="1:8" ht="108" x14ac:dyDescent="0.2">
      <c r="A39" s="11"/>
      <c r="B39" s="11"/>
      <c r="C39" s="11"/>
      <c r="D39" s="15" t="s">
        <v>68</v>
      </c>
      <c r="E39" s="11"/>
      <c r="F39" s="11"/>
      <c r="G39" s="11"/>
      <c r="H39" s="23" t="s">
        <v>11</v>
      </c>
    </row>
    <row r="40" spans="1:8" x14ac:dyDescent="0.2">
      <c r="A40" s="7" t="s">
        <v>69</v>
      </c>
      <c r="B40" s="8" t="s">
        <v>14</v>
      </c>
      <c r="C40" s="8" t="s">
        <v>22</v>
      </c>
      <c r="D40" s="15" t="s">
        <v>70</v>
      </c>
      <c r="E40" s="9">
        <v>56.69</v>
      </c>
      <c r="F40" s="9">
        <v>49.4</v>
      </c>
      <c r="G40" s="10">
        <f>ROUND(E40*F40,2)</f>
        <v>2800.49</v>
      </c>
      <c r="H40" s="23" t="s">
        <v>11</v>
      </c>
    </row>
    <row r="41" spans="1:8" ht="96" x14ac:dyDescent="0.2">
      <c r="A41" s="11"/>
      <c r="B41" s="11"/>
      <c r="C41" s="11"/>
      <c r="D41" s="15" t="s">
        <v>71</v>
      </c>
      <c r="E41" s="11"/>
      <c r="F41" s="11"/>
      <c r="G41" s="11"/>
      <c r="H41" s="23" t="s">
        <v>11</v>
      </c>
    </row>
    <row r="42" spans="1:8" x14ac:dyDescent="0.2">
      <c r="A42" s="7" t="s">
        <v>72</v>
      </c>
      <c r="B42" s="8" t="s">
        <v>14</v>
      </c>
      <c r="C42" s="8" t="s">
        <v>22</v>
      </c>
      <c r="D42" s="15" t="s">
        <v>73</v>
      </c>
      <c r="E42" s="9">
        <v>62.4</v>
      </c>
      <c r="F42" s="9">
        <v>68.73</v>
      </c>
      <c r="G42" s="10">
        <f>ROUND(E42*F42,2)</f>
        <v>4288.75</v>
      </c>
      <c r="H42" s="23" t="s">
        <v>11</v>
      </c>
    </row>
    <row r="43" spans="1:8" ht="84" x14ac:dyDescent="0.2">
      <c r="A43" s="11"/>
      <c r="B43" s="11"/>
      <c r="C43" s="11"/>
      <c r="D43" s="15" t="s">
        <v>74</v>
      </c>
      <c r="E43" s="11"/>
      <c r="F43" s="11"/>
      <c r="G43" s="11"/>
      <c r="H43" s="23" t="s">
        <v>11</v>
      </c>
    </row>
    <row r="44" spans="1:8" x14ac:dyDescent="0.2">
      <c r="A44" s="11"/>
      <c r="B44" s="11"/>
      <c r="C44" s="11"/>
      <c r="D44" s="18" t="s">
        <v>75</v>
      </c>
      <c r="E44" s="12">
        <v>1</v>
      </c>
      <c r="F44" s="13">
        <f>G26+G28+G30+G32+G34+G36+G38+G40+G42</f>
        <v>53227.14</v>
      </c>
      <c r="G44" s="13">
        <f>ROUND(E44*F44,2)</f>
        <v>53227.14</v>
      </c>
      <c r="H44" s="23" t="s">
        <v>11</v>
      </c>
    </row>
    <row r="45" spans="1:8" ht="1" customHeight="1" x14ac:dyDescent="0.2">
      <c r="A45" s="14"/>
      <c r="B45" s="14"/>
      <c r="C45" s="14"/>
      <c r="D45" s="19"/>
      <c r="E45" s="14"/>
      <c r="F45" s="14"/>
      <c r="G45" s="14"/>
      <c r="H45" s="23" t="s">
        <v>11</v>
      </c>
    </row>
    <row r="46" spans="1:8" x14ac:dyDescent="0.2">
      <c r="A46" s="4" t="s">
        <v>76</v>
      </c>
      <c r="B46" s="4" t="s">
        <v>10</v>
      </c>
      <c r="C46" s="4" t="s">
        <v>11</v>
      </c>
      <c r="D46" s="17" t="s">
        <v>77</v>
      </c>
      <c r="E46" s="5">
        <f>E61</f>
        <v>1</v>
      </c>
      <c r="F46" s="6">
        <f>F61</f>
        <v>38730.86</v>
      </c>
      <c r="G46" s="6">
        <f>G61</f>
        <v>38730.86</v>
      </c>
      <c r="H46" s="23" t="s">
        <v>11</v>
      </c>
    </row>
    <row r="47" spans="1:8" x14ac:dyDescent="0.2">
      <c r="A47" s="7" t="s">
        <v>78</v>
      </c>
      <c r="B47" s="8" t="s">
        <v>14</v>
      </c>
      <c r="C47" s="8" t="s">
        <v>15</v>
      </c>
      <c r="D47" s="15" t="s">
        <v>79</v>
      </c>
      <c r="E47" s="9">
        <v>5</v>
      </c>
      <c r="F47" s="9">
        <v>572.75</v>
      </c>
      <c r="G47" s="10">
        <f>ROUND(E47*F47,2)</f>
        <v>2863.75</v>
      </c>
      <c r="H47" s="23" t="s">
        <v>11</v>
      </c>
    </row>
    <row r="48" spans="1:8" ht="72" x14ac:dyDescent="0.2">
      <c r="A48" s="11"/>
      <c r="B48" s="11"/>
      <c r="C48" s="11"/>
      <c r="D48" s="15" t="s">
        <v>80</v>
      </c>
      <c r="E48" s="11"/>
      <c r="F48" s="11"/>
      <c r="G48" s="11"/>
      <c r="H48" s="23" t="s">
        <v>11</v>
      </c>
    </row>
    <row r="49" spans="1:8" x14ac:dyDescent="0.2">
      <c r="A49" s="7" t="s">
        <v>81</v>
      </c>
      <c r="B49" s="8" t="s">
        <v>14</v>
      </c>
      <c r="C49" s="8" t="s">
        <v>15</v>
      </c>
      <c r="D49" s="15" t="s">
        <v>82</v>
      </c>
      <c r="E49" s="9">
        <v>1</v>
      </c>
      <c r="F49" s="9">
        <v>787.54</v>
      </c>
      <c r="G49" s="10">
        <f>ROUND(E49*F49,2)</f>
        <v>787.54</v>
      </c>
      <c r="H49" s="23" t="s">
        <v>11</v>
      </c>
    </row>
    <row r="50" spans="1:8" ht="84" x14ac:dyDescent="0.2">
      <c r="A50" s="11"/>
      <c r="B50" s="11"/>
      <c r="C50" s="11"/>
      <c r="D50" s="15" t="s">
        <v>83</v>
      </c>
      <c r="E50" s="11"/>
      <c r="F50" s="11"/>
      <c r="G50" s="11"/>
      <c r="H50" s="23" t="s">
        <v>11</v>
      </c>
    </row>
    <row r="51" spans="1:8" x14ac:dyDescent="0.2">
      <c r="A51" s="7" t="s">
        <v>84</v>
      </c>
      <c r="B51" s="8" t="s">
        <v>14</v>
      </c>
      <c r="C51" s="8" t="s">
        <v>15</v>
      </c>
      <c r="D51" s="15" t="s">
        <v>85</v>
      </c>
      <c r="E51" s="9">
        <v>5</v>
      </c>
      <c r="F51" s="9">
        <v>1061.5</v>
      </c>
      <c r="G51" s="10">
        <f>ROUND(E51*F51,2)</f>
        <v>5307.5</v>
      </c>
      <c r="H51" s="23" t="s">
        <v>11</v>
      </c>
    </row>
    <row r="52" spans="1:8" ht="72" x14ac:dyDescent="0.2">
      <c r="A52" s="11"/>
      <c r="B52" s="11"/>
      <c r="C52" s="11"/>
      <c r="D52" s="15" t="s">
        <v>86</v>
      </c>
      <c r="E52" s="11"/>
      <c r="F52" s="11"/>
      <c r="G52" s="11"/>
      <c r="H52" s="23" t="s">
        <v>11</v>
      </c>
    </row>
    <row r="53" spans="1:8" x14ac:dyDescent="0.2">
      <c r="A53" s="7" t="s">
        <v>87</v>
      </c>
      <c r="B53" s="8" t="s">
        <v>14</v>
      </c>
      <c r="C53" s="8" t="s">
        <v>15</v>
      </c>
      <c r="D53" s="15" t="s">
        <v>88</v>
      </c>
      <c r="E53" s="9">
        <v>2</v>
      </c>
      <c r="F53" s="9">
        <v>1030.96</v>
      </c>
      <c r="G53" s="10">
        <f>ROUND(E53*F53,2)</f>
        <v>2061.92</v>
      </c>
      <c r="H53" s="23" t="s">
        <v>11</v>
      </c>
    </row>
    <row r="54" spans="1:8" ht="24" x14ac:dyDescent="0.2">
      <c r="A54" s="11"/>
      <c r="B54" s="11"/>
      <c r="C54" s="11"/>
      <c r="D54" s="15" t="s">
        <v>89</v>
      </c>
      <c r="E54" s="11"/>
      <c r="F54" s="11"/>
      <c r="G54" s="11"/>
      <c r="H54" s="23" t="s">
        <v>11</v>
      </c>
    </row>
    <row r="55" spans="1:8" x14ac:dyDescent="0.2">
      <c r="A55" s="7" t="s">
        <v>90</v>
      </c>
      <c r="B55" s="8" t="s">
        <v>14</v>
      </c>
      <c r="C55" s="8" t="s">
        <v>15</v>
      </c>
      <c r="D55" s="15" t="s">
        <v>91</v>
      </c>
      <c r="E55" s="9">
        <v>1</v>
      </c>
      <c r="F55" s="9">
        <v>715.94</v>
      </c>
      <c r="G55" s="10">
        <f>ROUND(E55*F55,2)</f>
        <v>715.94</v>
      </c>
      <c r="H55" s="23" t="s">
        <v>11</v>
      </c>
    </row>
    <row r="56" spans="1:8" ht="132" x14ac:dyDescent="0.2">
      <c r="A56" s="11"/>
      <c r="B56" s="11"/>
      <c r="C56" s="11"/>
      <c r="D56" s="15" t="s">
        <v>92</v>
      </c>
      <c r="E56" s="11"/>
      <c r="F56" s="11"/>
      <c r="G56" s="11"/>
      <c r="H56" s="23" t="s">
        <v>275</v>
      </c>
    </row>
    <row r="57" spans="1:8" x14ac:dyDescent="0.2">
      <c r="A57" s="7" t="s">
        <v>93</v>
      </c>
      <c r="B57" s="8" t="s">
        <v>14</v>
      </c>
      <c r="C57" s="8" t="s">
        <v>22</v>
      </c>
      <c r="D57" s="15" t="s">
        <v>94</v>
      </c>
      <c r="E57" s="9">
        <v>25.12</v>
      </c>
      <c r="F57" s="9">
        <v>788.23</v>
      </c>
      <c r="G57" s="10">
        <f>ROUND(E57*F57,2)</f>
        <v>19800.34</v>
      </c>
      <c r="H57" s="23" t="s">
        <v>11</v>
      </c>
    </row>
    <row r="58" spans="1:8" ht="216" x14ac:dyDescent="0.2">
      <c r="A58" s="11"/>
      <c r="B58" s="11"/>
      <c r="C58" s="11"/>
      <c r="D58" s="15" t="s">
        <v>95</v>
      </c>
      <c r="E58" s="11"/>
      <c r="F58" s="11"/>
      <c r="G58" s="11"/>
      <c r="H58" s="23" t="s">
        <v>276</v>
      </c>
    </row>
    <row r="59" spans="1:8" x14ac:dyDescent="0.2">
      <c r="A59" s="7" t="s">
        <v>96</v>
      </c>
      <c r="B59" s="8" t="s">
        <v>14</v>
      </c>
      <c r="C59" s="8" t="s">
        <v>22</v>
      </c>
      <c r="D59" s="15" t="s">
        <v>97</v>
      </c>
      <c r="E59" s="9">
        <v>25.12</v>
      </c>
      <c r="F59" s="9">
        <v>286.38</v>
      </c>
      <c r="G59" s="10">
        <f>ROUND(E59*F59,2)</f>
        <v>7193.87</v>
      </c>
      <c r="H59" s="23" t="s">
        <v>11</v>
      </c>
    </row>
    <row r="60" spans="1:8" ht="120" x14ac:dyDescent="0.2">
      <c r="A60" s="11"/>
      <c r="B60" s="11"/>
      <c r="C60" s="11"/>
      <c r="D60" s="15" t="s">
        <v>98</v>
      </c>
      <c r="E60" s="11"/>
      <c r="F60" s="11"/>
      <c r="G60" s="11"/>
      <c r="H60" s="23" t="s">
        <v>11</v>
      </c>
    </row>
    <row r="61" spans="1:8" x14ac:dyDescent="0.2">
      <c r="A61" s="11"/>
      <c r="B61" s="11"/>
      <c r="C61" s="11"/>
      <c r="D61" s="18" t="s">
        <v>99</v>
      </c>
      <c r="E61" s="12">
        <v>1</v>
      </c>
      <c r="F61" s="13">
        <f>G47+G49+G51+G53+G55+G57+G59</f>
        <v>38730.86</v>
      </c>
      <c r="G61" s="13">
        <f>ROUND(E61*F61,2)</f>
        <v>38730.86</v>
      </c>
      <c r="H61" s="23" t="s">
        <v>11</v>
      </c>
    </row>
    <row r="62" spans="1:8" ht="1" customHeight="1" x14ac:dyDescent="0.2">
      <c r="A62" s="14"/>
      <c r="B62" s="14"/>
      <c r="C62" s="14"/>
      <c r="D62" s="19"/>
      <c r="E62" s="14"/>
      <c r="F62" s="14"/>
      <c r="G62" s="14"/>
      <c r="H62" s="23" t="s">
        <v>11</v>
      </c>
    </row>
    <row r="63" spans="1:8" x14ac:dyDescent="0.2">
      <c r="A63" s="4" t="s">
        <v>100</v>
      </c>
      <c r="B63" s="4" t="s">
        <v>10</v>
      </c>
      <c r="C63" s="4" t="s">
        <v>11</v>
      </c>
      <c r="D63" s="17" t="s">
        <v>101</v>
      </c>
      <c r="E63" s="5">
        <f>E84</f>
        <v>1</v>
      </c>
      <c r="F63" s="6">
        <f>F84</f>
        <v>22578.81</v>
      </c>
      <c r="G63" s="6">
        <f>G84</f>
        <v>22578.81</v>
      </c>
      <c r="H63" s="23" t="s">
        <v>11</v>
      </c>
    </row>
    <row r="64" spans="1:8" x14ac:dyDescent="0.2">
      <c r="A64" s="7" t="s">
        <v>102</v>
      </c>
      <c r="B64" s="8" t="s">
        <v>14</v>
      </c>
      <c r="C64" s="8" t="s">
        <v>15</v>
      </c>
      <c r="D64" s="15" t="s">
        <v>103</v>
      </c>
      <c r="E64" s="9">
        <v>5</v>
      </c>
      <c r="F64" s="9">
        <v>200.46</v>
      </c>
      <c r="G64" s="10">
        <f>ROUND(E64*F64,2)</f>
        <v>1002.3</v>
      </c>
      <c r="H64" s="23" t="s">
        <v>11</v>
      </c>
    </row>
    <row r="65" spans="1:8" ht="60" x14ac:dyDescent="0.2">
      <c r="A65" s="11"/>
      <c r="B65" s="11"/>
      <c r="C65" s="11"/>
      <c r="D65" s="15" t="s">
        <v>104</v>
      </c>
      <c r="E65" s="11"/>
      <c r="F65" s="11"/>
      <c r="G65" s="11"/>
      <c r="H65" s="23" t="s">
        <v>11</v>
      </c>
    </row>
    <row r="66" spans="1:8" x14ac:dyDescent="0.2">
      <c r="A66" s="7" t="s">
        <v>105</v>
      </c>
      <c r="B66" s="8" t="s">
        <v>14</v>
      </c>
      <c r="C66" s="8" t="s">
        <v>15</v>
      </c>
      <c r="D66" s="15" t="s">
        <v>106</v>
      </c>
      <c r="E66" s="9">
        <v>6</v>
      </c>
      <c r="F66" s="9">
        <v>200.46</v>
      </c>
      <c r="G66" s="10">
        <f>ROUND(E66*F66,2)</f>
        <v>1202.76</v>
      </c>
      <c r="H66" s="23" t="s">
        <v>11</v>
      </c>
    </row>
    <row r="67" spans="1:8" ht="60" x14ac:dyDescent="0.2">
      <c r="A67" s="11"/>
      <c r="B67" s="11"/>
      <c r="C67" s="11"/>
      <c r="D67" s="15" t="s">
        <v>107</v>
      </c>
      <c r="E67" s="11"/>
      <c r="F67" s="11"/>
      <c r="G67" s="11"/>
      <c r="H67" s="23" t="s">
        <v>11</v>
      </c>
    </row>
    <row r="68" spans="1:8" x14ac:dyDescent="0.2">
      <c r="A68" s="7" t="s">
        <v>108</v>
      </c>
      <c r="B68" s="8" t="s">
        <v>14</v>
      </c>
      <c r="C68" s="8" t="s">
        <v>15</v>
      </c>
      <c r="D68" s="15" t="s">
        <v>109</v>
      </c>
      <c r="E68" s="9">
        <v>3</v>
      </c>
      <c r="F68" s="9">
        <v>100.23</v>
      </c>
      <c r="G68" s="10">
        <f>ROUND(E68*F68,2)</f>
        <v>300.69</v>
      </c>
      <c r="H68" s="23" t="s">
        <v>11</v>
      </c>
    </row>
    <row r="69" spans="1:8" ht="72" x14ac:dyDescent="0.2">
      <c r="A69" s="11"/>
      <c r="B69" s="11"/>
      <c r="C69" s="11"/>
      <c r="D69" s="15" t="s">
        <v>110</v>
      </c>
      <c r="E69" s="11"/>
      <c r="F69" s="11"/>
      <c r="G69" s="11"/>
      <c r="H69" s="23" t="s">
        <v>11</v>
      </c>
    </row>
    <row r="70" spans="1:8" x14ac:dyDescent="0.2">
      <c r="A70" s="7" t="s">
        <v>111</v>
      </c>
      <c r="B70" s="8" t="s">
        <v>14</v>
      </c>
      <c r="C70" s="8" t="s">
        <v>15</v>
      </c>
      <c r="D70" s="15" t="s">
        <v>112</v>
      </c>
      <c r="E70" s="9">
        <v>32</v>
      </c>
      <c r="F70" s="9">
        <v>64.430000000000007</v>
      </c>
      <c r="G70" s="10">
        <f>ROUND(E70*F70,2)</f>
        <v>2061.7600000000002</v>
      </c>
      <c r="H70" s="23" t="s">
        <v>11</v>
      </c>
    </row>
    <row r="71" spans="1:8" x14ac:dyDescent="0.2">
      <c r="A71" s="11"/>
      <c r="B71" s="11"/>
      <c r="C71" s="11"/>
      <c r="D71" s="15" t="s">
        <v>113</v>
      </c>
      <c r="E71" s="11"/>
      <c r="F71" s="11"/>
      <c r="G71" s="11"/>
      <c r="H71" s="23" t="s">
        <v>11</v>
      </c>
    </row>
    <row r="72" spans="1:8" x14ac:dyDescent="0.2">
      <c r="A72" s="7" t="s">
        <v>114</v>
      </c>
      <c r="B72" s="8" t="s">
        <v>14</v>
      </c>
      <c r="C72" s="8" t="s">
        <v>115</v>
      </c>
      <c r="D72" s="15" t="s">
        <v>116</v>
      </c>
      <c r="E72" s="9">
        <v>100</v>
      </c>
      <c r="F72" s="9">
        <v>25.77</v>
      </c>
      <c r="G72" s="10">
        <f>ROUND(E72*F72,2)</f>
        <v>2577</v>
      </c>
      <c r="H72" s="23" t="s">
        <v>11</v>
      </c>
    </row>
    <row r="73" spans="1:8" ht="132" x14ac:dyDescent="0.2">
      <c r="A73" s="11"/>
      <c r="B73" s="11"/>
      <c r="C73" s="11"/>
      <c r="D73" s="15" t="s">
        <v>117</v>
      </c>
      <c r="E73" s="11"/>
      <c r="F73" s="11"/>
      <c r="G73" s="11"/>
      <c r="H73" s="23" t="s">
        <v>11</v>
      </c>
    </row>
    <row r="74" spans="1:8" x14ac:dyDescent="0.2">
      <c r="A74" s="7" t="s">
        <v>118</v>
      </c>
      <c r="B74" s="8" t="s">
        <v>14</v>
      </c>
      <c r="C74" s="8" t="s">
        <v>15</v>
      </c>
      <c r="D74" s="15" t="s">
        <v>119</v>
      </c>
      <c r="E74" s="9">
        <v>3</v>
      </c>
      <c r="F74" s="9">
        <v>787.54</v>
      </c>
      <c r="G74" s="10">
        <f>ROUND(E74*F74,2)</f>
        <v>2362.62</v>
      </c>
      <c r="H74" s="23" t="s">
        <v>11</v>
      </c>
    </row>
    <row r="75" spans="1:8" ht="192" x14ac:dyDescent="0.2">
      <c r="A75" s="11"/>
      <c r="B75" s="11"/>
      <c r="C75" s="11"/>
      <c r="D75" s="15" t="s">
        <v>120</v>
      </c>
      <c r="E75" s="11"/>
      <c r="F75" s="11"/>
      <c r="G75" s="11"/>
      <c r="H75" s="23" t="s">
        <v>11</v>
      </c>
    </row>
    <row r="76" spans="1:8" x14ac:dyDescent="0.2">
      <c r="A76" s="7" t="s">
        <v>121</v>
      </c>
      <c r="B76" s="8" t="s">
        <v>14</v>
      </c>
      <c r="C76" s="8" t="s">
        <v>15</v>
      </c>
      <c r="D76" s="15" t="s">
        <v>122</v>
      </c>
      <c r="E76" s="9">
        <v>4</v>
      </c>
      <c r="F76" s="9">
        <v>674.42</v>
      </c>
      <c r="G76" s="10">
        <f>ROUND(E76*F76,2)</f>
        <v>2697.68</v>
      </c>
      <c r="H76" s="23" t="s">
        <v>11</v>
      </c>
    </row>
    <row r="77" spans="1:8" ht="216" x14ac:dyDescent="0.2">
      <c r="A77" s="11"/>
      <c r="B77" s="11"/>
      <c r="C77" s="11"/>
      <c r="D77" s="15" t="s">
        <v>123</v>
      </c>
      <c r="E77" s="11"/>
      <c r="F77" s="11"/>
      <c r="G77" s="11"/>
      <c r="H77" s="23" t="s">
        <v>11</v>
      </c>
    </row>
    <row r="78" spans="1:8" x14ac:dyDescent="0.2">
      <c r="A78" s="7" t="s">
        <v>124</v>
      </c>
      <c r="B78" s="8" t="s">
        <v>14</v>
      </c>
      <c r="C78" s="8" t="s">
        <v>15</v>
      </c>
      <c r="D78" s="15" t="s">
        <v>125</v>
      </c>
      <c r="E78" s="9">
        <v>1</v>
      </c>
      <c r="F78" s="9">
        <v>536.96</v>
      </c>
      <c r="G78" s="10">
        <f>ROUND(E78*F78,2)</f>
        <v>536.96</v>
      </c>
      <c r="H78" s="23" t="s">
        <v>11</v>
      </c>
    </row>
    <row r="79" spans="1:8" ht="168" x14ac:dyDescent="0.2">
      <c r="A79" s="11"/>
      <c r="B79" s="11"/>
      <c r="C79" s="11"/>
      <c r="D79" s="15" t="s">
        <v>126</v>
      </c>
      <c r="E79" s="11"/>
      <c r="F79" s="11"/>
      <c r="G79" s="11"/>
      <c r="H79" s="23" t="s">
        <v>11</v>
      </c>
    </row>
    <row r="80" spans="1:8" x14ac:dyDescent="0.2">
      <c r="A80" s="7" t="s">
        <v>127</v>
      </c>
      <c r="B80" s="8" t="s">
        <v>14</v>
      </c>
      <c r="C80" s="8" t="s">
        <v>15</v>
      </c>
      <c r="D80" s="15" t="s">
        <v>128</v>
      </c>
      <c r="E80" s="9">
        <v>6</v>
      </c>
      <c r="F80" s="9">
        <v>1460.52</v>
      </c>
      <c r="G80" s="10">
        <f>ROUND(E80*F80,2)</f>
        <v>8763.1200000000008</v>
      </c>
      <c r="H80" s="23" t="s">
        <v>11</v>
      </c>
    </row>
    <row r="81" spans="1:8" ht="156" x14ac:dyDescent="0.2">
      <c r="A81" s="11"/>
      <c r="B81" s="11"/>
      <c r="C81" s="11"/>
      <c r="D81" s="15" t="s">
        <v>129</v>
      </c>
      <c r="E81" s="11"/>
      <c r="F81" s="11"/>
      <c r="G81" s="11"/>
      <c r="H81" s="23" t="s">
        <v>11</v>
      </c>
    </row>
    <row r="82" spans="1:8" x14ac:dyDescent="0.2">
      <c r="A82" s="7" t="s">
        <v>130</v>
      </c>
      <c r="B82" s="8" t="s">
        <v>14</v>
      </c>
      <c r="C82" s="8" t="s">
        <v>15</v>
      </c>
      <c r="D82" s="15" t="s">
        <v>131</v>
      </c>
      <c r="E82" s="9">
        <v>1</v>
      </c>
      <c r="F82" s="9">
        <v>1073.92</v>
      </c>
      <c r="G82" s="10">
        <f>ROUND(E82*F82,2)</f>
        <v>1073.92</v>
      </c>
      <c r="H82" s="23" t="s">
        <v>11</v>
      </c>
    </row>
    <row r="83" spans="1:8" ht="96" x14ac:dyDescent="0.2">
      <c r="A83" s="11"/>
      <c r="B83" s="11"/>
      <c r="C83" s="11"/>
      <c r="D83" s="15" t="s">
        <v>132</v>
      </c>
      <c r="E83" s="11"/>
      <c r="F83" s="11"/>
      <c r="G83" s="11"/>
      <c r="H83" s="23" t="s">
        <v>11</v>
      </c>
    </row>
    <row r="84" spans="1:8" x14ac:dyDescent="0.2">
      <c r="A84" s="11"/>
      <c r="B84" s="11"/>
      <c r="C84" s="11"/>
      <c r="D84" s="18" t="s">
        <v>133</v>
      </c>
      <c r="E84" s="12">
        <v>1</v>
      </c>
      <c r="F84" s="13">
        <f>G64+G66+G68+G70+G72+G74+G76+G78+G80+G82</f>
        <v>22578.81</v>
      </c>
      <c r="G84" s="13">
        <f>ROUND(E84*F84,2)</f>
        <v>22578.81</v>
      </c>
      <c r="H84" s="23" t="s">
        <v>11</v>
      </c>
    </row>
    <row r="85" spans="1:8" ht="1" customHeight="1" x14ac:dyDescent="0.2">
      <c r="A85" s="14"/>
      <c r="B85" s="14"/>
      <c r="C85" s="14"/>
      <c r="D85" s="19"/>
      <c r="E85" s="14"/>
      <c r="F85" s="14"/>
      <c r="G85" s="14"/>
      <c r="H85" s="23" t="s">
        <v>11</v>
      </c>
    </row>
    <row r="86" spans="1:8" x14ac:dyDescent="0.2">
      <c r="A86" s="4" t="s">
        <v>134</v>
      </c>
      <c r="B86" s="4" t="s">
        <v>10</v>
      </c>
      <c r="C86" s="4" t="s">
        <v>11</v>
      </c>
      <c r="D86" s="17" t="s">
        <v>135</v>
      </c>
      <c r="E86" s="5">
        <f>E93</f>
        <v>1</v>
      </c>
      <c r="F86" s="6">
        <f>F93</f>
        <v>1384.62</v>
      </c>
      <c r="G86" s="6">
        <f>G93</f>
        <v>1384.62</v>
      </c>
      <c r="H86" s="23" t="s">
        <v>11</v>
      </c>
    </row>
    <row r="87" spans="1:8" x14ac:dyDescent="0.2">
      <c r="A87" s="7" t="s">
        <v>136</v>
      </c>
      <c r="B87" s="8" t="s">
        <v>14</v>
      </c>
      <c r="C87" s="8" t="s">
        <v>15</v>
      </c>
      <c r="D87" s="15" t="s">
        <v>137</v>
      </c>
      <c r="E87" s="9">
        <v>3</v>
      </c>
      <c r="F87" s="9">
        <v>60.61</v>
      </c>
      <c r="G87" s="10">
        <f>ROUND(E87*F87,2)</f>
        <v>181.83</v>
      </c>
      <c r="H87" s="23" t="s">
        <v>11</v>
      </c>
    </row>
    <row r="88" spans="1:8" ht="48" x14ac:dyDescent="0.2">
      <c r="A88" s="11"/>
      <c r="B88" s="11"/>
      <c r="C88" s="11"/>
      <c r="D88" s="15" t="s">
        <v>138</v>
      </c>
      <c r="E88" s="11"/>
      <c r="F88" s="11"/>
      <c r="G88" s="11"/>
      <c r="H88" s="23" t="s">
        <v>11</v>
      </c>
    </row>
    <row r="89" spans="1:8" x14ac:dyDescent="0.2">
      <c r="A89" s="7" t="s">
        <v>139</v>
      </c>
      <c r="B89" s="8" t="s">
        <v>14</v>
      </c>
      <c r="C89" s="8" t="s">
        <v>15</v>
      </c>
      <c r="D89" s="15" t="s">
        <v>140</v>
      </c>
      <c r="E89" s="9">
        <v>8</v>
      </c>
      <c r="F89" s="9">
        <v>21.48</v>
      </c>
      <c r="G89" s="10">
        <f>ROUND(E89*F89,2)</f>
        <v>171.84</v>
      </c>
      <c r="H89" s="23" t="s">
        <v>11</v>
      </c>
    </row>
    <row r="90" spans="1:8" ht="36" x14ac:dyDescent="0.2">
      <c r="A90" s="11"/>
      <c r="B90" s="11"/>
      <c r="C90" s="11"/>
      <c r="D90" s="15" t="s">
        <v>141</v>
      </c>
      <c r="E90" s="11"/>
      <c r="F90" s="11"/>
      <c r="G90" s="11"/>
      <c r="H90" s="23" t="s">
        <v>11</v>
      </c>
    </row>
    <row r="91" spans="1:8" x14ac:dyDescent="0.2">
      <c r="A91" s="7" t="s">
        <v>142</v>
      </c>
      <c r="B91" s="8" t="s">
        <v>14</v>
      </c>
      <c r="C91" s="8" t="s">
        <v>15</v>
      </c>
      <c r="D91" s="15" t="s">
        <v>143</v>
      </c>
      <c r="E91" s="9">
        <v>9</v>
      </c>
      <c r="F91" s="9">
        <v>114.55</v>
      </c>
      <c r="G91" s="10">
        <f>ROUND(E91*F91,2)</f>
        <v>1030.95</v>
      </c>
      <c r="H91" s="23" t="s">
        <v>11</v>
      </c>
    </row>
    <row r="92" spans="1:8" ht="36" x14ac:dyDescent="0.2">
      <c r="A92" s="11"/>
      <c r="B92" s="11"/>
      <c r="C92" s="11"/>
      <c r="D92" s="15" t="s">
        <v>144</v>
      </c>
      <c r="E92" s="11"/>
      <c r="F92" s="11"/>
      <c r="G92" s="11"/>
      <c r="H92" s="23" t="s">
        <v>11</v>
      </c>
    </row>
    <row r="93" spans="1:8" x14ac:dyDescent="0.2">
      <c r="A93" s="11"/>
      <c r="B93" s="11"/>
      <c r="C93" s="11"/>
      <c r="D93" s="18" t="s">
        <v>145</v>
      </c>
      <c r="E93" s="12">
        <v>1</v>
      </c>
      <c r="F93" s="13">
        <f>G87+G89+G91</f>
        <v>1384.62</v>
      </c>
      <c r="G93" s="13">
        <f>ROUND(E93*F93,2)</f>
        <v>1384.62</v>
      </c>
      <c r="H93" s="23" t="s">
        <v>11</v>
      </c>
    </row>
    <row r="94" spans="1:8" ht="1" customHeight="1" x14ac:dyDescent="0.2">
      <c r="A94" s="14"/>
      <c r="B94" s="14"/>
      <c r="C94" s="14"/>
      <c r="D94" s="19"/>
      <c r="E94" s="14"/>
      <c r="F94" s="14"/>
      <c r="G94" s="14"/>
      <c r="H94" s="23" t="s">
        <v>11</v>
      </c>
    </row>
    <row r="95" spans="1:8" x14ac:dyDescent="0.2">
      <c r="A95" s="4" t="s">
        <v>146</v>
      </c>
      <c r="B95" s="4" t="s">
        <v>10</v>
      </c>
      <c r="C95" s="4" t="s">
        <v>11</v>
      </c>
      <c r="D95" s="17" t="s">
        <v>147</v>
      </c>
      <c r="E95" s="5">
        <f>E104</f>
        <v>1</v>
      </c>
      <c r="F95" s="6">
        <f>F104</f>
        <v>31859.599999999999</v>
      </c>
      <c r="G95" s="6">
        <f>G104</f>
        <v>31859.599999999999</v>
      </c>
      <c r="H95" s="23" t="s">
        <v>11</v>
      </c>
    </row>
    <row r="96" spans="1:8" x14ac:dyDescent="0.2">
      <c r="A96" s="7" t="s">
        <v>148</v>
      </c>
      <c r="B96" s="8" t="s">
        <v>14</v>
      </c>
      <c r="C96" s="8" t="s">
        <v>15</v>
      </c>
      <c r="D96" s="15" t="s">
        <v>149</v>
      </c>
      <c r="E96" s="9">
        <v>1</v>
      </c>
      <c r="F96" s="9">
        <v>16466.740000000002</v>
      </c>
      <c r="G96" s="10">
        <f>ROUND(E96*F96,2)</f>
        <v>16466.740000000002</v>
      </c>
      <c r="H96" s="23" t="s">
        <v>11</v>
      </c>
    </row>
    <row r="97" spans="1:8" ht="262" x14ac:dyDescent="0.2">
      <c r="A97" s="11"/>
      <c r="B97" s="11"/>
      <c r="C97" s="11"/>
      <c r="D97" s="15" t="s">
        <v>150</v>
      </c>
      <c r="E97" s="11"/>
      <c r="F97" s="11"/>
      <c r="G97" s="11"/>
      <c r="H97" s="23" t="s">
        <v>277</v>
      </c>
    </row>
    <row r="98" spans="1:8" x14ac:dyDescent="0.2">
      <c r="A98" s="7" t="s">
        <v>151</v>
      </c>
      <c r="B98" s="8" t="s">
        <v>14</v>
      </c>
      <c r="C98" s="8" t="s">
        <v>15</v>
      </c>
      <c r="D98" s="15" t="s">
        <v>152</v>
      </c>
      <c r="E98" s="9">
        <v>1</v>
      </c>
      <c r="F98" s="9">
        <v>6629.66</v>
      </c>
      <c r="G98" s="10">
        <f>ROUND(E98*F98,2)</f>
        <v>6629.66</v>
      </c>
      <c r="H98" s="23" t="s">
        <v>11</v>
      </c>
    </row>
    <row r="99" spans="1:8" ht="240" x14ac:dyDescent="0.2">
      <c r="A99" s="11"/>
      <c r="B99" s="11"/>
      <c r="C99" s="11"/>
      <c r="D99" s="15" t="s">
        <v>153</v>
      </c>
      <c r="E99" s="11"/>
      <c r="F99" s="11"/>
      <c r="G99" s="11"/>
      <c r="H99" s="23" t="s">
        <v>278</v>
      </c>
    </row>
    <row r="100" spans="1:8" x14ac:dyDescent="0.2">
      <c r="A100" s="7" t="s">
        <v>154</v>
      </c>
      <c r="B100" s="8" t="s">
        <v>14</v>
      </c>
      <c r="C100" s="8" t="s">
        <v>115</v>
      </c>
      <c r="D100" s="15" t="s">
        <v>155</v>
      </c>
      <c r="E100" s="9">
        <v>100</v>
      </c>
      <c r="F100" s="9">
        <v>60.14</v>
      </c>
      <c r="G100" s="10">
        <f>ROUND(E100*F100,2)</f>
        <v>6014</v>
      </c>
      <c r="H100" s="23" t="s">
        <v>11</v>
      </c>
    </row>
    <row r="101" spans="1:8" ht="108" x14ac:dyDescent="0.2">
      <c r="A101" s="11"/>
      <c r="B101" s="11"/>
      <c r="C101" s="11"/>
      <c r="D101" s="15" t="s">
        <v>156</v>
      </c>
      <c r="E101" s="11"/>
      <c r="F101" s="11"/>
      <c r="G101" s="11"/>
      <c r="H101" s="23" t="s">
        <v>279</v>
      </c>
    </row>
    <row r="102" spans="1:8" x14ac:dyDescent="0.2">
      <c r="A102" s="7" t="s">
        <v>157</v>
      </c>
      <c r="B102" s="8" t="s">
        <v>14</v>
      </c>
      <c r="C102" s="8" t="s">
        <v>15</v>
      </c>
      <c r="D102" s="15" t="s">
        <v>158</v>
      </c>
      <c r="E102" s="9">
        <v>12</v>
      </c>
      <c r="F102" s="9">
        <v>229.1</v>
      </c>
      <c r="G102" s="10">
        <f>ROUND(E102*F102,2)</f>
        <v>2749.2</v>
      </c>
      <c r="H102" s="23" t="s">
        <v>11</v>
      </c>
    </row>
    <row r="103" spans="1:8" ht="48" x14ac:dyDescent="0.2">
      <c r="A103" s="11"/>
      <c r="B103" s="11"/>
      <c r="C103" s="11"/>
      <c r="D103" s="15" t="s">
        <v>159</v>
      </c>
      <c r="E103" s="11"/>
      <c r="F103" s="11"/>
      <c r="G103" s="11"/>
      <c r="H103" s="23" t="s">
        <v>11</v>
      </c>
    </row>
    <row r="104" spans="1:8" x14ac:dyDescent="0.2">
      <c r="A104" s="11"/>
      <c r="B104" s="11"/>
      <c r="C104" s="11"/>
      <c r="D104" s="18" t="s">
        <v>160</v>
      </c>
      <c r="E104" s="12">
        <v>1</v>
      </c>
      <c r="F104" s="13">
        <f>G96+G98+G100+G102</f>
        <v>31859.599999999999</v>
      </c>
      <c r="G104" s="13">
        <f>ROUND(E104*F104,2)</f>
        <v>31859.599999999999</v>
      </c>
      <c r="H104" s="23" t="s">
        <v>11</v>
      </c>
    </row>
    <row r="105" spans="1:8" ht="1" customHeight="1" x14ac:dyDescent="0.2">
      <c r="A105" s="14"/>
      <c r="B105" s="14"/>
      <c r="C105" s="14"/>
      <c r="D105" s="19"/>
      <c r="E105" s="14"/>
      <c r="F105" s="14"/>
      <c r="G105" s="14"/>
      <c r="H105" s="23" t="s">
        <v>11</v>
      </c>
    </row>
    <row r="106" spans="1:8" x14ac:dyDescent="0.2">
      <c r="A106" s="4" t="s">
        <v>161</v>
      </c>
      <c r="B106" s="4" t="s">
        <v>10</v>
      </c>
      <c r="C106" s="4" t="s">
        <v>11</v>
      </c>
      <c r="D106" s="17" t="s">
        <v>162</v>
      </c>
      <c r="E106" s="5">
        <f>E111</f>
        <v>1</v>
      </c>
      <c r="F106" s="6">
        <f>F111</f>
        <v>4140.05</v>
      </c>
      <c r="G106" s="6">
        <f>G111</f>
        <v>4140.05</v>
      </c>
      <c r="H106" s="23" t="s">
        <v>11</v>
      </c>
    </row>
    <row r="107" spans="1:8" x14ac:dyDescent="0.2">
      <c r="A107" s="7" t="s">
        <v>163</v>
      </c>
      <c r="B107" s="8" t="s">
        <v>14</v>
      </c>
      <c r="C107" s="8" t="s">
        <v>22</v>
      </c>
      <c r="D107" s="15" t="s">
        <v>164</v>
      </c>
      <c r="E107" s="9">
        <v>183.88</v>
      </c>
      <c r="F107" s="9">
        <v>10.74</v>
      </c>
      <c r="G107" s="10">
        <f>ROUND(E107*F107,2)</f>
        <v>1974.87</v>
      </c>
      <c r="H107" s="23" t="s">
        <v>11</v>
      </c>
    </row>
    <row r="108" spans="1:8" ht="96" x14ac:dyDescent="0.2">
      <c r="A108" s="11"/>
      <c r="B108" s="11"/>
      <c r="C108" s="11"/>
      <c r="D108" s="15" t="s">
        <v>165</v>
      </c>
      <c r="E108" s="11"/>
      <c r="F108" s="11"/>
      <c r="G108" s="11"/>
      <c r="H108" s="23" t="s">
        <v>11</v>
      </c>
    </row>
    <row r="109" spans="1:8" x14ac:dyDescent="0.2">
      <c r="A109" s="7" t="s">
        <v>166</v>
      </c>
      <c r="B109" s="8" t="s">
        <v>14</v>
      </c>
      <c r="C109" s="8" t="s">
        <v>22</v>
      </c>
      <c r="D109" s="15" t="s">
        <v>167</v>
      </c>
      <c r="E109" s="9">
        <v>201.6</v>
      </c>
      <c r="F109" s="9">
        <v>10.74</v>
      </c>
      <c r="G109" s="10">
        <f>ROUND(E109*F109,2)</f>
        <v>2165.1799999999998</v>
      </c>
      <c r="H109" s="23" t="s">
        <v>11</v>
      </c>
    </row>
    <row r="110" spans="1:8" ht="84" x14ac:dyDescent="0.2">
      <c r="A110" s="11"/>
      <c r="B110" s="11"/>
      <c r="C110" s="11"/>
      <c r="D110" s="15" t="s">
        <v>168</v>
      </c>
      <c r="E110" s="11"/>
      <c r="F110" s="11"/>
      <c r="G110" s="11"/>
      <c r="H110" s="23" t="s">
        <v>11</v>
      </c>
    </row>
    <row r="111" spans="1:8" x14ac:dyDescent="0.2">
      <c r="A111" s="11"/>
      <c r="B111" s="11"/>
      <c r="C111" s="11"/>
      <c r="D111" s="18" t="s">
        <v>169</v>
      </c>
      <c r="E111" s="12">
        <v>1</v>
      </c>
      <c r="F111" s="13">
        <f>G107+G109</f>
        <v>4140.05</v>
      </c>
      <c r="G111" s="13">
        <f>ROUND(E111*F111,2)</f>
        <v>4140.05</v>
      </c>
      <c r="H111" s="23" t="s">
        <v>11</v>
      </c>
    </row>
    <row r="112" spans="1:8" ht="1" customHeight="1" x14ac:dyDescent="0.2">
      <c r="A112" s="14"/>
      <c r="B112" s="14"/>
      <c r="C112" s="14"/>
      <c r="D112" s="19"/>
      <c r="E112" s="14"/>
      <c r="F112" s="14"/>
      <c r="G112" s="14"/>
      <c r="H112" s="23" t="s">
        <v>11</v>
      </c>
    </row>
    <row r="113" spans="1:8" x14ac:dyDescent="0.2">
      <c r="A113" s="4" t="s">
        <v>170</v>
      </c>
      <c r="B113" s="4" t="s">
        <v>10</v>
      </c>
      <c r="C113" s="4" t="s">
        <v>11</v>
      </c>
      <c r="D113" s="17" t="s">
        <v>171</v>
      </c>
      <c r="E113" s="5">
        <f>E121</f>
        <v>1</v>
      </c>
      <c r="F113" s="6">
        <f>F121</f>
        <v>2448.6999999999998</v>
      </c>
      <c r="G113" s="6">
        <f>G121</f>
        <v>2448.6999999999998</v>
      </c>
      <c r="H113" s="23" t="s">
        <v>11</v>
      </c>
    </row>
    <row r="114" spans="1:8" x14ac:dyDescent="0.2">
      <c r="A114" s="11"/>
      <c r="B114" s="11"/>
      <c r="C114" s="11"/>
      <c r="D114" s="15" t="s">
        <v>172</v>
      </c>
      <c r="E114" s="11"/>
      <c r="F114" s="11"/>
      <c r="G114" s="11"/>
      <c r="H114" s="23" t="s">
        <v>11</v>
      </c>
    </row>
    <row r="115" spans="1:8" x14ac:dyDescent="0.2">
      <c r="A115" s="7" t="s">
        <v>173</v>
      </c>
      <c r="B115" s="8" t="s">
        <v>14</v>
      </c>
      <c r="C115" s="8" t="s">
        <v>22</v>
      </c>
      <c r="D115" s="15" t="s">
        <v>174</v>
      </c>
      <c r="E115" s="9">
        <v>62.4</v>
      </c>
      <c r="F115" s="9">
        <v>21.48</v>
      </c>
      <c r="G115" s="10">
        <f>ROUND(E115*F115,2)</f>
        <v>1340.35</v>
      </c>
      <c r="H115" s="23" t="s">
        <v>11</v>
      </c>
    </row>
    <row r="116" spans="1:8" ht="84" x14ac:dyDescent="0.2">
      <c r="A116" s="11"/>
      <c r="B116" s="11"/>
      <c r="C116" s="11"/>
      <c r="D116" s="15" t="s">
        <v>175</v>
      </c>
      <c r="E116" s="11"/>
      <c r="F116" s="11"/>
      <c r="G116" s="11"/>
      <c r="H116" s="23" t="s">
        <v>11</v>
      </c>
    </row>
    <row r="117" spans="1:8" x14ac:dyDescent="0.2">
      <c r="A117" s="7" t="s">
        <v>176</v>
      </c>
      <c r="B117" s="8" t="s">
        <v>14</v>
      </c>
      <c r="C117" s="8" t="s">
        <v>22</v>
      </c>
      <c r="D117" s="15" t="s">
        <v>177</v>
      </c>
      <c r="E117" s="9">
        <v>62.4</v>
      </c>
      <c r="F117" s="9">
        <v>14.32</v>
      </c>
      <c r="G117" s="10">
        <f>ROUND(E117*F117,2)</f>
        <v>893.57</v>
      </c>
      <c r="H117" s="23" t="s">
        <v>11</v>
      </c>
    </row>
    <row r="118" spans="1:8" ht="132" x14ac:dyDescent="0.2">
      <c r="A118" s="11"/>
      <c r="B118" s="11"/>
      <c r="C118" s="11"/>
      <c r="D118" s="15" t="s">
        <v>178</v>
      </c>
      <c r="E118" s="11"/>
      <c r="F118" s="11"/>
      <c r="G118" s="11"/>
      <c r="H118" s="23" t="s">
        <v>11</v>
      </c>
    </row>
    <row r="119" spans="1:8" x14ac:dyDescent="0.2">
      <c r="A119" s="7" t="s">
        <v>179</v>
      </c>
      <c r="B119" s="8" t="s">
        <v>14</v>
      </c>
      <c r="C119" s="8" t="s">
        <v>15</v>
      </c>
      <c r="D119" s="15" t="s">
        <v>180</v>
      </c>
      <c r="E119" s="9">
        <v>1</v>
      </c>
      <c r="F119" s="9">
        <v>214.78</v>
      </c>
      <c r="G119" s="10">
        <f>ROUND(E119*F119,2)</f>
        <v>214.78</v>
      </c>
      <c r="H119" s="23" t="s">
        <v>11</v>
      </c>
    </row>
    <row r="120" spans="1:8" x14ac:dyDescent="0.2">
      <c r="A120" s="11"/>
      <c r="B120" s="11"/>
      <c r="C120" s="11"/>
      <c r="D120" s="15" t="s">
        <v>181</v>
      </c>
      <c r="E120" s="11"/>
      <c r="F120" s="11"/>
      <c r="G120" s="11"/>
      <c r="H120" s="23" t="s">
        <v>11</v>
      </c>
    </row>
    <row r="121" spans="1:8" x14ac:dyDescent="0.2">
      <c r="A121" s="11"/>
      <c r="B121" s="11"/>
      <c r="C121" s="11"/>
      <c r="D121" s="18" t="s">
        <v>182</v>
      </c>
      <c r="E121" s="12">
        <v>1</v>
      </c>
      <c r="F121" s="13">
        <f>G115+G117+G119</f>
        <v>2448.6999999999998</v>
      </c>
      <c r="G121" s="13">
        <f>ROUND(E121*F121,2)</f>
        <v>2448.6999999999998</v>
      </c>
      <c r="H121" s="23" t="s">
        <v>11</v>
      </c>
    </row>
    <row r="122" spans="1:8" ht="1" customHeight="1" x14ac:dyDescent="0.2">
      <c r="A122" s="14"/>
      <c r="B122" s="14"/>
      <c r="C122" s="14"/>
      <c r="D122" s="19"/>
      <c r="E122" s="14"/>
      <c r="F122" s="14"/>
      <c r="G122" s="14"/>
      <c r="H122" s="23" t="s">
        <v>11</v>
      </c>
    </row>
    <row r="123" spans="1:8" x14ac:dyDescent="0.2">
      <c r="A123" s="4" t="s">
        <v>183</v>
      </c>
      <c r="B123" s="4" t="s">
        <v>10</v>
      </c>
      <c r="C123" s="4" t="s">
        <v>11</v>
      </c>
      <c r="D123" s="17" t="s">
        <v>184</v>
      </c>
      <c r="E123" s="5">
        <f>E127</f>
        <v>1</v>
      </c>
      <c r="F123" s="6">
        <f>F127</f>
        <v>749.58</v>
      </c>
      <c r="G123" s="6">
        <f>G127</f>
        <v>749.58</v>
      </c>
      <c r="H123" s="23" t="s">
        <v>11</v>
      </c>
    </row>
    <row r="124" spans="1:8" x14ac:dyDescent="0.2">
      <c r="A124" s="11"/>
      <c r="B124" s="11"/>
      <c r="C124" s="11"/>
      <c r="D124" s="15" t="s">
        <v>184</v>
      </c>
      <c r="E124" s="11"/>
      <c r="F124" s="11"/>
      <c r="G124" s="11"/>
      <c r="H124" s="23" t="s">
        <v>11</v>
      </c>
    </row>
    <row r="125" spans="1:8" x14ac:dyDescent="0.2">
      <c r="A125" s="7" t="s">
        <v>185</v>
      </c>
      <c r="B125" s="8" t="s">
        <v>14</v>
      </c>
      <c r="C125" s="8" t="s">
        <v>22</v>
      </c>
      <c r="D125" s="15" t="s">
        <v>186</v>
      </c>
      <c r="E125" s="9">
        <v>3.49</v>
      </c>
      <c r="F125" s="9">
        <v>214.78</v>
      </c>
      <c r="G125" s="10">
        <f>ROUND(E125*F125,2)</f>
        <v>749.58</v>
      </c>
      <c r="H125" s="23" t="s">
        <v>11</v>
      </c>
    </row>
    <row r="126" spans="1:8" ht="72" x14ac:dyDescent="0.2">
      <c r="A126" s="11"/>
      <c r="B126" s="11"/>
      <c r="C126" s="11"/>
      <c r="D126" s="15" t="s">
        <v>187</v>
      </c>
      <c r="E126" s="11"/>
      <c r="F126" s="11"/>
      <c r="G126" s="11"/>
      <c r="H126" s="23" t="s">
        <v>280</v>
      </c>
    </row>
    <row r="127" spans="1:8" x14ac:dyDescent="0.2">
      <c r="A127" s="11"/>
      <c r="B127" s="11"/>
      <c r="C127" s="11"/>
      <c r="D127" s="18" t="s">
        <v>188</v>
      </c>
      <c r="E127" s="12">
        <v>1</v>
      </c>
      <c r="F127" s="13">
        <f>G125</f>
        <v>749.58</v>
      </c>
      <c r="G127" s="13">
        <f>ROUND(E127*F127,2)</f>
        <v>749.58</v>
      </c>
      <c r="H127" s="23" t="s">
        <v>11</v>
      </c>
    </row>
    <row r="128" spans="1:8" ht="1" customHeight="1" x14ac:dyDescent="0.2">
      <c r="A128" s="14"/>
      <c r="B128" s="14"/>
      <c r="C128" s="14"/>
      <c r="D128" s="19"/>
      <c r="E128" s="14"/>
      <c r="F128" s="14"/>
      <c r="G128" s="14"/>
      <c r="H128" s="23" t="s">
        <v>11</v>
      </c>
    </row>
    <row r="129" spans="1:8" x14ac:dyDescent="0.2">
      <c r="A129" s="4" t="s">
        <v>189</v>
      </c>
      <c r="B129" s="4" t="s">
        <v>10</v>
      </c>
      <c r="C129" s="4" t="s">
        <v>11</v>
      </c>
      <c r="D129" s="17" t="s">
        <v>190</v>
      </c>
      <c r="E129" s="5">
        <f>E159</f>
        <v>1</v>
      </c>
      <c r="F129" s="6">
        <f>F159</f>
        <v>21328.080000000002</v>
      </c>
      <c r="G129" s="6">
        <f>G159</f>
        <v>21328.080000000002</v>
      </c>
      <c r="H129" s="23" t="s">
        <v>11</v>
      </c>
    </row>
    <row r="130" spans="1:8" x14ac:dyDescent="0.2">
      <c r="A130" s="11"/>
      <c r="B130" s="11"/>
      <c r="C130" s="11"/>
      <c r="D130" s="15" t="s">
        <v>190</v>
      </c>
      <c r="E130" s="11"/>
      <c r="F130" s="11"/>
      <c r="G130" s="11"/>
      <c r="H130" s="23" t="s">
        <v>11</v>
      </c>
    </row>
    <row r="131" spans="1:8" x14ac:dyDescent="0.2">
      <c r="A131" s="7" t="s">
        <v>191</v>
      </c>
      <c r="B131" s="8" t="s">
        <v>14</v>
      </c>
      <c r="C131" s="8" t="s">
        <v>15</v>
      </c>
      <c r="D131" s="15" t="s">
        <v>192</v>
      </c>
      <c r="E131" s="9">
        <v>1</v>
      </c>
      <c r="F131" s="9">
        <v>515.48</v>
      </c>
      <c r="G131" s="10">
        <f>ROUND(E131*F131,2)</f>
        <v>515.48</v>
      </c>
      <c r="H131" s="23" t="s">
        <v>11</v>
      </c>
    </row>
    <row r="132" spans="1:8" ht="262" x14ac:dyDescent="0.2">
      <c r="A132" s="11"/>
      <c r="B132" s="11"/>
      <c r="C132" s="11"/>
      <c r="D132" s="15" t="s">
        <v>193</v>
      </c>
      <c r="E132" s="11"/>
      <c r="F132" s="11"/>
      <c r="G132" s="11"/>
      <c r="H132" s="23" t="s">
        <v>11</v>
      </c>
    </row>
    <row r="133" spans="1:8" x14ac:dyDescent="0.2">
      <c r="A133" s="7" t="s">
        <v>194</v>
      </c>
      <c r="B133" s="8" t="s">
        <v>14</v>
      </c>
      <c r="C133" s="8" t="s">
        <v>15</v>
      </c>
      <c r="D133" s="15" t="s">
        <v>195</v>
      </c>
      <c r="E133" s="9">
        <v>30</v>
      </c>
      <c r="F133" s="9">
        <v>64.430000000000007</v>
      </c>
      <c r="G133" s="10">
        <f>ROUND(E133*F133,2)</f>
        <v>1932.9</v>
      </c>
      <c r="H133" s="23" t="s">
        <v>11</v>
      </c>
    </row>
    <row r="134" spans="1:8" ht="48" x14ac:dyDescent="0.2">
      <c r="A134" s="11"/>
      <c r="B134" s="11"/>
      <c r="C134" s="11"/>
      <c r="D134" s="15" t="s">
        <v>196</v>
      </c>
      <c r="E134" s="11"/>
      <c r="F134" s="11"/>
      <c r="G134" s="11"/>
      <c r="H134" s="23" t="s">
        <v>11</v>
      </c>
    </row>
    <row r="135" spans="1:8" x14ac:dyDescent="0.2">
      <c r="A135" s="7" t="s">
        <v>197</v>
      </c>
      <c r="B135" s="8" t="s">
        <v>14</v>
      </c>
      <c r="C135" s="8" t="s">
        <v>15</v>
      </c>
      <c r="D135" s="15" t="s">
        <v>198</v>
      </c>
      <c r="E135" s="9">
        <v>4</v>
      </c>
      <c r="F135" s="9">
        <v>35.799999999999997</v>
      </c>
      <c r="G135" s="10">
        <f>ROUND(E135*F135,2)</f>
        <v>143.19999999999999</v>
      </c>
      <c r="H135" s="23" t="s">
        <v>11</v>
      </c>
    </row>
    <row r="136" spans="1:8" ht="156" x14ac:dyDescent="0.2">
      <c r="A136" s="11"/>
      <c r="B136" s="11"/>
      <c r="C136" s="11"/>
      <c r="D136" s="15" t="s">
        <v>199</v>
      </c>
      <c r="E136" s="11"/>
      <c r="F136" s="11"/>
      <c r="G136" s="11"/>
      <c r="H136" s="23" t="s">
        <v>281</v>
      </c>
    </row>
    <row r="137" spans="1:8" x14ac:dyDescent="0.2">
      <c r="A137" s="7" t="s">
        <v>200</v>
      </c>
      <c r="B137" s="8" t="s">
        <v>14</v>
      </c>
      <c r="C137" s="8" t="s">
        <v>15</v>
      </c>
      <c r="D137" s="15" t="s">
        <v>201</v>
      </c>
      <c r="E137" s="9">
        <v>10</v>
      </c>
      <c r="F137" s="9">
        <v>35.799999999999997</v>
      </c>
      <c r="G137" s="10">
        <f>ROUND(E137*F137,2)</f>
        <v>358</v>
      </c>
      <c r="H137" s="23" t="s">
        <v>11</v>
      </c>
    </row>
    <row r="138" spans="1:8" ht="156" x14ac:dyDescent="0.2">
      <c r="A138" s="11"/>
      <c r="B138" s="11"/>
      <c r="C138" s="11"/>
      <c r="D138" s="15" t="s">
        <v>202</v>
      </c>
      <c r="E138" s="11"/>
      <c r="F138" s="11"/>
      <c r="G138" s="11"/>
      <c r="H138" s="23" t="s">
        <v>281</v>
      </c>
    </row>
    <row r="139" spans="1:8" x14ac:dyDescent="0.2">
      <c r="A139" s="7" t="s">
        <v>203</v>
      </c>
      <c r="B139" s="8" t="s">
        <v>14</v>
      </c>
      <c r="C139" s="8" t="s">
        <v>15</v>
      </c>
      <c r="D139" s="15" t="s">
        <v>204</v>
      </c>
      <c r="E139" s="9">
        <v>22</v>
      </c>
      <c r="F139" s="9">
        <v>35.799999999999997</v>
      </c>
      <c r="G139" s="10">
        <f>ROUND(E139*F139,2)</f>
        <v>787.6</v>
      </c>
      <c r="H139" s="23" t="s">
        <v>11</v>
      </c>
    </row>
    <row r="140" spans="1:8" ht="168" x14ac:dyDescent="0.2">
      <c r="A140" s="11"/>
      <c r="B140" s="11"/>
      <c r="C140" s="11"/>
      <c r="D140" s="15" t="s">
        <v>205</v>
      </c>
      <c r="E140" s="11"/>
      <c r="F140" s="11"/>
      <c r="G140" s="11"/>
      <c r="H140" s="23" t="s">
        <v>281</v>
      </c>
    </row>
    <row r="141" spans="1:8" x14ac:dyDescent="0.2">
      <c r="A141" s="7" t="s">
        <v>206</v>
      </c>
      <c r="B141" s="8" t="s">
        <v>14</v>
      </c>
      <c r="C141" s="8" t="s">
        <v>15</v>
      </c>
      <c r="D141" s="15" t="s">
        <v>207</v>
      </c>
      <c r="E141" s="9">
        <v>3</v>
      </c>
      <c r="F141" s="9">
        <v>42.96</v>
      </c>
      <c r="G141" s="10">
        <f>ROUND(E141*F141,2)</f>
        <v>128.88</v>
      </c>
      <c r="H141" s="23" t="s">
        <v>11</v>
      </c>
    </row>
    <row r="142" spans="1:8" ht="105" x14ac:dyDescent="0.2">
      <c r="A142" s="11"/>
      <c r="B142" s="11"/>
      <c r="C142" s="11"/>
      <c r="D142" s="15" t="s">
        <v>208</v>
      </c>
      <c r="E142" s="11"/>
      <c r="F142" s="11"/>
      <c r="G142" s="11"/>
      <c r="H142" s="23" t="s">
        <v>281</v>
      </c>
    </row>
    <row r="143" spans="1:8" x14ac:dyDescent="0.2">
      <c r="A143" s="7" t="s">
        <v>209</v>
      </c>
      <c r="B143" s="8" t="s">
        <v>14</v>
      </c>
      <c r="C143" s="8" t="s">
        <v>15</v>
      </c>
      <c r="D143" s="15" t="s">
        <v>210</v>
      </c>
      <c r="E143" s="9">
        <v>30</v>
      </c>
      <c r="F143" s="9">
        <v>47.25</v>
      </c>
      <c r="G143" s="10">
        <f>ROUND(E143*F143,2)</f>
        <v>1417.5</v>
      </c>
      <c r="H143" s="23" t="s">
        <v>11</v>
      </c>
    </row>
    <row r="144" spans="1:8" ht="60" x14ac:dyDescent="0.2">
      <c r="A144" s="11"/>
      <c r="B144" s="11"/>
      <c r="C144" s="11"/>
      <c r="D144" s="15" t="s">
        <v>211</v>
      </c>
      <c r="E144" s="11"/>
      <c r="F144" s="11"/>
      <c r="G144" s="11"/>
      <c r="H144" s="23" t="s">
        <v>11</v>
      </c>
    </row>
    <row r="145" spans="1:8" x14ac:dyDescent="0.2">
      <c r="A145" s="7" t="s">
        <v>212</v>
      </c>
      <c r="B145" s="8" t="s">
        <v>14</v>
      </c>
      <c r="C145" s="8" t="s">
        <v>15</v>
      </c>
      <c r="D145" s="15" t="s">
        <v>213</v>
      </c>
      <c r="E145" s="9">
        <v>1</v>
      </c>
      <c r="F145" s="9">
        <v>5011.6099999999997</v>
      </c>
      <c r="G145" s="10">
        <f>ROUND(E145*F145,2)</f>
        <v>5011.6099999999997</v>
      </c>
      <c r="H145" s="23" t="s">
        <v>11</v>
      </c>
    </row>
    <row r="146" spans="1:8" ht="48" x14ac:dyDescent="0.2">
      <c r="A146" s="11"/>
      <c r="B146" s="11"/>
      <c r="C146" s="11"/>
      <c r="D146" s="15" t="s">
        <v>214</v>
      </c>
      <c r="E146" s="11"/>
      <c r="F146" s="11"/>
      <c r="G146" s="11"/>
      <c r="H146" s="23" t="s">
        <v>11</v>
      </c>
    </row>
    <row r="147" spans="1:8" x14ac:dyDescent="0.2">
      <c r="A147" s="7" t="s">
        <v>215</v>
      </c>
      <c r="B147" s="8" t="s">
        <v>14</v>
      </c>
      <c r="C147" s="8" t="s">
        <v>15</v>
      </c>
      <c r="D147" s="15" t="s">
        <v>216</v>
      </c>
      <c r="E147" s="9">
        <v>1</v>
      </c>
      <c r="F147" s="9">
        <v>5441.18</v>
      </c>
      <c r="G147" s="10">
        <f>ROUND(E147*F147,2)</f>
        <v>5441.18</v>
      </c>
      <c r="H147" s="23" t="s">
        <v>11</v>
      </c>
    </row>
    <row r="148" spans="1:8" ht="48" x14ac:dyDescent="0.2">
      <c r="A148" s="11"/>
      <c r="B148" s="11"/>
      <c r="C148" s="11"/>
      <c r="D148" s="15" t="s">
        <v>217</v>
      </c>
      <c r="E148" s="11"/>
      <c r="F148" s="11"/>
      <c r="G148" s="11"/>
      <c r="H148" s="23" t="s">
        <v>11</v>
      </c>
    </row>
    <row r="149" spans="1:8" x14ac:dyDescent="0.2">
      <c r="A149" s="7" t="s">
        <v>218</v>
      </c>
      <c r="B149" s="8" t="s">
        <v>14</v>
      </c>
      <c r="C149" s="8" t="s">
        <v>15</v>
      </c>
      <c r="D149" s="15" t="s">
        <v>219</v>
      </c>
      <c r="E149" s="9">
        <v>1</v>
      </c>
      <c r="F149" s="9">
        <v>501.16</v>
      </c>
      <c r="G149" s="10">
        <f>ROUND(E149*F149,2)</f>
        <v>501.16</v>
      </c>
      <c r="H149" s="23" t="s">
        <v>11</v>
      </c>
    </row>
    <row r="150" spans="1:8" ht="36" x14ac:dyDescent="0.2">
      <c r="A150" s="11"/>
      <c r="B150" s="11"/>
      <c r="C150" s="11"/>
      <c r="D150" s="15" t="s">
        <v>220</v>
      </c>
      <c r="E150" s="11"/>
      <c r="F150" s="11"/>
      <c r="G150" s="11"/>
      <c r="H150" s="23" t="s">
        <v>11</v>
      </c>
    </row>
    <row r="151" spans="1:8" x14ac:dyDescent="0.2">
      <c r="A151" s="7" t="s">
        <v>221</v>
      </c>
      <c r="B151" s="8" t="s">
        <v>14</v>
      </c>
      <c r="C151" s="8" t="s">
        <v>15</v>
      </c>
      <c r="D151" s="15" t="s">
        <v>222</v>
      </c>
      <c r="E151" s="9">
        <v>1</v>
      </c>
      <c r="F151" s="9">
        <v>1145.51</v>
      </c>
      <c r="G151" s="10">
        <f>ROUND(E151*F151,2)</f>
        <v>1145.51</v>
      </c>
      <c r="H151" s="23" t="s">
        <v>11</v>
      </c>
    </row>
    <row r="152" spans="1:8" x14ac:dyDescent="0.2">
      <c r="A152" s="11"/>
      <c r="B152" s="11"/>
      <c r="C152" s="11"/>
      <c r="D152" s="15" t="s">
        <v>223</v>
      </c>
      <c r="E152" s="11"/>
      <c r="F152" s="11"/>
      <c r="G152" s="11"/>
      <c r="H152" s="23" t="s">
        <v>11</v>
      </c>
    </row>
    <row r="153" spans="1:8" x14ac:dyDescent="0.2">
      <c r="A153" s="7" t="s">
        <v>224</v>
      </c>
      <c r="B153" s="8" t="s">
        <v>14</v>
      </c>
      <c r="C153" s="8" t="s">
        <v>15</v>
      </c>
      <c r="D153" s="15" t="s">
        <v>225</v>
      </c>
      <c r="E153" s="9">
        <v>1</v>
      </c>
      <c r="F153" s="9">
        <v>1217.0999999999999</v>
      </c>
      <c r="G153" s="10">
        <f>ROUND(E153*F153,2)</f>
        <v>1217.0999999999999</v>
      </c>
      <c r="H153" s="23" t="s">
        <v>11</v>
      </c>
    </row>
    <row r="154" spans="1:8" ht="96" x14ac:dyDescent="0.2">
      <c r="A154" s="11"/>
      <c r="B154" s="11"/>
      <c r="C154" s="11"/>
      <c r="D154" s="15" t="s">
        <v>226</v>
      </c>
      <c r="E154" s="11"/>
      <c r="F154" s="11"/>
      <c r="G154" s="11"/>
      <c r="H154" s="23" t="s">
        <v>11</v>
      </c>
    </row>
    <row r="155" spans="1:8" x14ac:dyDescent="0.2">
      <c r="A155" s="7" t="s">
        <v>227</v>
      </c>
      <c r="B155" s="8" t="s">
        <v>14</v>
      </c>
      <c r="C155" s="8" t="s">
        <v>115</v>
      </c>
      <c r="D155" s="15" t="s">
        <v>228</v>
      </c>
      <c r="E155" s="9">
        <v>54</v>
      </c>
      <c r="F155" s="9">
        <v>21.48</v>
      </c>
      <c r="G155" s="10">
        <f>ROUND(E155*F155,2)</f>
        <v>1159.92</v>
      </c>
      <c r="H155" s="23" t="s">
        <v>11</v>
      </c>
    </row>
    <row r="156" spans="1:8" ht="48" x14ac:dyDescent="0.2">
      <c r="A156" s="11"/>
      <c r="B156" s="11"/>
      <c r="C156" s="11"/>
      <c r="D156" s="15" t="s">
        <v>229</v>
      </c>
      <c r="E156" s="11"/>
      <c r="F156" s="11"/>
      <c r="G156" s="11"/>
      <c r="H156" s="23" t="s">
        <v>282</v>
      </c>
    </row>
    <row r="157" spans="1:8" x14ac:dyDescent="0.2">
      <c r="A157" s="7" t="s">
        <v>230</v>
      </c>
      <c r="B157" s="8" t="s">
        <v>14</v>
      </c>
      <c r="C157" s="8" t="s">
        <v>115</v>
      </c>
      <c r="D157" s="15" t="s">
        <v>231</v>
      </c>
      <c r="E157" s="9">
        <v>73</v>
      </c>
      <c r="F157" s="9">
        <v>21.48</v>
      </c>
      <c r="G157" s="10">
        <f>ROUND(E157*F157,2)</f>
        <v>1568.04</v>
      </c>
      <c r="H157" s="23" t="s">
        <v>11</v>
      </c>
    </row>
    <row r="158" spans="1:8" ht="48" x14ac:dyDescent="0.2">
      <c r="A158" s="11"/>
      <c r="B158" s="11"/>
      <c r="C158" s="11"/>
      <c r="D158" s="15" t="s">
        <v>232</v>
      </c>
      <c r="E158" s="11"/>
      <c r="F158" s="11"/>
      <c r="G158" s="11"/>
      <c r="H158" s="23" t="s">
        <v>282</v>
      </c>
    </row>
    <row r="159" spans="1:8" x14ac:dyDescent="0.2">
      <c r="A159" s="11"/>
      <c r="B159" s="11"/>
      <c r="C159" s="11"/>
      <c r="D159" s="18" t="s">
        <v>233</v>
      </c>
      <c r="E159" s="12">
        <v>1</v>
      </c>
      <c r="F159" s="13">
        <f>G131+G133+G135+G137+G139+G141+G143+G145+G147+G149+G151+G153+G155+G157</f>
        <v>21328.080000000002</v>
      </c>
      <c r="G159" s="13">
        <f>ROUND(E159*F159,2)</f>
        <v>21328.080000000002</v>
      </c>
      <c r="H159" s="23" t="s">
        <v>11</v>
      </c>
    </row>
    <row r="160" spans="1:8" ht="1" customHeight="1" x14ac:dyDescent="0.2">
      <c r="A160" s="14"/>
      <c r="B160" s="14"/>
      <c r="C160" s="14"/>
      <c r="D160" s="19"/>
      <c r="E160" s="14"/>
      <c r="F160" s="14"/>
      <c r="G160" s="14"/>
      <c r="H160" s="23" t="s">
        <v>11</v>
      </c>
    </row>
    <row r="161" spans="1:8" x14ac:dyDescent="0.2">
      <c r="A161" s="4" t="s">
        <v>234</v>
      </c>
      <c r="B161" s="4" t="s">
        <v>10</v>
      </c>
      <c r="C161" s="4" t="s">
        <v>11</v>
      </c>
      <c r="D161" s="17" t="s">
        <v>235</v>
      </c>
      <c r="E161" s="5">
        <f>E164</f>
        <v>1</v>
      </c>
      <c r="F161" s="6">
        <f>F164</f>
        <v>930.73</v>
      </c>
      <c r="G161" s="6">
        <f>G164</f>
        <v>930.73</v>
      </c>
      <c r="H161" s="23" t="s">
        <v>11</v>
      </c>
    </row>
    <row r="162" spans="1:8" x14ac:dyDescent="0.2">
      <c r="A162" s="7" t="s">
        <v>236</v>
      </c>
      <c r="B162" s="8" t="s">
        <v>14</v>
      </c>
      <c r="C162" s="8" t="s">
        <v>4</v>
      </c>
      <c r="D162" s="15" t="s">
        <v>237</v>
      </c>
      <c r="E162" s="9">
        <v>1</v>
      </c>
      <c r="F162" s="9">
        <v>930.73</v>
      </c>
      <c r="G162" s="10">
        <f>ROUND(E162*F162,2)</f>
        <v>930.73</v>
      </c>
      <c r="H162" s="23" t="s">
        <v>11</v>
      </c>
    </row>
    <row r="163" spans="1:8" ht="36" x14ac:dyDescent="0.2">
      <c r="A163" s="11"/>
      <c r="B163" s="11"/>
      <c r="C163" s="11"/>
      <c r="D163" s="15" t="s">
        <v>238</v>
      </c>
      <c r="E163" s="11"/>
      <c r="F163" s="11"/>
      <c r="G163" s="11"/>
      <c r="H163" s="23" t="s">
        <v>11</v>
      </c>
    </row>
    <row r="164" spans="1:8" x14ac:dyDescent="0.2">
      <c r="A164" s="11"/>
      <c r="B164" s="11"/>
      <c r="C164" s="11"/>
      <c r="D164" s="18" t="s">
        <v>239</v>
      </c>
      <c r="E164" s="12">
        <v>1</v>
      </c>
      <c r="F164" s="13">
        <f>G162</f>
        <v>930.73</v>
      </c>
      <c r="G164" s="13">
        <f>ROUND(E164*F164,2)</f>
        <v>930.73</v>
      </c>
      <c r="H164" s="23" t="s">
        <v>11</v>
      </c>
    </row>
    <row r="165" spans="1:8" ht="1" customHeight="1" x14ac:dyDescent="0.2">
      <c r="A165" s="14"/>
      <c r="B165" s="14"/>
      <c r="C165" s="14"/>
      <c r="D165" s="19"/>
      <c r="E165" s="14"/>
      <c r="F165" s="14"/>
      <c r="G165" s="14"/>
      <c r="H165" s="23" t="s">
        <v>11</v>
      </c>
    </row>
    <row r="166" spans="1:8" x14ac:dyDescent="0.2">
      <c r="A166" s="4" t="s">
        <v>240</v>
      </c>
      <c r="B166" s="4" t="s">
        <v>10</v>
      </c>
      <c r="C166" s="4" t="s">
        <v>11</v>
      </c>
      <c r="D166" s="17" t="s">
        <v>241</v>
      </c>
      <c r="E166" s="5">
        <f>E171</f>
        <v>1</v>
      </c>
      <c r="F166" s="6">
        <f>F171</f>
        <v>3193.14</v>
      </c>
      <c r="G166" s="6">
        <f>G171</f>
        <v>3193.14</v>
      </c>
      <c r="H166" s="23" t="s">
        <v>11</v>
      </c>
    </row>
    <row r="167" spans="1:8" x14ac:dyDescent="0.2">
      <c r="A167" s="7" t="s">
        <v>242</v>
      </c>
      <c r="B167" s="8" t="s">
        <v>14</v>
      </c>
      <c r="C167" s="8" t="s">
        <v>4</v>
      </c>
      <c r="D167" s="15" t="s">
        <v>243</v>
      </c>
      <c r="E167" s="9">
        <v>6</v>
      </c>
      <c r="F167" s="9">
        <v>315.02</v>
      </c>
      <c r="G167" s="10">
        <f>ROUND(E167*F167,2)</f>
        <v>1890.12</v>
      </c>
      <c r="H167" s="23" t="s">
        <v>11</v>
      </c>
    </row>
    <row r="168" spans="1:8" ht="156" x14ac:dyDescent="0.2">
      <c r="A168" s="11"/>
      <c r="B168" s="11"/>
      <c r="C168" s="11"/>
      <c r="D168" s="15" t="s">
        <v>244</v>
      </c>
      <c r="E168" s="11"/>
      <c r="F168" s="11"/>
      <c r="G168" s="11"/>
      <c r="H168" s="23" t="s">
        <v>11</v>
      </c>
    </row>
    <row r="169" spans="1:8" x14ac:dyDescent="0.2">
      <c r="A169" s="7" t="s">
        <v>245</v>
      </c>
      <c r="B169" s="8" t="s">
        <v>14</v>
      </c>
      <c r="C169" s="8" t="s">
        <v>4</v>
      </c>
      <c r="D169" s="15" t="s">
        <v>246</v>
      </c>
      <c r="E169" s="9">
        <v>1</v>
      </c>
      <c r="F169" s="9">
        <v>1303.02</v>
      </c>
      <c r="G169" s="10">
        <f>ROUND(E169*F169,2)</f>
        <v>1303.02</v>
      </c>
      <c r="H169" s="23" t="s">
        <v>11</v>
      </c>
    </row>
    <row r="170" spans="1:8" x14ac:dyDescent="0.2">
      <c r="A170" s="11"/>
      <c r="B170" s="11"/>
      <c r="C170" s="11"/>
      <c r="D170" s="15" t="s">
        <v>247</v>
      </c>
      <c r="E170" s="11"/>
      <c r="F170" s="11"/>
      <c r="G170" s="11"/>
      <c r="H170" s="23" t="s">
        <v>11</v>
      </c>
    </row>
    <row r="171" spans="1:8" x14ac:dyDescent="0.2">
      <c r="A171" s="11"/>
      <c r="B171" s="11"/>
      <c r="C171" s="11"/>
      <c r="D171" s="18" t="s">
        <v>248</v>
      </c>
      <c r="E171" s="12">
        <v>1</v>
      </c>
      <c r="F171" s="13">
        <f>G167+G169</f>
        <v>3193.14</v>
      </c>
      <c r="G171" s="13">
        <f>ROUND(E171*F171,2)</f>
        <v>3193.14</v>
      </c>
      <c r="H171" s="23" t="s">
        <v>11</v>
      </c>
    </row>
    <row r="172" spans="1:8" ht="1" customHeight="1" x14ac:dyDescent="0.2">
      <c r="A172" s="14"/>
      <c r="B172" s="14"/>
      <c r="C172" s="14"/>
      <c r="D172" s="19"/>
      <c r="E172" s="14"/>
      <c r="F172" s="14"/>
      <c r="G172" s="14"/>
      <c r="H172" s="23" t="s">
        <v>11</v>
      </c>
    </row>
    <row r="173" spans="1:8" x14ac:dyDescent="0.2">
      <c r="A173" s="4" t="s">
        <v>249</v>
      </c>
      <c r="B173" s="4" t="s">
        <v>10</v>
      </c>
      <c r="C173" s="4" t="s">
        <v>11</v>
      </c>
      <c r="D173" s="17" t="s">
        <v>250</v>
      </c>
      <c r="E173" s="5">
        <f>E176</f>
        <v>1</v>
      </c>
      <c r="F173" s="6">
        <f>F176</f>
        <v>2147.83</v>
      </c>
      <c r="G173" s="6">
        <f>G176</f>
        <v>2147.83</v>
      </c>
      <c r="H173" s="23" t="s">
        <v>11</v>
      </c>
    </row>
    <row r="174" spans="1:8" x14ac:dyDescent="0.2">
      <c r="A174" s="7" t="s">
        <v>251</v>
      </c>
      <c r="B174" s="8" t="s">
        <v>14</v>
      </c>
      <c r="C174" s="8" t="s">
        <v>4</v>
      </c>
      <c r="D174" s="15" t="s">
        <v>250</v>
      </c>
      <c r="E174" s="9">
        <v>1</v>
      </c>
      <c r="F174" s="9">
        <v>2147.83</v>
      </c>
      <c r="G174" s="10">
        <f>ROUND(E174*F174,2)</f>
        <v>2147.83</v>
      </c>
      <c r="H174" s="23" t="s">
        <v>11</v>
      </c>
    </row>
    <row r="175" spans="1:8" ht="180" x14ac:dyDescent="0.2">
      <c r="A175" s="11"/>
      <c r="B175" s="11"/>
      <c r="C175" s="11"/>
      <c r="D175" s="15" t="s">
        <v>252</v>
      </c>
      <c r="E175" s="11"/>
      <c r="F175" s="11"/>
      <c r="G175" s="11"/>
      <c r="H175" s="23" t="s">
        <v>11</v>
      </c>
    </row>
    <row r="176" spans="1:8" x14ac:dyDescent="0.2">
      <c r="A176" s="11"/>
      <c r="B176" s="11"/>
      <c r="C176" s="11"/>
      <c r="D176" s="18" t="s">
        <v>253</v>
      </c>
      <c r="E176" s="12">
        <v>1</v>
      </c>
      <c r="F176" s="13">
        <f>G174</f>
        <v>2147.83</v>
      </c>
      <c r="G176" s="13">
        <f>ROUND(E176*F176,2)</f>
        <v>2147.83</v>
      </c>
      <c r="H176" s="23" t="s">
        <v>11</v>
      </c>
    </row>
    <row r="177" spans="1:8" ht="1" customHeight="1" x14ac:dyDescent="0.2">
      <c r="A177" s="14"/>
      <c r="B177" s="14"/>
      <c r="C177" s="14"/>
      <c r="D177" s="19"/>
      <c r="E177" s="14"/>
      <c r="F177" s="14"/>
      <c r="G177" s="14"/>
      <c r="H177" s="23" t="s">
        <v>11</v>
      </c>
    </row>
    <row r="178" spans="1:8" x14ac:dyDescent="0.2">
      <c r="A178" s="11"/>
      <c r="B178" s="11"/>
      <c r="C178" s="11"/>
      <c r="D178" s="18" t="s">
        <v>254</v>
      </c>
      <c r="E178" s="12">
        <v>1</v>
      </c>
      <c r="F178" s="13">
        <f>G4+G25+G46+G63+G86+G95+G106+G113+G123+G129+G161+G166+G173</f>
        <v>223357.09</v>
      </c>
      <c r="G178" s="13">
        <f>ROUND(E178*F178,2)</f>
        <v>223357.09</v>
      </c>
      <c r="H178" s="23" t="s">
        <v>11</v>
      </c>
    </row>
    <row r="179" spans="1:8" ht="1" customHeight="1" x14ac:dyDescent="0.2">
      <c r="A179" s="14"/>
      <c r="B179" s="14"/>
      <c r="C179" s="14"/>
      <c r="D179" s="19"/>
      <c r="E179" s="14"/>
      <c r="F179" s="14"/>
      <c r="G179" s="14"/>
      <c r="H179" s="23" t="s">
        <v>11</v>
      </c>
    </row>
    <row r="180" spans="1:8" x14ac:dyDescent="0.2">
      <c r="H180" s="23" t="s">
        <v>11</v>
      </c>
    </row>
    <row r="181" spans="1:8" x14ac:dyDescent="0.2">
      <c r="A181" s="21"/>
      <c r="B181" s="22"/>
      <c r="C181" s="21"/>
      <c r="D181" s="21"/>
      <c r="E181" s="21"/>
      <c r="F181" s="21"/>
      <c r="G181" s="21"/>
      <c r="H181" s="23" t="s">
        <v>11</v>
      </c>
    </row>
    <row r="182" spans="1:8" x14ac:dyDescent="0.2">
      <c r="A182" s="21"/>
      <c r="B182" s="22" t="s">
        <v>255</v>
      </c>
      <c r="C182" s="21"/>
      <c r="D182" s="21"/>
      <c r="E182" s="21"/>
      <c r="F182" s="21"/>
      <c r="G182" s="21"/>
      <c r="H182" s="23" t="s">
        <v>11</v>
      </c>
    </row>
    <row r="183" spans="1:8" x14ac:dyDescent="0.2">
      <c r="A183" s="21"/>
      <c r="B183" s="22"/>
      <c r="C183" s="21"/>
      <c r="D183" s="21"/>
      <c r="E183" s="21"/>
      <c r="F183" s="21"/>
      <c r="G183" s="21"/>
      <c r="H183" s="23" t="s">
        <v>11</v>
      </c>
    </row>
    <row r="184" spans="1:8" x14ac:dyDescent="0.2">
      <c r="A184" s="21"/>
      <c r="B184" s="22" t="s">
        <v>256</v>
      </c>
      <c r="C184" s="21"/>
      <c r="D184" s="21"/>
      <c r="E184" s="21"/>
      <c r="F184" s="21"/>
      <c r="G184" s="21"/>
      <c r="H184" s="23" t="s">
        <v>11</v>
      </c>
    </row>
    <row r="185" spans="1:8" x14ac:dyDescent="0.2">
      <c r="A185" s="21"/>
      <c r="B185" s="22" t="s">
        <v>257</v>
      </c>
      <c r="C185" s="21"/>
      <c r="D185" s="21"/>
      <c r="E185" s="21"/>
      <c r="F185" s="21"/>
      <c r="G185" s="21"/>
      <c r="H185" s="23" t="s">
        <v>11</v>
      </c>
    </row>
    <row r="186" spans="1:8" x14ac:dyDescent="0.2">
      <c r="A186" s="21"/>
      <c r="B186" s="22" t="s">
        <v>258</v>
      </c>
      <c r="C186" s="21"/>
      <c r="D186" s="21"/>
      <c r="E186" s="21"/>
      <c r="F186" s="21"/>
      <c r="G186" s="21"/>
      <c r="H186" s="23" t="s">
        <v>11</v>
      </c>
    </row>
    <row r="187" spans="1:8" x14ac:dyDescent="0.2">
      <c r="A187" s="21"/>
      <c r="B187" s="22" t="s">
        <v>259</v>
      </c>
      <c r="C187" s="21"/>
      <c r="D187" s="21"/>
      <c r="E187" s="21"/>
      <c r="F187" s="21"/>
      <c r="G187" s="21"/>
      <c r="H187" s="23" t="s">
        <v>11</v>
      </c>
    </row>
    <row r="188" spans="1:8" x14ac:dyDescent="0.2">
      <c r="A188" s="21"/>
      <c r="B188" s="22" t="s">
        <v>260</v>
      </c>
      <c r="C188" s="21"/>
      <c r="D188" s="21"/>
      <c r="E188" s="21"/>
      <c r="F188" s="21"/>
      <c r="G188" s="21"/>
      <c r="H188" s="23" t="s">
        <v>11</v>
      </c>
    </row>
    <row r="189" spans="1:8" x14ac:dyDescent="0.2">
      <c r="A189" s="21"/>
      <c r="B189" s="22" t="s">
        <v>261</v>
      </c>
      <c r="C189" s="21"/>
      <c r="D189" s="21"/>
      <c r="E189" s="21"/>
      <c r="F189" s="21"/>
      <c r="G189" s="21"/>
      <c r="H189" s="23" t="s">
        <v>11</v>
      </c>
    </row>
    <row r="190" spans="1:8" x14ac:dyDescent="0.2">
      <c r="A190" s="21"/>
      <c r="B190" s="22" t="s">
        <v>262</v>
      </c>
      <c r="C190" s="21"/>
      <c r="D190" s="21"/>
      <c r="E190" s="21"/>
      <c r="F190" s="21"/>
      <c r="G190" s="21"/>
      <c r="H190" s="23" t="s">
        <v>11</v>
      </c>
    </row>
    <row r="191" spans="1:8" x14ac:dyDescent="0.2">
      <c r="A191" s="21"/>
      <c r="B191" s="22" t="s">
        <v>263</v>
      </c>
      <c r="C191" s="21"/>
      <c r="D191" s="21"/>
      <c r="E191" s="21"/>
      <c r="F191" s="21"/>
      <c r="G191" s="21"/>
      <c r="H191" s="23" t="s">
        <v>11</v>
      </c>
    </row>
    <row r="192" spans="1:8" x14ac:dyDescent="0.2">
      <c r="A192" s="21"/>
      <c r="B192" s="22" t="s">
        <v>264</v>
      </c>
      <c r="C192" s="21"/>
      <c r="D192" s="21"/>
      <c r="E192" s="21"/>
      <c r="F192" s="21"/>
      <c r="G192" s="21"/>
      <c r="H192" s="23" t="s">
        <v>11</v>
      </c>
    </row>
    <row r="193" spans="1:8" x14ac:dyDescent="0.2">
      <c r="A193" s="21"/>
      <c r="B193" s="22"/>
      <c r="C193" s="21"/>
      <c r="D193" s="21"/>
      <c r="E193" s="21"/>
      <c r="F193" s="21"/>
      <c r="G193" s="21"/>
      <c r="H193" s="23" t="s">
        <v>11</v>
      </c>
    </row>
    <row r="194" spans="1:8" x14ac:dyDescent="0.2">
      <c r="A194" s="21"/>
      <c r="B194" s="22" t="s">
        <v>265</v>
      </c>
      <c r="C194" s="21"/>
      <c r="D194" s="21"/>
      <c r="E194" s="21"/>
      <c r="F194" s="21"/>
      <c r="G194" s="21"/>
      <c r="H194" s="23" t="s">
        <v>11</v>
      </c>
    </row>
    <row r="195" spans="1:8" x14ac:dyDescent="0.2">
      <c r="A195" s="21"/>
      <c r="B195" s="22"/>
      <c r="C195" s="21"/>
      <c r="D195" s="21"/>
      <c r="E195" s="21"/>
      <c r="F195" s="21"/>
      <c r="G195" s="21"/>
      <c r="H195" s="23" t="s">
        <v>11</v>
      </c>
    </row>
    <row r="196" spans="1:8" x14ac:dyDescent="0.2">
      <c r="A196" s="21"/>
      <c r="B196" s="22" t="s">
        <v>266</v>
      </c>
      <c r="C196" s="21"/>
      <c r="D196" s="21"/>
      <c r="E196" s="21"/>
      <c r="F196" s="21"/>
      <c r="G196" s="21"/>
      <c r="H196" s="23" t="s">
        <v>11</v>
      </c>
    </row>
    <row r="197" spans="1:8" x14ac:dyDescent="0.2">
      <c r="A197" s="21"/>
      <c r="B197" s="22"/>
      <c r="C197" s="21"/>
      <c r="D197" s="21"/>
      <c r="E197" s="21"/>
      <c r="F197" s="21"/>
      <c r="G197" s="21"/>
      <c r="H197" s="23" t="s">
        <v>11</v>
      </c>
    </row>
    <row r="198" spans="1:8" x14ac:dyDescent="0.2">
      <c r="A198" s="21"/>
      <c r="B198" s="22" t="s">
        <v>267</v>
      </c>
      <c r="C198" s="21"/>
      <c r="D198" s="21"/>
      <c r="E198" s="21"/>
      <c r="F198" s="21"/>
      <c r="G198" s="21"/>
      <c r="H198" s="23" t="s">
        <v>11</v>
      </c>
    </row>
    <row r="199" spans="1:8" x14ac:dyDescent="0.2">
      <c r="A199" s="21"/>
      <c r="B199" s="22"/>
      <c r="C199" s="21"/>
      <c r="D199" s="21"/>
      <c r="E199" s="21"/>
      <c r="F199" s="21"/>
      <c r="G199" s="21"/>
      <c r="H199" s="23" t="s">
        <v>11</v>
      </c>
    </row>
    <row r="200" spans="1:8" x14ac:dyDescent="0.2">
      <c r="A200" s="21"/>
      <c r="B200" s="22" t="s">
        <v>268</v>
      </c>
      <c r="C200" s="21"/>
      <c r="D200" s="21"/>
      <c r="E200" s="21"/>
      <c r="F200" s="21"/>
      <c r="G200" s="21"/>
      <c r="H200" s="23" t="s">
        <v>11</v>
      </c>
    </row>
    <row r="201" spans="1:8" x14ac:dyDescent="0.2">
      <c r="A201" s="21"/>
      <c r="B201" s="22" t="s">
        <v>269</v>
      </c>
      <c r="C201" s="21"/>
      <c r="D201" s="21"/>
      <c r="E201" s="21"/>
      <c r="F201" s="21"/>
      <c r="G201" s="21"/>
      <c r="H201" s="23" t="s">
        <v>11</v>
      </c>
    </row>
    <row r="202" spans="1:8" x14ac:dyDescent="0.2">
      <c r="A202" s="21"/>
      <c r="B202" s="21"/>
      <c r="C202" s="21"/>
      <c r="D202" s="21"/>
      <c r="E202" s="21"/>
      <c r="F202" s="21"/>
      <c r="G202" s="21"/>
      <c r="H202" s="23" t="s">
        <v>11</v>
      </c>
    </row>
  </sheetData>
  <dataValidations count="1">
    <dataValidation type="list" allowBlank="1" showInputMessage="1" showErrorMessage="1" sqref="B4:B179" xr:uid="{A377C49B-FDE9-4B66-9B86-AB09FAE49D1D}">
      <formula1>"Capítulo,Partida,Mano de obra,Maquinaria,Material,Otros,Tarea,"</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Beatriz García Diéguez</dc:creator>
  <cp:lastModifiedBy>Adrian Gonzalez Gallego</cp:lastModifiedBy>
  <dcterms:created xsi:type="dcterms:W3CDTF">2025-07-15T09:47:09Z</dcterms:created>
  <dcterms:modified xsi:type="dcterms:W3CDTF">2025-10-06T07:54:14Z</dcterms:modified>
</cp:coreProperties>
</file>