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efaultThemeVersion="166925"/>
  <mc:AlternateContent xmlns:mc="http://schemas.openxmlformats.org/markup-compatibility/2006">
    <mc:Choice Requires="x15">
      <x15ac:absPath xmlns:x15ac="http://schemas.microsoft.com/office/spreadsheetml/2010/11/ac" url="/Users/neops/Downloads/"/>
    </mc:Choice>
  </mc:AlternateContent>
  <xr:revisionPtr revIDLastSave="0" documentId="13_ncr:1_{D6046F4D-26C4-1D4E-BFFF-D71E6D4ED6BC}" xr6:coauthVersionLast="47" xr6:coauthVersionMax="47" xr10:uidLastSave="{00000000-0000-0000-0000-000000000000}"/>
  <bookViews>
    <workbookView xWindow="2520" yWindow="3400" windowWidth="38400" windowHeight="21100" xr2:uid="{3ABEAFD1-EF8F-47C9-ADFF-65BCD65ECB32}"/>
  </bookViews>
  <sheets>
    <sheet name="Hoja1" sheetId="1" r:id="rId1"/>
  </sheets>
  <definedNames>
    <definedName name="_xlnm._FilterDatabase" localSheetId="0" hidden="1">Hoja1!$L$1:$L$3527</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511" i="1" l="1"/>
  <c r="L3128" i="1"/>
  <c r="L816" i="1" l="1"/>
  <c r="L62" i="1"/>
  <c r="K3507" i="1"/>
  <c r="K3519" i="1"/>
  <c r="M3520" i="1"/>
  <c r="L3522" i="1" s="1"/>
  <c r="K3508" i="1"/>
  <c r="J3514" i="1"/>
  <c r="J3513" i="1"/>
  <c r="M3509" i="1"/>
  <c r="K3478" i="1"/>
  <c r="L3499" i="1"/>
  <c r="J3502" i="1"/>
  <c r="J3501" i="1"/>
  <c r="J3500" i="1"/>
  <c r="L3493" i="1"/>
  <c r="J3496" i="1"/>
  <c r="J3495" i="1"/>
  <c r="L3487" i="1"/>
  <c r="J3490" i="1"/>
  <c r="J3489" i="1"/>
  <c r="L3479" i="1"/>
  <c r="J3484" i="1"/>
  <c r="J3483" i="1"/>
  <c r="J3482" i="1"/>
  <c r="J3481" i="1"/>
  <c r="K3339" i="1"/>
  <c r="K3361" i="1"/>
  <c r="L3468" i="1"/>
  <c r="J3471" i="1"/>
  <c r="J3470" i="1"/>
  <c r="L3454" i="1"/>
  <c r="J3465" i="1"/>
  <c r="J3464" i="1"/>
  <c r="J3463" i="1"/>
  <c r="J3462" i="1"/>
  <c r="J3461" i="1"/>
  <c r="J3460" i="1"/>
  <c r="J3459" i="1"/>
  <c r="J3458" i="1"/>
  <c r="J3457" i="1"/>
  <c r="J3456" i="1"/>
  <c r="L3440" i="1"/>
  <c r="J3451" i="1"/>
  <c r="J3450" i="1"/>
  <c r="J3449" i="1"/>
  <c r="J3448" i="1"/>
  <c r="J3447" i="1"/>
  <c r="J3446" i="1"/>
  <c r="J3445" i="1"/>
  <c r="J3444" i="1"/>
  <c r="J3443" i="1"/>
  <c r="J3442" i="1"/>
  <c r="L3433" i="1"/>
  <c r="J3437" i="1"/>
  <c r="J3436" i="1"/>
  <c r="J3435" i="1"/>
  <c r="L3427" i="1"/>
  <c r="J3430" i="1"/>
  <c r="J3429" i="1"/>
  <c r="L3421" i="1"/>
  <c r="J3424" i="1"/>
  <c r="J3423" i="1"/>
  <c r="L3415" i="1"/>
  <c r="J3418" i="1"/>
  <c r="J3417" i="1"/>
  <c r="L3408" i="1"/>
  <c r="J3412" i="1"/>
  <c r="J3411" i="1"/>
  <c r="J3410" i="1"/>
  <c r="L3402" i="1"/>
  <c r="J3405" i="1"/>
  <c r="J3404" i="1"/>
  <c r="L3396" i="1"/>
  <c r="J3399" i="1"/>
  <c r="J3398" i="1"/>
  <c r="L3390" i="1"/>
  <c r="J3393" i="1"/>
  <c r="J3392" i="1"/>
  <c r="L3384" i="1"/>
  <c r="J3387" i="1"/>
  <c r="J3386" i="1"/>
  <c r="L3378" i="1"/>
  <c r="J3381" i="1"/>
  <c r="J3380" i="1"/>
  <c r="L3369" i="1"/>
  <c r="J3375" i="1"/>
  <c r="J3374" i="1"/>
  <c r="J3373" i="1"/>
  <c r="J3372" i="1"/>
  <c r="J3371" i="1"/>
  <c r="L3362" i="1"/>
  <c r="J3366" i="1"/>
  <c r="J3365" i="1"/>
  <c r="J3364" i="1"/>
  <c r="K3340" i="1"/>
  <c r="L3353" i="1"/>
  <c r="J3356" i="1"/>
  <c r="J3355" i="1"/>
  <c r="L3347" i="1"/>
  <c r="J3350" i="1"/>
  <c r="J3349" i="1"/>
  <c r="L3341" i="1"/>
  <c r="J3344" i="1"/>
  <c r="J3343" i="1"/>
  <c r="K3024" i="1"/>
  <c r="K3026" i="1"/>
  <c r="K3324" i="1"/>
  <c r="M3331" i="1"/>
  <c r="L3325" i="1"/>
  <c r="J3328" i="1"/>
  <c r="J3327" i="1"/>
  <c r="K3315" i="1"/>
  <c r="L3316" i="1"/>
  <c r="J3319" i="1"/>
  <c r="J3318" i="1"/>
  <c r="K3212" i="1"/>
  <c r="L3307" i="1"/>
  <c r="J3310" i="1"/>
  <c r="J3309" i="1"/>
  <c r="L3301" i="1"/>
  <c r="J3304" i="1"/>
  <c r="J3303" i="1"/>
  <c r="L3295" i="1"/>
  <c r="J3298" i="1"/>
  <c r="J3297" i="1"/>
  <c r="L3289" i="1"/>
  <c r="J3292" i="1"/>
  <c r="J3291" i="1"/>
  <c r="L3283" i="1"/>
  <c r="J3286" i="1"/>
  <c r="J3285" i="1"/>
  <c r="L3277" i="1"/>
  <c r="J3280" i="1"/>
  <c r="J3279" i="1"/>
  <c r="L3271" i="1"/>
  <c r="J3274" i="1"/>
  <c r="J3273" i="1"/>
  <c r="L3265" i="1"/>
  <c r="J3268" i="1"/>
  <c r="J3267" i="1"/>
  <c r="L3259" i="1"/>
  <c r="J3262" i="1"/>
  <c r="J3261" i="1"/>
  <c r="L3253" i="1"/>
  <c r="J3256" i="1"/>
  <c r="J3255" i="1"/>
  <c r="L3247" i="1"/>
  <c r="J3250" i="1"/>
  <c r="J3249" i="1"/>
  <c r="L3241" i="1"/>
  <c r="J3244" i="1"/>
  <c r="J3243" i="1"/>
  <c r="L3236" i="1"/>
  <c r="J3238" i="1"/>
  <c r="J3237" i="1"/>
  <c r="L3231" i="1"/>
  <c r="J3233" i="1"/>
  <c r="J3232" i="1"/>
  <c r="L3225" i="1"/>
  <c r="J3228" i="1"/>
  <c r="J3227" i="1"/>
  <c r="L3219" i="1"/>
  <c r="J3222" i="1"/>
  <c r="J3221" i="1"/>
  <c r="L3213" i="1"/>
  <c r="J3216" i="1"/>
  <c r="J3215" i="1"/>
  <c r="K3127" i="1"/>
  <c r="L3204" i="1"/>
  <c r="J3207" i="1"/>
  <c r="J3206" i="1"/>
  <c r="L3198" i="1"/>
  <c r="J3201" i="1"/>
  <c r="J3200" i="1"/>
  <c r="L3192" i="1"/>
  <c r="J3195" i="1"/>
  <c r="J3194" i="1"/>
  <c r="L3186" i="1"/>
  <c r="J3189" i="1"/>
  <c r="J3188" i="1"/>
  <c r="L3180" i="1"/>
  <c r="J3183" i="1"/>
  <c r="J3182" i="1"/>
  <c r="L3174" i="1"/>
  <c r="J3177" i="1"/>
  <c r="J3176" i="1"/>
  <c r="L3168" i="1"/>
  <c r="J3171" i="1"/>
  <c r="J3170" i="1"/>
  <c r="L3162" i="1"/>
  <c r="J3165" i="1"/>
  <c r="J3164" i="1"/>
  <c r="L3156" i="1"/>
  <c r="J3159" i="1"/>
  <c r="J3158" i="1"/>
  <c r="L3151" i="1"/>
  <c r="J3153" i="1"/>
  <c r="J3152" i="1"/>
  <c r="L3146" i="1"/>
  <c r="J3148" i="1"/>
  <c r="J3147" i="1"/>
  <c r="L3140" i="1"/>
  <c r="J3143" i="1"/>
  <c r="J3142" i="1"/>
  <c r="L3134" i="1"/>
  <c r="J3137" i="1"/>
  <c r="J3136" i="1"/>
  <c r="J3131" i="1"/>
  <c r="J3130" i="1"/>
  <c r="K3027" i="1"/>
  <c r="L3119" i="1"/>
  <c r="J3122" i="1"/>
  <c r="J3121" i="1"/>
  <c r="L3112" i="1"/>
  <c r="J3116" i="1"/>
  <c r="J3115" i="1"/>
  <c r="J3114" i="1"/>
  <c r="L3105" i="1"/>
  <c r="J3109" i="1"/>
  <c r="J3108" i="1"/>
  <c r="J3107" i="1"/>
  <c r="L3098" i="1"/>
  <c r="J3102" i="1"/>
  <c r="J3101" i="1"/>
  <c r="J3100" i="1"/>
  <c r="L3091" i="1"/>
  <c r="J3095" i="1"/>
  <c r="J3094" i="1"/>
  <c r="J3093" i="1"/>
  <c r="L3084" i="1"/>
  <c r="J3088" i="1"/>
  <c r="J3087" i="1"/>
  <c r="J3086" i="1"/>
  <c r="L3077" i="1"/>
  <c r="J3081" i="1"/>
  <c r="J3080" i="1"/>
  <c r="J3079" i="1"/>
  <c r="L3070" i="1"/>
  <c r="J3074" i="1"/>
  <c r="J3073" i="1"/>
  <c r="J3072" i="1"/>
  <c r="L3063" i="1"/>
  <c r="J3067" i="1"/>
  <c r="J3066" i="1"/>
  <c r="J3065" i="1"/>
  <c r="L3056" i="1"/>
  <c r="J3060" i="1"/>
  <c r="J3059" i="1"/>
  <c r="J3058" i="1"/>
  <c r="L3049" i="1"/>
  <c r="J3053" i="1"/>
  <c r="J3052" i="1"/>
  <c r="J3051" i="1"/>
  <c r="L3042" i="1"/>
  <c r="J3046" i="1"/>
  <c r="J3045" i="1"/>
  <c r="J3044" i="1"/>
  <c r="L3035" i="1"/>
  <c r="J3039" i="1"/>
  <c r="J3038" i="1"/>
  <c r="J3037" i="1"/>
  <c r="L3028" i="1"/>
  <c r="J3032" i="1"/>
  <c r="J3031" i="1"/>
  <c r="J3030" i="1"/>
  <c r="M3025" i="1"/>
  <c r="K2528" i="1"/>
  <c r="K2766" i="1"/>
  <c r="K2981" i="1"/>
  <c r="L3012" i="1"/>
  <c r="J3015" i="1"/>
  <c r="J3014" i="1"/>
  <c r="L3006" i="1"/>
  <c r="J3009" i="1"/>
  <c r="J3008" i="1"/>
  <c r="L3000" i="1"/>
  <c r="J3003" i="1"/>
  <c r="J3002" i="1"/>
  <c r="L2994" i="1"/>
  <c r="J2997" i="1"/>
  <c r="J2996" i="1"/>
  <c r="L2988" i="1"/>
  <c r="J2991" i="1"/>
  <c r="J2990" i="1"/>
  <c r="L2982" i="1"/>
  <c r="J2985" i="1"/>
  <c r="J2984" i="1"/>
  <c r="K2963" i="1"/>
  <c r="L2972" i="1"/>
  <c r="J2976" i="1"/>
  <c r="J2975" i="1"/>
  <c r="J2974" i="1"/>
  <c r="L2964" i="1"/>
  <c r="J2969" i="1"/>
  <c r="J2968" i="1"/>
  <c r="J2967" i="1"/>
  <c r="J2966" i="1"/>
  <c r="K2885" i="1"/>
  <c r="L2954" i="1"/>
  <c r="J2958" i="1"/>
  <c r="J2957" i="1"/>
  <c r="J2956" i="1"/>
  <c r="L2946" i="1"/>
  <c r="J2951" i="1"/>
  <c r="J2950" i="1"/>
  <c r="J2949" i="1"/>
  <c r="J2948" i="1"/>
  <c r="L2938" i="1"/>
  <c r="J2943" i="1"/>
  <c r="J2942" i="1"/>
  <c r="J2941" i="1"/>
  <c r="J2940" i="1"/>
  <c r="L2930" i="1"/>
  <c r="J2935" i="1"/>
  <c r="J2934" i="1"/>
  <c r="J2933" i="1"/>
  <c r="J2932" i="1"/>
  <c r="L2921" i="1"/>
  <c r="J2927" i="1"/>
  <c r="J2926" i="1"/>
  <c r="J2925" i="1"/>
  <c r="J2924" i="1"/>
  <c r="J2923" i="1"/>
  <c r="L2912" i="1"/>
  <c r="J2918" i="1"/>
  <c r="J2917" i="1"/>
  <c r="J2916" i="1"/>
  <c r="J2915" i="1"/>
  <c r="J2914" i="1"/>
  <c r="L2903" i="1"/>
  <c r="J2909" i="1"/>
  <c r="J2908" i="1"/>
  <c r="J2907" i="1"/>
  <c r="J2906" i="1"/>
  <c r="J2905" i="1"/>
  <c r="L2886" i="1"/>
  <c r="J2900" i="1"/>
  <c r="J2899" i="1"/>
  <c r="J2898" i="1"/>
  <c r="J2897" i="1"/>
  <c r="J2896" i="1"/>
  <c r="J2895" i="1"/>
  <c r="J2894" i="1"/>
  <c r="J2893" i="1"/>
  <c r="J2892" i="1"/>
  <c r="J2891" i="1"/>
  <c r="J2890" i="1"/>
  <c r="J2889" i="1"/>
  <c r="J2888" i="1"/>
  <c r="K2767" i="1"/>
  <c r="K2862" i="1"/>
  <c r="L2875" i="1"/>
  <c r="J2878" i="1"/>
  <c r="J2877" i="1"/>
  <c r="L2869" i="1"/>
  <c r="J2872" i="1"/>
  <c r="J2871" i="1"/>
  <c r="L2863" i="1"/>
  <c r="J2866" i="1"/>
  <c r="J2865" i="1"/>
  <c r="K2828" i="1"/>
  <c r="L2854" i="1"/>
  <c r="J2857" i="1"/>
  <c r="J2856" i="1"/>
  <c r="L2847" i="1"/>
  <c r="J2851" i="1"/>
  <c r="J2850" i="1"/>
  <c r="J2849" i="1"/>
  <c r="L2841" i="1"/>
  <c r="J2844" i="1"/>
  <c r="J2843" i="1"/>
  <c r="L2835" i="1"/>
  <c r="J2838" i="1"/>
  <c r="J2837" i="1"/>
  <c r="L2829" i="1"/>
  <c r="J2832" i="1"/>
  <c r="J2831" i="1"/>
  <c r="K2804" i="1"/>
  <c r="L2819" i="1"/>
  <c r="J2823" i="1"/>
  <c r="J2822" i="1"/>
  <c r="J2821" i="1"/>
  <c r="L2812" i="1"/>
  <c r="J2816" i="1"/>
  <c r="J2815" i="1"/>
  <c r="J2814" i="1"/>
  <c r="L2805" i="1"/>
  <c r="J2809" i="1"/>
  <c r="J2808" i="1"/>
  <c r="J2807" i="1"/>
  <c r="K2768" i="1"/>
  <c r="L2796" i="1"/>
  <c r="J2799" i="1"/>
  <c r="J2798" i="1"/>
  <c r="L2790" i="1"/>
  <c r="J2793" i="1"/>
  <c r="J2792" i="1"/>
  <c r="L2783" i="1"/>
  <c r="J2787" i="1"/>
  <c r="J2786" i="1"/>
  <c r="J2785" i="1"/>
  <c r="L2776" i="1"/>
  <c r="J2780" i="1"/>
  <c r="J2779" i="1"/>
  <c r="J2778" i="1"/>
  <c r="L2769" i="1"/>
  <c r="J2773" i="1"/>
  <c r="J2772" i="1"/>
  <c r="J2771" i="1"/>
  <c r="K2529" i="1"/>
  <c r="K2748" i="1"/>
  <c r="L2756" i="1"/>
  <c r="J2759" i="1"/>
  <c r="J2758" i="1"/>
  <c r="L2749" i="1"/>
  <c r="J2753" i="1"/>
  <c r="J2752" i="1"/>
  <c r="J2751" i="1"/>
  <c r="K2708" i="1"/>
  <c r="L2739" i="1"/>
  <c r="J2743" i="1"/>
  <c r="J2742" i="1"/>
  <c r="J2741" i="1"/>
  <c r="L2733" i="1"/>
  <c r="J2736" i="1"/>
  <c r="J2735" i="1"/>
  <c r="L2727" i="1"/>
  <c r="J2730" i="1"/>
  <c r="J2729" i="1"/>
  <c r="L2721" i="1"/>
  <c r="J2724" i="1"/>
  <c r="J2723" i="1"/>
  <c r="L2715" i="1"/>
  <c r="J2718" i="1"/>
  <c r="J2717" i="1"/>
  <c r="L2709" i="1"/>
  <c r="J2712" i="1"/>
  <c r="J2711" i="1"/>
  <c r="K2654" i="1"/>
  <c r="L2687" i="1"/>
  <c r="J2703" i="1"/>
  <c r="J2702" i="1"/>
  <c r="J2701" i="1"/>
  <c r="J2700" i="1"/>
  <c r="J2699" i="1"/>
  <c r="J2698" i="1"/>
  <c r="J2697" i="1"/>
  <c r="J2696" i="1"/>
  <c r="J2695" i="1"/>
  <c r="J2694" i="1"/>
  <c r="J2693" i="1"/>
  <c r="J2692" i="1"/>
  <c r="J2691" i="1"/>
  <c r="J2690" i="1"/>
  <c r="J2689" i="1"/>
  <c r="L2675" i="1"/>
  <c r="J2684" i="1"/>
  <c r="J2683" i="1"/>
  <c r="J2682" i="1"/>
  <c r="J2681" i="1"/>
  <c r="J2680" i="1"/>
  <c r="J2679" i="1"/>
  <c r="J2678" i="1"/>
  <c r="J2677" i="1"/>
  <c r="L2669" i="1"/>
  <c r="J2672" i="1"/>
  <c r="J2671" i="1"/>
  <c r="L2662" i="1"/>
  <c r="J2666" i="1"/>
  <c r="J2665" i="1"/>
  <c r="J2664" i="1"/>
  <c r="L2655" i="1"/>
  <c r="J2659" i="1"/>
  <c r="J2658" i="1"/>
  <c r="J2657" i="1"/>
  <c r="K2596" i="1"/>
  <c r="L2643" i="1"/>
  <c r="J2649" i="1"/>
  <c r="J2648" i="1"/>
  <c r="J2647" i="1"/>
  <c r="J2646" i="1"/>
  <c r="J2645" i="1"/>
  <c r="L2628" i="1"/>
  <c r="J2640" i="1"/>
  <c r="J2639" i="1"/>
  <c r="J2638" i="1"/>
  <c r="J2637" i="1"/>
  <c r="J2636" i="1"/>
  <c r="J2635" i="1"/>
  <c r="J2634" i="1"/>
  <c r="J2633" i="1"/>
  <c r="J2632" i="1"/>
  <c r="J2631" i="1"/>
  <c r="J2630" i="1"/>
  <c r="L2620" i="1"/>
  <c r="J2625" i="1"/>
  <c r="J2624" i="1"/>
  <c r="J2623" i="1"/>
  <c r="J2622" i="1"/>
  <c r="L2613" i="1"/>
  <c r="J2617" i="1"/>
  <c r="J2616" i="1"/>
  <c r="J2615" i="1"/>
  <c r="L2603" i="1"/>
  <c r="J2610" i="1"/>
  <c r="J2609" i="1"/>
  <c r="J2608" i="1"/>
  <c r="J2607" i="1"/>
  <c r="J2606" i="1"/>
  <c r="J2605" i="1"/>
  <c r="L2597" i="1"/>
  <c r="J2600" i="1"/>
  <c r="J2599" i="1"/>
  <c r="K2530" i="1"/>
  <c r="L2588" i="1"/>
  <c r="J2591" i="1"/>
  <c r="J2590" i="1"/>
  <c r="L2580" i="1"/>
  <c r="J2585" i="1"/>
  <c r="J2584" i="1"/>
  <c r="J2583" i="1"/>
  <c r="J2582" i="1"/>
  <c r="L2567" i="1"/>
  <c r="J2577" i="1"/>
  <c r="J2576" i="1"/>
  <c r="J2575" i="1"/>
  <c r="J2574" i="1"/>
  <c r="J2573" i="1"/>
  <c r="J2572" i="1"/>
  <c r="J2571" i="1"/>
  <c r="J2570" i="1"/>
  <c r="J2569" i="1"/>
  <c r="L2560" i="1"/>
  <c r="J2564" i="1"/>
  <c r="J2563" i="1"/>
  <c r="J2562" i="1"/>
  <c r="L2554" i="1"/>
  <c r="J2557" i="1"/>
  <c r="J2556" i="1"/>
  <c r="L2546" i="1"/>
  <c r="J2551" i="1"/>
  <c r="J2550" i="1"/>
  <c r="J2549" i="1"/>
  <c r="J2548" i="1"/>
  <c r="L2538" i="1"/>
  <c r="J2543" i="1"/>
  <c r="J2542" i="1"/>
  <c r="J2541" i="1"/>
  <c r="J2540" i="1"/>
  <c r="L2531" i="1"/>
  <c r="J2535" i="1"/>
  <c r="J2534" i="1"/>
  <c r="J2533" i="1"/>
  <c r="K2415" i="1"/>
  <c r="K2462" i="1"/>
  <c r="L2518" i="1"/>
  <c r="J2521" i="1"/>
  <c r="J2520" i="1"/>
  <c r="L2510" i="1"/>
  <c r="J2515" i="1"/>
  <c r="J2514" i="1"/>
  <c r="J2513" i="1"/>
  <c r="J2512" i="1"/>
  <c r="L2502" i="1"/>
  <c r="J2507" i="1"/>
  <c r="J2506" i="1"/>
  <c r="J2505" i="1"/>
  <c r="J2504" i="1"/>
  <c r="L2496" i="1"/>
  <c r="J2499" i="1"/>
  <c r="J2498" i="1"/>
  <c r="L2478" i="1"/>
  <c r="J2493" i="1"/>
  <c r="J2492" i="1"/>
  <c r="J2491" i="1"/>
  <c r="J2490" i="1"/>
  <c r="J2489" i="1"/>
  <c r="J2488" i="1"/>
  <c r="J2487" i="1"/>
  <c r="J2486" i="1"/>
  <c r="J2485" i="1"/>
  <c r="J2484" i="1"/>
  <c r="J2483" i="1"/>
  <c r="J2482" i="1"/>
  <c r="J2481" i="1"/>
  <c r="J2480" i="1"/>
  <c r="L2472" i="1"/>
  <c r="J2475" i="1"/>
  <c r="J2474" i="1"/>
  <c r="L2463" i="1"/>
  <c r="J2469" i="1"/>
  <c r="J2468" i="1"/>
  <c r="J2467" i="1"/>
  <c r="J2466" i="1"/>
  <c r="J2465" i="1"/>
  <c r="K2416" i="1"/>
  <c r="L2454" i="1"/>
  <c r="J2457" i="1"/>
  <c r="J2456" i="1"/>
  <c r="L2448" i="1"/>
  <c r="J2451" i="1"/>
  <c r="J2450" i="1"/>
  <c r="L2442" i="1"/>
  <c r="J2445" i="1"/>
  <c r="J2444" i="1"/>
  <c r="L2436" i="1"/>
  <c r="J2439" i="1"/>
  <c r="J2438" i="1"/>
  <c r="L2430" i="1"/>
  <c r="J2433" i="1"/>
  <c r="J2432" i="1"/>
  <c r="L2424" i="1"/>
  <c r="J2427" i="1"/>
  <c r="J2426" i="1"/>
  <c r="L2417" i="1"/>
  <c r="J2421" i="1"/>
  <c r="J2420" i="1"/>
  <c r="J2419" i="1"/>
  <c r="K2370" i="1"/>
  <c r="K2386" i="1"/>
  <c r="L2405" i="1"/>
  <c r="J2408" i="1"/>
  <c r="J2407" i="1"/>
  <c r="L2399" i="1"/>
  <c r="J2402" i="1"/>
  <c r="J2401" i="1"/>
  <c r="L2393" i="1"/>
  <c r="J2396" i="1"/>
  <c r="J2395" i="1"/>
  <c r="L2387" i="1"/>
  <c r="J2390" i="1"/>
  <c r="J2389" i="1"/>
  <c r="K2371" i="1"/>
  <c r="L2378" i="1"/>
  <c r="J2381" i="1"/>
  <c r="J2380" i="1"/>
  <c r="L2372" i="1"/>
  <c r="J2375" i="1"/>
  <c r="J2374" i="1"/>
  <c r="K2331" i="1"/>
  <c r="K2341" i="1"/>
  <c r="L2360" i="1"/>
  <c r="J2363" i="1"/>
  <c r="J2362" i="1"/>
  <c r="L2354" i="1"/>
  <c r="J2357" i="1"/>
  <c r="J2356" i="1"/>
  <c r="L2348" i="1"/>
  <c r="J2351" i="1"/>
  <c r="J2350" i="1"/>
  <c r="L2342" i="1"/>
  <c r="J2345" i="1"/>
  <c r="J2344" i="1"/>
  <c r="K2332" i="1"/>
  <c r="L2333" i="1"/>
  <c r="J2336" i="1"/>
  <c r="J2335" i="1"/>
  <c r="K2290" i="1"/>
  <c r="K2314" i="1"/>
  <c r="L2321" i="1"/>
  <c r="J2324" i="1"/>
  <c r="J2323" i="1"/>
  <c r="L2315" i="1"/>
  <c r="J2318" i="1"/>
  <c r="J2317" i="1"/>
  <c r="K2291" i="1"/>
  <c r="L2305" i="1"/>
  <c r="J2309" i="1"/>
  <c r="J2308" i="1"/>
  <c r="J2307" i="1"/>
  <c r="L2299" i="1"/>
  <c r="J2302" i="1"/>
  <c r="J2301" i="1"/>
  <c r="L2292" i="1"/>
  <c r="J2296" i="1"/>
  <c r="J2295" i="1"/>
  <c r="J2294" i="1"/>
  <c r="K1860" i="1"/>
  <c r="K2063" i="1"/>
  <c r="K2265" i="1"/>
  <c r="L2278" i="1"/>
  <c r="J2281" i="1"/>
  <c r="J2280" i="1"/>
  <c r="L2272" i="1"/>
  <c r="J2275" i="1"/>
  <c r="J2274" i="1"/>
  <c r="L2266" i="1"/>
  <c r="J2269" i="1"/>
  <c r="J2268" i="1"/>
  <c r="K2189" i="1"/>
  <c r="L2257" i="1"/>
  <c r="J2260" i="1"/>
  <c r="J2259" i="1"/>
  <c r="L2251" i="1"/>
  <c r="J2254" i="1"/>
  <c r="J2253" i="1"/>
  <c r="L2245" i="1"/>
  <c r="J2248" i="1"/>
  <c r="J2247" i="1"/>
  <c r="L2239" i="1"/>
  <c r="J2242" i="1"/>
  <c r="J2241" i="1"/>
  <c r="L2233" i="1"/>
  <c r="J2236" i="1"/>
  <c r="J2235" i="1"/>
  <c r="L2227" i="1"/>
  <c r="J2230" i="1"/>
  <c r="J2229" i="1"/>
  <c r="L2221" i="1"/>
  <c r="J2224" i="1"/>
  <c r="J2223" i="1"/>
  <c r="L2214" i="1"/>
  <c r="J2218" i="1"/>
  <c r="J2217" i="1"/>
  <c r="J2216" i="1"/>
  <c r="L2208" i="1"/>
  <c r="J2211" i="1"/>
  <c r="J2210" i="1"/>
  <c r="L2202" i="1"/>
  <c r="J2205" i="1"/>
  <c r="J2204" i="1"/>
  <c r="L2196" i="1"/>
  <c r="J2199" i="1"/>
  <c r="J2198" i="1"/>
  <c r="L2190" i="1"/>
  <c r="J2193" i="1"/>
  <c r="J2192" i="1"/>
  <c r="K2174" i="1"/>
  <c r="L2181" i="1"/>
  <c r="J2184" i="1"/>
  <c r="J2183" i="1"/>
  <c r="L2175" i="1"/>
  <c r="J2178" i="1"/>
  <c r="J2177" i="1"/>
  <c r="K2149" i="1"/>
  <c r="L2160" i="1"/>
  <c r="J2169" i="1"/>
  <c r="J2168" i="1"/>
  <c r="J2167" i="1"/>
  <c r="J2166" i="1"/>
  <c r="J2165" i="1"/>
  <c r="J2164" i="1"/>
  <c r="J2163" i="1"/>
  <c r="J2162" i="1"/>
  <c r="L2150" i="1"/>
  <c r="J2157" i="1"/>
  <c r="J2156" i="1"/>
  <c r="J2155" i="1"/>
  <c r="J2154" i="1"/>
  <c r="J2153" i="1"/>
  <c r="J2152" i="1"/>
  <c r="K2100" i="1"/>
  <c r="L2139" i="1"/>
  <c r="J2144" i="1"/>
  <c r="J2143" i="1"/>
  <c r="J2142" i="1"/>
  <c r="J2141" i="1"/>
  <c r="L2125" i="1"/>
  <c r="J2136" i="1"/>
  <c r="J2135" i="1"/>
  <c r="J2134" i="1"/>
  <c r="J2133" i="1"/>
  <c r="J2132" i="1"/>
  <c r="J2131" i="1"/>
  <c r="J2130" i="1"/>
  <c r="J2129" i="1"/>
  <c r="J2128" i="1"/>
  <c r="J2127" i="1"/>
  <c r="L2115" i="1"/>
  <c r="J2122" i="1"/>
  <c r="J2121" i="1"/>
  <c r="J2120" i="1"/>
  <c r="J2119" i="1"/>
  <c r="J2118" i="1"/>
  <c r="J2117" i="1"/>
  <c r="L2107" i="1"/>
  <c r="J2112" i="1"/>
  <c r="J2111" i="1"/>
  <c r="J2110" i="1"/>
  <c r="J2109" i="1"/>
  <c r="L2101" i="1"/>
  <c r="J2104" i="1"/>
  <c r="J2103" i="1"/>
  <c r="K2064" i="1"/>
  <c r="L2092" i="1"/>
  <c r="J2095" i="1"/>
  <c r="J2094" i="1"/>
  <c r="L2081" i="1"/>
  <c r="J2089" i="1"/>
  <c r="J2088" i="1"/>
  <c r="J2087" i="1"/>
  <c r="J2086" i="1"/>
  <c r="J2085" i="1"/>
  <c r="J2084" i="1"/>
  <c r="J2083" i="1"/>
  <c r="L2075" i="1"/>
  <c r="J2078" i="1"/>
  <c r="J2077" i="1"/>
  <c r="L2065" i="1"/>
  <c r="J2072" i="1"/>
  <c r="J2071" i="1"/>
  <c r="J2070" i="1"/>
  <c r="J2069" i="1"/>
  <c r="J2068" i="1"/>
  <c r="J2067" i="1"/>
  <c r="K1861" i="1"/>
  <c r="K2039" i="1"/>
  <c r="L2053" i="1"/>
  <c r="J2056" i="1"/>
  <c r="J2055" i="1"/>
  <c r="L2046" i="1"/>
  <c r="J2050" i="1"/>
  <c r="J2049" i="1"/>
  <c r="J2048" i="1"/>
  <c r="L2040" i="1"/>
  <c r="J2043" i="1"/>
  <c r="J2042" i="1"/>
  <c r="K2014" i="1"/>
  <c r="L2030" i="1"/>
  <c r="J2034" i="1"/>
  <c r="J2033" i="1"/>
  <c r="J2032" i="1"/>
  <c r="L2023" i="1"/>
  <c r="J2027" i="1"/>
  <c r="J2026" i="1"/>
  <c r="J2025" i="1"/>
  <c r="L2015" i="1"/>
  <c r="J2020" i="1"/>
  <c r="J2019" i="1"/>
  <c r="J2018" i="1"/>
  <c r="J2017" i="1"/>
  <c r="K1862" i="1"/>
  <c r="L2006" i="1"/>
  <c r="J2009" i="1"/>
  <c r="J2008" i="1"/>
  <c r="L1998" i="1"/>
  <c r="J2003" i="1"/>
  <c r="J2002" i="1"/>
  <c r="J2001" i="1"/>
  <c r="J2000" i="1"/>
  <c r="L1992" i="1"/>
  <c r="J1995" i="1"/>
  <c r="J1994" i="1"/>
  <c r="L1985" i="1"/>
  <c r="J1989" i="1"/>
  <c r="J1988" i="1"/>
  <c r="J1987" i="1"/>
  <c r="L1978" i="1"/>
  <c r="J1982" i="1"/>
  <c r="J1981" i="1"/>
  <c r="J1980" i="1"/>
  <c r="L1971" i="1"/>
  <c r="J1975" i="1"/>
  <c r="J1974" i="1"/>
  <c r="J1973" i="1"/>
  <c r="L1965" i="1"/>
  <c r="J1968" i="1"/>
  <c r="J1967" i="1"/>
  <c r="L1959" i="1"/>
  <c r="J1962" i="1"/>
  <c r="J1961" i="1"/>
  <c r="L1953" i="1"/>
  <c r="J1956" i="1"/>
  <c r="J1955" i="1"/>
  <c r="L1947" i="1"/>
  <c r="J1950" i="1"/>
  <c r="J1949" i="1"/>
  <c r="L1940" i="1"/>
  <c r="J1944" i="1"/>
  <c r="J1943" i="1"/>
  <c r="J1942" i="1"/>
  <c r="L1934" i="1"/>
  <c r="J1937" i="1"/>
  <c r="J1936" i="1"/>
  <c r="L1928" i="1"/>
  <c r="J1931" i="1"/>
  <c r="J1930" i="1"/>
  <c r="L1922" i="1"/>
  <c r="J1925" i="1"/>
  <c r="J1924" i="1"/>
  <c r="L1916" i="1"/>
  <c r="J1919" i="1"/>
  <c r="J1918" i="1"/>
  <c r="L1910" i="1"/>
  <c r="J1913" i="1"/>
  <c r="J1912" i="1"/>
  <c r="M1908" i="1"/>
  <c r="L1894" i="1"/>
  <c r="J1905" i="1"/>
  <c r="J1904" i="1"/>
  <c r="J1903" i="1"/>
  <c r="J1902" i="1"/>
  <c r="J1901" i="1"/>
  <c r="J1900" i="1"/>
  <c r="J1899" i="1"/>
  <c r="J1898" i="1"/>
  <c r="J1897" i="1"/>
  <c r="J1896" i="1"/>
  <c r="L1880" i="1"/>
  <c r="J1891" i="1"/>
  <c r="J1890" i="1"/>
  <c r="J1889" i="1"/>
  <c r="J1888" i="1"/>
  <c r="J1887" i="1"/>
  <c r="J1886" i="1"/>
  <c r="J1885" i="1"/>
  <c r="J1884" i="1"/>
  <c r="J1883" i="1"/>
  <c r="J1882" i="1"/>
  <c r="L1871" i="1"/>
  <c r="J1877" i="1"/>
  <c r="J1876" i="1"/>
  <c r="J1875" i="1"/>
  <c r="J1874" i="1"/>
  <c r="J1873" i="1"/>
  <c r="L1863" i="1"/>
  <c r="J1868" i="1"/>
  <c r="J1867" i="1"/>
  <c r="J1866" i="1"/>
  <c r="J1865" i="1"/>
  <c r="K1794" i="1"/>
  <c r="K1837" i="1"/>
  <c r="L1850" i="1"/>
  <c r="J1853" i="1"/>
  <c r="J1852" i="1"/>
  <c r="L1844" i="1"/>
  <c r="J1847" i="1"/>
  <c r="J1846" i="1"/>
  <c r="L1838" i="1"/>
  <c r="J1841" i="1"/>
  <c r="J1840" i="1"/>
  <c r="K1816" i="1"/>
  <c r="L1829" i="1"/>
  <c r="J1832" i="1"/>
  <c r="J1831" i="1"/>
  <c r="L1823" i="1"/>
  <c r="J1826" i="1"/>
  <c r="J1825" i="1"/>
  <c r="L1817" i="1"/>
  <c r="J1820" i="1"/>
  <c r="J1819" i="1"/>
  <c r="K1795" i="1"/>
  <c r="L1808" i="1"/>
  <c r="J1811" i="1"/>
  <c r="J1810" i="1"/>
  <c r="L1802" i="1"/>
  <c r="J1805" i="1"/>
  <c r="J1804" i="1"/>
  <c r="L1796" i="1"/>
  <c r="J1799" i="1"/>
  <c r="J1798" i="1"/>
  <c r="K2" i="1"/>
  <c r="K1747" i="1"/>
  <c r="L1784" i="1"/>
  <c r="J1787" i="1"/>
  <c r="J1786" i="1"/>
  <c r="L1778" i="1"/>
  <c r="J1781" i="1"/>
  <c r="J1780" i="1"/>
  <c r="L1772" i="1"/>
  <c r="J1775" i="1"/>
  <c r="J1774" i="1"/>
  <c r="L1766" i="1"/>
  <c r="J1769" i="1"/>
  <c r="J1768" i="1"/>
  <c r="L1760" i="1"/>
  <c r="J1763" i="1"/>
  <c r="J1762" i="1"/>
  <c r="L1754" i="1"/>
  <c r="J1757" i="1"/>
  <c r="J1756" i="1"/>
  <c r="L1748" i="1"/>
  <c r="J1751" i="1"/>
  <c r="J1750" i="1"/>
  <c r="K1738" i="1"/>
  <c r="L1739" i="1"/>
  <c r="J1742" i="1"/>
  <c r="J1741" i="1"/>
  <c r="K1409" i="1"/>
  <c r="K1716" i="1"/>
  <c r="L1728" i="1"/>
  <c r="J1731" i="1"/>
  <c r="J1730" i="1"/>
  <c r="L1723" i="1"/>
  <c r="J1725" i="1"/>
  <c r="J1724" i="1"/>
  <c r="L1717" i="1"/>
  <c r="J1720" i="1"/>
  <c r="J1719" i="1"/>
  <c r="K1703" i="1"/>
  <c r="L1709" i="1"/>
  <c r="J1711" i="1"/>
  <c r="J1710" i="1"/>
  <c r="L1704" i="1"/>
  <c r="J1706" i="1"/>
  <c r="J1705" i="1"/>
  <c r="K1688" i="1"/>
  <c r="L1695" i="1"/>
  <c r="J1698" i="1"/>
  <c r="J1697" i="1"/>
  <c r="L1689" i="1"/>
  <c r="J1692" i="1"/>
  <c r="J1691" i="1"/>
  <c r="K1639" i="1"/>
  <c r="L1680" i="1"/>
  <c r="J1683" i="1"/>
  <c r="J1682" i="1"/>
  <c r="L1674" i="1"/>
  <c r="J1677" i="1"/>
  <c r="J1676" i="1"/>
  <c r="L1668" i="1"/>
  <c r="J1671" i="1"/>
  <c r="J1670" i="1"/>
  <c r="L1663" i="1"/>
  <c r="J1665" i="1"/>
  <c r="J1664" i="1"/>
  <c r="L1658" i="1"/>
  <c r="J1660" i="1"/>
  <c r="J1659" i="1"/>
  <c r="L1652" i="1"/>
  <c r="J1655" i="1"/>
  <c r="J1654" i="1"/>
  <c r="L1646" i="1"/>
  <c r="J1649" i="1"/>
  <c r="J1648" i="1"/>
  <c r="L1640" i="1"/>
  <c r="J1643" i="1"/>
  <c r="J1642" i="1"/>
  <c r="K1631" i="1"/>
  <c r="L1632" i="1"/>
  <c r="J1634" i="1"/>
  <c r="J1633" i="1"/>
  <c r="K1605" i="1"/>
  <c r="K1620" i="1"/>
  <c r="L1621" i="1"/>
  <c r="J1624" i="1"/>
  <c r="J1623" i="1"/>
  <c r="K1606" i="1"/>
  <c r="L1613" i="1"/>
  <c r="J1615" i="1"/>
  <c r="J1614" i="1"/>
  <c r="L1607" i="1"/>
  <c r="J1610" i="1"/>
  <c r="J1609" i="1"/>
  <c r="K1572" i="1"/>
  <c r="K1588" i="1"/>
  <c r="L1595" i="1"/>
  <c r="J1598" i="1"/>
  <c r="J1597" i="1"/>
  <c r="L1589" i="1"/>
  <c r="J1592" i="1"/>
  <c r="J1591" i="1"/>
  <c r="K1573" i="1"/>
  <c r="L1580" i="1"/>
  <c r="J1583" i="1"/>
  <c r="J1582" i="1"/>
  <c r="L1574" i="1"/>
  <c r="J1577" i="1"/>
  <c r="J1576" i="1"/>
  <c r="K1546" i="1"/>
  <c r="L1564" i="1"/>
  <c r="J1567" i="1"/>
  <c r="J1566" i="1"/>
  <c r="L1559" i="1"/>
  <c r="J1561" i="1"/>
  <c r="J1560" i="1"/>
  <c r="L1553" i="1"/>
  <c r="J1556" i="1"/>
  <c r="J1555" i="1"/>
  <c r="L1547" i="1"/>
  <c r="J1550" i="1"/>
  <c r="J1549" i="1"/>
  <c r="K1449" i="1"/>
  <c r="L1538" i="1"/>
  <c r="J1541" i="1"/>
  <c r="J1540" i="1"/>
  <c r="L1532" i="1"/>
  <c r="J1535" i="1"/>
  <c r="J1534" i="1"/>
  <c r="L1526" i="1"/>
  <c r="J1529" i="1"/>
  <c r="J1528" i="1"/>
  <c r="L1521" i="1"/>
  <c r="J1523" i="1"/>
  <c r="J1522" i="1"/>
  <c r="L1515" i="1"/>
  <c r="J1518" i="1"/>
  <c r="J1517" i="1"/>
  <c r="L1509" i="1"/>
  <c r="J1512" i="1"/>
  <c r="J1511" i="1"/>
  <c r="L1503" i="1"/>
  <c r="J1506" i="1"/>
  <c r="J1505" i="1"/>
  <c r="L1497" i="1"/>
  <c r="J1500" i="1"/>
  <c r="J1499" i="1"/>
  <c r="L1491" i="1"/>
  <c r="J1494" i="1"/>
  <c r="J1493" i="1"/>
  <c r="L1485" i="1"/>
  <c r="J1488" i="1"/>
  <c r="J1487" i="1"/>
  <c r="L1479" i="1"/>
  <c r="J1482" i="1"/>
  <c r="J1481" i="1"/>
  <c r="L1473" i="1"/>
  <c r="J1476" i="1"/>
  <c r="J1475" i="1"/>
  <c r="L1467" i="1"/>
  <c r="J1470" i="1"/>
  <c r="J1469" i="1"/>
  <c r="L1461" i="1"/>
  <c r="J1464" i="1"/>
  <c r="J1463" i="1"/>
  <c r="L1455" i="1"/>
  <c r="J1458" i="1"/>
  <c r="J1457" i="1"/>
  <c r="L1450" i="1"/>
  <c r="J1452" i="1"/>
  <c r="J1451" i="1"/>
  <c r="K1410" i="1"/>
  <c r="L1441" i="1"/>
  <c r="J1444" i="1"/>
  <c r="J1443" i="1"/>
  <c r="L1435" i="1"/>
  <c r="J1438" i="1"/>
  <c r="J1437" i="1"/>
  <c r="L1429" i="1"/>
  <c r="J1432" i="1"/>
  <c r="J1431" i="1"/>
  <c r="L1423" i="1"/>
  <c r="J1426" i="1"/>
  <c r="J1425" i="1"/>
  <c r="L1417" i="1"/>
  <c r="J1420" i="1"/>
  <c r="J1419" i="1"/>
  <c r="L1411" i="1"/>
  <c r="J1414" i="1"/>
  <c r="J1413" i="1"/>
  <c r="K1374" i="1"/>
  <c r="L1401" i="1"/>
  <c r="J1404" i="1"/>
  <c r="J1403" i="1"/>
  <c r="L1395" i="1"/>
  <c r="J1398" i="1"/>
  <c r="J1397" i="1"/>
  <c r="L1387" i="1"/>
  <c r="J1392" i="1"/>
  <c r="J1391" i="1"/>
  <c r="J1390" i="1"/>
  <c r="J1389" i="1"/>
  <c r="L1381" i="1"/>
  <c r="J1384" i="1"/>
  <c r="J1383" i="1"/>
  <c r="L1375" i="1"/>
  <c r="J1378" i="1"/>
  <c r="J1377" i="1"/>
  <c r="K1313" i="1"/>
  <c r="L1366" i="1"/>
  <c r="J1369" i="1"/>
  <c r="J1368" i="1"/>
  <c r="L1360" i="1"/>
  <c r="J1363" i="1"/>
  <c r="J1362" i="1"/>
  <c r="L1354" i="1"/>
  <c r="J1357" i="1"/>
  <c r="J1356" i="1"/>
  <c r="L1347" i="1"/>
  <c r="J1351" i="1"/>
  <c r="J1350" i="1"/>
  <c r="J1349" i="1"/>
  <c r="L1340" i="1"/>
  <c r="J1344" i="1"/>
  <c r="J1343" i="1"/>
  <c r="J1342" i="1"/>
  <c r="L1334" i="1"/>
  <c r="J1337" i="1"/>
  <c r="J1336" i="1"/>
  <c r="L1328" i="1"/>
  <c r="J1331" i="1"/>
  <c r="J1330" i="1"/>
  <c r="L1320" i="1"/>
  <c r="J1325" i="1"/>
  <c r="J1324" i="1"/>
  <c r="J1323" i="1"/>
  <c r="J1322" i="1"/>
  <c r="L1314" i="1"/>
  <c r="J1317" i="1"/>
  <c r="J1316" i="1"/>
  <c r="K261" i="1"/>
  <c r="K1272" i="1"/>
  <c r="L1303" i="1"/>
  <c r="J1306" i="1"/>
  <c r="J1305" i="1"/>
  <c r="L1297" i="1"/>
  <c r="J1300" i="1"/>
  <c r="J1299" i="1"/>
  <c r="L1291" i="1"/>
  <c r="J1294" i="1"/>
  <c r="J1293" i="1"/>
  <c r="L1285" i="1"/>
  <c r="J1288" i="1"/>
  <c r="J1287" i="1"/>
  <c r="L1279" i="1"/>
  <c r="J1282" i="1"/>
  <c r="J1281" i="1"/>
  <c r="L1273" i="1"/>
  <c r="J1276" i="1"/>
  <c r="J1275" i="1"/>
  <c r="K1186" i="1"/>
  <c r="L1262" i="1"/>
  <c r="J1267" i="1"/>
  <c r="J1266" i="1"/>
  <c r="J1265" i="1"/>
  <c r="J1264" i="1"/>
  <c r="L1256" i="1"/>
  <c r="J1259" i="1"/>
  <c r="J1258" i="1"/>
  <c r="L1250" i="1"/>
  <c r="J1253" i="1"/>
  <c r="J1252" i="1"/>
  <c r="L1244" i="1"/>
  <c r="J1247" i="1"/>
  <c r="J1246" i="1"/>
  <c r="L1238" i="1"/>
  <c r="J1241" i="1"/>
  <c r="J1240" i="1"/>
  <c r="L1232" i="1"/>
  <c r="J1235" i="1"/>
  <c r="J1234" i="1"/>
  <c r="L1225" i="1"/>
  <c r="J1229" i="1"/>
  <c r="J1228" i="1"/>
  <c r="J1227" i="1"/>
  <c r="L1219" i="1"/>
  <c r="J1222" i="1"/>
  <c r="J1221" i="1"/>
  <c r="L1213" i="1"/>
  <c r="J1216" i="1"/>
  <c r="J1215" i="1"/>
  <c r="L1206" i="1"/>
  <c r="J1210" i="1"/>
  <c r="J1209" i="1"/>
  <c r="J1208" i="1"/>
  <c r="L1199" i="1"/>
  <c r="J1203" i="1"/>
  <c r="J1202" i="1"/>
  <c r="J1201" i="1"/>
  <c r="L1193" i="1"/>
  <c r="J1196" i="1"/>
  <c r="J1195" i="1"/>
  <c r="L1187" i="1"/>
  <c r="J1190" i="1"/>
  <c r="J1189" i="1"/>
  <c r="K903" i="1"/>
  <c r="L1179" i="1"/>
  <c r="J1181" i="1"/>
  <c r="J1180" i="1"/>
  <c r="L1174" i="1"/>
  <c r="J1176" i="1"/>
  <c r="J1175" i="1"/>
  <c r="L1168" i="1"/>
  <c r="J1171" i="1"/>
  <c r="J1170" i="1"/>
  <c r="L1139" i="1"/>
  <c r="J1165" i="1"/>
  <c r="J1164" i="1"/>
  <c r="J1163" i="1"/>
  <c r="J1162" i="1"/>
  <c r="J1161" i="1"/>
  <c r="J1160" i="1"/>
  <c r="J1159" i="1"/>
  <c r="J1158" i="1"/>
  <c r="J1157" i="1"/>
  <c r="J1156" i="1"/>
  <c r="J1155" i="1"/>
  <c r="J1154" i="1"/>
  <c r="J1153" i="1"/>
  <c r="J1152" i="1"/>
  <c r="J1151" i="1"/>
  <c r="J1150" i="1"/>
  <c r="J1149" i="1"/>
  <c r="J1148" i="1"/>
  <c r="J1147" i="1"/>
  <c r="J1146" i="1"/>
  <c r="J1145" i="1"/>
  <c r="J1144" i="1"/>
  <c r="J1143" i="1"/>
  <c r="J1142" i="1"/>
  <c r="J1141" i="1"/>
  <c r="L1133" i="1"/>
  <c r="J1136" i="1"/>
  <c r="J1135" i="1"/>
  <c r="L1127" i="1"/>
  <c r="J1130" i="1"/>
  <c r="J1129" i="1"/>
  <c r="L1121" i="1"/>
  <c r="J1124" i="1"/>
  <c r="J1123" i="1"/>
  <c r="L1115" i="1"/>
  <c r="J1118" i="1"/>
  <c r="J1117" i="1"/>
  <c r="L1109" i="1"/>
  <c r="J1112" i="1"/>
  <c r="J1111" i="1"/>
  <c r="L1103" i="1"/>
  <c r="J1106" i="1"/>
  <c r="J1105" i="1"/>
  <c r="L1097" i="1"/>
  <c r="J1100" i="1"/>
  <c r="J1099" i="1"/>
  <c r="L1091" i="1"/>
  <c r="J1094" i="1"/>
  <c r="J1093" i="1"/>
  <c r="L1084" i="1"/>
  <c r="J1088" i="1"/>
  <c r="J1087" i="1"/>
  <c r="J1086" i="1"/>
  <c r="L1077" i="1"/>
  <c r="J1081" i="1"/>
  <c r="J1080" i="1"/>
  <c r="J1079" i="1"/>
  <c r="L1071" i="1"/>
  <c r="J1074" i="1"/>
  <c r="J1073" i="1"/>
  <c r="L1045" i="1"/>
  <c r="J1068" i="1"/>
  <c r="J1067" i="1"/>
  <c r="J1066" i="1"/>
  <c r="J1065" i="1"/>
  <c r="J1064" i="1"/>
  <c r="J1063" i="1"/>
  <c r="J1062" i="1"/>
  <c r="J1061" i="1"/>
  <c r="J1060" i="1"/>
  <c r="J1059" i="1"/>
  <c r="J1058" i="1"/>
  <c r="J1057" i="1"/>
  <c r="J1056" i="1"/>
  <c r="J1055" i="1"/>
  <c r="J1054" i="1"/>
  <c r="J1053" i="1"/>
  <c r="J1052" i="1"/>
  <c r="J1051" i="1"/>
  <c r="J1050" i="1"/>
  <c r="J1049" i="1"/>
  <c r="J1048" i="1"/>
  <c r="J1047" i="1"/>
  <c r="L1038" i="1"/>
  <c r="J1042" i="1"/>
  <c r="J1041" i="1"/>
  <c r="J1040" i="1"/>
  <c r="L1009" i="1"/>
  <c r="J1035" i="1"/>
  <c r="J1034" i="1"/>
  <c r="J1033" i="1"/>
  <c r="J1032" i="1"/>
  <c r="J1031" i="1"/>
  <c r="J1030" i="1"/>
  <c r="J1029" i="1"/>
  <c r="J1028" i="1"/>
  <c r="J1027" i="1"/>
  <c r="J1026" i="1"/>
  <c r="J1025" i="1"/>
  <c r="J1024" i="1"/>
  <c r="J1023" i="1"/>
  <c r="J1022" i="1"/>
  <c r="J1021" i="1"/>
  <c r="J1020" i="1"/>
  <c r="J1019" i="1"/>
  <c r="J1018" i="1"/>
  <c r="J1017" i="1"/>
  <c r="J1016" i="1"/>
  <c r="J1015" i="1"/>
  <c r="J1014" i="1"/>
  <c r="J1013" i="1"/>
  <c r="J1012" i="1"/>
  <c r="J1011" i="1"/>
  <c r="L1003" i="1"/>
  <c r="J1006" i="1"/>
  <c r="J1005" i="1"/>
  <c r="L996" i="1"/>
  <c r="J1000" i="1"/>
  <c r="J999" i="1"/>
  <c r="J998" i="1"/>
  <c r="L989" i="1"/>
  <c r="J993" i="1"/>
  <c r="J992" i="1"/>
  <c r="J991" i="1"/>
  <c r="L980" i="1"/>
  <c r="J986" i="1"/>
  <c r="J985" i="1"/>
  <c r="J984" i="1"/>
  <c r="J983" i="1"/>
  <c r="J982" i="1"/>
  <c r="L974" i="1"/>
  <c r="J977" i="1"/>
  <c r="J976" i="1"/>
  <c r="L953" i="1"/>
  <c r="J971" i="1"/>
  <c r="J970" i="1"/>
  <c r="J969" i="1"/>
  <c r="J968" i="1"/>
  <c r="J967" i="1"/>
  <c r="J966" i="1"/>
  <c r="J965" i="1"/>
  <c r="J964" i="1"/>
  <c r="J963" i="1"/>
  <c r="J962" i="1"/>
  <c r="J961" i="1"/>
  <c r="J960" i="1"/>
  <c r="J959" i="1"/>
  <c r="J958" i="1"/>
  <c r="J957" i="1"/>
  <c r="J956" i="1"/>
  <c r="J955" i="1"/>
  <c r="L940" i="1"/>
  <c r="J950" i="1"/>
  <c r="J949" i="1"/>
  <c r="J948" i="1"/>
  <c r="J947" i="1"/>
  <c r="J946" i="1"/>
  <c r="J945" i="1"/>
  <c r="J944" i="1"/>
  <c r="J943" i="1"/>
  <c r="J942" i="1"/>
  <c r="L934" i="1"/>
  <c r="J937" i="1"/>
  <c r="J936" i="1"/>
  <c r="L928" i="1"/>
  <c r="J931" i="1"/>
  <c r="J930" i="1"/>
  <c r="L922" i="1"/>
  <c r="J925" i="1"/>
  <c r="J924" i="1"/>
  <c r="L916" i="1"/>
  <c r="J919" i="1"/>
  <c r="J918" i="1"/>
  <c r="L910" i="1"/>
  <c r="J913" i="1"/>
  <c r="J912" i="1"/>
  <c r="L904" i="1"/>
  <c r="J907" i="1"/>
  <c r="J906" i="1"/>
  <c r="K844" i="1"/>
  <c r="L895" i="1"/>
  <c r="J898" i="1"/>
  <c r="J897" i="1"/>
  <c r="L886" i="1"/>
  <c r="J892" i="1"/>
  <c r="J891" i="1"/>
  <c r="J890" i="1"/>
  <c r="J889" i="1"/>
  <c r="J888" i="1"/>
  <c r="L878" i="1"/>
  <c r="J883" i="1"/>
  <c r="J882" i="1"/>
  <c r="J881" i="1"/>
  <c r="J880" i="1"/>
  <c r="L869" i="1"/>
  <c r="J875" i="1"/>
  <c r="J874" i="1"/>
  <c r="J873" i="1"/>
  <c r="J872" i="1"/>
  <c r="J871" i="1"/>
  <c r="L863" i="1"/>
  <c r="J866" i="1"/>
  <c r="J865" i="1"/>
  <c r="L854" i="1"/>
  <c r="J860" i="1"/>
  <c r="J859" i="1"/>
  <c r="J858" i="1"/>
  <c r="J857" i="1"/>
  <c r="J856" i="1"/>
  <c r="L845" i="1"/>
  <c r="J851" i="1"/>
  <c r="J850" i="1"/>
  <c r="J849" i="1"/>
  <c r="J848" i="1"/>
  <c r="J847" i="1"/>
  <c r="K743" i="1"/>
  <c r="L836" i="1"/>
  <c r="J839" i="1"/>
  <c r="J838" i="1"/>
  <c r="L829" i="1"/>
  <c r="J833" i="1"/>
  <c r="J832" i="1"/>
  <c r="J831" i="1"/>
  <c r="L823" i="1"/>
  <c r="J826" i="1"/>
  <c r="J825" i="1"/>
  <c r="J820" i="1"/>
  <c r="J819" i="1"/>
  <c r="J818" i="1"/>
  <c r="L810" i="1"/>
  <c r="J813" i="1"/>
  <c r="J812" i="1"/>
  <c r="L804" i="1"/>
  <c r="J807" i="1"/>
  <c r="J806" i="1"/>
  <c r="L797" i="1"/>
  <c r="J801" i="1"/>
  <c r="J800" i="1"/>
  <c r="J799" i="1"/>
  <c r="L790" i="1"/>
  <c r="J794" i="1"/>
  <c r="J793" i="1"/>
  <c r="J792" i="1"/>
  <c r="L783" i="1"/>
  <c r="J787" i="1"/>
  <c r="J786" i="1"/>
  <c r="J785" i="1"/>
  <c r="L777" i="1"/>
  <c r="J780" i="1"/>
  <c r="J779" i="1"/>
  <c r="L771" i="1"/>
  <c r="J774" i="1"/>
  <c r="J773" i="1"/>
  <c r="L765" i="1"/>
  <c r="J768" i="1"/>
  <c r="J767" i="1"/>
  <c r="L759" i="1"/>
  <c r="J762" i="1"/>
  <c r="J761" i="1"/>
  <c r="L752" i="1"/>
  <c r="J756" i="1"/>
  <c r="J755" i="1"/>
  <c r="J754" i="1"/>
  <c r="L744" i="1"/>
  <c r="J749" i="1"/>
  <c r="J748" i="1"/>
  <c r="J747" i="1"/>
  <c r="J746" i="1"/>
  <c r="K704" i="1"/>
  <c r="L735" i="1"/>
  <c r="J738" i="1"/>
  <c r="J737" i="1"/>
  <c r="L729" i="1"/>
  <c r="J732" i="1"/>
  <c r="J731" i="1"/>
  <c r="L723" i="1"/>
  <c r="J726" i="1"/>
  <c r="J725" i="1"/>
  <c r="L717" i="1"/>
  <c r="J720" i="1"/>
  <c r="J719" i="1"/>
  <c r="L711" i="1"/>
  <c r="J714" i="1"/>
  <c r="J713" i="1"/>
  <c r="L705" i="1"/>
  <c r="J708" i="1"/>
  <c r="J707" i="1"/>
  <c r="K503" i="1"/>
  <c r="L695" i="1"/>
  <c r="J699" i="1"/>
  <c r="J698" i="1"/>
  <c r="J697" i="1"/>
  <c r="L688" i="1"/>
  <c r="J692" i="1"/>
  <c r="J691" i="1"/>
  <c r="J690" i="1"/>
  <c r="L681" i="1"/>
  <c r="J685" i="1"/>
  <c r="J684" i="1"/>
  <c r="J683" i="1"/>
  <c r="L674" i="1"/>
  <c r="J678" i="1"/>
  <c r="J677" i="1"/>
  <c r="J676" i="1"/>
  <c r="L666" i="1"/>
  <c r="J671" i="1"/>
  <c r="J670" i="1"/>
  <c r="J669" i="1"/>
  <c r="J668" i="1"/>
  <c r="L647" i="1"/>
  <c r="J663" i="1"/>
  <c r="J662" i="1"/>
  <c r="J661" i="1"/>
  <c r="J660" i="1"/>
  <c r="J659" i="1"/>
  <c r="J658" i="1"/>
  <c r="J657" i="1"/>
  <c r="J656" i="1"/>
  <c r="J655" i="1"/>
  <c r="J654" i="1"/>
  <c r="J653" i="1"/>
  <c r="J652" i="1"/>
  <c r="J651" i="1"/>
  <c r="J650" i="1"/>
  <c r="J649" i="1"/>
  <c r="L616" i="1"/>
  <c r="J644" i="1"/>
  <c r="J643" i="1"/>
  <c r="J642" i="1"/>
  <c r="J641" i="1"/>
  <c r="J640" i="1"/>
  <c r="J639" i="1"/>
  <c r="J638" i="1"/>
  <c r="J637" i="1"/>
  <c r="J636" i="1"/>
  <c r="J635" i="1"/>
  <c r="J634" i="1"/>
  <c r="J633" i="1"/>
  <c r="J632" i="1"/>
  <c r="J631" i="1"/>
  <c r="J630" i="1"/>
  <c r="J629" i="1"/>
  <c r="J628" i="1"/>
  <c r="J627" i="1"/>
  <c r="J626" i="1"/>
  <c r="J625" i="1"/>
  <c r="J624" i="1"/>
  <c r="J623" i="1"/>
  <c r="J622" i="1"/>
  <c r="J621" i="1"/>
  <c r="J620" i="1"/>
  <c r="J619" i="1"/>
  <c r="J618" i="1"/>
  <c r="L596" i="1"/>
  <c r="J613" i="1"/>
  <c r="J612" i="1"/>
  <c r="J611" i="1"/>
  <c r="J610" i="1"/>
  <c r="J609" i="1"/>
  <c r="J608" i="1"/>
  <c r="J607" i="1"/>
  <c r="J606" i="1"/>
  <c r="J605" i="1"/>
  <c r="J604" i="1"/>
  <c r="J603" i="1"/>
  <c r="J602" i="1"/>
  <c r="J601" i="1"/>
  <c r="J600" i="1"/>
  <c r="J599" i="1"/>
  <c r="J598" i="1"/>
  <c r="L557" i="1"/>
  <c r="J593" i="1"/>
  <c r="J592" i="1"/>
  <c r="J591" i="1"/>
  <c r="J590" i="1"/>
  <c r="J589" i="1"/>
  <c r="J588" i="1"/>
  <c r="J587" i="1"/>
  <c r="J586" i="1"/>
  <c r="J585" i="1"/>
  <c r="J584" i="1"/>
  <c r="J583" i="1"/>
  <c r="J582" i="1"/>
  <c r="J581" i="1"/>
  <c r="J580" i="1"/>
  <c r="J579" i="1"/>
  <c r="J578" i="1"/>
  <c r="J577" i="1"/>
  <c r="J576" i="1"/>
  <c r="J575" i="1"/>
  <c r="J574" i="1"/>
  <c r="J573" i="1"/>
  <c r="J572" i="1"/>
  <c r="J571" i="1"/>
  <c r="J570" i="1"/>
  <c r="J569" i="1"/>
  <c r="J568" i="1"/>
  <c r="J567" i="1"/>
  <c r="J566" i="1"/>
  <c r="J565" i="1"/>
  <c r="J564" i="1"/>
  <c r="J563" i="1"/>
  <c r="J562" i="1"/>
  <c r="J561" i="1"/>
  <c r="J560" i="1"/>
  <c r="J559" i="1"/>
  <c r="L530" i="1"/>
  <c r="J554" i="1"/>
  <c r="J553" i="1"/>
  <c r="J552" i="1"/>
  <c r="J551" i="1"/>
  <c r="J550" i="1"/>
  <c r="J549" i="1"/>
  <c r="J548" i="1"/>
  <c r="J547" i="1"/>
  <c r="J546" i="1"/>
  <c r="J545" i="1"/>
  <c r="J544" i="1"/>
  <c r="J543" i="1"/>
  <c r="J542" i="1"/>
  <c r="J541" i="1"/>
  <c r="J540" i="1"/>
  <c r="J539" i="1"/>
  <c r="J538" i="1"/>
  <c r="J537" i="1"/>
  <c r="J536" i="1"/>
  <c r="J535" i="1"/>
  <c r="J534" i="1"/>
  <c r="J533" i="1"/>
  <c r="J532" i="1"/>
  <c r="L504" i="1"/>
  <c r="J527" i="1"/>
  <c r="J526" i="1"/>
  <c r="J525" i="1"/>
  <c r="J524" i="1"/>
  <c r="J523" i="1"/>
  <c r="J522" i="1"/>
  <c r="J521" i="1"/>
  <c r="J520" i="1"/>
  <c r="J519" i="1"/>
  <c r="J518" i="1"/>
  <c r="J517" i="1"/>
  <c r="J516" i="1"/>
  <c r="J515" i="1"/>
  <c r="J514" i="1"/>
  <c r="J513" i="1"/>
  <c r="J512" i="1"/>
  <c r="J511" i="1"/>
  <c r="J510" i="1"/>
  <c r="J509" i="1"/>
  <c r="J508" i="1"/>
  <c r="J507" i="1"/>
  <c r="J506" i="1"/>
  <c r="K262" i="1"/>
  <c r="L495" i="1"/>
  <c r="J498" i="1"/>
  <c r="J497" i="1"/>
  <c r="L489" i="1"/>
  <c r="J492" i="1"/>
  <c r="J491" i="1"/>
  <c r="L483" i="1"/>
  <c r="J486" i="1"/>
  <c r="J485" i="1"/>
  <c r="L477" i="1"/>
  <c r="J480" i="1"/>
  <c r="J479" i="1"/>
  <c r="L471" i="1"/>
  <c r="J474" i="1"/>
  <c r="J473" i="1"/>
  <c r="L465" i="1"/>
  <c r="J468" i="1"/>
  <c r="J467" i="1"/>
  <c r="L456" i="1"/>
  <c r="J462" i="1"/>
  <c r="J461" i="1"/>
  <c r="J460" i="1"/>
  <c r="J459" i="1"/>
  <c r="J458" i="1"/>
  <c r="L449" i="1"/>
  <c r="J453" i="1"/>
  <c r="J452" i="1"/>
  <c r="J451" i="1"/>
  <c r="L442" i="1"/>
  <c r="J446" i="1"/>
  <c r="J445" i="1"/>
  <c r="J444" i="1"/>
  <c r="L435" i="1"/>
  <c r="J439" i="1"/>
  <c r="J438" i="1"/>
  <c r="J437" i="1"/>
  <c r="L410" i="1"/>
  <c r="J432" i="1"/>
  <c r="J431" i="1"/>
  <c r="J430" i="1"/>
  <c r="J429" i="1"/>
  <c r="J428" i="1"/>
  <c r="J427" i="1"/>
  <c r="J426" i="1"/>
  <c r="J425" i="1"/>
  <c r="J424" i="1"/>
  <c r="J423" i="1"/>
  <c r="J422" i="1"/>
  <c r="J421" i="1"/>
  <c r="J420" i="1"/>
  <c r="J419" i="1"/>
  <c r="J418" i="1"/>
  <c r="J417" i="1"/>
  <c r="J416" i="1"/>
  <c r="J415" i="1"/>
  <c r="J414" i="1"/>
  <c r="J413" i="1"/>
  <c r="J412" i="1"/>
  <c r="L400" i="1"/>
  <c r="J407" i="1"/>
  <c r="J406" i="1"/>
  <c r="J405" i="1"/>
  <c r="J404" i="1"/>
  <c r="J403" i="1"/>
  <c r="J402" i="1"/>
  <c r="L394" i="1"/>
  <c r="J397" i="1"/>
  <c r="J396" i="1"/>
  <c r="L377" i="1"/>
  <c r="J391" i="1"/>
  <c r="J390" i="1"/>
  <c r="J389" i="1"/>
  <c r="J388" i="1"/>
  <c r="J387" i="1"/>
  <c r="J386" i="1"/>
  <c r="J385" i="1"/>
  <c r="J384" i="1"/>
  <c r="J383" i="1"/>
  <c r="J382" i="1"/>
  <c r="J381" i="1"/>
  <c r="J380" i="1"/>
  <c r="J379" i="1"/>
  <c r="L346" i="1"/>
  <c r="J374" i="1"/>
  <c r="J373" i="1"/>
  <c r="J372" i="1"/>
  <c r="J371" i="1"/>
  <c r="J370" i="1"/>
  <c r="J369" i="1"/>
  <c r="J368" i="1"/>
  <c r="J367" i="1"/>
  <c r="J366" i="1"/>
  <c r="J365" i="1"/>
  <c r="J364" i="1"/>
  <c r="J363" i="1"/>
  <c r="J362" i="1"/>
  <c r="J361" i="1"/>
  <c r="J360" i="1"/>
  <c r="J359" i="1"/>
  <c r="J358" i="1"/>
  <c r="J357" i="1"/>
  <c r="J356" i="1"/>
  <c r="J355" i="1"/>
  <c r="J354" i="1"/>
  <c r="J353" i="1"/>
  <c r="J352" i="1"/>
  <c r="J351" i="1"/>
  <c r="J350" i="1"/>
  <c r="J349" i="1"/>
  <c r="J348" i="1"/>
  <c r="L339" i="1"/>
  <c r="J343" i="1"/>
  <c r="J342" i="1"/>
  <c r="J341" i="1"/>
  <c r="L333" i="1"/>
  <c r="J336" i="1"/>
  <c r="J335" i="1"/>
  <c r="L325" i="1"/>
  <c r="J330" i="1"/>
  <c r="J329" i="1"/>
  <c r="J328" i="1"/>
  <c r="J327" i="1"/>
  <c r="L318" i="1"/>
  <c r="J322" i="1"/>
  <c r="J321" i="1"/>
  <c r="J320" i="1"/>
  <c r="L312" i="1"/>
  <c r="J315" i="1"/>
  <c r="J314" i="1"/>
  <c r="L294" i="1"/>
  <c r="J309" i="1"/>
  <c r="J308" i="1"/>
  <c r="J307" i="1"/>
  <c r="J306" i="1"/>
  <c r="J305" i="1"/>
  <c r="J304" i="1"/>
  <c r="J303" i="1"/>
  <c r="J302" i="1"/>
  <c r="J301" i="1"/>
  <c r="J300" i="1"/>
  <c r="J299" i="1"/>
  <c r="J298" i="1"/>
  <c r="J297" i="1"/>
  <c r="J296" i="1"/>
  <c r="L287" i="1"/>
  <c r="J291" i="1"/>
  <c r="J290" i="1"/>
  <c r="J289" i="1"/>
  <c r="L281" i="1"/>
  <c r="J284" i="1"/>
  <c r="J283" i="1"/>
  <c r="L275" i="1"/>
  <c r="J278" i="1"/>
  <c r="J277" i="1"/>
  <c r="L269" i="1"/>
  <c r="J272" i="1"/>
  <c r="J271" i="1"/>
  <c r="L263" i="1"/>
  <c r="J266" i="1"/>
  <c r="J265" i="1"/>
  <c r="K3" i="1"/>
  <c r="L253" i="1"/>
  <c r="J256" i="1"/>
  <c r="J255" i="1"/>
  <c r="L247" i="1"/>
  <c r="J250" i="1"/>
  <c r="J249" i="1"/>
  <c r="L241" i="1"/>
  <c r="J244" i="1"/>
  <c r="J243" i="1"/>
  <c r="L235" i="1"/>
  <c r="J238" i="1"/>
  <c r="J237" i="1"/>
  <c r="L229" i="1"/>
  <c r="J232" i="1"/>
  <c r="J231" i="1"/>
  <c r="L223" i="1"/>
  <c r="J226" i="1"/>
  <c r="J225" i="1"/>
  <c r="L217" i="1"/>
  <c r="J220" i="1"/>
  <c r="J219" i="1"/>
  <c r="L211" i="1"/>
  <c r="J214" i="1"/>
  <c r="J213" i="1"/>
  <c r="L205" i="1"/>
  <c r="J208" i="1"/>
  <c r="J207" i="1"/>
  <c r="L199" i="1"/>
  <c r="J202" i="1"/>
  <c r="J201" i="1"/>
  <c r="L193" i="1"/>
  <c r="J196" i="1"/>
  <c r="J195" i="1"/>
  <c r="L187" i="1"/>
  <c r="J190" i="1"/>
  <c r="J189" i="1"/>
  <c r="L180" i="1"/>
  <c r="J184" i="1"/>
  <c r="J183" i="1"/>
  <c r="J182" i="1"/>
  <c r="L174" i="1"/>
  <c r="J177" i="1"/>
  <c r="J176" i="1"/>
  <c r="L167" i="1"/>
  <c r="J171" i="1"/>
  <c r="J170" i="1"/>
  <c r="J169" i="1"/>
  <c r="L161" i="1"/>
  <c r="J164" i="1"/>
  <c r="J163" i="1"/>
  <c r="L150" i="1"/>
  <c r="J158" i="1"/>
  <c r="J157" i="1"/>
  <c r="J156" i="1"/>
  <c r="J155" i="1"/>
  <c r="J154" i="1"/>
  <c r="J153" i="1"/>
  <c r="J152" i="1"/>
  <c r="L142" i="1"/>
  <c r="J147" i="1"/>
  <c r="J146" i="1"/>
  <c r="J145" i="1"/>
  <c r="J144" i="1"/>
  <c r="L135" i="1"/>
  <c r="J139" i="1"/>
  <c r="J138" i="1"/>
  <c r="J137" i="1"/>
  <c r="L129" i="1"/>
  <c r="J132" i="1"/>
  <c r="J131" i="1"/>
  <c r="L123" i="1"/>
  <c r="J126" i="1"/>
  <c r="J125" i="1"/>
  <c r="L117" i="1"/>
  <c r="J120" i="1"/>
  <c r="J119" i="1"/>
  <c r="L110" i="1"/>
  <c r="J114" i="1"/>
  <c r="J113" i="1"/>
  <c r="J112" i="1"/>
  <c r="L104" i="1"/>
  <c r="J107" i="1"/>
  <c r="J106" i="1"/>
  <c r="L97" i="1"/>
  <c r="J101" i="1"/>
  <c r="J100" i="1"/>
  <c r="J99" i="1"/>
  <c r="L91" i="1"/>
  <c r="J94" i="1"/>
  <c r="J93" i="1"/>
  <c r="L85" i="1"/>
  <c r="J88" i="1"/>
  <c r="J87" i="1"/>
  <c r="L79" i="1"/>
  <c r="J82" i="1"/>
  <c r="J81" i="1"/>
  <c r="J76" i="1"/>
  <c r="J75" i="1"/>
  <c r="J74" i="1"/>
  <c r="J73" i="1"/>
  <c r="J72" i="1"/>
  <c r="J71" i="1"/>
  <c r="J70" i="1"/>
  <c r="J69" i="1"/>
  <c r="J68" i="1"/>
  <c r="J67" i="1"/>
  <c r="J66" i="1"/>
  <c r="J65" i="1"/>
  <c r="J64" i="1"/>
  <c r="L51" i="1"/>
  <c r="J59" i="1"/>
  <c r="J58" i="1"/>
  <c r="J57" i="1"/>
  <c r="J56" i="1"/>
  <c r="J55" i="1"/>
  <c r="J54" i="1"/>
  <c r="J53" i="1"/>
  <c r="L45" i="1"/>
  <c r="J48" i="1"/>
  <c r="J47" i="1"/>
  <c r="L37" i="1"/>
  <c r="J42" i="1"/>
  <c r="J41" i="1"/>
  <c r="J40" i="1"/>
  <c r="J39" i="1"/>
  <c r="L31" i="1"/>
  <c r="J34" i="1"/>
  <c r="J33" i="1"/>
  <c r="L25" i="1"/>
  <c r="J28" i="1"/>
  <c r="J27" i="1"/>
  <c r="L19" i="1"/>
  <c r="J22" i="1"/>
  <c r="J21" i="1"/>
  <c r="L13" i="1"/>
  <c r="J16" i="1"/>
  <c r="J15" i="1"/>
  <c r="L4" i="1"/>
  <c r="J10" i="1"/>
  <c r="J9" i="1"/>
  <c r="J8" i="1"/>
  <c r="J7" i="1"/>
  <c r="J6" i="1"/>
  <c r="K1095" i="1" l="1"/>
  <c r="K1091" i="1" s="1"/>
  <c r="K1182" i="1"/>
  <c r="M1182" i="1" s="1"/>
  <c r="M1179" i="1" s="1"/>
  <c r="K1385" i="1"/>
  <c r="M1385" i="1" s="1"/>
  <c r="M1381" i="1" s="1"/>
  <c r="K1399" i="1"/>
  <c r="K1395" i="1" s="1"/>
  <c r="K1578" i="1"/>
  <c r="K1574" i="1" s="1"/>
  <c r="K2185" i="1"/>
  <c r="K2181" i="1" s="1"/>
  <c r="K2558" i="1"/>
  <c r="K2554" i="1" s="1"/>
  <c r="K2673" i="1"/>
  <c r="M2673" i="1" s="1"/>
  <c r="M2669" i="1" s="1"/>
  <c r="K2719" i="1"/>
  <c r="M2719" i="1" s="1"/>
  <c r="M2715" i="1" s="1"/>
  <c r="K2845" i="1"/>
  <c r="K2841" i="1" s="1"/>
  <c r="K3010" i="1"/>
  <c r="M3010" i="1" s="1"/>
  <c r="M3006" i="1" s="1"/>
  <c r="K3208" i="1"/>
  <c r="K3204" i="1" s="1"/>
  <c r="K3320" i="1"/>
  <c r="K3316" i="1" s="1"/>
  <c r="K3431" i="1"/>
  <c r="K3427" i="1" s="1"/>
  <c r="K727" i="1"/>
  <c r="K723" i="1" s="1"/>
  <c r="K2391" i="1"/>
  <c r="K2387" i="1" s="1"/>
  <c r="K2867" i="1"/>
  <c r="M2867" i="1" s="1"/>
  <c r="M2863" i="1" s="1"/>
  <c r="K3016" i="1"/>
  <c r="M3016" i="1" s="1"/>
  <c r="M3012" i="1" s="1"/>
  <c r="K3406" i="1"/>
  <c r="K3402" i="1" s="1"/>
  <c r="K1082" i="1"/>
  <c r="K1077" i="1" s="1"/>
  <c r="K1230" i="1"/>
  <c r="M1230" i="1" s="1"/>
  <c r="M1225" i="1" s="1"/>
  <c r="K2096" i="1"/>
  <c r="K2092" i="1" s="1"/>
  <c r="K3239" i="1"/>
  <c r="M3239" i="1" s="1"/>
  <c r="M3236" i="1" s="1"/>
  <c r="K1370" i="1"/>
  <c r="K1366" i="1" s="1"/>
  <c r="K1483" i="1"/>
  <c r="K1479" i="1" s="1"/>
  <c r="K1530" i="1"/>
  <c r="K1526" i="1" s="1"/>
  <c r="K1562" i="1"/>
  <c r="K1559" i="1" s="1"/>
  <c r="K1743" i="1"/>
  <c r="K1739" i="1" s="1"/>
  <c r="K2508" i="1"/>
  <c r="M2508" i="1" s="1"/>
  <c r="M2502" i="1" s="1"/>
  <c r="K3438" i="1"/>
  <c r="M3438" i="1" s="1"/>
  <c r="M3433" i="1" s="1"/>
  <c r="K2358" i="1"/>
  <c r="K2354" i="1" s="1"/>
  <c r="K2376" i="1"/>
  <c r="M2376" i="1" s="1"/>
  <c r="M2372" i="1" s="1"/>
  <c r="K2409" i="1"/>
  <c r="K2405" i="1" s="1"/>
  <c r="K2986" i="1"/>
  <c r="K2982" i="1" s="1"/>
  <c r="K1260" i="1"/>
  <c r="K1256" i="1" s="1"/>
  <c r="K3178" i="1"/>
  <c r="K3174" i="1" s="1"/>
  <c r="K11" i="1"/>
  <c r="K4" i="1" s="1"/>
  <c r="K233" i="1"/>
  <c r="M233" i="1" s="1"/>
  <c r="M229" i="1" s="1"/>
  <c r="K267" i="1"/>
  <c r="K263" i="1" s="1"/>
  <c r="K447" i="1"/>
  <c r="K442" i="1" s="1"/>
  <c r="K1101" i="1"/>
  <c r="K1097" i="1" s="1"/>
  <c r="K1345" i="1"/>
  <c r="K1340" i="1" s="1"/>
  <c r="K1358" i="1"/>
  <c r="M1358" i="1" s="1"/>
  <c r="M1354" i="1" s="1"/>
  <c r="K1393" i="1"/>
  <c r="K1387" i="1" s="1"/>
  <c r="K1405" i="1"/>
  <c r="M1405" i="1" s="1"/>
  <c r="M1401" i="1" s="1"/>
  <c r="K1439" i="1"/>
  <c r="K1435" i="1" s="1"/>
  <c r="K1519" i="1"/>
  <c r="M1519" i="1" s="1"/>
  <c r="M1515" i="1" s="1"/>
  <c r="K1551" i="1"/>
  <c r="M1551" i="1" s="1"/>
  <c r="M1547" i="1" s="1"/>
  <c r="K1926" i="1"/>
  <c r="M1926" i="1" s="1"/>
  <c r="M1922" i="1" s="1"/>
  <c r="K1957" i="1"/>
  <c r="K1953" i="1" s="1"/>
  <c r="K2004" i="1"/>
  <c r="K1998" i="1" s="1"/>
  <c r="K2255" i="1"/>
  <c r="M2255" i="1" s="1"/>
  <c r="M2251" i="1" s="1"/>
  <c r="K3166" i="1"/>
  <c r="M3166" i="1" s="1"/>
  <c r="M3162" i="1" s="1"/>
  <c r="K3245" i="1"/>
  <c r="K3241" i="1" s="1"/>
  <c r="K3293" i="1"/>
  <c r="K3289" i="1" s="1"/>
  <c r="K1782" i="1"/>
  <c r="M1782" i="1" s="1"/>
  <c r="M1778" i="1" s="1"/>
  <c r="K1800" i="1"/>
  <c r="M1800" i="1" s="1"/>
  <c r="M1796" i="1" s="1"/>
  <c r="K1833" i="1"/>
  <c r="K1829" i="1" s="1"/>
  <c r="K763" i="1"/>
  <c r="K759" i="1" s="1"/>
  <c r="K808" i="1"/>
  <c r="M808" i="1" s="1"/>
  <c r="M804" i="1" s="1"/>
  <c r="K840" i="1"/>
  <c r="M840" i="1" s="1"/>
  <c r="M836" i="1" s="1"/>
  <c r="K867" i="1"/>
  <c r="K863" i="1" s="1"/>
  <c r="K908" i="1"/>
  <c r="M908" i="1" s="1"/>
  <c r="M904" i="1" s="1"/>
  <c r="K1364" i="1"/>
  <c r="M1364" i="1" s="1"/>
  <c r="M1360" i="1" s="1"/>
  <c r="K1477" i="1"/>
  <c r="K1473" i="1" s="1"/>
  <c r="K1524" i="1"/>
  <c r="K1521" i="1" s="1"/>
  <c r="K1557" i="1"/>
  <c r="K1553" i="1" s="1"/>
  <c r="K1625" i="1"/>
  <c r="K1621" i="1" s="1"/>
  <c r="K1672" i="1"/>
  <c r="M1672" i="1" s="1"/>
  <c r="M1668" i="1" s="1"/>
  <c r="K1721" i="1"/>
  <c r="M1721" i="1" s="1"/>
  <c r="M1717" i="1" s="1"/>
  <c r="K1770" i="1"/>
  <c r="M1770" i="1" s="1"/>
  <c r="M1766" i="1" s="1"/>
  <c r="K1821" i="1"/>
  <c r="M1821" i="1" s="1"/>
  <c r="M1817" i="1" s="1"/>
  <c r="K1854" i="1"/>
  <c r="K1850" i="1" s="1"/>
  <c r="K1932" i="1"/>
  <c r="M1932" i="1" s="1"/>
  <c r="M1928" i="1" s="1"/>
  <c r="K2261" i="1"/>
  <c r="K2257" i="1" s="1"/>
  <c r="K2346" i="1"/>
  <c r="K2342" i="1" s="1"/>
  <c r="K2446" i="1"/>
  <c r="K2442" i="1" s="1"/>
  <c r="K2476" i="1"/>
  <c r="K2472" i="1" s="1"/>
  <c r="K2592" i="1"/>
  <c r="K2588" i="1" s="1"/>
  <c r="K2731" i="1"/>
  <c r="K2727" i="1" s="1"/>
  <c r="K2794" i="1"/>
  <c r="K2790" i="1" s="1"/>
  <c r="K2873" i="1"/>
  <c r="M2873" i="1" s="1"/>
  <c r="M2869" i="1" s="1"/>
  <c r="K2944" i="1"/>
  <c r="K2938" i="1" s="1"/>
  <c r="K3515" i="1"/>
  <c r="K3511" i="1" s="1"/>
  <c r="K1489" i="1"/>
  <c r="K1485" i="1" s="1"/>
  <c r="K1568" i="1"/>
  <c r="M1568" i="1" s="1"/>
  <c r="M1564" i="1" s="1"/>
  <c r="K1684" i="1"/>
  <c r="M1684" i="1" s="1"/>
  <c r="M1680" i="1" s="1"/>
  <c r="K1732" i="1"/>
  <c r="K1728" i="1" s="1"/>
  <c r="K43" i="1"/>
  <c r="M43" i="1" s="1"/>
  <c r="M37" i="1" s="1"/>
  <c r="K221" i="1"/>
  <c r="M221" i="1" s="1"/>
  <c r="M217" i="1" s="1"/>
  <c r="K3154" i="1"/>
  <c r="K3151" i="1" s="1"/>
  <c r="K3202" i="1"/>
  <c r="K3198" i="1" s="1"/>
  <c r="K3234" i="1"/>
  <c r="K3231" i="1" s="1"/>
  <c r="K3281" i="1"/>
  <c r="K3277" i="1" s="1"/>
  <c r="K3367" i="1"/>
  <c r="K3362" i="1" s="1"/>
  <c r="K3394" i="1"/>
  <c r="K3390" i="1" s="1"/>
  <c r="K3425" i="1"/>
  <c r="M3425" i="1" s="1"/>
  <c r="M3421" i="1" s="1"/>
  <c r="K3472" i="1"/>
  <c r="M3472" i="1" s="1"/>
  <c r="M3468" i="1" s="1"/>
  <c r="K3503" i="1"/>
  <c r="K3499" i="1" s="1"/>
  <c r="K2170" i="1"/>
  <c r="K2160" i="1" s="1"/>
  <c r="K1211" i="1"/>
  <c r="K1206" i="1" s="1"/>
  <c r="K2544" i="1"/>
  <c r="M2544" i="1" s="1"/>
  <c r="M2538" i="1" s="1"/>
  <c r="K2781" i="1"/>
  <c r="M2781" i="1" s="1"/>
  <c r="M2776" i="1" s="1"/>
  <c r="K2936" i="1"/>
  <c r="K2930" i="1" s="1"/>
  <c r="K3040" i="1"/>
  <c r="K3035" i="1" s="1"/>
  <c r="K3054" i="1"/>
  <c r="M3054" i="1" s="1"/>
  <c r="M3049" i="1" s="1"/>
  <c r="K3068" i="1"/>
  <c r="K3063" i="1" s="1"/>
  <c r="K3082" i="1"/>
  <c r="K3077" i="1" s="1"/>
  <c r="K3096" i="1"/>
  <c r="K3091" i="1" s="1"/>
  <c r="K3110" i="1"/>
  <c r="K3105" i="1" s="1"/>
  <c r="K3351" i="1"/>
  <c r="K3347" i="1" s="1"/>
  <c r="K178" i="1"/>
  <c r="K174" i="1" s="1"/>
  <c r="K209" i="1"/>
  <c r="M209" i="1" s="1"/>
  <c r="M205" i="1" s="1"/>
  <c r="K292" i="1"/>
  <c r="K287" i="1" s="1"/>
  <c r="K398" i="1"/>
  <c r="K394" i="1" s="1"/>
  <c r="K1415" i="1"/>
  <c r="K1411" i="1" s="1"/>
  <c r="K1495" i="1"/>
  <c r="M1495" i="1" s="1"/>
  <c r="M1491" i="1" s="1"/>
  <c r="K1542" i="1"/>
  <c r="K1538" i="1" s="1"/>
  <c r="K1593" i="1"/>
  <c r="K1589" i="1" s="1"/>
  <c r="K1611" i="1"/>
  <c r="K1607" i="1" s="1"/>
  <c r="K1707" i="1"/>
  <c r="K1704" i="1" s="1"/>
  <c r="K1788" i="1"/>
  <c r="M1788" i="1" s="1"/>
  <c r="M1784" i="1" s="1"/>
  <c r="K1806" i="1"/>
  <c r="M1806" i="1" s="1"/>
  <c r="M1802" i="1" s="1"/>
  <c r="K3491" i="1"/>
  <c r="K3487" i="1" s="1"/>
  <c r="K121" i="1"/>
  <c r="K117" i="1" s="1"/>
  <c r="K191" i="1"/>
  <c r="K187" i="1" s="1"/>
  <c r="K239" i="1"/>
  <c r="K235" i="1" s="1"/>
  <c r="K273" i="1"/>
  <c r="M273" i="1" s="1"/>
  <c r="M269" i="1" s="1"/>
  <c r="K2073" i="1"/>
  <c r="K3123" i="1"/>
  <c r="K3119" i="1" s="1"/>
  <c r="K481" i="1"/>
  <c r="M481" i="1" s="1"/>
  <c r="M477" i="1" s="1"/>
  <c r="K781" i="1"/>
  <c r="K777" i="1" s="1"/>
  <c r="K827" i="1"/>
  <c r="K823" i="1" s="1"/>
  <c r="K987" i="1"/>
  <c r="K980" i="1" s="1"/>
  <c r="K1242" i="1"/>
  <c r="K1238" i="1" s="1"/>
  <c r="K1289" i="1"/>
  <c r="K1285" i="1" s="1"/>
  <c r="K1352" i="1"/>
  <c r="K1347" i="1" s="1"/>
  <c r="K1644" i="1"/>
  <c r="K1640" i="1" s="1"/>
  <c r="K2200" i="1"/>
  <c r="K2196" i="1" s="1"/>
  <c r="K2578" i="1"/>
  <c r="K2567" i="1" s="1"/>
  <c r="K3144" i="1"/>
  <c r="M3144" i="1" s="1"/>
  <c r="M3140" i="1" s="1"/>
  <c r="K3223" i="1"/>
  <c r="M3223" i="1" s="1"/>
  <c r="M3219" i="1" s="1"/>
  <c r="K3382" i="1"/>
  <c r="K3378" i="1" s="1"/>
  <c r="K165" i="1"/>
  <c r="K161" i="1" s="1"/>
  <c r="K499" i="1"/>
  <c r="M499" i="1" s="1"/>
  <c r="M495" i="1" s="1"/>
  <c r="K645" i="1"/>
  <c r="K616" i="1" s="1"/>
  <c r="K861" i="1"/>
  <c r="K854" i="1" s="1"/>
  <c r="K1307" i="1"/>
  <c r="K1303" i="1" s="1"/>
  <c r="K1326" i="1"/>
  <c r="K1320" i="1" s="1"/>
  <c r="K1338" i="1"/>
  <c r="K1334" i="1" s="1"/>
  <c r="K1433" i="1"/>
  <c r="K1429" i="1" s="1"/>
  <c r="K1465" i="1"/>
  <c r="K1461" i="1" s="1"/>
  <c r="K1513" i="1"/>
  <c r="K1509" i="1" s="1"/>
  <c r="K1661" i="1"/>
  <c r="K1658" i="1" s="1"/>
  <c r="K1758" i="1"/>
  <c r="K1754" i="1" s="1"/>
  <c r="K1878" i="1"/>
  <c r="K1871" i="1" s="1"/>
  <c r="K1920" i="1"/>
  <c r="K1916" i="1" s="1"/>
  <c r="K1951" i="1"/>
  <c r="M1951" i="1" s="1"/>
  <c r="M1947" i="1" s="1"/>
  <c r="K1983" i="1"/>
  <c r="K1978" i="1" s="1"/>
  <c r="K1996" i="1"/>
  <c r="K1992" i="1" s="1"/>
  <c r="K2010" i="1"/>
  <c r="K2006" i="1" s="1"/>
  <c r="K2090" i="1"/>
  <c r="M2090" i="1" s="1"/>
  <c r="M2081" i="1" s="1"/>
  <c r="K2219" i="1"/>
  <c r="K2214" i="1" s="1"/>
  <c r="K2249" i="1"/>
  <c r="M2249" i="1" s="1"/>
  <c r="M2245" i="1" s="1"/>
  <c r="K2434" i="1"/>
  <c r="K2430" i="1" s="1"/>
  <c r="K2470" i="1"/>
  <c r="K2463" i="1" s="1"/>
  <c r="K2516" i="1"/>
  <c r="K2510" i="1" s="1"/>
  <c r="K2660" i="1"/>
  <c r="M2660" i="1" s="1"/>
  <c r="M2655" i="1" s="1"/>
  <c r="K2928" i="1"/>
  <c r="K2921" i="1" s="1"/>
  <c r="K3160" i="1"/>
  <c r="K3156" i="1" s="1"/>
  <c r="K3287" i="1"/>
  <c r="K3283" i="1" s="1"/>
  <c r="K17" i="1"/>
  <c r="M17" i="1" s="1"/>
  <c r="M13" i="1" s="1"/>
  <c r="K197" i="1"/>
  <c r="M197" i="1" s="1"/>
  <c r="M193" i="1" s="1"/>
  <c r="K245" i="1"/>
  <c r="M245" i="1" s="1"/>
  <c r="M241" i="1" s="1"/>
  <c r="K279" i="1"/>
  <c r="M279" i="1" s="1"/>
  <c r="M275" i="1" s="1"/>
  <c r="K433" i="1"/>
  <c r="K410" i="1" s="1"/>
  <c r="K469" i="1"/>
  <c r="M469" i="1" s="1"/>
  <c r="M465" i="1" s="1"/>
  <c r="K679" i="1"/>
  <c r="M679" i="1" s="1"/>
  <c r="M674" i="1" s="1"/>
  <c r="K693" i="1"/>
  <c r="K688" i="1" s="1"/>
  <c r="K739" i="1"/>
  <c r="K735" i="1" s="1"/>
  <c r="K769" i="1"/>
  <c r="M769" i="1" s="1"/>
  <c r="M765" i="1" s="1"/>
  <c r="K814" i="1"/>
  <c r="M814" i="1" s="1"/>
  <c r="M810" i="1" s="1"/>
  <c r="K876" i="1"/>
  <c r="M876" i="1" s="1"/>
  <c r="M869" i="1" s="1"/>
  <c r="K914" i="1"/>
  <c r="K910" i="1" s="1"/>
  <c r="K1001" i="1"/>
  <c r="K996" i="1" s="1"/>
  <c r="K1113" i="1"/>
  <c r="K1109" i="1" s="1"/>
  <c r="K1938" i="1"/>
  <c r="K1934" i="1" s="1"/>
  <c r="K2452" i="1"/>
  <c r="K2448" i="1" s="1"/>
  <c r="K2494" i="1"/>
  <c r="K2478" i="1" s="1"/>
  <c r="K2586" i="1"/>
  <c r="K2580" i="1" s="1"/>
  <c r="K2737" i="1"/>
  <c r="K2733" i="1" s="1"/>
  <c r="K2817" i="1"/>
  <c r="M2817" i="1" s="1"/>
  <c r="M2812" i="1" s="1"/>
  <c r="K3257" i="1"/>
  <c r="K3253" i="1" s="1"/>
  <c r="K3305" i="1"/>
  <c r="K3301" i="1" s="1"/>
  <c r="K3357" i="1"/>
  <c r="K3353" i="1" s="1"/>
  <c r="K3376" i="1"/>
  <c r="K3369" i="1" s="1"/>
  <c r="K115" i="1"/>
  <c r="K110" i="1" s="1"/>
  <c r="K215" i="1"/>
  <c r="M215" i="1" s="1"/>
  <c r="M211" i="1" s="1"/>
  <c r="K316" i="1"/>
  <c r="K312" i="1" s="1"/>
  <c r="K487" i="1"/>
  <c r="M487" i="1" s="1"/>
  <c r="M483" i="1" s="1"/>
  <c r="K709" i="1"/>
  <c r="K705" i="1" s="1"/>
  <c r="K757" i="1"/>
  <c r="M757" i="1" s="1"/>
  <c r="M752" i="1" s="1"/>
  <c r="K788" i="1"/>
  <c r="K783" i="1" s="1"/>
  <c r="K802" i="1"/>
  <c r="K797" i="1" s="1"/>
  <c r="K899" i="1"/>
  <c r="K895" i="1" s="1"/>
  <c r="K932" i="1"/>
  <c r="K928" i="1" s="1"/>
  <c r="K1043" i="1"/>
  <c r="K1038" i="1" s="1"/>
  <c r="K1131" i="1"/>
  <c r="K1127" i="1" s="1"/>
  <c r="K1172" i="1"/>
  <c r="K1168" i="1" s="1"/>
  <c r="K1217" i="1"/>
  <c r="K1213" i="1" s="1"/>
  <c r="K1248" i="1"/>
  <c r="K1244" i="1" s="1"/>
  <c r="K1295" i="1"/>
  <c r="M1295" i="1" s="1"/>
  <c r="M1291" i="1" s="1"/>
  <c r="K1421" i="1"/>
  <c r="K1417" i="1" s="1"/>
  <c r="K1501" i="1"/>
  <c r="K1497" i="1" s="1"/>
  <c r="K1599" i="1"/>
  <c r="K1595" i="1" s="1"/>
  <c r="K1616" i="1"/>
  <c r="M1616" i="1" s="1"/>
  <c r="M1613" i="1" s="1"/>
  <c r="K1650" i="1"/>
  <c r="K1646" i="1" s="1"/>
  <c r="K1712" i="1"/>
  <c r="K1709" i="1" s="1"/>
  <c r="K1812" i="1"/>
  <c r="K1808" i="1" s="1"/>
  <c r="K2044" i="1"/>
  <c r="M2044" i="1" s="1"/>
  <c r="M2040" i="1" s="1"/>
  <c r="K2206" i="1"/>
  <c r="K2202" i="1" s="1"/>
  <c r="K2237" i="1"/>
  <c r="M2237" i="1" s="1"/>
  <c r="M2233" i="1" s="1"/>
  <c r="K2270" i="1"/>
  <c r="K2266" i="1" s="1"/>
  <c r="K2303" i="1"/>
  <c r="M2303" i="1" s="1"/>
  <c r="M2299" i="1" s="1"/>
  <c r="K2319" i="1"/>
  <c r="M2319" i="1" s="1"/>
  <c r="M2315" i="1" s="1"/>
  <c r="K2337" i="1"/>
  <c r="M2337" i="1" s="1"/>
  <c r="M2333" i="1" s="1"/>
  <c r="L2339" i="1" s="1"/>
  <c r="K2536" i="1"/>
  <c r="K2531" i="1" s="1"/>
  <c r="K2601" i="1"/>
  <c r="K2597" i="1" s="1"/>
  <c r="K2774" i="1"/>
  <c r="K2769" i="1" s="1"/>
  <c r="K2788" i="1"/>
  <c r="K2783" i="1" s="1"/>
  <c r="K2833" i="1"/>
  <c r="K2829" i="1" s="1"/>
  <c r="K2970" i="1"/>
  <c r="K2964" i="1" s="1"/>
  <c r="K2998" i="1"/>
  <c r="K2994" i="1" s="1"/>
  <c r="K3033" i="1"/>
  <c r="K3028" i="1" s="1"/>
  <c r="K3047" i="1"/>
  <c r="K3042" i="1" s="1"/>
  <c r="K3061" i="1"/>
  <c r="K3056" i="1" s="1"/>
  <c r="K3075" i="1"/>
  <c r="K3070" i="1" s="1"/>
  <c r="K3089" i="1"/>
  <c r="M3089" i="1" s="1"/>
  <c r="M3084" i="1" s="1"/>
  <c r="K3103" i="1"/>
  <c r="K3098" i="1" s="1"/>
  <c r="K3117" i="1"/>
  <c r="M3117" i="1" s="1"/>
  <c r="M3112" i="1" s="1"/>
  <c r="K3132" i="1"/>
  <c r="K3128" i="1" s="1"/>
  <c r="K3149" i="1"/>
  <c r="K3146" i="1" s="1"/>
  <c r="K3196" i="1"/>
  <c r="K3192" i="1" s="1"/>
  <c r="K3229" i="1"/>
  <c r="K3225" i="1" s="1"/>
  <c r="K3275" i="1"/>
  <c r="K3271" i="1" s="1"/>
  <c r="K3419" i="1"/>
  <c r="K3415" i="1" s="1"/>
  <c r="K3485" i="1"/>
  <c r="K3479" i="1" s="1"/>
  <c r="K23" i="1"/>
  <c r="K19" i="1" s="1"/>
  <c r="K133" i="1"/>
  <c r="K129" i="1" s="1"/>
  <c r="K203" i="1"/>
  <c r="M203" i="1" s="1"/>
  <c r="M199" i="1" s="1"/>
  <c r="K285" i="1"/>
  <c r="K281" i="1" s="1"/>
  <c r="K475" i="1"/>
  <c r="K471" i="1" s="1"/>
  <c r="K821" i="1"/>
  <c r="K816" i="1" s="1"/>
  <c r="K920" i="1"/>
  <c r="K916" i="1" s="1"/>
  <c r="K978" i="1"/>
  <c r="K974" i="1" s="1"/>
  <c r="K1089" i="1"/>
  <c r="M1089" i="1" s="1"/>
  <c r="M1084" i="1" s="1"/>
  <c r="K1119" i="1"/>
  <c r="K1115" i="1" s="1"/>
  <c r="K1191" i="1"/>
  <c r="K1187" i="1" s="1"/>
  <c r="K1236" i="1"/>
  <c r="K1232" i="1" s="1"/>
  <c r="K1976" i="1"/>
  <c r="M1976" i="1" s="1"/>
  <c r="M1971" i="1" s="1"/>
  <c r="K1990" i="1"/>
  <c r="M1990" i="1" s="1"/>
  <c r="M1985" i="1" s="1"/>
  <c r="K2123" i="1"/>
  <c r="K2115" i="1" s="1"/>
  <c r="K2194" i="1"/>
  <c r="M2194" i="1" s="1"/>
  <c r="M2190" i="1" s="1"/>
  <c r="K2225" i="1"/>
  <c r="K2221" i="1" s="1"/>
  <c r="K2618" i="1"/>
  <c r="K2613" i="1" s="1"/>
  <c r="K2744" i="1"/>
  <c r="K2739" i="1" s="1"/>
  <c r="K2910" i="1"/>
  <c r="K2903" i="1" s="1"/>
  <c r="K3184" i="1"/>
  <c r="K3180" i="1" s="1"/>
  <c r="K3217" i="1"/>
  <c r="M3217" i="1" s="1"/>
  <c r="M3213" i="1" s="1"/>
  <c r="K3263" i="1"/>
  <c r="K3259" i="1" s="1"/>
  <c r="K3329" i="1"/>
  <c r="K3325" i="1" s="1"/>
  <c r="K493" i="1"/>
  <c r="M493" i="1" s="1"/>
  <c r="M489" i="1" s="1"/>
  <c r="K700" i="1"/>
  <c r="K695" i="1" s="1"/>
  <c r="K715" i="1"/>
  <c r="K711" i="1" s="1"/>
  <c r="K750" i="1"/>
  <c r="M750" i="1" s="1"/>
  <c r="M744" i="1" s="1"/>
  <c r="K994" i="1"/>
  <c r="M994" i="1" s="1"/>
  <c r="M989" i="1" s="1"/>
  <c r="K1007" i="1"/>
  <c r="M1007" i="1" s="1"/>
  <c r="M1003" i="1" s="1"/>
  <c r="K1075" i="1"/>
  <c r="K1071" i="1" s="1"/>
  <c r="K1137" i="1"/>
  <c r="K1133" i="1" s="1"/>
  <c r="K1177" i="1"/>
  <c r="M1177" i="1" s="1"/>
  <c r="M1174" i="1" s="1"/>
  <c r="K1223" i="1"/>
  <c r="K1219" i="1" s="1"/>
  <c r="K1254" i="1"/>
  <c r="K1250" i="1" s="1"/>
  <c r="K1301" i="1"/>
  <c r="K1297" i="1" s="1"/>
  <c r="K1318" i="1"/>
  <c r="K1314" i="1" s="1"/>
  <c r="K1332" i="1"/>
  <c r="K1328" i="1" s="1"/>
  <c r="K1379" i="1"/>
  <c r="K1375" i="1" s="1"/>
  <c r="K1427" i="1"/>
  <c r="K1423" i="1" s="1"/>
  <c r="K1459" i="1"/>
  <c r="M1459" i="1" s="1"/>
  <c r="M1455" i="1" s="1"/>
  <c r="K1507" i="1"/>
  <c r="K1503" i="1" s="1"/>
  <c r="K1656" i="1"/>
  <c r="K1652" i="1" s="1"/>
  <c r="K1752" i="1"/>
  <c r="K1748" i="1" s="1"/>
  <c r="K1914" i="1"/>
  <c r="M1914" i="1" s="1"/>
  <c r="M1910" i="1" s="1"/>
  <c r="K2079" i="1"/>
  <c r="M2079" i="1" s="1"/>
  <c r="M2075" i="1" s="1"/>
  <c r="K2212" i="1"/>
  <c r="M2212" i="1" s="1"/>
  <c r="M2208" i="1" s="1"/>
  <c r="K2243" i="1"/>
  <c r="K2239" i="1" s="1"/>
  <c r="K2276" i="1"/>
  <c r="K2272" i="1" s="1"/>
  <c r="K2325" i="1"/>
  <c r="K2321" i="1" s="1"/>
  <c r="K2522" i="1"/>
  <c r="K2518" i="1" s="1"/>
  <c r="K2713" i="1"/>
  <c r="K2709" i="1" s="1"/>
  <c r="K2810" i="1"/>
  <c r="K2805" i="1" s="1"/>
  <c r="K2824" i="1"/>
  <c r="K2819" i="1" s="1"/>
  <c r="K2959" i="1"/>
  <c r="K2954" i="1" s="1"/>
  <c r="K3004" i="1"/>
  <c r="K3000" i="1" s="1"/>
  <c r="K29" i="1"/>
  <c r="M29" i="1" s="1"/>
  <c r="M25" i="1" s="1"/>
  <c r="K35" i="1"/>
  <c r="K31" i="1" s="1"/>
  <c r="K49" i="1"/>
  <c r="K45" i="1" s="1"/>
  <c r="K60" i="1"/>
  <c r="M60" i="1" s="1"/>
  <c r="M51" i="1" s="1"/>
  <c r="K77" i="1"/>
  <c r="M77" i="1" s="1"/>
  <c r="M62" i="1" s="1"/>
  <c r="K83" i="1"/>
  <c r="K79" i="1" s="1"/>
  <c r="K89" i="1"/>
  <c r="K85" i="1" s="1"/>
  <c r="K108" i="1"/>
  <c r="M108" i="1" s="1"/>
  <c r="M104" i="1" s="1"/>
  <c r="K127" i="1"/>
  <c r="K123" i="1" s="1"/>
  <c r="K140" i="1"/>
  <c r="K135" i="1" s="1"/>
  <c r="K148" i="1"/>
  <c r="K142" i="1" s="1"/>
  <c r="K185" i="1"/>
  <c r="K180" i="1" s="1"/>
  <c r="K251" i="1"/>
  <c r="K247" i="1" s="1"/>
  <c r="K257" i="1"/>
  <c r="K253" i="1" s="1"/>
  <c r="K310" i="1"/>
  <c r="K294" i="1" s="1"/>
  <c r="K331" i="1"/>
  <c r="K325" i="1" s="1"/>
  <c r="K337" i="1"/>
  <c r="K333" i="1" s="1"/>
  <c r="K344" i="1"/>
  <c r="K339" i="1" s="1"/>
  <c r="K375" i="1"/>
  <c r="K346" i="1" s="1"/>
  <c r="K463" i="1"/>
  <c r="M463" i="1" s="1"/>
  <c r="M456" i="1" s="1"/>
  <c r="K594" i="1"/>
  <c r="M594" i="1" s="1"/>
  <c r="M557" i="1" s="1"/>
  <c r="K672" i="1"/>
  <c r="K666" i="1" s="1"/>
  <c r="K686" i="1"/>
  <c r="K681" i="1" s="1"/>
  <c r="K721" i="1"/>
  <c r="M721" i="1" s="1"/>
  <c r="M717" i="1" s="1"/>
  <c r="K733" i="1"/>
  <c r="K775" i="1"/>
  <c r="K771" i="1" s="1"/>
  <c r="K795" i="1"/>
  <c r="M795" i="1" s="1"/>
  <c r="M790" i="1" s="1"/>
  <c r="K834" i="1"/>
  <c r="K884" i="1"/>
  <c r="K878" i="1" s="1"/>
  <c r="K926" i="1"/>
  <c r="K922" i="1" s="1"/>
  <c r="K938" i="1"/>
  <c r="K934" i="1" s="1"/>
  <c r="K1107" i="1"/>
  <c r="K1103" i="1" s="1"/>
  <c r="K1125" i="1"/>
  <c r="K1121" i="1" s="1"/>
  <c r="K1197" i="1"/>
  <c r="M1197" i="1" s="1"/>
  <c r="M1193" i="1" s="1"/>
  <c r="K1268" i="1"/>
  <c r="K1262" i="1" s="1"/>
  <c r="K1277" i="1"/>
  <c r="K1273" i="1" s="1"/>
  <c r="K1283" i="1"/>
  <c r="K1445" i="1"/>
  <c r="K1441" i="1" s="1"/>
  <c r="K1453" i="1"/>
  <c r="M1453" i="1" s="1"/>
  <c r="M1450" i="1" s="1"/>
  <c r="K1536" i="1"/>
  <c r="K1584" i="1"/>
  <c r="K1580" i="1" s="1"/>
  <c r="K1635" i="1"/>
  <c r="K1632" i="1" s="1"/>
  <c r="K1666" i="1"/>
  <c r="M1666" i="1" s="1"/>
  <c r="M1663" i="1" s="1"/>
  <c r="K1693" i="1"/>
  <c r="K1689" i="1" s="1"/>
  <c r="K1699" i="1"/>
  <c r="K1695" i="1" s="1"/>
  <c r="K1764" i="1"/>
  <c r="K1760" i="1" s="1"/>
  <c r="K1848" i="1"/>
  <c r="K1869" i="1"/>
  <c r="K1863" i="1" s="1"/>
  <c r="K1969" i="1"/>
  <c r="M1969" i="1" s="1"/>
  <c r="M1965" i="1" s="1"/>
  <c r="K2021" i="1"/>
  <c r="K2015" i="1" s="1"/>
  <c r="K2035" i="1"/>
  <c r="K2030" i="1" s="1"/>
  <c r="K2057" i="1"/>
  <c r="K2053" i="1" s="1"/>
  <c r="K2105" i="1"/>
  <c r="M2105" i="1" s="1"/>
  <c r="M2101" i="1" s="1"/>
  <c r="K2145" i="1"/>
  <c r="K2139" i="1" s="1"/>
  <c r="K2158" i="1"/>
  <c r="K2150" i="1" s="1"/>
  <c r="K2179" i="1"/>
  <c r="M2179" i="1" s="1"/>
  <c r="M2175" i="1" s="1"/>
  <c r="K2231" i="1"/>
  <c r="K2282" i="1"/>
  <c r="M2282" i="1" s="1"/>
  <c r="M2278" i="1" s="1"/>
  <c r="K2310" i="1"/>
  <c r="K2305" i="1" s="1"/>
  <c r="K2352" i="1"/>
  <c r="M2352" i="1" s="1"/>
  <c r="M2348" i="1" s="1"/>
  <c r="K2364" i="1"/>
  <c r="K2360" i="1" s="1"/>
  <c r="K2382" i="1"/>
  <c r="M2382" i="1" s="1"/>
  <c r="M2378" i="1" s="1"/>
  <c r="K2403" i="1"/>
  <c r="K2422" i="1"/>
  <c r="K2417" i="1" s="1"/>
  <c r="K2428" i="1"/>
  <c r="M2428" i="1" s="1"/>
  <c r="M2424" i="1" s="1"/>
  <c r="K2440" i="1"/>
  <c r="K2436" i="1" s="1"/>
  <c r="K2458" i="1"/>
  <c r="K2454" i="1" s="1"/>
  <c r="K2500" i="1"/>
  <c r="K2496" i="1" s="1"/>
  <c r="K2552" i="1"/>
  <c r="M2552" i="1" s="1"/>
  <c r="M2546" i="1" s="1"/>
  <c r="K2565" i="1"/>
  <c r="K2560" i="1" s="1"/>
  <c r="K2650" i="1"/>
  <c r="K2643" i="1" s="1"/>
  <c r="K2725" i="1"/>
  <c r="K2721" i="1" s="1"/>
  <c r="K2754" i="1"/>
  <c r="M2754" i="1" s="1"/>
  <c r="M2749" i="1" s="1"/>
  <c r="K2760" i="1"/>
  <c r="M2760" i="1" s="1"/>
  <c r="M2756" i="1" s="1"/>
  <c r="K2800" i="1"/>
  <c r="M2800" i="1" s="1"/>
  <c r="M2796" i="1" s="1"/>
  <c r="K2839" i="1"/>
  <c r="M2839" i="1" s="1"/>
  <c r="M2835" i="1" s="1"/>
  <c r="K2852" i="1"/>
  <c r="M2852" i="1" s="1"/>
  <c r="M2847" i="1" s="1"/>
  <c r="K2858" i="1"/>
  <c r="K2854" i="1" s="1"/>
  <c r="K2879" i="1"/>
  <c r="K2919" i="1"/>
  <c r="M2919" i="1" s="1"/>
  <c r="M2912" i="1" s="1"/>
  <c r="K2977" i="1"/>
  <c r="K2972" i="1" s="1"/>
  <c r="K2992" i="1"/>
  <c r="K2988" i="1" s="1"/>
  <c r="K3172" i="1"/>
  <c r="M3172" i="1" s="1"/>
  <c r="M3168" i="1" s="1"/>
  <c r="K3190" i="1"/>
  <c r="K3186" i="1" s="1"/>
  <c r="K3251" i="1"/>
  <c r="M3251" i="1" s="1"/>
  <c r="M3247" i="1" s="1"/>
  <c r="K3269" i="1"/>
  <c r="K3265" i="1" s="1"/>
  <c r="K3299" i="1"/>
  <c r="K3295" i="1" s="1"/>
  <c r="K3345" i="1"/>
  <c r="K3341" i="1" s="1"/>
  <c r="K3388" i="1"/>
  <c r="M3388" i="1" s="1"/>
  <c r="M3384" i="1" s="1"/>
  <c r="K3413" i="1"/>
  <c r="K3408" i="1" s="1"/>
  <c r="K3452" i="1"/>
  <c r="K3440" i="1" s="1"/>
  <c r="K3466" i="1"/>
  <c r="K3454" i="1" s="1"/>
  <c r="K3497" i="1"/>
  <c r="K3493" i="1" s="1"/>
  <c r="K95" i="1"/>
  <c r="K1842" i="1"/>
  <c r="K454" i="1"/>
  <c r="K852" i="1"/>
  <c r="K972" i="1"/>
  <c r="K392" i="1"/>
  <c r="M1001" i="1"/>
  <c r="M996" i="1" s="1"/>
  <c r="K408" i="1"/>
  <c r="K893" i="1"/>
  <c r="K2065" i="1"/>
  <c r="M2073" i="1"/>
  <c r="M2065" i="1" s="1"/>
  <c r="K440" i="1"/>
  <c r="K528" i="1"/>
  <c r="K102" i="1"/>
  <c r="K1906" i="1"/>
  <c r="K951" i="1"/>
  <c r="K664" i="1"/>
  <c r="K1069" i="1"/>
  <c r="K1204" i="1"/>
  <c r="K1827" i="1"/>
  <c r="K2667" i="1"/>
  <c r="K172" i="1"/>
  <c r="K555" i="1"/>
  <c r="K614" i="1"/>
  <c r="K1036" i="1"/>
  <c r="K1166" i="1"/>
  <c r="K159" i="1"/>
  <c r="K323" i="1"/>
  <c r="K227" i="1"/>
  <c r="K1471" i="1"/>
  <c r="K1726" i="1"/>
  <c r="K2704" i="1"/>
  <c r="K2901" i="1"/>
  <c r="K2051" i="1"/>
  <c r="K2626" i="1"/>
  <c r="K2502" i="1"/>
  <c r="K3400" i="1"/>
  <c r="K2397" i="1"/>
  <c r="K1945" i="1"/>
  <c r="K1678" i="1"/>
  <c r="K1776" i="1"/>
  <c r="K1963" i="1"/>
  <c r="K2611" i="1"/>
  <c r="K2641" i="1"/>
  <c r="K2113" i="1"/>
  <c r="K2297" i="1"/>
  <c r="K2685" i="1"/>
  <c r="M763" i="1"/>
  <c r="M759" i="1" s="1"/>
  <c r="K3138" i="1"/>
  <c r="L3519" i="1"/>
  <c r="M3522" i="1"/>
  <c r="M3519" i="1" s="1"/>
  <c r="K1892" i="1"/>
  <c r="K2137" i="1"/>
  <c r="K2952" i="1"/>
  <c r="K2028" i="1"/>
  <c r="K3311" i="1"/>
  <c r="M1277" i="1" l="1"/>
  <c r="M1273" i="1" s="1"/>
  <c r="M1578" i="1"/>
  <c r="M1574" i="1" s="1"/>
  <c r="M3320" i="1"/>
  <c r="M3316" i="1" s="1"/>
  <c r="L3322" i="1" s="1"/>
  <c r="L3315" i="1" s="1"/>
  <c r="K1225" i="1"/>
  <c r="M3178" i="1"/>
  <c r="M3174" i="1" s="1"/>
  <c r="M257" i="1"/>
  <c r="M253" i="1" s="1"/>
  <c r="K199" i="1"/>
  <c r="M2185" i="1"/>
  <c r="M2181" i="1" s="1"/>
  <c r="L2187" i="1" s="1"/>
  <c r="M3202" i="1"/>
  <c r="M3198" i="1" s="1"/>
  <c r="K2756" i="1"/>
  <c r="K2749" i="1"/>
  <c r="M1833" i="1"/>
  <c r="M1829" i="1" s="1"/>
  <c r="M1399" i="1"/>
  <c r="M1395" i="1" s="1"/>
  <c r="M2618" i="1"/>
  <c r="M2613" i="1" s="1"/>
  <c r="K1515" i="1"/>
  <c r="M867" i="1"/>
  <c r="M863" i="1" s="1"/>
  <c r="M1223" i="1"/>
  <c r="M1219" i="1" s="1"/>
  <c r="K465" i="1"/>
  <c r="K2715" i="1"/>
  <c r="K1003" i="1"/>
  <c r="M1530" i="1"/>
  <c r="M1526" i="1" s="1"/>
  <c r="K2175" i="1"/>
  <c r="M2434" i="1"/>
  <c r="M2430" i="1" s="1"/>
  <c r="K1547" i="1"/>
  <c r="K2863" i="1"/>
  <c r="K1354" i="1"/>
  <c r="M1465" i="1"/>
  <c r="M1461" i="1" s="1"/>
  <c r="M23" i="1"/>
  <c r="M19" i="1" s="1"/>
  <c r="K3012" i="1"/>
  <c r="M1082" i="1"/>
  <c r="M1077" i="1" s="1"/>
  <c r="K483" i="1"/>
  <c r="M3208" i="1"/>
  <c r="M3204" i="1" s="1"/>
  <c r="M1743" i="1"/>
  <c r="M1739" i="1" s="1"/>
  <c r="L1745" i="1" s="1"/>
  <c r="M1732" i="1"/>
  <c r="M1728" i="1" s="1"/>
  <c r="K3006" i="1"/>
  <c r="K2075" i="1"/>
  <c r="K3247" i="1"/>
  <c r="M2986" i="1"/>
  <c r="M2982" i="1" s="1"/>
  <c r="K1381" i="1"/>
  <c r="K765" i="1"/>
  <c r="K1179" i="1"/>
  <c r="K557" i="1"/>
  <c r="M2845" i="1"/>
  <c r="M2841" i="1" s="1"/>
  <c r="K810" i="1"/>
  <c r="M3275" i="1"/>
  <c r="M3271" i="1" s="1"/>
  <c r="M115" i="1"/>
  <c r="M110" i="1" s="1"/>
  <c r="M827" i="1"/>
  <c r="M823" i="1" s="1"/>
  <c r="M3406" i="1"/>
  <c r="M3402" i="1" s="1"/>
  <c r="K2233" i="1"/>
  <c r="M2206" i="1"/>
  <c r="M2202" i="1" s="1"/>
  <c r="M987" i="1"/>
  <c r="M980" i="1" s="1"/>
  <c r="K3140" i="1"/>
  <c r="M1415" i="1"/>
  <c r="M1411" i="1" s="1"/>
  <c r="M3075" i="1"/>
  <c r="M3070" i="1" s="1"/>
  <c r="M1095" i="1"/>
  <c r="M1091" i="1" s="1"/>
  <c r="M3082" i="1"/>
  <c r="M3077" i="1" s="1"/>
  <c r="M3515" i="1"/>
  <c r="M3511" i="1" s="1"/>
  <c r="L3517" i="1" s="1"/>
  <c r="M3234" i="1"/>
  <c r="M3231" i="1" s="1"/>
  <c r="M1211" i="1"/>
  <c r="M1206" i="1" s="1"/>
  <c r="M2470" i="1"/>
  <c r="M2463" i="1" s="1"/>
  <c r="M1260" i="1"/>
  <c r="M1256" i="1" s="1"/>
  <c r="L2332" i="1"/>
  <c r="K3168" i="1"/>
  <c r="M1513" i="1"/>
  <c r="M1509" i="1" s="1"/>
  <c r="K3421" i="1"/>
  <c r="M1393" i="1"/>
  <c r="M1387" i="1" s="1"/>
  <c r="K51" i="1"/>
  <c r="M3257" i="1"/>
  <c r="M3253" i="1" s="1"/>
  <c r="K3468" i="1"/>
  <c r="K2546" i="1"/>
  <c r="K2101" i="1"/>
  <c r="M2270" i="1"/>
  <c r="M2266" i="1" s="1"/>
  <c r="M1242" i="1"/>
  <c r="M1238" i="1" s="1"/>
  <c r="K3384" i="1"/>
  <c r="K1784" i="1"/>
  <c r="K3162" i="1"/>
  <c r="M1507" i="1"/>
  <c r="M1503" i="1" s="1"/>
  <c r="K1802" i="1"/>
  <c r="M1650" i="1"/>
  <c r="M1646" i="1" s="1"/>
  <c r="K2424" i="1"/>
  <c r="M3040" i="1"/>
  <c r="M3035" i="1" s="1"/>
  <c r="M1625" i="1"/>
  <c r="M1621" i="1" s="1"/>
  <c r="L1627" i="1" s="1"/>
  <c r="M2325" i="1"/>
  <c r="M2321" i="1" s="1"/>
  <c r="L2327" i="1" s="1"/>
  <c r="M2261" i="1"/>
  <c r="M2257" i="1" s="1"/>
  <c r="M2346" i="1"/>
  <c r="M2342" i="1" s="1"/>
  <c r="M133" i="1"/>
  <c r="M129" i="1" s="1"/>
  <c r="K37" i="1"/>
  <c r="K2251" i="1"/>
  <c r="M1119" i="1"/>
  <c r="M1115" i="1" s="1"/>
  <c r="M3196" i="1"/>
  <c r="M3192" i="1" s="1"/>
  <c r="M2558" i="1"/>
  <c r="M2554" i="1" s="1"/>
  <c r="M2010" i="1"/>
  <c r="M2006" i="1" s="1"/>
  <c r="M1611" i="1"/>
  <c r="M1607" i="1" s="1"/>
  <c r="L1618" i="1" s="1"/>
  <c r="M2928" i="1"/>
  <c r="M2921" i="1" s="1"/>
  <c r="M1557" i="1"/>
  <c r="M1553" i="1" s="1"/>
  <c r="M2310" i="1"/>
  <c r="M2305" i="1" s="1"/>
  <c r="M2200" i="1"/>
  <c r="M2196" i="1" s="1"/>
  <c r="M709" i="1"/>
  <c r="M705" i="1" s="1"/>
  <c r="K229" i="1"/>
  <c r="K804" i="1"/>
  <c r="K205" i="1"/>
  <c r="K674" i="1"/>
  <c r="M3132" i="1"/>
  <c r="M3128" i="1" s="1"/>
  <c r="M2522" i="1"/>
  <c r="M2518" i="1" s="1"/>
  <c r="M2998" i="1"/>
  <c r="M2994" i="1" s="1"/>
  <c r="M2096" i="1"/>
  <c r="M2092" i="1" s="1"/>
  <c r="L2098" i="1" s="1"/>
  <c r="K2315" i="1"/>
  <c r="M1172" i="1"/>
  <c r="M1168" i="1" s="1"/>
  <c r="M1352" i="1"/>
  <c r="M1347" i="1" s="1"/>
  <c r="K2372" i="1"/>
  <c r="M1707" i="1"/>
  <c r="M1704" i="1" s="1"/>
  <c r="M185" i="1"/>
  <c r="M180" i="1" s="1"/>
  <c r="M727" i="1"/>
  <c r="M723" i="1" s="1"/>
  <c r="K3433" i="1"/>
  <c r="K2669" i="1"/>
  <c r="M2358" i="1"/>
  <c r="M2354" i="1" s="1"/>
  <c r="K495" i="1"/>
  <c r="M1699" i="1"/>
  <c r="M1695" i="1" s="1"/>
  <c r="M700" i="1"/>
  <c r="M695" i="1" s="1"/>
  <c r="M3431" i="1"/>
  <c r="M3427" i="1" s="1"/>
  <c r="L2762" i="1"/>
  <c r="K1401" i="1"/>
  <c r="M1812" i="1"/>
  <c r="M1808" i="1" s="1"/>
  <c r="L1814" i="1" s="1"/>
  <c r="K62" i="1"/>
  <c r="M2713" i="1"/>
  <c r="M2709" i="1" s="1"/>
  <c r="K1668" i="1"/>
  <c r="M3503" i="1"/>
  <c r="M3499" i="1" s="1"/>
  <c r="M251" i="1"/>
  <c r="M247" i="1" s="1"/>
  <c r="M1125" i="1"/>
  <c r="M1121" i="1" s="1"/>
  <c r="K3236" i="1"/>
  <c r="M285" i="1"/>
  <c r="M281" i="1" s="1"/>
  <c r="M3160" i="1"/>
  <c r="M3156" i="1" s="1"/>
  <c r="M861" i="1"/>
  <c r="M854" i="1" s="1"/>
  <c r="M3047" i="1"/>
  <c r="M3042" i="1" s="1"/>
  <c r="M2536" i="1"/>
  <c r="M2531" i="1" s="1"/>
  <c r="M1693" i="1"/>
  <c r="M1689" i="1" s="1"/>
  <c r="K1193" i="1"/>
  <c r="M3068" i="1"/>
  <c r="M3063" i="1" s="1"/>
  <c r="M3154" i="1"/>
  <c r="M3151" i="1" s="1"/>
  <c r="M2944" i="1"/>
  <c r="M2938" i="1" s="1"/>
  <c r="M1248" i="1"/>
  <c r="M1244" i="1" s="1"/>
  <c r="K1965" i="1"/>
  <c r="M2910" i="1"/>
  <c r="M2903" i="1" s="1"/>
  <c r="M1938" i="1"/>
  <c r="M1934" i="1" s="1"/>
  <c r="M1758" i="1"/>
  <c r="M1754" i="1" s="1"/>
  <c r="M3357" i="1"/>
  <c r="M3353" i="1" s="1"/>
  <c r="M3245" i="1"/>
  <c r="M3241" i="1" s="1"/>
  <c r="K836" i="1"/>
  <c r="K744" i="1"/>
  <c r="M2219" i="1"/>
  <c r="M2214" i="1" s="1"/>
  <c r="M1439" i="1"/>
  <c r="M1435" i="1" s="1"/>
  <c r="M398" i="1"/>
  <c r="M394" i="1" s="1"/>
  <c r="M11" i="1"/>
  <c r="M4" i="1" s="1"/>
  <c r="M1236" i="1"/>
  <c r="M1232" i="1" s="1"/>
  <c r="M1370" i="1"/>
  <c r="M1366" i="1" s="1"/>
  <c r="M1191" i="1"/>
  <c r="M1187" i="1" s="1"/>
  <c r="K3049" i="1"/>
  <c r="M1752" i="1"/>
  <c r="M1748" i="1" s="1"/>
  <c r="M1301" i="1"/>
  <c r="M1297" i="1" s="1"/>
  <c r="M788" i="1"/>
  <c r="M783" i="1" s="1"/>
  <c r="M693" i="1"/>
  <c r="M688" i="1" s="1"/>
  <c r="K477" i="1"/>
  <c r="M292" i="1"/>
  <c r="M287" i="1" s="1"/>
  <c r="M2446" i="1"/>
  <c r="M2442" i="1" s="1"/>
  <c r="M2391" i="1"/>
  <c r="M2387" i="1" s="1"/>
  <c r="M3287" i="1"/>
  <c r="M3283" i="1" s="1"/>
  <c r="K2278" i="1"/>
  <c r="K3084" i="1"/>
  <c r="M1562" i="1"/>
  <c r="M1559" i="1" s="1"/>
  <c r="M932" i="1"/>
  <c r="M928" i="1" s="1"/>
  <c r="M310" i="1"/>
  <c r="M294" i="1" s="1"/>
  <c r="K1717" i="1"/>
  <c r="K25" i="1"/>
  <c r="M2476" i="1"/>
  <c r="M2472" i="1" s="1"/>
  <c r="M1318" i="1"/>
  <c r="M1314" i="1" s="1"/>
  <c r="M3293" i="1"/>
  <c r="M3289" i="1" s="1"/>
  <c r="M3419" i="1"/>
  <c r="M3415" i="1" s="1"/>
  <c r="M781" i="1"/>
  <c r="M777" i="1" s="1"/>
  <c r="M127" i="1"/>
  <c r="M123" i="1" s="1"/>
  <c r="M267" i="1"/>
  <c r="M263" i="1" s="1"/>
  <c r="M3281" i="1"/>
  <c r="M3277" i="1" s="1"/>
  <c r="M2170" i="1"/>
  <c r="M2160" i="1" s="1"/>
  <c r="M2810" i="1"/>
  <c r="M2805" i="1" s="1"/>
  <c r="M1075" i="1"/>
  <c r="M1071" i="1" s="1"/>
  <c r="K2208" i="1"/>
  <c r="K1291" i="1"/>
  <c r="K1360" i="1"/>
  <c r="M1869" i="1"/>
  <c r="M1863" i="1" s="1"/>
  <c r="M2409" i="1"/>
  <c r="M2405" i="1" s="1"/>
  <c r="K1947" i="1"/>
  <c r="M1483" i="1"/>
  <c r="M1479" i="1" s="1"/>
  <c r="M2731" i="1"/>
  <c r="M2727" i="1" s="1"/>
  <c r="K2538" i="1"/>
  <c r="M3491" i="1"/>
  <c r="M3487" i="1" s="1"/>
  <c r="M1501" i="1"/>
  <c r="M1497" i="1" s="1"/>
  <c r="M3263" i="1"/>
  <c r="M3259" i="1" s="1"/>
  <c r="M1338" i="1"/>
  <c r="M1334" i="1" s="1"/>
  <c r="K1564" i="1"/>
  <c r="K1922" i="1"/>
  <c r="M2824" i="1"/>
  <c r="M2819" i="1" s="1"/>
  <c r="M1599" i="1"/>
  <c r="M1595" i="1" s="1"/>
  <c r="M2516" i="1"/>
  <c r="M2510" i="1" s="1"/>
  <c r="M447" i="1"/>
  <c r="M442" i="1" s="1"/>
  <c r="M2592" i="1"/>
  <c r="M2588" i="1" s="1"/>
  <c r="K2776" i="1"/>
  <c r="M2565" i="1"/>
  <c r="M2560" i="1" s="1"/>
  <c r="M899" i="1"/>
  <c r="M895" i="1" s="1"/>
  <c r="M1421" i="1"/>
  <c r="M1417" i="1" s="1"/>
  <c r="M926" i="1"/>
  <c r="M922" i="1" s="1"/>
  <c r="K1663" i="1"/>
  <c r="M239" i="1"/>
  <c r="M235" i="1" s="1"/>
  <c r="K1766" i="1"/>
  <c r="K1985" i="1"/>
  <c r="M3466" i="1"/>
  <c r="M3454" i="1" s="1"/>
  <c r="M1764" i="1"/>
  <c r="M1760" i="1" s="1"/>
  <c r="M1268" i="1"/>
  <c r="M1262" i="1" s="1"/>
  <c r="K3213" i="1"/>
  <c r="M2057" i="1"/>
  <c r="M2053" i="1" s="1"/>
  <c r="K275" i="1"/>
  <c r="K790" i="1"/>
  <c r="K904" i="1"/>
  <c r="K2847" i="1"/>
  <c r="M3367" i="1"/>
  <c r="M3362" i="1" s="1"/>
  <c r="M3096" i="1"/>
  <c r="M3091" i="1" s="1"/>
  <c r="M1489" i="1"/>
  <c r="M1485" i="1" s="1"/>
  <c r="M1326" i="1"/>
  <c r="M1320" i="1" s="1"/>
  <c r="M2494" i="1"/>
  <c r="M2478" i="1" s="1"/>
  <c r="M89" i="1"/>
  <c r="M85" i="1" s="1"/>
  <c r="M672" i="1"/>
  <c r="M666" i="1" s="1"/>
  <c r="M978" i="1"/>
  <c r="M974" i="1" s="1"/>
  <c r="M2364" i="1"/>
  <c r="M2360" i="1" s="1"/>
  <c r="M1332" i="1"/>
  <c r="M1328" i="1" s="1"/>
  <c r="M1920" i="1"/>
  <c r="M1916" i="1" s="1"/>
  <c r="M2458" i="1"/>
  <c r="M2454" i="1" s="1"/>
  <c r="M1043" i="1"/>
  <c r="M1038" i="1" s="1"/>
  <c r="M1983" i="1"/>
  <c r="M1978" i="1" s="1"/>
  <c r="K104" i="1"/>
  <c r="K1491" i="1"/>
  <c r="M2774" i="1"/>
  <c r="M2769" i="1" s="1"/>
  <c r="K193" i="1"/>
  <c r="K2835" i="1"/>
  <c r="M121" i="1"/>
  <c r="M117" i="1" s="1"/>
  <c r="K869" i="1"/>
  <c r="K3112" i="1"/>
  <c r="M2992" i="1"/>
  <c r="M2988" i="1" s="1"/>
  <c r="M3004" i="1"/>
  <c r="M3000" i="1" s="1"/>
  <c r="K1084" i="1"/>
  <c r="M3394" i="1"/>
  <c r="M3390" i="1" s="1"/>
  <c r="M3485" i="1"/>
  <c r="M3479" i="1" s="1"/>
  <c r="K2378" i="1"/>
  <c r="M914" i="1"/>
  <c r="M910" i="1" s="1"/>
  <c r="M2004" i="1"/>
  <c r="M1998" i="1" s="1"/>
  <c r="M1477" i="1"/>
  <c r="M1473" i="1" s="1"/>
  <c r="K2869" i="1"/>
  <c r="M3329" i="1"/>
  <c r="M3325" i="1" s="1"/>
  <c r="L3333" i="1" s="1"/>
  <c r="M2650" i="1"/>
  <c r="M2643" i="1" s="1"/>
  <c r="M2794" i="1"/>
  <c r="M2790" i="1" s="1"/>
  <c r="M3351" i="1"/>
  <c r="M3347" i="1" s="1"/>
  <c r="M3452" i="1"/>
  <c r="M3440" i="1" s="1"/>
  <c r="M2788" i="1"/>
  <c r="M2783" i="1" s="1"/>
  <c r="K2812" i="1"/>
  <c r="M1996" i="1"/>
  <c r="M1992" i="1" s="1"/>
  <c r="M2225" i="1"/>
  <c r="M2221" i="1" s="1"/>
  <c r="K1455" i="1"/>
  <c r="K1450" i="1"/>
  <c r="M938" i="1"/>
  <c r="M934" i="1" s="1"/>
  <c r="M1524" i="1"/>
  <c r="M1521" i="1" s="1"/>
  <c r="M3269" i="1"/>
  <c r="M3265" i="1" s="1"/>
  <c r="M178" i="1"/>
  <c r="M174" i="1" s="1"/>
  <c r="M1289" i="1"/>
  <c r="M1285" i="1" s="1"/>
  <c r="K241" i="1"/>
  <c r="M433" i="1"/>
  <c r="M410" i="1" s="1"/>
  <c r="M148" i="1"/>
  <c r="M142" i="1" s="1"/>
  <c r="K269" i="1"/>
  <c r="K2655" i="1"/>
  <c r="M2833" i="1"/>
  <c r="M2829" i="1" s="1"/>
  <c r="M3110" i="1"/>
  <c r="M3105" i="1" s="1"/>
  <c r="M2276" i="1"/>
  <c r="M2272" i="1" s="1"/>
  <c r="M2970" i="1"/>
  <c r="M2964" i="1" s="1"/>
  <c r="M2737" i="1"/>
  <c r="M2733" i="1" s="1"/>
  <c r="M2977" i="1"/>
  <c r="M2972" i="1" s="1"/>
  <c r="M1542" i="1"/>
  <c r="M1538" i="1" s="1"/>
  <c r="M2243" i="1"/>
  <c r="M2239" i="1" s="1"/>
  <c r="M920" i="1"/>
  <c r="M916" i="1" s="1"/>
  <c r="M1137" i="1"/>
  <c r="M1133" i="1" s="1"/>
  <c r="K1778" i="1"/>
  <c r="M686" i="1"/>
  <c r="M681" i="1" s="1"/>
  <c r="M316" i="1"/>
  <c r="M312" i="1" s="1"/>
  <c r="K2190" i="1"/>
  <c r="M1131" i="1"/>
  <c r="M1127" i="1" s="1"/>
  <c r="M2586" i="1"/>
  <c r="M2580" i="1" s="1"/>
  <c r="M2440" i="1"/>
  <c r="M2436" i="1" s="1"/>
  <c r="M3103" i="1"/>
  <c r="M3098" i="1" s="1"/>
  <c r="M165" i="1"/>
  <c r="M161" i="1" s="1"/>
  <c r="M1101" i="1"/>
  <c r="M1097" i="1" s="1"/>
  <c r="M49" i="1"/>
  <c r="M45" i="1" s="1"/>
  <c r="M331" i="1"/>
  <c r="M325" i="1" s="1"/>
  <c r="M1854" i="1"/>
  <c r="M1850" i="1" s="1"/>
  <c r="K1680" i="1"/>
  <c r="K1174" i="1"/>
  <c r="M2936" i="1"/>
  <c r="M2930" i="1" s="1"/>
  <c r="M2959" i="1"/>
  <c r="M2954" i="1" s="1"/>
  <c r="K2912" i="1"/>
  <c r="M2123" i="1"/>
  <c r="M2115" i="1" s="1"/>
  <c r="M3382" i="1"/>
  <c r="M3378" i="1" s="1"/>
  <c r="M1957" i="1"/>
  <c r="M1953" i="1" s="1"/>
  <c r="M337" i="1"/>
  <c r="M333" i="1" s="1"/>
  <c r="M1593" i="1"/>
  <c r="M1589" i="1" s="1"/>
  <c r="M1379" i="1"/>
  <c r="M1375" i="1" s="1"/>
  <c r="M1433" i="1"/>
  <c r="M1429" i="1" s="1"/>
  <c r="M1584" i="1"/>
  <c r="M1580" i="1" s="1"/>
  <c r="L1586" i="1" s="1"/>
  <c r="M1345" i="1"/>
  <c r="M1340" i="1" s="1"/>
  <c r="K3219" i="1"/>
  <c r="K2299" i="1"/>
  <c r="K211" i="1"/>
  <c r="K1928" i="1"/>
  <c r="K1817" i="1"/>
  <c r="M1427" i="1"/>
  <c r="M1423" i="1" s="1"/>
  <c r="K1796" i="1"/>
  <c r="M2158" i="1"/>
  <c r="M2150" i="1" s="1"/>
  <c r="M191" i="1"/>
  <c r="M187" i="1" s="1"/>
  <c r="M1254" i="1"/>
  <c r="M1250" i="1" s="1"/>
  <c r="K2796" i="1"/>
  <c r="M1113" i="1"/>
  <c r="M1109" i="1" s="1"/>
  <c r="M1661" i="1"/>
  <c r="M1658" i="1" s="1"/>
  <c r="M3413" i="1"/>
  <c r="M3408" i="1" s="1"/>
  <c r="M1217" i="1"/>
  <c r="M1213" i="1" s="1"/>
  <c r="M3190" i="1"/>
  <c r="M3186" i="1" s="1"/>
  <c r="M715" i="1"/>
  <c r="M711" i="1" s="1"/>
  <c r="M375" i="1"/>
  <c r="M346" i="1" s="1"/>
  <c r="M3305" i="1"/>
  <c r="M3301" i="1" s="1"/>
  <c r="M645" i="1"/>
  <c r="M616" i="1" s="1"/>
  <c r="K2333" i="1"/>
  <c r="K2081" i="1"/>
  <c r="M1712" i="1"/>
  <c r="M1709" i="1" s="1"/>
  <c r="M3123" i="1"/>
  <c r="M3119" i="1" s="1"/>
  <c r="M2145" i="1"/>
  <c r="M2139" i="1" s="1"/>
  <c r="K217" i="1"/>
  <c r="M3497" i="1"/>
  <c r="M3493" i="1" s="1"/>
  <c r="M1635" i="1"/>
  <c r="M1632" i="1" s="1"/>
  <c r="L1637" i="1" s="1"/>
  <c r="M3033" i="1"/>
  <c r="M3028" i="1" s="1"/>
  <c r="M1644" i="1"/>
  <c r="M1640" i="1" s="1"/>
  <c r="M2035" i="1"/>
  <c r="M2030" i="1" s="1"/>
  <c r="M2339" i="1"/>
  <c r="M2332" i="1" s="1"/>
  <c r="K456" i="1"/>
  <c r="M3299" i="1"/>
  <c r="M3295" i="1" s="1"/>
  <c r="M2744" i="1"/>
  <c r="M2739" i="1" s="1"/>
  <c r="M1656" i="1"/>
  <c r="M1652" i="1" s="1"/>
  <c r="K752" i="1"/>
  <c r="M3149" i="1"/>
  <c r="M3146" i="1" s="1"/>
  <c r="M1307" i="1"/>
  <c r="M1303" i="1" s="1"/>
  <c r="M475" i="1"/>
  <c r="M471" i="1" s="1"/>
  <c r="M35" i="1"/>
  <c r="M31" i="1" s="1"/>
  <c r="M1445" i="1"/>
  <c r="M1441" i="1" s="1"/>
  <c r="K2245" i="1"/>
  <c r="K989" i="1"/>
  <c r="M821" i="1"/>
  <c r="M816" i="1" s="1"/>
  <c r="K1910" i="1"/>
  <c r="M2422" i="1"/>
  <c r="M2417" i="1" s="1"/>
  <c r="M775" i="1"/>
  <c r="M771" i="1" s="1"/>
  <c r="M2858" i="1"/>
  <c r="M2854" i="1" s="1"/>
  <c r="M3229" i="1"/>
  <c r="M3225" i="1" s="1"/>
  <c r="M2452" i="1"/>
  <c r="M2448" i="1" s="1"/>
  <c r="K489" i="1"/>
  <c r="M2578" i="1"/>
  <c r="M2567" i="1" s="1"/>
  <c r="M3061" i="1"/>
  <c r="M3056" i="1" s="1"/>
  <c r="M2500" i="1"/>
  <c r="M2496" i="1" s="1"/>
  <c r="M83" i="1"/>
  <c r="M79" i="1" s="1"/>
  <c r="K2348" i="1"/>
  <c r="M3376" i="1"/>
  <c r="M3369" i="1" s="1"/>
  <c r="M3184" i="1"/>
  <c r="M3180" i="1" s="1"/>
  <c r="K1971" i="1"/>
  <c r="M1878" i="1"/>
  <c r="M1871" i="1" s="1"/>
  <c r="M1107" i="1"/>
  <c r="M1103" i="1" s="1"/>
  <c r="M140" i="1"/>
  <c r="M135" i="1" s="1"/>
  <c r="M344" i="1"/>
  <c r="M339" i="1" s="1"/>
  <c r="K2040" i="1"/>
  <c r="K1613" i="1"/>
  <c r="M739" i="1"/>
  <c r="M735" i="1" s="1"/>
  <c r="M2725" i="1"/>
  <c r="M2721" i="1" s="1"/>
  <c r="M2601" i="1"/>
  <c r="M2597" i="1" s="1"/>
  <c r="M3345" i="1"/>
  <c r="M3341" i="1" s="1"/>
  <c r="M2021" i="1"/>
  <c r="M2015" i="1" s="1"/>
  <c r="K717" i="1"/>
  <c r="M884" i="1"/>
  <c r="M878" i="1" s="1"/>
  <c r="M802" i="1"/>
  <c r="M797" i="1" s="1"/>
  <c r="K13" i="1"/>
  <c r="L2384" i="1"/>
  <c r="M2879" i="1"/>
  <c r="M2875" i="1" s="1"/>
  <c r="L2881" i="1" s="1"/>
  <c r="K2875" i="1"/>
  <c r="M2403" i="1"/>
  <c r="M2399" i="1" s="1"/>
  <c r="K2399" i="1"/>
  <c r="K2227" i="1"/>
  <c r="M2231" i="1"/>
  <c r="M2227" i="1" s="1"/>
  <c r="K1844" i="1"/>
  <c r="M1848" i="1"/>
  <c r="M1844" i="1" s="1"/>
  <c r="K1532" i="1"/>
  <c r="M1536" i="1"/>
  <c r="M1532" i="1" s="1"/>
  <c r="K1279" i="1"/>
  <c r="M1283" i="1"/>
  <c r="M1279" i="1" s="1"/>
  <c r="M834" i="1"/>
  <c r="M829" i="1" s="1"/>
  <c r="K829" i="1"/>
  <c r="K729" i="1"/>
  <c r="M733" i="1"/>
  <c r="M729" i="1" s="1"/>
  <c r="K1009" i="1"/>
  <c r="M1036" i="1"/>
  <c r="M1009" i="1" s="1"/>
  <c r="K530" i="1"/>
  <c r="M555" i="1"/>
  <c r="M530" i="1" s="1"/>
  <c r="K318" i="1"/>
  <c r="M323" i="1"/>
  <c r="M318" i="1" s="1"/>
  <c r="K449" i="1"/>
  <c r="M454" i="1"/>
  <c r="M449" i="1" s="1"/>
  <c r="K1467" i="1"/>
  <c r="M1471" i="1"/>
  <c r="M1467" i="1" s="1"/>
  <c r="M159" i="1"/>
  <c r="M150" i="1" s="1"/>
  <c r="K150" i="1"/>
  <c r="M172" i="1"/>
  <c r="M167" i="1" s="1"/>
  <c r="K167" i="1"/>
  <c r="K886" i="1"/>
  <c r="M893" i="1"/>
  <c r="M886" i="1" s="1"/>
  <c r="K1674" i="1"/>
  <c r="M1678" i="1"/>
  <c r="M1674" i="1" s="1"/>
  <c r="K2046" i="1"/>
  <c r="M2051" i="1"/>
  <c r="M2046" i="1" s="1"/>
  <c r="K1045" i="1"/>
  <c r="M1069" i="1"/>
  <c r="M1045" i="1" s="1"/>
  <c r="K97" i="1"/>
  <c r="M102" i="1"/>
  <c r="M97" i="1" s="1"/>
  <c r="K845" i="1"/>
  <c r="M852" i="1"/>
  <c r="M845" i="1" s="1"/>
  <c r="K2620" i="1"/>
  <c r="M2626" i="1"/>
  <c r="M2620" i="1" s="1"/>
  <c r="M2028" i="1"/>
  <c r="M2023" i="1" s="1"/>
  <c r="K2023" i="1"/>
  <c r="K2393" i="1"/>
  <c r="M2397" i="1"/>
  <c r="M2393" i="1" s="1"/>
  <c r="M528" i="1"/>
  <c r="M504" i="1" s="1"/>
  <c r="K504" i="1"/>
  <c r="K435" i="1"/>
  <c r="M440" i="1"/>
  <c r="M435" i="1" s="1"/>
  <c r="K400" i="1"/>
  <c r="M408" i="1"/>
  <c r="M400" i="1" s="1"/>
  <c r="K1823" i="1"/>
  <c r="M1827" i="1"/>
  <c r="M1823" i="1" s="1"/>
  <c r="K2687" i="1"/>
  <c r="M2704" i="1"/>
  <c r="M2687" i="1" s="1"/>
  <c r="K2125" i="1"/>
  <c r="M2137" i="1"/>
  <c r="M2125" i="1" s="1"/>
  <c r="K3307" i="1"/>
  <c r="M3311" i="1"/>
  <c r="M3307" i="1" s="1"/>
  <c r="K1880" i="1"/>
  <c r="M1892" i="1"/>
  <c r="M1880" i="1" s="1"/>
  <c r="M664" i="1"/>
  <c r="M647" i="1" s="1"/>
  <c r="K647" i="1"/>
  <c r="K91" i="1"/>
  <c r="M95" i="1"/>
  <c r="M91" i="1" s="1"/>
  <c r="K1199" i="1"/>
  <c r="M1204" i="1"/>
  <c r="M1199" i="1" s="1"/>
  <c r="K2886" i="1"/>
  <c r="M2901" i="1"/>
  <c r="M2886" i="1" s="1"/>
  <c r="M227" i="1"/>
  <c r="M223" i="1" s="1"/>
  <c r="K223" i="1"/>
  <c r="K953" i="1"/>
  <c r="M972" i="1"/>
  <c r="M953" i="1" s="1"/>
  <c r="K3396" i="1"/>
  <c r="M3400" i="1"/>
  <c r="M3396" i="1" s="1"/>
  <c r="K1723" i="1"/>
  <c r="M1726" i="1"/>
  <c r="M1723" i="1" s="1"/>
  <c r="K2662" i="1"/>
  <c r="M2667" i="1"/>
  <c r="M2662" i="1" s="1"/>
  <c r="K596" i="1"/>
  <c r="M614" i="1"/>
  <c r="M596" i="1" s="1"/>
  <c r="K2675" i="1"/>
  <c r="M2685" i="1"/>
  <c r="M2675" i="1" s="1"/>
  <c r="K2292" i="1"/>
  <c r="M2297" i="1"/>
  <c r="M2292" i="1" s="1"/>
  <c r="K2628" i="1"/>
  <c r="M2641" i="1"/>
  <c r="M2628" i="1" s="1"/>
  <c r="K2603" i="1"/>
  <c r="M2611" i="1"/>
  <c r="M2603" i="1" s="1"/>
  <c r="M1906" i="1"/>
  <c r="M1894" i="1" s="1"/>
  <c r="K1894" i="1"/>
  <c r="K377" i="1"/>
  <c r="M392" i="1"/>
  <c r="M377" i="1" s="1"/>
  <c r="K2946" i="1"/>
  <c r="M2952" i="1"/>
  <c r="M2946" i="1" s="1"/>
  <c r="M1963" i="1"/>
  <c r="M1959" i="1" s="1"/>
  <c r="K1959" i="1"/>
  <c r="K1940" i="1"/>
  <c r="M1945" i="1"/>
  <c r="M1940" i="1" s="1"/>
  <c r="K940" i="1"/>
  <c r="M951" i="1"/>
  <c r="M940" i="1" s="1"/>
  <c r="K3134" i="1"/>
  <c r="M3138" i="1"/>
  <c r="M3134" i="1" s="1"/>
  <c r="M2113" i="1"/>
  <c r="M2107" i="1" s="1"/>
  <c r="K2107" i="1"/>
  <c r="K1772" i="1"/>
  <c r="M1776" i="1"/>
  <c r="M1772" i="1" s="1"/>
  <c r="K1139" i="1"/>
  <c r="M1166" i="1"/>
  <c r="M1139" i="1" s="1"/>
  <c r="K1838" i="1"/>
  <c r="M1842" i="1"/>
  <c r="M1838" i="1" s="1"/>
  <c r="M3322" i="1" l="1"/>
  <c r="M3315" i="1" s="1"/>
  <c r="L1835" i="1"/>
  <c r="L1407" i="1"/>
  <c r="M1407" i="1" s="1"/>
  <c r="M1374" i="1" s="1"/>
  <c r="M1627" i="1"/>
  <c r="M1620" i="1" s="1"/>
  <c r="L1701" i="1"/>
  <c r="L1688" i="1" s="1"/>
  <c r="L2826" i="1"/>
  <c r="L2748" i="1"/>
  <c r="L1620" i="1"/>
  <c r="L1734" i="1"/>
  <c r="M1745" i="1"/>
  <c r="M1738" i="1" s="1"/>
  <c r="L1738" i="1"/>
  <c r="L3508" i="1"/>
  <c r="M3517" i="1"/>
  <c r="M3508" i="1" s="1"/>
  <c r="L3524" i="1" s="1"/>
  <c r="M3524" i="1" s="1"/>
  <c r="M3507" i="1" s="1"/>
  <c r="M2762" i="1"/>
  <c r="M2748" i="1" s="1"/>
  <c r="L1601" i="1"/>
  <c r="L1570" i="1"/>
  <c r="L3018" i="1"/>
  <c r="L2981" i="1" s="1"/>
  <c r="L2284" i="1"/>
  <c r="L1790" i="1"/>
  <c r="M2327" i="1"/>
  <c r="M2314" i="1" s="1"/>
  <c r="L2314" i="1"/>
  <c r="L2312" i="1"/>
  <c r="L2064" i="1"/>
  <c r="M2187" i="1"/>
  <c r="M2174" i="1" s="1"/>
  <c r="L2860" i="1"/>
  <c r="M1618" i="1"/>
  <c r="M1606" i="1" s="1"/>
  <c r="L2366" i="1"/>
  <c r="L2802" i="1"/>
  <c r="L1631" i="1"/>
  <c r="L2524" i="1"/>
  <c r="L1714" i="1"/>
  <c r="L2172" i="1"/>
  <c r="M2172" i="1" s="1"/>
  <c r="M2149" i="1" s="1"/>
  <c r="L1795" i="1"/>
  <c r="M1637" i="1"/>
  <c r="M1631" i="1" s="1"/>
  <c r="L2862" i="1"/>
  <c r="L3324" i="1"/>
  <c r="L2371" i="1"/>
  <c r="L2059" i="1"/>
  <c r="L1372" i="1"/>
  <c r="L1313" i="1" s="1"/>
  <c r="M3333" i="1"/>
  <c r="M3324" i="1" s="1"/>
  <c r="L1606" i="1"/>
  <c r="L1686" i="1"/>
  <c r="L1639" i="1" s="1"/>
  <c r="L1309" i="1"/>
  <c r="L2746" i="1"/>
  <c r="L1447" i="1"/>
  <c r="L3125" i="1"/>
  <c r="L3027" i="1" s="1"/>
  <c r="L2979" i="1"/>
  <c r="L2963" i="1" s="1"/>
  <c r="L2594" i="1"/>
  <c r="L2460" i="1"/>
  <c r="L3359" i="1"/>
  <c r="L3505" i="1"/>
  <c r="M1814" i="1"/>
  <c r="M1795" i="1" s="1"/>
  <c r="L1270" i="1"/>
  <c r="L2263" i="1"/>
  <c r="L741" i="1"/>
  <c r="L842" i="1"/>
  <c r="L3210" i="1"/>
  <c r="M2384" i="1"/>
  <c r="M2371" i="1" s="1"/>
  <c r="L3474" i="1"/>
  <c r="L2037" i="1"/>
  <c r="M2037" i="1" s="1"/>
  <c r="M2014" i="1" s="1"/>
  <c r="L3313" i="1"/>
  <c r="M2881" i="1"/>
  <c r="M2862" i="1" s="1"/>
  <c r="L2652" i="1"/>
  <c r="L2596" i="1" s="1"/>
  <c r="L2411" i="1"/>
  <c r="L2174" i="1"/>
  <c r="M2098" i="1"/>
  <c r="M2064" i="1" s="1"/>
  <c r="L1856" i="1"/>
  <c r="L1544" i="1"/>
  <c r="L501" i="1"/>
  <c r="L1184" i="1"/>
  <c r="L2706" i="1"/>
  <c r="L259" i="1"/>
  <c r="L2012" i="1"/>
  <c r="L2147" i="1"/>
  <c r="L702" i="1"/>
  <c r="L2961" i="1"/>
  <c r="L901" i="1"/>
  <c r="M1586" i="1"/>
  <c r="M1573" i="1" s="1"/>
  <c r="L1573" i="1"/>
  <c r="L1629" i="1" l="1"/>
  <c r="M1629" i="1" s="1"/>
  <c r="M1605" i="1" s="1"/>
  <c r="M1835" i="1"/>
  <c r="M1816" i="1" s="1"/>
  <c r="L1816" i="1"/>
  <c r="M2826" i="1"/>
  <c r="M2804" i="1" s="1"/>
  <c r="L2462" i="1"/>
  <c r="L1374" i="1"/>
  <c r="L2804" i="1"/>
  <c r="L2265" i="1"/>
  <c r="M1701" i="1"/>
  <c r="M1688" i="1" s="1"/>
  <c r="M2284" i="1"/>
  <c r="M2265" i="1" s="1"/>
  <c r="L1716" i="1"/>
  <c r="M1734" i="1"/>
  <c r="M1716" i="1" s="1"/>
  <c r="L1546" i="1"/>
  <c r="M2524" i="1"/>
  <c r="M2462" i="1" s="1"/>
  <c r="M1570" i="1"/>
  <c r="M1546" i="1" s="1"/>
  <c r="L3507" i="1"/>
  <c r="M2366" i="1"/>
  <c r="M2341" i="1" s="1"/>
  <c r="L2368" i="1" s="1"/>
  <c r="L2341" i="1"/>
  <c r="M2312" i="1"/>
  <c r="M2291" i="1" s="1"/>
  <c r="L2329" i="1" s="1"/>
  <c r="L2291" i="1"/>
  <c r="L2039" i="1"/>
  <c r="M2059" i="1"/>
  <c r="M2039" i="1" s="1"/>
  <c r="L1588" i="1"/>
  <c r="M1601" i="1"/>
  <c r="M1588" i="1" s="1"/>
  <c r="L1603" i="1" s="1"/>
  <c r="L1703" i="1"/>
  <c r="M1714" i="1"/>
  <c r="M1703" i="1" s="1"/>
  <c r="L2416" i="1"/>
  <c r="M1790" i="1"/>
  <c r="M1747" i="1" s="1"/>
  <c r="M2460" i="1"/>
  <c r="M2416" i="1" s="1"/>
  <c r="M3018" i="1"/>
  <c r="M2981" i="1" s="1"/>
  <c r="L1747" i="1"/>
  <c r="M1686" i="1"/>
  <c r="M1639" i="1" s="1"/>
  <c r="M3359" i="1"/>
  <c r="M3340" i="1" s="1"/>
  <c r="L262" i="1"/>
  <c r="M2263" i="1"/>
  <c r="M2189" i="1" s="1"/>
  <c r="L704" i="1"/>
  <c r="L3212" i="1"/>
  <c r="M2652" i="1"/>
  <c r="M2596" i="1" s="1"/>
  <c r="L2014" i="1"/>
  <c r="M2979" i="1"/>
  <c r="M2963" i="1" s="1"/>
  <c r="L2828" i="1"/>
  <c r="M2594" i="1"/>
  <c r="M2530" i="1" s="1"/>
  <c r="M2147" i="1"/>
  <c r="M2100" i="1" s="1"/>
  <c r="L1449" i="1"/>
  <c r="L3361" i="1"/>
  <c r="M3125" i="1"/>
  <c r="M3027" i="1" s="1"/>
  <c r="M1372" i="1"/>
  <c r="M1313" i="1" s="1"/>
  <c r="M2802" i="1"/>
  <c r="M2768" i="1" s="1"/>
  <c r="M2012" i="1"/>
  <c r="M1862" i="1" s="1"/>
  <c r="M2860" i="1"/>
  <c r="M2828" i="1" s="1"/>
  <c r="L1410" i="1"/>
  <c r="L2149" i="1"/>
  <c r="L903" i="1"/>
  <c r="L3340" i="1"/>
  <c r="M2411" i="1"/>
  <c r="M2386" i="1" s="1"/>
  <c r="L2413" i="1" s="1"/>
  <c r="L2370" i="1" s="1"/>
  <c r="L2530" i="1"/>
  <c r="L2768" i="1"/>
  <c r="M259" i="1"/>
  <c r="M3" i="1" s="1"/>
  <c r="M1856" i="1"/>
  <c r="M1837" i="1" s="1"/>
  <c r="M3210" i="1"/>
  <c r="M3127" i="1" s="1"/>
  <c r="L2708" i="1"/>
  <c r="L1186" i="1"/>
  <c r="L2654" i="1"/>
  <c r="L743" i="1"/>
  <c r="L3478" i="1"/>
  <c r="M1309" i="1"/>
  <c r="M1272" i="1" s="1"/>
  <c r="M3505" i="1"/>
  <c r="M3478" i="1" s="1"/>
  <c r="M741" i="1"/>
  <c r="M704" i="1" s="1"/>
  <c r="L1272" i="1"/>
  <c r="M2746" i="1"/>
  <c r="M2708" i="1" s="1"/>
  <c r="M1447" i="1"/>
  <c r="M1410" i="1" s="1"/>
  <c r="M1270" i="1"/>
  <c r="M1186" i="1" s="1"/>
  <c r="M3474" i="1"/>
  <c r="M3361" i="1" s="1"/>
  <c r="M3313" i="1"/>
  <c r="M3212" i="1" s="1"/>
  <c r="L3127" i="1"/>
  <c r="L2189" i="1"/>
  <c r="M842" i="1"/>
  <c r="M743" i="1" s="1"/>
  <c r="L1837" i="1"/>
  <c r="M2706" i="1"/>
  <c r="M2654" i="1" s="1"/>
  <c r="L2386" i="1"/>
  <c r="L2100" i="1"/>
  <c r="L1862" i="1"/>
  <c r="M1544" i="1"/>
  <c r="M1449" i="1" s="1"/>
  <c r="M1184" i="1"/>
  <c r="M903" i="1" s="1"/>
  <c r="M501" i="1"/>
  <c r="M262" i="1" s="1"/>
  <c r="L3" i="1"/>
  <c r="L503" i="1"/>
  <c r="M702" i="1"/>
  <c r="M503" i="1" s="1"/>
  <c r="L1605" i="1"/>
  <c r="L2885" i="1"/>
  <c r="M2961" i="1"/>
  <c r="M2885" i="1" s="1"/>
  <c r="M901" i="1"/>
  <c r="M844" i="1" s="1"/>
  <c r="L844" i="1"/>
  <c r="L1858" i="1" l="1"/>
  <c r="L1794" i="1" s="1"/>
  <c r="L2526" i="1"/>
  <c r="L2415" i="1" s="1"/>
  <c r="L2286" i="1"/>
  <c r="L2290" i="1"/>
  <c r="L2061" i="1"/>
  <c r="M2329" i="1"/>
  <c r="M2290" i="1" s="1"/>
  <c r="L3476" i="1"/>
  <c r="M3476" i="1" s="1"/>
  <c r="M3339" i="1" s="1"/>
  <c r="L2883" i="1"/>
  <c r="L3335" i="1"/>
  <c r="M2368" i="1"/>
  <c r="M2331" i="1" s="1"/>
  <c r="L2331" i="1"/>
  <c r="L2764" i="1"/>
  <c r="M2413" i="1"/>
  <c r="M2370" i="1" s="1"/>
  <c r="L1311" i="1"/>
  <c r="M1603" i="1"/>
  <c r="M1572" i="1" s="1"/>
  <c r="L1736" i="1" s="1"/>
  <c r="L1572" i="1"/>
  <c r="M1858" i="1" l="1"/>
  <c r="M1794" i="1" s="1"/>
  <c r="M2286" i="1"/>
  <c r="M2063" i="1" s="1"/>
  <c r="L2063" i="1"/>
  <c r="M2526" i="1"/>
  <c r="M2415" i="1" s="1"/>
  <c r="L2767" i="1"/>
  <c r="M2883" i="1"/>
  <c r="M2767" i="1" s="1"/>
  <c r="L3020" i="1" s="1"/>
  <c r="M2061" i="1"/>
  <c r="M1861" i="1" s="1"/>
  <c r="L1861" i="1"/>
  <c r="M2764" i="1"/>
  <c r="M2529" i="1" s="1"/>
  <c r="L3026" i="1"/>
  <c r="L2529" i="1"/>
  <c r="M3335" i="1"/>
  <c r="M3026" i="1" s="1"/>
  <c r="L3337" i="1" s="1"/>
  <c r="L3024" i="1" s="1"/>
  <c r="L3339" i="1"/>
  <c r="L261" i="1"/>
  <c r="M1311" i="1"/>
  <c r="M261" i="1" s="1"/>
  <c r="L1409" i="1"/>
  <c r="M1736" i="1"/>
  <c r="M1409" i="1" s="1"/>
  <c r="L2288" i="1" l="1"/>
  <c r="L1860" i="1" s="1"/>
  <c r="M3020" i="1"/>
  <c r="M2766" i="1" s="1"/>
  <c r="L3022" i="1" s="1"/>
  <c r="L2766" i="1"/>
  <c r="M3337" i="1"/>
  <c r="M3024" i="1" s="1"/>
  <c r="L1792" i="1"/>
  <c r="M2288" i="1" l="1"/>
  <c r="M1860" i="1" s="1"/>
  <c r="L2528" i="1"/>
  <c r="M3022" i="1"/>
  <c r="M2528" i="1" s="1"/>
  <c r="L2" i="1"/>
  <c r="M1792" i="1"/>
  <c r="M2" i="1" s="1"/>
  <c r="L3526" i="1" l="1"/>
  <c r="M3526" i="1" s="1"/>
</calcChain>
</file>

<file path=xl/sharedStrings.xml><?xml version="1.0" encoding="utf-8"?>
<sst xmlns="http://schemas.openxmlformats.org/spreadsheetml/2006/main" count="4623" uniqueCount="2095">
  <si>
    <t>Código</t>
  </si>
  <si>
    <t>Nat</t>
  </si>
  <si>
    <t>Ud</t>
  </si>
  <si>
    <t>Resumen</t>
  </si>
  <si>
    <t>Comentario</t>
  </si>
  <si>
    <t>N</t>
  </si>
  <si>
    <t>Longitud</t>
  </si>
  <si>
    <t>Anchura</t>
  </si>
  <si>
    <t>Altura</t>
  </si>
  <si>
    <t>Cantidad</t>
  </si>
  <si>
    <t>CanPres</t>
  </si>
  <si>
    <t>Pres</t>
  </si>
  <si>
    <t>ImpPres</t>
  </si>
  <si>
    <t>ARQ00</t>
  </si>
  <si>
    <t>Capítulo</t>
  </si>
  <si>
    <t/>
  </si>
  <si>
    <t>REVERSIÓN A ORIGEN MERCADONA</t>
  </si>
  <si>
    <t>ARQ00.01</t>
  </si>
  <si>
    <t>ACTUACIONES EN PLANTA SÓTANO</t>
  </si>
  <si>
    <t>P214R-8GX3</t>
  </si>
  <si>
    <t>Partida</t>
  </si>
  <si>
    <t>m2</t>
  </si>
  <si>
    <t>Derribo pared de gero, g=30cm,a mano+mart.romp.man.,carga manual</t>
  </si>
  <si>
    <t>Derribo de pared de gero de 30cm de espesor, a mano y con martillo rompedor manual y carga manual de escombros sobre camión o contenedor.
Incluye la retirada de las puertas y rejas en el ámbito de la actuación así como los elementos asignados a estos paramentos.
Dejar las entregas con las paredes no derribadas para que queden bien terminadas tal y como están actualmente los paramentos del aparcamiento, enlucidas a buena vista.
Incluye el transporte y las tasas del vertedero.</t>
  </si>
  <si>
    <t>Pared horizontal</t>
  </si>
  <si>
    <t>Pared Vertical</t>
  </si>
  <si>
    <t>Total P214R-8GX3</t>
  </si>
  <si>
    <t>P214I-AKZK</t>
  </si>
  <si>
    <t>Derribo falso techo yeso,m.manuales,carga.man.</t>
  </si>
  <si>
    <t>Derribo de falso techo de yeso, con medios manuales y carga manual sobre camión o contenedor.
Incluye el transporte y las tasas del vertedero.</t>
  </si>
  <si>
    <t>Zona frio industrial</t>
  </si>
  <si>
    <t>Total P214I-AKZK</t>
  </si>
  <si>
    <t>220055-U001</t>
  </si>
  <si>
    <t>PA</t>
  </si>
  <si>
    <t>Desmontaje y retirada de todas las instalaciones</t>
  </si>
  <si>
    <t>Desmontaje y retirada de todas las instalaciones existentes en el ámbito de la central de frío, maquinaria, conductos y todos los elementos del frío industrial (conductos, silenciadores...) elementos de baja tensión y elementos de detercción.
Desmontaje hecho a mano y carga manual de los escombros sobre camión o contenedor.
Las salas actuales de instalaciones deben dejarse vacías.
Incluye el transporte y las tasas del vertedero.</t>
  </si>
  <si>
    <t>Planta sotano</t>
  </si>
  <si>
    <t>Total 220055-U001</t>
  </si>
  <si>
    <t>220055-U189</t>
  </si>
  <si>
    <t>Retirada de paneles fonoabsorbentes y transporte a vertedero</t>
  </si>
  <si>
    <t>Retirada de paneles fonoabsorbentes y transporte a vertedero.
Incluye el transporte y las tasas del vertedero.
Unidad de medicion m2</t>
  </si>
  <si>
    <t>Zona maquinaria</t>
  </si>
  <si>
    <t>Total 220055-U189</t>
  </si>
  <si>
    <t>P9ZA-4ZDF</t>
  </si>
  <si>
    <t>Fratesado mínimamente el nivel de pavimento de hormigón de las salas de instalaciones a nivel del aparcamiento</t>
  </si>
  <si>
    <t>Rebajar mediante un fratesado mínimamente el nivel de pavimento de hormigón de las salas de instalaciones a nivel del aparcamiento cubierto. Regularizar la superficie y pulirla.
Incluye todos los trabajos para dejar el pavimento liso e integrado en el uso del aparcamiento y preparado para pintar unas franjas para eliminar las futuras plazas.
Incluye el transporte y las tasas del vertedero.</t>
  </si>
  <si>
    <t>Pavimento sala instalaciones frio</t>
  </si>
  <si>
    <t>Total P9ZA-4ZDF</t>
  </si>
  <si>
    <t>220055-U002</t>
  </si>
  <si>
    <t>Retirada del doble cierre perimetral del aparcamiento cubierto</t>
  </si>
  <si>
    <t>Retirada del doble cierre perimetral del aparcamiento cubierto formado por un cierre metálico opaco y una baila trasera formada por una malla de gallinero con tubulares de anclaje cada 1,50 metros. A mano y carga manual de escombros sobre camión o contenedor.
Incluye la retirada de todos los elementos ligados a este cierre. 
Dejar las entregas limpias y listas para colocar un cierre cerámico.
Incluye el transporte y las tasas del vertedero.</t>
  </si>
  <si>
    <t>Cierre perimetral</t>
  </si>
  <si>
    <t>Total 220055-U002</t>
  </si>
  <si>
    <t>220055-U245</t>
  </si>
  <si>
    <t>Sustitución reja D400 dañada de la rampa de acceso planta sótano</t>
  </si>
  <si>
    <t>Sustitución de la reja D400 dañada de la rampa de acceso planta sótano. Esta verja será idéntica a la actual.
Incluye los trabajos de retirada de la verja actual, limpieza de la canal y suministro y colocación de la nueva.
Incluye el transporte y las tasas del vertedero.</t>
  </si>
  <si>
    <t>Reja rampa</t>
  </si>
  <si>
    <t>Total 220055-U245</t>
  </si>
  <si>
    <t>P6126-58NL</t>
  </si>
  <si>
    <t>Pared cerramiento.apoyada,p/revestir,14cm,ladrillo calado,290x140x100mm,p/revestir,categoría I,HD,UNE-EN 771-1,col.mortero 1:2:1</t>
  </si>
  <si>
    <t>Pared de cierre apoyada para revestir de grueso 14 cm, de ladrillo calado, de 290x140x100 mm, para revestir, categoría I, HD, según la norma UNE-EN 771-1, colocado con mortero mixto de cemento pórtland con hijuego calcáreo CEM II/B-L, cal y arena, con 200 kg/m3 de cemento, con una proporción en volumen 1:2:10 y 2,5 N/mm2 de resistencia a compresión,  elaborado en la obra.</t>
  </si>
  <si>
    <t>Escalera exterior</t>
  </si>
  <si>
    <t>ventilacion vestibulo escalera</t>
  </si>
  <si>
    <t>ventilacion aparcamiento cubierto</t>
  </si>
  <si>
    <t>aportacion aire aparacamiento cubierto</t>
  </si>
  <si>
    <t>Total P6126-58NL</t>
  </si>
  <si>
    <t>P811-3EU7</t>
  </si>
  <si>
    <t>Rebozado buena vista,vert.int.,h&lt;3m,mortero mixto 1:2:10,salpicado</t>
  </si>
  <si>
    <t>Enfoscado a buena vista sobre paramento vertical interior, a 3,00 m de altura, como máximo, con mortero mixto 1:2:10, salpicado</t>
  </si>
  <si>
    <t>Pared puerta seccional (Dos caras)</t>
  </si>
  <si>
    <t>Escalera exterior (Dos caras)</t>
  </si>
  <si>
    <t>Cerramiento perimetral (Una cara)</t>
  </si>
  <si>
    <t>Ventilacion vestibulo escalera (Una cara)</t>
  </si>
  <si>
    <t>Ventilacion aparacamiento cubierta (Una cara)</t>
  </si>
  <si>
    <t>Aportacion aire aparcamiento cubierta (Una cara)</t>
  </si>
  <si>
    <t>Total P811-3EU7</t>
  </si>
  <si>
    <t>P89H-4V75</t>
  </si>
  <si>
    <t>Pintado vertical ext. cemento,pintura silicato,liso,imprimación neutraliz.+fijadora+2acab.</t>
  </si>
  <si>
    <t>Pintado de paramento vertical exterior de cemento, con pintura al silicato con acabado liso, y pigmentos, con una capa de fondo de imprimación neutralizadora, una de imprimación fijadora y dos de acabado</t>
  </si>
  <si>
    <t>Idem rebozado</t>
  </si>
  <si>
    <t>Total P89H-4V75</t>
  </si>
  <si>
    <t>P89H-4V6V</t>
  </si>
  <si>
    <t>Pintado horiz. ext. cemento,pintura plástica,liso,1fondo+2acab.</t>
  </si>
  <si>
    <t>Pintado de paramento horizontal exterior de cemento, con pintura plástica con acabado liso, con una capa de fondo diluida y dos de acabado</t>
  </si>
  <si>
    <t>pintado de nuevas plazas</t>
  </si>
  <si>
    <t>Total P89H-4V6V</t>
  </si>
  <si>
    <t>220055-U003</t>
  </si>
  <si>
    <t>Repaso de pintura horizontal para dejar las plazas actuales bien señalizadas</t>
  </si>
  <si>
    <t>Repaso de pintura horizontal aplicada en pavimento de hormigón para dejar las actuales plazas bien señalizadas.</t>
  </si>
  <si>
    <t>aparcamiento</t>
  </si>
  <si>
    <t>Total 220055-U003</t>
  </si>
  <si>
    <t>PAS2-5QMH</t>
  </si>
  <si>
    <t>u</t>
  </si>
  <si>
    <t>Puerta cortafuegos EI2-C 60,1bat.,80x205cm,precio alto,col.</t>
  </si>
  <si>
    <t>Puerta cortafuegos metálica, EI2-C 60, una hoja batiente, para un hueco de obra de 80x205 cm, precio alto, colocada.
Incluye los muelles para dejarlos cerrados y la barra antipánico idénticas a las que actualmente hay en el centro y con cerradura desde el exterior.</t>
  </si>
  <si>
    <t>Zona escalera exterior evacuacion</t>
  </si>
  <si>
    <t>Zona nueva entrada vehiculos</t>
  </si>
  <si>
    <t>Total PAS2-5QMH</t>
  </si>
  <si>
    <t>220055-U008</t>
  </si>
  <si>
    <t>Revisar el correcto funcionamiento de las puertas RF</t>
  </si>
  <si>
    <t>Repaso del correcto funcionamiento y estado de las puertas RF que actualmente existen en esta planta para garantizar un buen funcionamiento con el certificado correspondiente.
Si el elemento no cumple el requisito exigido se sustituirá por otro que lo cumpla según los planos existentes en la memoria gráfica.</t>
  </si>
  <si>
    <t>Prevision</t>
  </si>
  <si>
    <t>Total 220055-U008</t>
  </si>
  <si>
    <t>P83EC-96A5</t>
  </si>
  <si>
    <t>Trasdosado pl.yeso lam, RF120</t>
  </si>
  <si>
    <t>Trasdosadp por la formación de conductos de ventilación de placas de yeso laminado hignífugo formado por estructura autoportante arriostrada normal con perfilería de plancha de acero galvanizado, montantes cada 400 mm de 70 mm de ancho y canales de 70 mm de ancho, con placas suficientes para obtener una resistencia al fuego de RF-120, fijadas mecánicamente. Esta solución deberá estar certificada por una RF-120 y se deberá entragar el certificado del producto y de la instalación en la DO.
Incluyo el transporte y las tasas del vertedero.</t>
  </si>
  <si>
    <t>Cajon impulsion</t>
  </si>
  <si>
    <t>Cajon aportacion</t>
  </si>
  <si>
    <t>Total P83EC-96A5</t>
  </si>
  <si>
    <t>P89I-4V8M</t>
  </si>
  <si>
    <t>Pint.vert.yeso,pintura plástica</t>
  </si>
  <si>
    <t>Pintado de paramento vertical de yeso, con pintura plástica.</t>
  </si>
  <si>
    <t>Idem trasdosado</t>
  </si>
  <si>
    <t>Total P89I-4V8M</t>
  </si>
  <si>
    <t>220055-U004</t>
  </si>
  <si>
    <t>Limpieza general de toda la planta sótano y retirada del material</t>
  </si>
  <si>
    <t>Limpieza general de la planta sótano y retirada del material que actualmente existe por toda la planta tanto en el suelo como en los paramentos interiores como en el techo, a mano y carga manual de escombros sobre camión o contenedor.
Dejar la planta en condiciones óptimas para ser utilizada como aparcamiento de vehículos.
Incluye el transporte y las tasas del vertedero.</t>
  </si>
  <si>
    <t>Total 220055-U004</t>
  </si>
  <si>
    <t>220055-U005</t>
  </si>
  <si>
    <t>Repaso del buen funcionamiento de los equipos de PCI de la planta sótano y sustitución de los dañados</t>
  </si>
  <si>
    <t>Repaso de todos los equipos de PCI que actualmente existen en la planta sótano (BIES, extintores, detectores, collarines, espumas rf, etc...) y sustitución de los que estén dañados para dejarlos en servicio e instalación de nuevos equipos necesaria según los planos de este apartado.
Será necesaria la entrega de los certificados de estos elementos y dejarlos todos en servicio.</t>
  </si>
  <si>
    <t>Total 220055-U005</t>
  </si>
  <si>
    <t>220055-U006</t>
  </si>
  <si>
    <t>ut</t>
  </si>
  <si>
    <t>Sustitución de todas las placas de falso techo estropeadas o agujereadas.</t>
  </si>
  <si>
    <t>Sustitución de todas las planchas de falso techo estropeadas o agujereadas por piezas idénticas a las actuales a mano y carga manual de escombros sobre camión o contenedor.
Incluyo el transporte y las tasas del vertedero.</t>
  </si>
  <si>
    <t>Prevision vestibulo</t>
  </si>
  <si>
    <t>Prevision vestidor y baños</t>
  </si>
  <si>
    <t>Total 220055-U006</t>
  </si>
  <si>
    <t>220055-U007</t>
  </si>
  <si>
    <t>Sustitución de todas las piezas de pavimento de arenisca estropeadas o agujereadas</t>
  </si>
  <si>
    <t>Sustitución de todas las piezas de pavimento de arenisca estropeadas o agujereadas por piezas idénticas a las actuales a mano y con martillo rompedor manual y carga manual de escombros sobre camión o contenedor.
Incluyo el transporte y las tasas del vertedero.</t>
  </si>
  <si>
    <t>Prevision vestidores y baños</t>
  </si>
  <si>
    <t>Prevision almazen</t>
  </si>
  <si>
    <t>Total 220055-U007</t>
  </si>
  <si>
    <t>P6126-57VC</t>
  </si>
  <si>
    <t>Pared divis.apoyada,2caras,29cm,maon calado,290x140x50mm,c.vist.,categoría I,HD,UNE-EN 771-1,col.mortero 1:2:10,CEM II</t>
  </si>
  <si>
    <t>Pared divisoria apoyada de dos caras vistas de grueso 29 cm, de ladrillo calado, de 290x140x50 mm, caras vistas, categoría I, HD, según la norma UNE-EN 771-1, colocado con mortero mixto de cemento pórtland con hijuego calcáreo CEM II/B-L, cal y arena, con 200 kg/m3 de cemento, con una proporción en volumen 1:2:10 y 2,5 N/mm2 de resistencia a compresión,  elaborado en la obra</t>
  </si>
  <si>
    <t>Pared puerta seccional</t>
  </si>
  <si>
    <t>Cerramiento perimetral</t>
  </si>
  <si>
    <t>Total P6126-57VC</t>
  </si>
  <si>
    <t>P45G0-IGMU</t>
  </si>
  <si>
    <t>m3</t>
  </si>
  <si>
    <t>Hormigonado de dado de apoyo, hormigón para armar +adit. hidrófugo HA - 30 / F / 10 / XC4 + XS1 + XA1 cuánto.cemento 325kg/m3,</t>
  </si>
  <si>
    <t>Hormigonado de dado de apoyo con hormigón para armar con aditivo hidrófugo HA - 30 / F / 10 / XC4 + XS1 + XA1 con una cantidad de cemento de 325 kg/m3 y relación agua cemento =&lt; 0.5 y vertido manualmente</t>
  </si>
  <si>
    <t>Dado dintel puerta seccional</t>
  </si>
  <si>
    <t>Total P45G0-IGMU</t>
  </si>
  <si>
    <t>P442-DFYG</t>
  </si>
  <si>
    <t>kg</t>
  </si>
  <si>
    <t>Acero S355JR,p/viga pieza simp.,perf.lam.IP,HE,UP,treb.taller+antiox.,col.obra vendida.+carg.</t>
  </si>
  <si>
    <t>Acero S355JR según UNE-EN 10025-2, para vigas formadas por pieza simple, en perfiles laminados en caliente serie IPN, IPE, HEB, HEA, HEM y UPN, trabajado en taller y con una capa de imprimación antioxidante, colocado en la obra con soldadura y tornillos.</t>
  </si>
  <si>
    <t>Dintel puerta seccional</t>
  </si>
  <si>
    <t>Dintel puertas RF</t>
  </si>
  <si>
    <t>Total P442-DFYG</t>
  </si>
  <si>
    <t>PAR5-6NMV</t>
  </si>
  <si>
    <t>Puerta seccional aluminio.2 chapas acab.lacat,ampl.=4m,motoriz.,+guías/cerradura</t>
  </si>
  <si>
    <t>Puerta seccional de aluminio de doble chapa con acabado lacado de color a elegir por la propiedad y la DO, de 4 metros de anchura y 3,00 de altura (a comprobar a obra), motorizada, con guías y cerradura. Precio alto.</t>
  </si>
  <si>
    <t>Puerta acceso planta sotano</t>
  </si>
  <si>
    <t>Total PAR5-6NMV</t>
  </si>
  <si>
    <t>220055-U009</t>
  </si>
  <si>
    <t>m</t>
  </si>
  <si>
    <t>Corte con sierra de disco en muro de hormigón de 50cm de grosor para formación de apertura</t>
  </si>
  <si>
    <t>Corte con sierra de disco en muro de hormigón de 50cm de grosor para formación de apertura.
Dejar las entregas bien acabadas para colocar una carpintería de aluminio y un remate perimetral con rompe aguas.
Incluye el transporte y las tasas del vertedero.</t>
  </si>
  <si>
    <t>apertura planta sotano</t>
  </si>
  <si>
    <t>Total 220055-U009</t>
  </si>
  <si>
    <t>PAF8-7CID</t>
  </si>
  <si>
    <t>Ventana aluminio anodizado nat.,1oscilobat.,150x50cm,precio alto,clasif. 3 8A C5</t>
  </si>
  <si>
    <t>Ventana de aluminio anodizado natural, colocada sobre premarco, con una hoja oscilobatiente, para un hueco de obra aproximado de 150x50 cm, elaborada con perfiles de precio alto, clasificación mínima 3 de permeabilidad al aire según UNE-EN 12207, clasificación mínima 8A-e al viento según UNE-EN 12210. Remate de aluminio en todo el perímetro, el remate inferior debe estar inclinado un 2% para sacar el agua y formar un goterón en la entrega con el paramento vertical.</t>
  </si>
  <si>
    <t>Local lado rampa</t>
  </si>
  <si>
    <t>Total PAF8-7CID</t>
  </si>
  <si>
    <t>220055-U010</t>
  </si>
  <si>
    <t>Retirada de todas las instalaciones y maquinaria que hacía funcionar la cámaras frigoríficas</t>
  </si>
  <si>
    <t>Retirada de todas las instalaciones y maquinarias que hacían funcionar las cámaras frigoríficas del almacén de planta sótano.
Dejar las cámaras sin ningún elemento que no funcione puesto que la central de frío se retiró hace tiempo.
Este trabajo debe realizarse a mano y carga manual de escombros sobre camión o contenedor.
Incluye el transporte y las tasas del vertedero.</t>
  </si>
  <si>
    <t>Camaras planta sotano</t>
  </si>
  <si>
    <t>Total 220055-U010</t>
  </si>
  <si>
    <t>220055-U011</t>
  </si>
  <si>
    <t>Reparación y aplicación de mortero de perlita o vermiculita</t>
  </si>
  <si>
    <t>Reparación y aplicación de mortero de perlita o vermiculita idéntico a la existente para garantizar la resistencia al fuego indicada en la memoria gráfica</t>
  </si>
  <si>
    <t>Estructura metalica</t>
  </si>
  <si>
    <t>Total 220055-U011</t>
  </si>
  <si>
    <t>220055-U012</t>
  </si>
  <si>
    <t>Revisar, reparar y sustituir los elementos dañados para poner en funcionamiento los vestuarios</t>
  </si>
  <si>
    <t>Revisar, reparar y sustituir los elementos estropeados para poner en funcionamiento los vestuarios y baños de la planta sótano con acceso desde la calle Málaga.</t>
  </si>
  <si>
    <t>Vestidores y Baños</t>
  </si>
  <si>
    <t>Total 220055-U012</t>
  </si>
  <si>
    <t>PAD0-617L</t>
  </si>
  <si>
    <t>puerta plancha ac.galv.,1bat.,215x90cm,reja.viento.+cerradura+clave,col.</t>
  </si>
  <si>
    <t>Puerta de plancha de acero galvanizado formada por lamas horizontales, una hoja batiente, para un hueco de obra de 215x100 cm (medidas a comprobar en la obra), barra antipánico desde el interior y cerradura y llave por el exterior, colocada.</t>
  </si>
  <si>
    <t>Puerta calle Màlaga</t>
  </si>
  <si>
    <t>Total PAD0-617L</t>
  </si>
  <si>
    <t>220055-U013</t>
  </si>
  <si>
    <t>Puesta en marcha del montacargas y legalización</t>
  </si>
  <si>
    <t>Puesta en marcha del montacargas que actualmente existen y legalización de la maquinaria para dejarlo en servicio.</t>
  </si>
  <si>
    <t>Montacargas</t>
  </si>
  <si>
    <t>Total 220055-U013</t>
  </si>
  <si>
    <t>220055-U014</t>
  </si>
  <si>
    <t>Puesta en marcha de la plataforma elevadora y legalización</t>
  </si>
  <si>
    <t>Puesta en marcha de la plataforma elevadores que da acceso al montacargas que actualmente existen y legalización de la maquinaria para dejarlo en servicio.</t>
  </si>
  <si>
    <t>Plataforma</t>
  </si>
  <si>
    <t>Total 220055-U014</t>
  </si>
  <si>
    <t>220055-U016</t>
  </si>
  <si>
    <t>Puesta en marcha del ascensor y legalización</t>
  </si>
  <si>
    <t>Puesta en marcha del asesor que actualmente existe y legalización de la maquinaria para dejarlo en servicio.</t>
  </si>
  <si>
    <t>ascensor</t>
  </si>
  <si>
    <t>Total 220055-U016</t>
  </si>
  <si>
    <t>220055-U015</t>
  </si>
  <si>
    <t>Retirada de las instalaciones y del cajón de pladur que hay bajo escalera del vestíbulo de planta sótano</t>
  </si>
  <si>
    <t>Retirada de las instalaciones y del cajón de pladur que hay bajo escalera del vestíbulo de planta sótano hacia el vestíbulo de planta baja a mano y carga manual de escombros sobre camión o contenedor.
Incluye dejar el bajo escalera bien acabado, enyesado y pintado con el mismo color que el resto de elemento.
Incluye el transporte y las tasas del vertedero.</t>
  </si>
  <si>
    <t>Vestibulo escalera</t>
  </si>
  <si>
    <t>Total 220055-U015</t>
  </si>
  <si>
    <t>EABGU030</t>
  </si>
  <si>
    <t>Sombrero de ventilación aparcamiento y vestíbulo escalera</t>
  </si>
  <si>
    <t>Sombrero de ventilación del aparcamiento, con unas medidas aproximadas de 2 metros de ancho por 2 metros de longitud.
Incluye el repicado y la impermeabilización del perímetro del pico de flauta con el pavimento mediante tela asfáltica.
Incluido estructura por soporte de cubierta.</t>
  </si>
  <si>
    <t>Ventilacion / Aportacion aparcamiento cubierto</t>
  </si>
  <si>
    <t>Total EABGU030</t>
  </si>
  <si>
    <t>enderr</t>
  </si>
  <si>
    <t>Derribo de cerramiento de reja en escalera existente metalica de Pl Sotano a Pl Baja</t>
  </si>
  <si>
    <t>Derribo de cerramiento de reja en escalera existente metalica de Pl Sotano a Pl Baja
Incluye el transporte y las tasas del vertedero.</t>
  </si>
  <si>
    <t>Escalera</t>
  </si>
  <si>
    <t>Total enderr</t>
  </si>
  <si>
    <t>PANEL</t>
  </si>
  <si>
    <t>Substitucion de panel Sandwich en cubierta de vestibulo del parquing de Pl Sotano a Pl Baja</t>
  </si>
  <si>
    <t>Substitucion de panel Sandwich en cubierta de vestibulo del parquing de Pl Sotano a Pl Baja
Incluye los trabajos de retirada de del panel actual, limpieza solape, suministro y colocación del nuevo.
Incluye el transporte y las tasas del vertedero.</t>
  </si>
  <si>
    <t>vestibulo</t>
  </si>
  <si>
    <t>Total PANEL</t>
  </si>
  <si>
    <t>Total ARQ00.01</t>
  </si>
  <si>
    <t>ARQ00.02</t>
  </si>
  <si>
    <t>ACTUACIONES EN PLANTA BAJA</t>
  </si>
  <si>
    <t>ARQ00.02.01</t>
  </si>
  <si>
    <t>DERRIBOS</t>
  </si>
  <si>
    <t>220055-U104</t>
  </si>
  <si>
    <t>Limpieza general de toda la planta baja, interior y exterior y retirada del material</t>
  </si>
  <si>
    <t>Limpieza general de la planta baja, tanto el exterior del aparcamiento como dentro de los locales, y retirada del material que actualmente existe por toda la planta tanto en el suelo como en los paramentos interiores como en el techo a mano y carga manual de escombros sobre camión o contenedor.
Dejar la planta en condiciones óptimas para ser utilizada como aparado de vehículos.
Incluye el transporte y las tasas del vertedero.</t>
  </si>
  <si>
    <t>Pl Baja</t>
  </si>
  <si>
    <t>Total 220055-U104</t>
  </si>
  <si>
    <t>220055-U101</t>
  </si>
  <si>
    <t>Retirada de las marquesinas por aparcamiento de carros</t>
  </si>
  <si>
    <t>Retirada de las marquesinas por aparcamiento de carros a mano y carga manual de escombros sobre camión o contenedor.
Dejar la entrega de este elemento con el aparcamiento bien impermeabilizada y terminada.
Incluye el transporte y las tasas del vertedero.</t>
  </si>
  <si>
    <t>Aparcamientos de carros</t>
  </si>
  <si>
    <t>Total 220055-U101</t>
  </si>
  <si>
    <t>220055-U102</t>
  </si>
  <si>
    <t>Retirada del cerrado de la máquina de frío y la propia máquina</t>
  </si>
  <si>
    <t>Retirada del cerrado de la máquina de frío y la propia máquina a mano y carga manual de escombros sobre camión o contenedor.
Dejar la entrega de este elemento con el aparcamiento bien impermeabilizada y terminada.
Incluye el transporte y las tasas del vertedero.</t>
  </si>
  <si>
    <t>Maq frio</t>
  </si>
  <si>
    <t>Total 220055-U102</t>
  </si>
  <si>
    <t>220055-U103</t>
  </si>
  <si>
    <t>Retirada de los pilones que hay en el aparcamiento descubierto</t>
  </si>
  <si>
    <t>Retirada de los pilones que hay en el aparcamiento descubierto a mano y carga manual de escombros sobre camión o contenedor.
Dejar la entrega de este elemento con el aparcamiento bien impermeabilizada y terminada.
Incluye el transporte y las tasas del vertedero.</t>
  </si>
  <si>
    <t>Aparcamiento</t>
  </si>
  <si>
    <t>Total 220055-U103</t>
  </si>
  <si>
    <t>P214M-AKZH</t>
  </si>
  <si>
    <t>Derribo techo completo,pavim.,entrevigado,vigueta perf.lam.,cielo raso e instal.,m.man. y carga manual</t>
  </si>
  <si>
    <t>Derribo de techo completo, incluyendo pavimento, entrevigado, vigueta de hormigón, estructura metálica para la sujeción de la máquina de clima, falso techo e instalaciones interior de falso techo y retirada de las instalaciones de la zona afectada con medios manuales y carga manual de escombros sobre camión o contenedor.
Incluye el transporte y las tasas del vertedero.</t>
  </si>
  <si>
    <t>Techo divisiones entre locales</t>
  </si>
  <si>
    <t>Total P214M-AKZH</t>
  </si>
  <si>
    <t>Local apracamiento interior</t>
  </si>
  <si>
    <t>Division entre locales</t>
  </si>
  <si>
    <t>Fachada calle Màlaga</t>
  </si>
  <si>
    <t>220055-U113</t>
  </si>
  <si>
    <t>Derribo de cierre interior de fachada de las aberturas de la calle Málaga</t>
  </si>
  <si>
    <t>Derribo de cierre exterior de fachada de 2,70m de ancho y 4 metros de altura formado por un cierre de pieza cerámica de 30cm de espesor y una carpintería superior de la calle Málaga para dejar las aberturas de esta fachada idénticas a las aberturas de la calle Castellar.
Incluye la retirada del cierre de fachada y las ventanas en el ámbito de la actuación así como los elementos asignados a estos paramentos.
Dejar los huecos idénticos en los huecos que hay en la calle Castellar, con un enmarcado perimetral de ladrillo de ladrillo plano.
Incluye el transporte y las tasas del vertedero.</t>
  </si>
  <si>
    <t>Carpinteria fachadas</t>
  </si>
  <si>
    <t>Total 220055-U113</t>
  </si>
  <si>
    <t>P2143-4RR2</t>
  </si>
  <si>
    <t>Arranque pavim. cerámico,m.man.,carga manual</t>
  </si>
  <si>
    <t>Arranque de pavimento cerámico, con medios manuales y carga manual de escombros sobre camión o contenedor.
Incluye el transporte y las tasas del vertedero.</t>
  </si>
  <si>
    <t>Ampliación local aparcamiento interior (Sup. Segun plano)</t>
  </si>
  <si>
    <t>Nuevo baño bajo escalera</t>
  </si>
  <si>
    <t>Total P2143-4RR2</t>
  </si>
  <si>
    <t>220055-U105</t>
  </si>
  <si>
    <t>Retirada de puerta automática de vidrio + fijas laterales</t>
  </si>
  <si>
    <t>Retirada de puerta automática de vidrio de doble hoja y dos fijos laterales a mano y carga manual de escombros sobre camión o contenedor.
Incluye la retirada de todo el mecanismo y elementos relacionados con la puerta.
Incluye el transporte y las tasas del vertedero.</t>
  </si>
  <si>
    <t>Entrada aparcamiento exterior</t>
  </si>
  <si>
    <t>Entrada Aparcamiento interior</t>
  </si>
  <si>
    <t>Entrada Calle Castellar</t>
  </si>
  <si>
    <t>Total 220055-U105</t>
  </si>
  <si>
    <t>220055-U111</t>
  </si>
  <si>
    <t>Derribo trasdosado pladur frente a carpinterías de fachada</t>
  </si>
  <si>
    <t>Derribo de trasdosados ??de pladur del antiguo local del Mercadona frente a las carpinterías perimetrales del local.
Dejar las entregas con el trasdosado de partes fijas bien acabadas con trasdosado de pladur, encintado y pintado con el mismo color del local.
Incluye el transporte y las tasas del vertedero.</t>
  </si>
  <si>
    <t>Carpinteria fachada</t>
  </si>
  <si>
    <t>Total 220055-U111</t>
  </si>
  <si>
    <t>220055-U112</t>
  </si>
  <si>
    <t>Derribo de cámara frigorífica</t>
  </si>
  <si>
    <t>Derribo de la cámara frigorífica que hay actualmente en el local del antiguo Mercadona. Estos trabajos se realizarán a mano y la carga manual de escombros sobre camión o contenedor.
Dejar las entregas con las paredes no derribadas para que queden bien terminadas.
Incluye el transporte y las tasas del vertedero.</t>
  </si>
  <si>
    <t>Camara</t>
  </si>
  <si>
    <t>Total 220055-U112</t>
  </si>
  <si>
    <t>P214W-FEMK</t>
  </si>
  <si>
    <t>Corte pavimento form. h&gt;=15cm</t>
  </si>
  <si>
    <t>Corte en pavimento de hormigón de 15 cm de profundidad como mínimo con máquina cortajuntos con disco de diamante para pavimento, para delimitar la zona a demoler.</t>
  </si>
  <si>
    <t>Rampa acceso local sin uso 4</t>
  </si>
  <si>
    <t>Rampa antiguo Mercadona</t>
  </si>
  <si>
    <t>Acceso planta primera</t>
  </si>
  <si>
    <t>Perimetro escalera</t>
  </si>
  <si>
    <t>Nuevo Baño</t>
  </si>
  <si>
    <t>zanja instalaciones</t>
  </si>
  <si>
    <t>Cerramiento puerta seccional aparcamiento cubierto</t>
  </si>
  <si>
    <t>Cerramiento puerta evacuación</t>
  </si>
  <si>
    <t>Total P214W-FEMK</t>
  </si>
  <si>
    <t>P2143-4RQZ</t>
  </si>
  <si>
    <t>Derribo solera horm.masa,martillo neumático.,carga man.</t>
  </si>
  <si>
    <t>Derribo de solera de hormigón en masa, con martillo neumático y carga manual de escombros sobre camión o contenedor.
Incluye el transporte y las tasas del vertedero.</t>
  </si>
  <si>
    <t>Rampa acceso antiguo Mercadona</t>
  </si>
  <si>
    <t>Entrada planta primera (sup. segun plano)*1metro mas</t>
  </si>
  <si>
    <t>Solera baño nuevo</t>
  </si>
  <si>
    <t>Cerramiento puerta evacucación</t>
  </si>
  <si>
    <t>Total P2143-4RQZ</t>
  </si>
  <si>
    <t>E2R540J0</t>
  </si>
  <si>
    <t>Transp.residuos inertes o no especiales,instalación.gestión residuos,contenedor 9m3</t>
  </si>
  <si>
    <t>Transporte de residuos inertes o no especiales en instalación autorizada de gestión de residuos, con contenedor de 9 m3 de capacidad, incluye tasas vertedero.</t>
  </si>
  <si>
    <t>solera</t>
  </si>
  <si>
    <t>Total E2R540J0</t>
  </si>
  <si>
    <t>P2217-I1A1</t>
  </si>
  <si>
    <t>Excavación p/rebaje,terreno compact.(SPT 20-50),manual.,+carr.manual en sacas, entorno urbano dif.mob.aceras a&lt;= 3m,afect.serv./</t>
  </si>
  <si>
    <t>Excavación para rebaje en terreno compacto (SPT 20-50), realizada a mano y carga manual en sacas y carga trasera sobre camión, en entorno urbano con dificultad de movilidad, en aceras &lt;= 3 m de anchura, con afectación por servicios, en actuaciones de 0.2 a 2 m3.</t>
  </si>
  <si>
    <t>Entrada planta primera (sup. segun plano)*1m mas</t>
  </si>
  <si>
    <t>Rampa acceso local segun uso 4</t>
  </si>
  <si>
    <t>Rampa acceso antiguo mercadona</t>
  </si>
  <si>
    <t>Foso ascensor</t>
  </si>
  <si>
    <t>Baños nuevos</t>
  </si>
  <si>
    <t>Total P2217-I1A1</t>
  </si>
  <si>
    <t>P221B-EL6W</t>
  </si>
  <si>
    <t>Excav.rasa/pozo,h hasta 2m,terreno compact.(SPT 20-50),m.manuales,+carr.man.s/cont.</t>
  </si>
  <si>
    <t>Excavación de zanja y pozo de hasta 2 m de profundidad, en terreno compacto (SPT 20-50), realizada con medios manuales y carga manual sobre contenedor y carga trasera sobre camión, en entorno urbano con dificultad de movilidad, en aceras &lt;= 3 m de anchura, con afectación por servicios.</t>
  </si>
  <si>
    <t>Cimentacion escalera</t>
  </si>
  <si>
    <t>cerramiento puerta seccional aparcamiento</t>
  </si>
  <si>
    <t>Total P221B-EL6W</t>
  </si>
  <si>
    <t>E222B432</t>
  </si>
  <si>
    <t>Excavación. zanja instal.,h&lt;=1m,terreno compacto (SPT 20-50),retro.,+te</t>
  </si>
  <si>
    <t>Excavación de zanja para paso de instalaciones hasta 1 m de profundidad, en terreno compacto (SPT 20-50), realizad con retroexcavadora y con las tierras dejadas en el borde</t>
  </si>
  <si>
    <t>Zanja instalaciones baños nuevos</t>
  </si>
  <si>
    <t>Total E222B432</t>
  </si>
  <si>
    <t>E225Z002</t>
  </si>
  <si>
    <t>Relleno de base zanja de instalaciones con arena roja</t>
  </si>
  <si>
    <t>Relleno de zanjas con arena roja de aportación exterior compactada al 95% del Proctor modificado.</t>
  </si>
  <si>
    <t>Total E225Z002</t>
  </si>
  <si>
    <t>F228Z001</t>
  </si>
  <si>
    <t>Relleno + apis. zanja 0,6-1,5m mat.adeq g&lt;=25cm,95%</t>
  </si>
  <si>
    <t>Relleno y apisonado en zanja de ancho más de 0,6 mts y hasta 1,5mts con material adecuado, en tongadas de hasta 25 cm, con una compactación del 95 % del PM</t>
  </si>
  <si>
    <t>Total F228Z001</t>
  </si>
  <si>
    <t>F2412063</t>
  </si>
  <si>
    <t>Transp.tierras,camión 12t,carg.mec.,rec.&lt;=10km</t>
  </si>
  <si>
    <t>Transporte de tierras para reutilizar fuera la propia obra, con camión de 12 t y tiempo de espera para la carga con medios mecánicos, con un recorrido de hasta 10 km a instalación autorizada de gestión de residuos, con contenedor de 9 m3 de capacidad, incluye tasas vertedero.</t>
  </si>
  <si>
    <t>Excavación por rebaje</t>
  </si>
  <si>
    <t>Excavación zanjas y pozos</t>
  </si>
  <si>
    <t>Excavación instalaciones</t>
  </si>
  <si>
    <t>- Relleno</t>
  </si>
  <si>
    <t>Total F2412063</t>
  </si>
  <si>
    <t>220055-U120</t>
  </si>
  <si>
    <t>Demolición de forjado de planta baja para colocar una caja de ascensor</t>
  </si>
  <si>
    <t>Demolición de una superficie aproximada de forjado de 3 metros de longitud (tamaño a confirmar según el reparto de las viguetas de hormigón) y 4 metros de anchura (anchura comprobada de cara interior entre vigas de hormigón).
Naturaleza del forjado existente tras una inspección visual:
- Forjado unidireccional de viguetas cerámicas y revueltos cerámicos.
- Intereje entre viguetas 60cm.
Esta partida incluye:
- Desmontaje del falso techo del ámbito de intervención.
- Medios auxiliares para ejecutar el trabajo
Estos trabajos deberán realizarse a mano y con martillo rompedor manual y la carga será manual de escombros sobre camión o contenedor.
Dejar las entregas bien acabadas.
Incluyo el transporte y las tasas del vertedero.</t>
  </si>
  <si>
    <t>Total 220055-U120</t>
  </si>
  <si>
    <t>220055-U122</t>
  </si>
  <si>
    <t>Retirada de los espejos de los pilares interior colocados en el extradosado de los pilares</t>
  </si>
  <si>
    <t>Retirada de los espejos de los pilares interior colocados en las 4 caras en el extradosado de los pilares interiores.
Estos trabajos se harán a mano y la carga manual de escombros sobre camión o contenedor.
Dejar las entregas con las paredes bien acabadas.
Incluyo el transporte y las tasas del vertedero.</t>
  </si>
  <si>
    <t>pilares</t>
  </si>
  <si>
    <t>Total 220055-U122</t>
  </si>
  <si>
    <t>02.01.25</t>
  </si>
  <si>
    <t>Derribo de falso techo registrable</t>
  </si>
  <si>
    <t>Local</t>
  </si>
  <si>
    <t>Total 02.01.25</t>
  </si>
  <si>
    <t>0201_25</t>
  </si>
  <si>
    <t>Desmontaje y retirada de cierre de cristal negro de la zona de jamones</t>
  </si>
  <si>
    <t>Zona "jamones" mercdona</t>
  </si>
  <si>
    <t>Total 0201_25</t>
  </si>
  <si>
    <t>derrib_Cam</t>
  </si>
  <si>
    <t>Derribo de camara a local 1 Ifesa, carretera Castellar</t>
  </si>
  <si>
    <t>camara</t>
  </si>
  <si>
    <t>Total derrib_Cam</t>
  </si>
  <si>
    <t>derrib_Reja</t>
  </si>
  <si>
    <t>Derribo de rejas de cerrado actual de planta baja vestibol de Local 2 en Parking</t>
  </si>
  <si>
    <t>Total derrib_Reja</t>
  </si>
  <si>
    <t>Total ARQ00.02.01</t>
  </si>
  <si>
    <t>ARQ00.02.02</t>
  </si>
  <si>
    <t>CIMIENTOS</t>
  </si>
  <si>
    <t>E3Z112P1</t>
  </si>
  <si>
    <t>Capa limpieza+nivel. horm. HL-150/B/20, camión bomba</t>
  </si>
  <si>
    <t>Colocación capa de limpieza y nivelación de grosor variable de hormigón HL-150/B/20 de consistencia plástica y tamaño máximo del granulado 20 mm, vertido desde camión bomba.</t>
  </si>
  <si>
    <t>*Perímetro escala</t>
  </si>
  <si>
    <t>Cimentación escala</t>
  </si>
  <si>
    <t>Cierre puerta seccional aparcamiento cubierto</t>
  </si>
  <si>
    <t>Cierre puerta evacuación</t>
  </si>
  <si>
    <t>Divisió entre locals</t>
  </si>
  <si>
    <t>Mermas 30%</t>
  </si>
  <si>
    <t>Total E3Z112P1</t>
  </si>
  <si>
    <t>E315Z001</t>
  </si>
  <si>
    <t>Colocación hormigón zanja/pozo cimiento,HA-30/B/20/XA1+XC2,camión</t>
  </si>
  <si>
    <t>Colocación de hormigón para zanjas y pozos de cimientos, HA-30/B/20/XA1+XC2, de consistencia plástica y tamaño máximo del granulado 20 mm, vertido desde camión.</t>
  </si>
  <si>
    <t>Cimentacion ascensor</t>
  </si>
  <si>
    <t>Cimientos escalones</t>
  </si>
  <si>
    <t>División entre locales</t>
  </si>
  <si>
    <t>Total E315Z001</t>
  </si>
  <si>
    <t>E31B3000</t>
  </si>
  <si>
    <t>Arm.zanjas y pozos AP500S barras corrug.</t>
  </si>
  <si>
    <t>Armadura de zanjas y pozos AP500 S de acero en barras corrugadas B500S de límite elástico &gt;= 500 N/mm2</t>
  </si>
  <si>
    <t>- armado sup. ø12 c/15cm x 1m2</t>
  </si>
  <si>
    <t>- armado inf. ø12 c/15cm x 1m2</t>
  </si>
  <si>
    <t>- Sup losa (quantia 14,30kg/m2)</t>
  </si>
  <si>
    <t>- esparragos ø12 c/20cm x 1ml</t>
  </si>
  <si>
    <t>- ml muro</t>
  </si>
  <si>
    <t>Riostra perimetral</t>
  </si>
  <si>
    <t>- armado sup. y inf. 3 unidades ø12 x 1ml</t>
  </si>
  <si>
    <t>- armado de piel 2 unidades ø12 x 1ml</t>
  </si>
  <si>
    <t>- estribos ø10 c/20cm  x 1ml</t>
  </si>
  <si>
    <t>- Esparragos muro ø12 c/20cm x 1ml</t>
  </si>
  <si>
    <t>- Longitud</t>
  </si>
  <si>
    <t>- Perímetro escalera</t>
  </si>
  <si>
    <t>- Cierre puerta seccional aparcamiento cubierto</t>
  </si>
  <si>
    <t>- Cierre puerta evacuación</t>
  </si>
  <si>
    <t>- División entre locales</t>
  </si>
  <si>
    <t>Cimentacion escalones</t>
  </si>
  <si>
    <t>- armado sup. y inf. 5 unidades ø16</t>
  </si>
  <si>
    <t>- armado de piel 2 unidades ø12</t>
  </si>
  <si>
    <t>- Estribos ø8 c/30cm</t>
  </si>
  <si>
    <t>Mermas 20%</t>
  </si>
  <si>
    <t>Total E31B3000</t>
  </si>
  <si>
    <t>E452Z001</t>
  </si>
  <si>
    <t>Colocación hormigón p/muro, HA-25/F/20/XC1,bomba Hidrofugo</t>
  </si>
  <si>
    <t>Colocación hormigón para muro para ir visto, HA-25/F/20/XC1, de consistencia blanda y tamaño máximo del granulado 20 mm, con aditivo Hidrófugo, vertido con bomba.
Incluso matacantos en los vértices del muro.</t>
  </si>
  <si>
    <t>Muro foso ascensor</t>
  </si>
  <si>
    <t>Murete contención de tierras</t>
  </si>
  <si>
    <t>- Rampa acceso local sin uso 4</t>
  </si>
  <si>
    <t>- Rampa acceso antiguo Mercadona</t>
  </si>
  <si>
    <t>- Acceso planta primera</t>
  </si>
  <si>
    <t>Total E452Z001</t>
  </si>
  <si>
    <t>E4B23000</t>
  </si>
  <si>
    <t>Armadura p/mur AP500S barras corrug.</t>
  </si>
  <si>
    <t>Armadura para muro AP500 S de acero en barras corrugadas B500S de límite elástico &gt;= 500 N/mm2</t>
  </si>
  <si>
    <t>Muro foso ascensor x 1ml</t>
  </si>
  <si>
    <t xml:space="preserve"> - armado horitz.ø10 c/15cm</t>
  </si>
  <si>
    <t xml:space="preserve"> - armado vertical ø12 c/20cm</t>
  </si>
  <si>
    <t xml:space="preserve"> - zuncho armado sup. y inf. + piel 2 ø12</t>
  </si>
  <si>
    <t xml:space="preserve"> - Zuncho estribos ø8 c/30cm</t>
  </si>
  <si>
    <t>- esparragos conexión caja muro ø12 c/20cm</t>
  </si>
  <si>
    <t>longitud</t>
  </si>
  <si>
    <t>- armado esquinas ø12 c/15cm</t>
  </si>
  <si>
    <t>Muretes contención de tierras</t>
  </si>
  <si>
    <t xml:space="preserve"> - armado horitzontal ø10 c/15cm</t>
  </si>
  <si>
    <t xml:space="preserve"> - armado sup. 2 ø12</t>
  </si>
  <si>
    <t>longitudes</t>
  </si>
  <si>
    <t>Total E4B23000</t>
  </si>
  <si>
    <t>E4D2FA07</t>
  </si>
  <si>
    <t>Montaje+desmontaje 1 cara encofrado bastidor+fenol.,p/muro rect.,2cares,h&lt;=6m,hormigón no visto</t>
  </si>
  <si>
    <t>Montaje y desmontaje de una cara de encofrado con bastidores metálicos modulares con tablero fenólico, para muros de base rectilínea, encofrados a dos caras, de una altura &lt;= 6 m, para hormigón visto. Incluye formación de encajes por paso de conductas.</t>
  </si>
  <si>
    <t>Total E4D2FA07</t>
  </si>
  <si>
    <t>ED5AZ006</t>
  </si>
  <si>
    <t>Impermeabilización de foso ascensor mediante mortero tecnico</t>
  </si>
  <si>
    <t>Impermeabilización de foso ascensor mediante mortero tecnico por cristalización de la red capilar MAXSEAL SUPER o similar, proyectado con un consumo de 1kg/m2 cada capa, minimo dos capas, incluye limpieza, preparación, humificación del soporte, proyección, medias cañas con MAXRITE-F.</t>
  </si>
  <si>
    <t>Total ED5AZ006</t>
  </si>
  <si>
    <t>E7A1220N</t>
  </si>
  <si>
    <t>Pintado emulsión bituminosa</t>
  </si>
  <si>
    <t>Pintado sobre superficie de hormigón con una película de emulsión bituminosa con un peso mínimo de 2 kg/m2, aplicada en dos capas.</t>
  </si>
  <si>
    <t>Foso ascendente</t>
  </si>
  <si>
    <t>Total E7A1220N</t>
  </si>
  <si>
    <t>ED5L25C3</t>
  </si>
  <si>
    <t>Làmina drenante nodular PEAD,1geotèx. PP,h.nòd=8mm,,r.compr.=200kN/m2,fix.mec.,vert.</t>
  </si>
  <si>
    <t>Lámina drenante nodular de polietileno de alta densidad, con un geotextil de polipropileno adherido en una de sus caras, con nódulos de 8 mm de altura aproximada y una resistencia a la compresión aproximada de 200 kN/m2, fijada mecánicamente sobre paramento vertical</t>
  </si>
  <si>
    <t>Paredes foso ascensor</t>
  </si>
  <si>
    <t>Total ED5L25C3</t>
  </si>
  <si>
    <t>ED5A5A00</t>
  </si>
  <si>
    <t>Drenaje tubo ovalado.perfor.PEAD,D=150mm</t>
  </si>
  <si>
    <t>Drenaje con tubo circular ovalado de polietileno de alta densidad de 150 mm de diámetro colocado con pendiente, revestido con lámina geot textil.</t>
  </si>
  <si>
    <t>Total ED5A5A00</t>
  </si>
  <si>
    <t>E7J5Z001</t>
  </si>
  <si>
    <t>Sellado junta hidroexpansiva Bentonita sección rectangular 20x25 mm</t>
  </si>
  <si>
    <t>Sellado de juntas con perfil hidroexpansivo de bentonita de Sodio Natural de sección 20x25 mm, tipo Waterstop colocado con adhesivo.
Siempre se coloca a = o + de 10cm del paramento del muro.
Incluye la fijación del perfil de caucho en el hormigón mediante masilla de poliuretano o bien con tornillos de acero cada 20 cm, así como la formación de los solapamientos de como mínimo 5 cm.</t>
  </si>
  <si>
    <t>Total E7J5Z001</t>
  </si>
  <si>
    <t>Total ARQ00.02.02</t>
  </si>
  <si>
    <t>ARQ00.02.03</t>
  </si>
  <si>
    <t>ALCANTARILLADO</t>
  </si>
  <si>
    <t>04005412</t>
  </si>
  <si>
    <t>Formación de conexión a la red existente</t>
  </si>
  <si>
    <t>Formación de conexión a la red de saneamiento existente.</t>
  </si>
  <si>
    <t>Conexiones previstas</t>
  </si>
  <si>
    <t>Total 04005412</t>
  </si>
  <si>
    <t>ZD7FU050</t>
  </si>
  <si>
    <t>Alcantarilla con tubo de Polietileno de doble pared de Ø 160mm.</t>
  </si>
  <si>
    <t>Alcantarilla con tubo estructurado de color negro de Polietileno de alta densidad coextruida, de doble pared de diámetro exterior 160 mm. y diámetro interior 145 mm., corrugada por la parte exterior y lisa por la parte interior, del tipo B según pr EN 13476-1, de rigidez circunferencial 8 kN/m², colocada en el fondo de la zanja,  incluido junta elastomérica de estanqueidad (EPDM), manguitos de unión en polietileno, piezas especiales , y accesorios de montaje . Incluir hormigón de recubrimiento del tubo.</t>
  </si>
  <si>
    <t>Prevision Ø160</t>
  </si>
  <si>
    <t>Total ZD7FU050</t>
  </si>
  <si>
    <t>ZD7FU031</t>
  </si>
  <si>
    <t>Alcantarilla con tubo de Polietileno de doble pared de Ø 200 mm.</t>
  </si>
  <si>
    <t>Alcantarilla con tubo estructurado de color negro de Polietileno de alta densidad coextruida, de doble pared de diámetro exterior 200 mm. y diámetro interior 180 mm., corrugada por la parte exterior y lisa por la parte interior, del tipo B según pr EN 13476-1, de rigidez circunferencial 8 kN/m², colocada en el fondo de la zanja,  incluido junta elastomérica de estanqueidad (EPDM), manguitos de unión en polietileno, piezas especiales y accesorios de montaje. Incluir hormigón de recubrimiento del tubo.</t>
  </si>
  <si>
    <t>Previsión Ø200</t>
  </si>
  <si>
    <t>Total ZD7FU031</t>
  </si>
  <si>
    <t>ZD5Zu61</t>
  </si>
  <si>
    <t>Suministro y colocación de sifón</t>
  </si>
  <si>
    <t>Suministro y colocación de sifón prefabricado de PVC de 250 mm.</t>
  </si>
  <si>
    <t>SIFONES</t>
  </si>
  <si>
    <t>Total ZD5Zu61</t>
  </si>
  <si>
    <t>ZDK2U009</t>
  </si>
  <si>
    <t>Arqueta registro</t>
  </si>
  <si>
    <t>Arqueta de registro con tapa registrable, de 60x60x60 cm de medidas interiores, con pared de 15 cm de grosor de ladrillo macizo de 290x140x50 mm, rebozada y deslizada por dentro con mortero 1:2:10, sobre solera de hormigón en masa de 10 cm y con tapa prefabricada de hormigón armado. Inluye tapas.</t>
  </si>
  <si>
    <t>Arquetas</t>
  </si>
  <si>
    <t>Total ZDK2U009</t>
  </si>
  <si>
    <t>ZDK2U008</t>
  </si>
  <si>
    <t>Arqueta tomada de muestras</t>
  </si>
  <si>
    <t>Arqueta para toma de muestras con tapa registrable, de 60x60x60 cm de medidas interiores, con pared de 15 cm de grosor de ladrillo macizo de 290x140x50 mm, rebozada y deslizada por dentro con mortero 1:2:10, sobre solera de hormigón en masa de 10 cm y con tapa prefabricada de hormigón armado</t>
  </si>
  <si>
    <t>Total ZDK2U008</t>
  </si>
  <si>
    <t>Total ARQ00.02.03</t>
  </si>
  <si>
    <t>ARQ00.02.04</t>
  </si>
  <si>
    <t>CAJA ASCENSOR</t>
  </si>
  <si>
    <t>E4435111</t>
  </si>
  <si>
    <t>Acero S275JR,p/viga pieza simp.,perf.lam.IP,HE,UP,antiox.,col.en obra</t>
  </si>
  <si>
    <t>Acero S275JR según UNE-EN 10025-2, para vigas formadas por pieza simple, en perfiles laminados en caliente serie IPN, IPE, HEB, HEA, HEM y UPN, con una capa de imprimación antioxidante, colocado en la obra</t>
  </si>
  <si>
    <t>Subestructura forjado</t>
  </si>
  <si>
    <t>Vigas ascensor</t>
  </si>
  <si>
    <t>Total E4435111</t>
  </si>
  <si>
    <t>E442502C</t>
  </si>
  <si>
    <t>Acero S275JR,p/anclaje.,perf.lam.L,LD,T,rodó,quad.,rectang.,trab.taller+antiox.,col.obra carg.</t>
  </si>
  <si>
    <t>Acero S275JR según UNE-EN 10025-2, para elementos de anclaje, en perfiles laminados en caliente serie L, LD, T, redondo, cuadrado, rectangular y plancha, trabajado en taller y con una capa de imprimación antioxidante, colocado en la obra con tornillos</t>
  </si>
  <si>
    <t>Placas de anclaje a viga de hormigón existente</t>
  </si>
  <si>
    <t>Pernos y rigidizadores 20%</t>
  </si>
  <si>
    <t>Total E442502C</t>
  </si>
  <si>
    <t>170104-U066</t>
  </si>
  <si>
    <t>Partida marcado CE estructura metálica</t>
  </si>
  <si>
    <t>Partida alzada por el marcado CE de la estructura</t>
  </si>
  <si>
    <t>Total 170104-U066</t>
  </si>
  <si>
    <t>P4FO-4SM3</t>
  </si>
  <si>
    <t>Revoltón cer.maon plano,un grueso ladrillo macizo man.,1cara,col.mortero 1:4,elab.</t>
  </si>
  <si>
    <t>Revoltón cerámico de ladrillo de plano, un grosor de ladrillo macizo de elaboración manual, de una cara vista, colocado con mortero cemento 1:4</t>
  </si>
  <si>
    <t>Forjado</t>
  </si>
  <si>
    <t>Total P4FO-4SM3</t>
  </si>
  <si>
    <t>E45918H4</t>
  </si>
  <si>
    <t>Colocación hormigón p/techo indust., HA-25/F/12/XC1,vertido bomba</t>
  </si>
  <si>
    <t>Hormigón para techos con elementos resistentes industrializados, HA-25/F/12/XC1 de consistencia blanda y tamaño máximo del granulado 20 mm, vertido con bomba</t>
  </si>
  <si>
    <t>Total E45918H4</t>
  </si>
  <si>
    <t>E4B9DA88</t>
  </si>
  <si>
    <t>Armadura p/techo elem.resist. AP500T,malla el.b/corrug. ME ø8 15x15</t>
  </si>
  <si>
    <t>Armadura para techos con elementos resistentes AP500 T con malla electrosoldada de barras corrugadas de acero ME 15x15cm D:8-8m m B500T UNE-EN 10080</t>
  </si>
  <si>
    <t>Total E4B9DA88</t>
  </si>
  <si>
    <t>E4B93000</t>
  </si>
  <si>
    <t>Armadura p/techo indust. AP500S barras corrug.</t>
  </si>
  <si>
    <t>Armadura para techos con elementos resistentes industrializados AP500 S de acero en barras corrugadas B500S de límite elástico &gt;= 500 N/mm2</t>
  </si>
  <si>
    <t>Conexión con forjado actual ø16 c/15cm long 2m</t>
  </si>
  <si>
    <t>Mermas 10%</t>
  </si>
  <si>
    <t>Total E4B93000</t>
  </si>
  <si>
    <t>220055-U121</t>
  </si>
  <si>
    <t>Taladro de 40cm de profundidad en la capa de compresión del forjado actual</t>
  </si>
  <si>
    <t>Taladro de diámetro 16 de 40cm de profundidad en la capa de compresión del forjado actual.
Incluso todos los trabajos y maquinaria relacionada con los trabajos.</t>
  </si>
  <si>
    <t>Total 220055-U121</t>
  </si>
  <si>
    <t>P6180-W3IS</t>
  </si>
  <si>
    <t>Pared divis. 2caras,grueso=30cm,bloque agujereado mortero cemento,400x300x200mm,deslizador+hidrofugantes, col.mortero 1:2:10,tra</t>
  </si>
  <si>
    <t>Pared divisoria de dos caras vistas de 30 cm de grosor de bloque agujereado de mortero cemento, de 400x300x200 mm, liso, de color con componentes hidrofugantes, categoría I según la norma UNE-EN 771-3, colocado con mortero mixto 1:2:10 de cemento pórtland con hijuro calcáreo, trabas, jambas y bloques macizados con hormigonado para paredes de bloques de mortero de cemento,  con hormigón para armar HA - 30 / F / 10 / XC1 con una cantidad de cemento de 275 kg/m3 y relación agua cemento =&lt; 0.6, colocado manualmente y acero en barras corrugadas B500S de límite elástico &gt;= 500 N/mm2 para la armadura de paredes de bloques de mortero de cemento</t>
  </si>
  <si>
    <t>Caja ascensor</t>
  </si>
  <si>
    <t>Total P6180-W3IS</t>
  </si>
  <si>
    <t>P4530-WLXJ</t>
  </si>
  <si>
    <t>Biga horm.canto,encof.p/revestid,hormigón para armar +addit. hidrófugo HA - 25 / F / 10 / XC1 cuán.cemento 275kg/m3, agua/cement</t>
  </si>
  <si>
    <t>Viga de hormigón armado de canto, con encofrado para revestir, con una cuantía de 5 m2/m3, hormigón hormigón para armar con aditivo hidrófugo HA - 25 / F / 10 / XC1 con una cantidad de cemento de 275 kg/m3 y relación agua cemento =&lt; 0.6, vertido con bomba y armadura AP500 S de acero en barras corrugadas con una cuantía de 150 kg/m3</t>
  </si>
  <si>
    <t>Dados dintel puertas paradas</t>
  </si>
  <si>
    <t>Total P4530-WLXJ</t>
  </si>
  <si>
    <t>E4LDH5Q8</t>
  </si>
  <si>
    <t>Semibigueta+revoltón p/techo 20+4cm,revol.&lt;=3m,cerám.,semibig.horm.arm.,hint=0,7m,luz &gt;5m,32,5-47,1kNm</t>
  </si>
  <si>
    <t>Suministro y colocación de forjado con Semibigueta y revoltón para techo de 20+4 cm, hasta 3 m de altura, como máximo, con revoltón de cerámica y semibiguetas de hormigón armado de 19 a 20 cm de altura, interesos 0,7 m, luz &gt;5 m, de momento flector último 32,5 a 47,1 kNm por m de anchura de techo:  incluido armado ( malla y negativos) y capa de hormigón</t>
  </si>
  <si>
    <t>Techo caja</t>
  </si>
  <si>
    <t>Total E4LDH5Q8</t>
  </si>
  <si>
    <t>E81211P2</t>
  </si>
  <si>
    <t>Enyesado project.buena vista,vert.int.h&gt;3m,B1 p/proj.,deslizado C6</t>
  </si>
  <si>
    <t>Enyesado proyectado a buena vista sobre paramento vertical interior, a más de 3,00 m de altura, con yeso B1 para proyectar, acabado deslizado con yeso C6, según la normaUNE-EN 13279-1</t>
  </si>
  <si>
    <t>Total E81211P2</t>
  </si>
  <si>
    <t>P83EA-3Y8T</t>
  </si>
  <si>
    <t>Aplacado vert. placa yeso lamin. tipoA,g=18mm,fix.mec.s/perfileria</t>
  </si>
  <si>
    <t>Aplacado vertical con placa de yeso laminado de estándar (A) y grosor 18 mm, colocada sobre perfilería de acero galvanizado con fijaciones mecánicas</t>
  </si>
  <si>
    <t>Tapiar ventana frente ascensor</t>
  </si>
  <si>
    <t>Total P83EA-3Y8T</t>
  </si>
  <si>
    <t>P89I-4V8T</t>
  </si>
  <si>
    <t>Pint.vert.yeso,pintura plástica liso+selladora+2acab.</t>
  </si>
  <si>
    <t>Pintado de paramento vertical de yeso, con pintura plástica con acabado liso, con una capa selladora y dos de acabado</t>
  </si>
  <si>
    <t>Medición igual a la enlucido</t>
  </si>
  <si>
    <t>Medición igual al pladur</t>
  </si>
  <si>
    <t>Total P89I-4V8T</t>
  </si>
  <si>
    <t>E8442102</t>
  </si>
  <si>
    <t>Falso techo regist. PGL con acabado vinílico,600x600mm g=9,5mm, sistema desmontable idéntico al actual</t>
  </si>
  <si>
    <t>Falso techo registrable de placas de yeso laminado con acabado vinílico, 600x 600 mm y 9,5 mm de grosor , sistema desmontable con estructura de acero galvanizado visto formado por perfiles principales con forma de T invertida de 24 mm de base colocados cada 1,2 m y fijados en el techo mediante varilla de suspensión cada 1,2 m,  con perfiles secundarios colocados formando retícula de 600x 600 mm, para una altura de cielo raso de 4 m como máximo idéntico al que hay actualmente en el antiguo Mercadona.</t>
  </si>
  <si>
    <t>Hueco de forjado</t>
  </si>
  <si>
    <t>Total E8442102</t>
  </si>
  <si>
    <t>Total ARQ00.02.04</t>
  </si>
  <si>
    <t>ARQ00.02.05</t>
  </si>
  <si>
    <t>PAVIMENTOS</t>
  </si>
  <si>
    <t>P92A-DX87</t>
  </si>
  <si>
    <t>Subbase zahorras art.procedente granulados reciclados form.,extendida+picon.100%PM</t>
  </si>
  <si>
    <t>Subbase de zahorras artificial procedente de granulados reciclados de hormigón, con tendido y apisonado del material al 100% del PM</t>
  </si>
  <si>
    <t>Entrada planta primera (sup. según planos) *1 metro más</t>
  </si>
  <si>
    <t>Total P92A-DX87</t>
  </si>
  <si>
    <t>P93Q-JQC7</t>
  </si>
  <si>
    <t>Solera de hormigón para armar HA - 30 / F / 20 / XC3 cuánt.cemento 300kg/m3, agua/cemento =&lt; 0.55,g=15cm camión,malla el.b/co</t>
  </si>
  <si>
    <t>Solera de hormigón para armar HA - 30 / F / 20 / XC3 con una cantidad de cemento de 300 kg/m3 y relación agua cemento =&lt; 0.55, de grosor 15 cm, vertido desde camión, armada con malla electrosoldada de barras corrugadas de acero B500T 15x15 cm y 6 mm de D, capa drenaje con grava de cantera de 50 a 70 mm de D,  capa filtrante con geot textil de polipropileno, con repaso y apisonado de caja de pavimento del PN, C2+D1 según CTE/DB-HS 2006</t>
  </si>
  <si>
    <t>Total P93Q-JQC7</t>
  </si>
  <si>
    <t>E9G1X001</t>
  </si>
  <si>
    <t>Pavimento horm. autonivelante y autocompactable SOBRE PAVIMENTO</t>
  </si>
  <si>
    <t>Colocación de Pavimento de hormigón autocompactable y autonivelante de 9cm de grosor, colocado con bomba estática o camión según posibilidades de la obra. Incluye el suministro de las siguientes capas de abajo a arriba: Suministro y extendida lámina de polietileno Galga-1000 colocada no adherida, incluye parte proporcional de solapamientos, entregas en las paredes, y sellado de las juntas entre láminas con una tira adhesiva de material plástico aplicada mecánicamente, malla electrosoldada de barras corrugadas de acero, elaborada en la obra y manipulada en taller ME 15 x 15 D:  8-8 B 500 T 6 x 2,2, según UNE 36092, por pavimento y fompex en perimertro y pilares.</t>
  </si>
  <si>
    <t>Total E9G1X001</t>
  </si>
  <si>
    <t>E9JC2014</t>
  </si>
  <si>
    <t>Suministro y colocación Felpudo</t>
  </si>
  <si>
    <t>Suministro y colocación felpudo de la casa EMCO modelo Diplomado 522/R gris. Incluye marco perímetral metálico de inox.</t>
  </si>
  <si>
    <t>Entrada acceso local sin uso 4</t>
  </si>
  <si>
    <t>Entrada acceso antiguo Mercadona</t>
  </si>
  <si>
    <t>Entrada planta primera</t>
  </si>
  <si>
    <t>Total E9JC2014</t>
  </si>
  <si>
    <t>P9D5-35TP</t>
  </si>
  <si>
    <t>Pavimento int.baldosa gres prensado esmalte.,rectang/cuadr. 1 a 5 piezas/m2,precio altadhes.baldosa C2-E S1,borada CG2</t>
  </si>
  <si>
    <t>Pavimento interior, de baldosa de arenisca prensado esmaltado de forma rectangular o cuadrada, de 1 a 5 piezas/m2, precio alto, grupo BIb-BIIa (UNE-EN 14411), colocadas con adhesivo para baldosa cerámica C3-E S1 (UNE-EN 12004) y rejuntado con Borada CG2 (UNE-EN 13888).
Este azulejo debe ser el mismo modelo que hay en el local donde se coloca.</t>
  </si>
  <si>
    <t>Desperfectos</t>
  </si>
  <si>
    <t>Total P9D5-35TP</t>
  </si>
  <si>
    <t>P9D5-35ZD</t>
  </si>
  <si>
    <t>Pavimento int.baldosa gres prensado esmaltado antides.,rectang/cuadr. 1 a 5 piezas/m2,precio altadhes.baldosa C2-TE,borada CG2</t>
  </si>
  <si>
    <t>Pavimento interior, de baldosa de arenisca prensado esmaltado antideslizante de forma rectangular o cuadrada, de 1 a 5 piezas/m2, precio alto, grupo BIb-BIIa (UNE-EN 14411), colocadas con adhesivo para baldosa cerámica C2-TE (UNE-EN 12004) y rejuntado con Borada CG2 (UNE-EN 13888)</t>
  </si>
  <si>
    <t>Total P9D5-35ZD</t>
  </si>
  <si>
    <t>Total ARQ00.02.05</t>
  </si>
  <si>
    <t>ARQ00.02.06</t>
  </si>
  <si>
    <t>OBRA CIVIL</t>
  </si>
  <si>
    <t>P9ZA-4ZDF-U01</t>
  </si>
  <si>
    <t>Fratesado de pavimento de hormigón por aplicación de resinas</t>
  </si>
  <si>
    <t>Fratesado de pavimento de hormigón por aplicación de resinas.</t>
  </si>
  <si>
    <t>Local sin uso núm. 4 (sup. según planos)</t>
  </si>
  <si>
    <t>Total P9ZA-4ZDF-U01</t>
  </si>
  <si>
    <t>ZA124585</t>
  </si>
  <si>
    <t>Aplicación de la imprimación epoxi BA-4H, como puente de unión entre el sustrato y el sistema, previa preparación del sustrato</t>
  </si>
  <si>
    <t>Aplicación de la imprimación epoxi BA-4H, como puente de unión entre el sustrato y el sistema, previa preparación del sustrato con un decapado mecánico con máquina de diamante con el fin de obtener una superficie apta para su posterior tratamiento</t>
  </si>
  <si>
    <t>Igual medición fratesada</t>
  </si>
  <si>
    <t>Total ZA124585</t>
  </si>
  <si>
    <t>ZA12Z001</t>
  </si>
  <si>
    <t>Aplicación de Poliuretano Alifatic Antideslizante</t>
  </si>
  <si>
    <t>Aplicación de Poliuretano Alifatic Antideslizante formada por dos capas, Incluye preparación mecanica del soporte, reparacio de agujeros y poros y espolvoreo de árido de corindón, color Gris Ral 7024 y Gris Oscuro 7047, según planol de proyecto.</t>
  </si>
  <si>
    <t>Total ZA12Z001</t>
  </si>
  <si>
    <t>220055-U107</t>
  </si>
  <si>
    <t>Retirada de instalaciones obsoletas o que no están en funcionamiento</t>
  </si>
  <si>
    <t>Retirada de instalaciones obsoletas o que no están en funcionamiento.</t>
  </si>
  <si>
    <t>Total 220055-U107</t>
  </si>
  <si>
    <t>Estructura metálica</t>
  </si>
  <si>
    <t>Conducto ventilación pk pl baja</t>
  </si>
  <si>
    <t>Nuevos baños</t>
  </si>
  <si>
    <t>Salida Mercadona</t>
  </si>
  <si>
    <t>Entrada Mercadona</t>
  </si>
  <si>
    <t>Escala escala 1a</t>
  </si>
  <si>
    <t>Dados dintel puerta seccional</t>
  </si>
  <si>
    <t>Dintel puertas RF 2m</t>
  </si>
  <si>
    <t>Dintel puertas RF 0,8m</t>
  </si>
  <si>
    <t>Dintel puertas automáticas</t>
  </si>
  <si>
    <t>Previsión vestíbulo planta primera</t>
  </si>
  <si>
    <t>Previsión sala ventas antiguo Mercadona</t>
  </si>
  <si>
    <t>220055-U123</t>
  </si>
  <si>
    <t>Reparación de los trasdosados de pladur de los pilares interiores</t>
  </si>
  <si>
    <t>Reparación de los trasdosados de pladur dañados de los pilares interiores del establecimiento.</t>
  </si>
  <si>
    <t>Pilares interiores</t>
  </si>
  <si>
    <t>Total 220055-U123</t>
  </si>
  <si>
    <t>Cierre puerta seccional aparcamiento cubierto (1 cara)</t>
  </si>
  <si>
    <t>Cierre puerta evacuación (1 cara)</t>
  </si>
  <si>
    <t>División entre locales (1 cara)</t>
  </si>
  <si>
    <t>Nuevos baños (1 cara)</t>
  </si>
  <si>
    <t>Salida Mercadona (1 cara)</t>
  </si>
  <si>
    <t>Entrada Mercadona (1 cara)</t>
  </si>
  <si>
    <t>Entrada planta primera (2 caras)</t>
  </si>
  <si>
    <t>Escalera 1a</t>
  </si>
  <si>
    <t>Igual que medición enlucido yeso</t>
  </si>
  <si>
    <t>Igual que medición trasdosado</t>
  </si>
  <si>
    <t>E81121E2</t>
  </si>
  <si>
    <t>Rebozado buena vista,vert.int.,h&gt;3m,mortero cemento 1:4,remolinado</t>
  </si>
  <si>
    <t>Rebozado a buena vista sobre paramento vertical interior, a más de 3,00 m de altura, con mortero de cemento 1:4, elaborado en la obra, remolinado</t>
  </si>
  <si>
    <t>Total E81121E2</t>
  </si>
  <si>
    <t>P89H-4V6W</t>
  </si>
  <si>
    <t>Pintado vert. ext. cemento,pintura plástica,liso,1fonso+2acab.</t>
  </si>
  <si>
    <t>Pintado de paramento vertical exterior de cemento, con pintura plástica con acabado liso, con una capa de fondo diluida y dos de acabado</t>
  </si>
  <si>
    <t>Medición igual a rebozado</t>
  </si>
  <si>
    <t>Total P89H-4V6W</t>
  </si>
  <si>
    <t>E81131D4</t>
  </si>
  <si>
    <t>Rebozado regleado,vert.int.,h&lt;3m,mortero cemento 1:6,remol.+deslizamiento.cemento pórtland+hijo.calc.</t>
  </si>
  <si>
    <t>Rebozado regleado sobre paramento vertical interior, a 3,00 m de altura, como máximo, con mortero de cemento 1:6, remolinado y deslizado con cemento pórtland con hijuro calcáreo 32,5 R</t>
  </si>
  <si>
    <t>Total E81131D4</t>
  </si>
  <si>
    <t>P8310-3TV4</t>
  </si>
  <si>
    <t>Aplacado vert.int.h&lt;3m,plaq.cerám.200x200mm,col.adhes.baldosa C1,Borada CG1</t>
  </si>
  <si>
    <t>Aplacado de paramento vertical interior a 3,00 m de altura, como máximo, con pieza cerámica de elaboración mecánica de 200x200x30 mm, de cara vista, categoría I, HD, según la norma UNE-EN 771-1, colocada con adhesivo para baldosa cerámica C1(UNE-EN 12004) y rejuntado con borada CG1 (UNE-EN 13888)</t>
  </si>
  <si>
    <t>Total P8310-3TV4</t>
  </si>
  <si>
    <t>E843Z001</t>
  </si>
  <si>
    <t>Falso techo fibras veget.,cara vista fib.fina 60x60cm g= 25mm sistema desmont</t>
  </si>
  <si>
    <t>Falso techo de placas de fibras vegetales, con acabado de la cara vista de fibra vegetal fina, de 60x60 cm y 25 mm de grosor,montado con perfilería de acero galvanizado lacada color crema, sistema desmontable tegular, formado por perfiles principales con forma de T 25 mm de base, colocado cada 0,6 m, fijados en el techo mediante varilla de suspensión cada 1,2 m con perfiles secundarios intermedios colocados. Incluye elementos de elevación o andamios y agujeros para instalaciones.</t>
  </si>
  <si>
    <t>Vestíbulo acceso planta primera (sup planos)</t>
  </si>
  <si>
    <t>Total E843Z001</t>
  </si>
  <si>
    <t>Rampa entrada local sin uso</t>
  </si>
  <si>
    <t>Rampa acceso Mercadona</t>
  </si>
  <si>
    <t>220055-U125</t>
  </si>
  <si>
    <t>Repasos de pintura vertical sobre yeso y sobre rebozado de toda la planta.</t>
  </si>
  <si>
    <t>Repasos de pintura vertical tanto sobre paramento enyesado como rebozado para dejarla en el mismo estado que se encontraba cuando se alquiló.</t>
  </si>
  <si>
    <t>Repasos</t>
  </si>
  <si>
    <t>Total 220055-U125</t>
  </si>
  <si>
    <t>P9VF-5CH3</t>
  </si>
  <si>
    <t>Form.escalón ladrillo 240x115x100mm,col.+arreb.muerto.1:2:10</t>
  </si>
  <si>
    <t>Formación de escalón con ladrillo de 240x115x100 mm, colocada y rebozada con mortero mixto 1:2:10</t>
  </si>
  <si>
    <t>3 peldaños</t>
  </si>
  <si>
    <t>Total P9VF-5CH3</t>
  </si>
  <si>
    <t>P9VA-9K9M</t>
  </si>
  <si>
    <t>Escalón gres porcel.esmalt.,frontal+extendida,vora recta,antides.,precio sup. y 1 a 2 piezas/m,col.adhes.baldosa C1 #,borada CG1</t>
  </si>
  <si>
    <t>Escalón de baldosa cerámica de gres porcelánico prensado esmaltado, formado por frontal y tendido de borde recto, con acabado antideslizante, precio superior y 1 a 2 peques/m, colocado con adhesivo para baldosa cerámica C1 Indeterminado (UNE-EN 12004) y rejuntado con borada CG1 (UNE-EN 13888).
El material debe ser idéntico al que hay actualmente en la escala.</t>
  </si>
  <si>
    <t>Total P9VA-9K9M</t>
  </si>
  <si>
    <t>220055-U126</t>
  </si>
  <si>
    <t>Sustitución de piezas estropeadas en peldaños existentes</t>
  </si>
  <si>
    <t>Sustitución de piezas de peldaños de piezas estropeadas.
Estas piezas serán las mismas que actualmente existen en la escala.</t>
  </si>
  <si>
    <t>Previsión</t>
  </si>
  <si>
    <t>Total 220055-U126</t>
  </si>
  <si>
    <t>PB11-DIZJ</t>
  </si>
  <si>
    <t>Barandilla 1.4301 (AISI 304),munt./100cm,barr./10cm,h=120 a 140cm,fix.mec.</t>
  </si>
  <si>
    <t>Barandilla de acero inoxidable austenítico de designación 1.4301 (AISI 304), con pasamano, travesaño inferior, montantes cada 100 cm y barrotes cada 10 cm, de 120 a 140 cm de altura, fijada mecánicamente en la obra con taco de acero, volandera y hembra.
Este elemento debe ser idéntico al que hay actualmente en la escala.</t>
  </si>
  <si>
    <t>Total PB11-DIZJ</t>
  </si>
  <si>
    <t>P9U4-H8J5</t>
  </si>
  <si>
    <t>Zócalo madera DM hidrófugo g=25mm,p/pintar-barnizar,h=10cm,col.+tacos+carg.</t>
  </si>
  <si>
    <t>Zócalo de madera de tablero hidrófugo de DM de 25 mm de grosor, para pintar o barnizar, de 10 cm de altura, colocado con tacos de ´expansión y tornillos.
Incluyo el pintado de este elemento.</t>
  </si>
  <si>
    <t>Total P9U4-H8J5</t>
  </si>
  <si>
    <t>Pared_Bloque</t>
  </si>
  <si>
    <t>Pared de block de 40x20x20 armada a mas de 3 mts de altura</t>
  </si>
  <si>
    <t>Pared de bloque hormigon de 40x20x20 armada a mas de 3 mts de altura</t>
  </si>
  <si>
    <t>Total Pared_Bloque</t>
  </si>
  <si>
    <t>220055-U368</t>
  </si>
  <si>
    <t>Impermeabilización de parking exterior</t>
  </si>
  <si>
    <t>parquing</t>
  </si>
  <si>
    <t>Total 220055-U368</t>
  </si>
  <si>
    <t>220055-U967</t>
  </si>
  <si>
    <t>Retirada i substitució de la junta estanca del paviment de l'aparcamet exterior</t>
  </si>
  <si>
    <t>Total 220055-U967</t>
  </si>
  <si>
    <t>Total ARQ00.02.06</t>
  </si>
  <si>
    <t>ARQ00.02.07</t>
  </si>
  <si>
    <t>CERRAMIENTOS PRACTICABLES</t>
  </si>
  <si>
    <t>PAS2-5QMK</t>
  </si>
  <si>
    <t>Puerta corta f.,metál.,EI2-C 60,1bat.,90x205cm,precio alto,col.</t>
  </si>
  <si>
    <t>Puerta cortafuegos metálica, EI2-C 60, una hoja batiente, para una luz de 90x205 cm, precio alto, colocada.
Incluyo los muelles para dejarlas cerradas y la barra antipánico idénticas a las que actualmente hay en el centro y con cerradura desde el exterior.</t>
  </si>
  <si>
    <t>Salida planta baja</t>
  </si>
  <si>
    <t>Total PAS2-5QMK</t>
  </si>
  <si>
    <t>PAS2-5QMS-U01</t>
  </si>
  <si>
    <t>Puerta corta f.,metál.,EI2-C 60,2bat.,180x205cm,precio alto,col.</t>
  </si>
  <si>
    <t>Puerta cortafuegos metálica, EI2-C 60, de dos hojas batientes, para una luz de 180x205 cm, precio alto, colocada.
Incluyo los muelles para dejarlas cerrada y la barra antipánico idénticas a las que actualmente hay en el centro y con cerradura desde el exterior.</t>
  </si>
  <si>
    <t>Local antiguo Mecadona</t>
  </si>
  <si>
    <t>Total PAS2-5QMS-U01</t>
  </si>
  <si>
    <t>PAS2-5QMS</t>
  </si>
  <si>
    <t>Puerta corta f.,metál.,EI2-C 60,2bat.,200x205cm,precio alto,col.</t>
  </si>
  <si>
    <t>Puerta cortafuegos metálica, EI2-C 60, de dos hojas batientes, para una luz de 200x205 cm, precio alto, colocada.
Incluyo los muelles para dejarlas cerradas y la barra antipánico idénticas a las que actualmente hay en el centro y con cerradura desde el exterior.</t>
  </si>
  <si>
    <t>Local sin uso 4</t>
  </si>
  <si>
    <t>Vestíbulo local antiguo Mercadona</t>
  </si>
  <si>
    <t>Total PAS2-5QMS</t>
  </si>
  <si>
    <t>Puerta vestíbulo antiguo Mercadona</t>
  </si>
  <si>
    <t>Puerta escalera exterior planta sótano</t>
  </si>
  <si>
    <t>PAQB-B6LL</t>
  </si>
  <si>
    <t>Puerta block bat.mad,int.,bat.,g=40mm,a=80cm,h=200cm,HPL,caras liso.+accesorios,juego manitas,1.4301 (AISI 304),placa pequeña</t>
  </si>
  <si>
    <t>Puerta block de hojas batientes de madera para interior, batiente, de 40 mm de grosor, con una luz de paso de 80 cm de anchura y 200 cm de altura, para un grosor de andamiaje de 10 cm, como máximo, acabado HPL, con hoja caras lisas de tablero aglomerado hidrófugo chapado, galzes y tapajuntos de MDF chapado,  ribete de goma, herramiento de colgar, cerradura de vez en cuando, con juego de manijas, acero inoxidable 1.4301 (AISI 304), con placa pequeña, de precio alto</t>
  </si>
  <si>
    <t>Total PAQB-B6LL</t>
  </si>
  <si>
    <t>P89G-43TX</t>
  </si>
  <si>
    <t>Pintado puerta madera,esmalte sint.,1protector+1segelladora+2acab.</t>
  </si>
  <si>
    <t>Pintado de puertas ciegas de madera, en el esmalte sintético, con una capa de protector químico insecticida-fungicida, una selladora y dos de acabado</t>
  </si>
  <si>
    <t>Baños nuevos (2 caras)</t>
  </si>
  <si>
    <t>Total P89G-43TX</t>
  </si>
  <si>
    <t>PAM1-H96D</t>
  </si>
  <si>
    <t>Puerta corredera automática 2 hojas 100x210+2fix120x210 cristal 5+5</t>
  </si>
  <si>
    <t>Puerta corredera de apertura automática, de dos hojas de 100x210 cm, y 2 cristales laterales fijos de 120x210 cm, con cristales laminares 5+5 mm con perfil superior e inferior de aluminio, dintel con mecanismos y tapa de aluminio, 2 radares detectores de presencia, 1 célula fotoeléctrica de seguridad y cuadro de mando de 4 posiciones</t>
  </si>
  <si>
    <t>Local sin uso núm. 4</t>
  </si>
  <si>
    <t>Local antiguo mercadona</t>
  </si>
  <si>
    <t>Total PAM1-H96D</t>
  </si>
  <si>
    <t>220055-U106</t>
  </si>
  <si>
    <t>Reparación y puesta a punto de puerta automática de vidrio de doble batiente</t>
  </si>
  <si>
    <t>Entrada desde el aparcamiento interior</t>
  </si>
  <si>
    <t>Total 220055-U106</t>
  </si>
  <si>
    <t>Puerta acceso planta baja</t>
  </si>
  <si>
    <t>PAM2-36TT</t>
  </si>
  <si>
    <t>Cierre vidrio luna incol.templo.g=10mm,2bat+3tarjetas(2lat+sup.)+fijo.mecánicas</t>
  </si>
  <si>
    <t>Cierre de aluminio idéntica a las carpinterías que actualmente hay en el centro comercial de vidrio luna incolora templada de 10 mm de grosor con una hoja batiente de 1m de anchura y 2,10m de altura, una tarjeta lateral de 60cm de anchura y 2,10m de altura y una tarjeta superior de 1,60m de anchura y 2 metros de altura, con fijaciones mecánicas.</t>
  </si>
  <si>
    <t>Entrada local planta primera</t>
  </si>
  <si>
    <t>Total PAM2-36TT</t>
  </si>
  <si>
    <t>PAFC-7ZV7</t>
  </si>
  <si>
    <t>Cierre ext.fijos.90x400cm,balconera aluminio lacado,vidrio aísla.seguro.4+4/8/5</t>
  </si>
  <si>
    <t>Cierre exterior fijos para un hueco de obra aproximado de 90x400 cm, con balconera de aluminio lacado idéntica a las actuales de una hoja fija con perfiles de precio alto y clasificación mínima 4 9A C4 según normas, andamio de base de tubo de acero galvanizado, y vidrio aislante de seguridad y cámara de aire 4+4/8/5</t>
  </si>
  <si>
    <t>Total PAFC-7ZV7</t>
  </si>
  <si>
    <t>PAFC-7ZV6</t>
  </si>
  <si>
    <t>Cierre ext.pract.150x220cm,balconera aluminio lacado,2bat.,vidrio aisla.seguro.4+4/8/5</t>
  </si>
  <si>
    <t>Cierre exterior practicable para un hueco de obra aproximado de 150x220 cm, con balconera de aluminio lacado de dos hojas batientes con perfiles de precio alto y clasificación mínima 4 9A C4 según normas, andamio de base de tubo de acero galvanizado, y vidrio aislante de seguridad y cámara de aire 4+4/8/5</t>
  </si>
  <si>
    <t>Aperturas planta baja antiguo mercadona</t>
  </si>
  <si>
    <t>Total PAFC-7ZV6</t>
  </si>
  <si>
    <t>PAV9-4VJY</t>
  </si>
  <si>
    <t>Persi.enr.aluminio.,lamas. G=14 a 14,5mm,H=55 a 60mm,6 a 6,5kg/m2</t>
  </si>
  <si>
    <t>Persiana enrollable de aluminio motorizada, de lamas de 14 a 14.5 mm de grosor, 55 a 60 mm de altura y de 6 a 6.5 kg por m2</t>
  </si>
  <si>
    <t>Acceso antiguo Mercadona</t>
  </si>
  <si>
    <t>Acceso local sin uso núm. 4</t>
  </si>
  <si>
    <t>Total PAV9-4VJY</t>
  </si>
  <si>
    <t>Total ARQ00.02.07</t>
  </si>
  <si>
    <t>ARQ00.02.08</t>
  </si>
  <si>
    <t>MOBILIARIO BAÑO</t>
  </si>
  <si>
    <t>PC16-5NMK</t>
  </si>
  <si>
    <t>Espejo de luna color g=5mm,col.fijado s/paramento</t>
  </si>
  <si>
    <t>Espejo de luna coloreada de 5 mm de grosor, colocado fijado mecánicamente sobre el paramento</t>
  </si>
  <si>
    <t>Total PC16-5NMK</t>
  </si>
  <si>
    <t>PJ117-3BJI</t>
  </si>
  <si>
    <t>Lavabo pie porcel.,senz.,ampl.53 a 75cm,blanco,precio sup.,col.sob/peu</t>
  </si>
  <si>
    <t>Lavabo con soporte de pie de porcelana esmaltada, sencillo, de anchura 53 a 75 cm, de color blanco y precio superior, colocado sobre pie.</t>
  </si>
  <si>
    <t>Total PJ117-3BJI</t>
  </si>
  <si>
    <t>PJ117-3BMR</t>
  </si>
  <si>
    <t>Lavabo mural sintético,senz.,ampl.75 a 100cm,blanco,precio sup.,col.mural</t>
  </si>
  <si>
    <t>Lavabo adaptado para persona de movilidad reducida mural de material sintético Indeterminado, sencillo, de anchura 75 a 100 cm, de color blanco y precio superior, colocado con soportes murales.</t>
  </si>
  <si>
    <t>Total PJ117-3BMR</t>
  </si>
  <si>
    <t>PJ11C-3CVZ</t>
  </si>
  <si>
    <t>Inodoro porcel.,vert.,cist.,fuerte,precio alto,col.sob./pavim.</t>
  </si>
  <si>
    <t>Inodoro de porcelana esmaltada, de salida vertical, con asiento y tapa, cisterna y mecanismos de descarga y alimentación incorporados, de color fuerte, precio alto, colocado sobre el pavimento y conectado a la red de evacuación</t>
  </si>
  <si>
    <t>Total PJ11C-3CVZ</t>
  </si>
  <si>
    <t>PJ41-HA1S</t>
  </si>
  <si>
    <t>Barra mural doble abad.,p/baño adaptado,l=800mm,=35mm,tubo alum.+nilón,fijo.mecánicas.</t>
  </si>
  <si>
    <t>Barra mural doble abatible para baño adaptado, de 800 mm de longitud y 35 mm de D, de tubo de aluminio recubierto de nilón, colocado con fijaciones mecánicas</t>
  </si>
  <si>
    <t>Total PJ41-HA1S</t>
  </si>
  <si>
    <t>PJ217-3SBK</t>
  </si>
  <si>
    <t>Grifo p/lavab.,munt.s/tablero.,laton.,precio sup.,maniguets</t>
  </si>
  <si>
    <t>Grifo mezclador para lavabo, montado superficialmente sobre mostrador o aparato sanitario, de latón dorado, precio superior, con dos entradas de manguitos</t>
  </si>
  <si>
    <t>Total PJ217-3SBK</t>
  </si>
  <si>
    <t>Total ARQ00.02.08</t>
  </si>
  <si>
    <t>Total ARQ00.02</t>
  </si>
  <si>
    <t>ARQ00.03</t>
  </si>
  <si>
    <t>ACTUACIONES EN PLANTA PRIMERA</t>
  </si>
  <si>
    <t>220055-U131</t>
  </si>
  <si>
    <t>Desmontaje del falso techo actual</t>
  </si>
  <si>
    <t>Desmontaje de parte del falso techo actual para dejar pasar la caja del ascensor a mano y carga manual de escombros sobre camión o contenedor.
Dejar las entregas bien acabadas.
Incluyo el transporte y las tasas del vertedero.</t>
  </si>
  <si>
    <t>Ámbito ascensor</t>
  </si>
  <si>
    <t>Total 220055-U131</t>
  </si>
  <si>
    <t>220055-U132</t>
  </si>
  <si>
    <t>Desmontaje de mamparas actuales</t>
  </si>
  <si>
    <t>Desmontaje de las mamparas que actualmente existen esta planta a mano y carga manual de escombros sobre camión o contenedor.
Dejar las entregas bien acabadas.
Incluyo el transporte y las tasas del vertedero.</t>
  </si>
  <si>
    <t>Total 220055-U132</t>
  </si>
  <si>
    <t>Rehacer el falso techo derribado para trabajar</t>
  </si>
  <si>
    <t>Cierre ascensor</t>
  </si>
  <si>
    <t>220055-U133</t>
  </si>
  <si>
    <t>Limpieza general de toda la planta primera, interior y exterior y retirada del material</t>
  </si>
  <si>
    <t>Limpieza general de la planta primera y retirada del material que actualmente hay por toda la planta tanto en el suelo como en los paramentos interiores como en el techo a mano y carga manual de escombros sobre camión o contenedor.
Dejar la planta en condiciones óptimas para ser utilizada como aparamento de vehículos.
Incluyo el transporte y las tasas del vertedero.</t>
  </si>
  <si>
    <t>Limpieza</t>
  </si>
  <si>
    <t>Total 220055-U133</t>
  </si>
  <si>
    <t>Total ARQ00.03</t>
  </si>
  <si>
    <t>ARQ00.04</t>
  </si>
  <si>
    <t>ACTUACIONES EN FACHADA</t>
  </si>
  <si>
    <t>220055-U141</t>
  </si>
  <si>
    <t>Retirada de los vinilos de las carpinterías de fachada</t>
  </si>
  <si>
    <t>Retirada de los vinilos de fachada que evitan la entrada de luz en el local del antiguo Mercadona a mano.
Dejar las carpinterías en las mismas condiciones iniciales.
Incluyo el transporte y las tasas del vertedero.</t>
  </si>
  <si>
    <t>vinilos fachada</t>
  </si>
  <si>
    <t>Total 220055-U141</t>
  </si>
  <si>
    <t>220055-U142</t>
  </si>
  <si>
    <t>Sustitución de los paneles de fachada estropeados</t>
  </si>
  <si>
    <t>Sustitución de los paneles de fachada dañados de medidas aproximadas de 3 metros de longitud y 1,20 metros de altura.
Esta partida incluye los medios de elevación y todos los medios necesarios para ejecutar el trabajo.
Incluyo el transporte y las tasas del vertedero.</t>
  </si>
  <si>
    <t>Total 220055-U142</t>
  </si>
  <si>
    <t>220055-U143</t>
  </si>
  <si>
    <t>Demolición de antepecho de fachada</t>
  </si>
  <si>
    <t>Demolición del antepecho de fachada para conectar a pie plano la calle Castellar con el interior del Centro Comercial a mano y con martillo rompedor mecánico y carga manual de escombros sobre camión o contenedor.
Incluyo la retirada de las puertas y rejas dentro del ámbito de la actuación así como los elementos asignados a estos paramentos.
Dejar las entregas con las paredes no derribadas para que queden bien acabadas tal y como están actualmente.
Incluyo el transporte y las tasas del vertedero.</t>
  </si>
  <si>
    <t>Acceso local antiguo Mercadona</t>
  </si>
  <si>
    <t>Acceso local planta primera</t>
  </si>
  <si>
    <t>Total 220055-U143</t>
  </si>
  <si>
    <t>220055-U758</t>
  </si>
  <si>
    <t>Demolición de las aperturas de la calle Málaga</t>
  </si>
  <si>
    <t>Demolición de las aberturas de la calle Málaga Centro Comercial a mano y con martillo rompedor mecánico y carga manual de escombros sobre camión o contenedor.
Incluyo la retirada de las puertas y rejas dentro del ámbito de la actuación así como los elementos asignados a estos paramentos.
Dejar las entregas con las paredes no derribadas para que queden bien acabadas tal y como están actualmente.
Incluyo el transporte y las tasas del vertedero.</t>
  </si>
  <si>
    <t>aperturas</t>
  </si>
  <si>
    <t>Total 220055-U758</t>
  </si>
  <si>
    <t>220055-U144</t>
  </si>
  <si>
    <t>Limpieza general de la fachada</t>
  </si>
  <si>
    <t>Limpieza general de fachada para dejarla en buenas condiciones una vez ejecutadas las obras.</t>
  </si>
  <si>
    <t>limpieza</t>
  </si>
  <si>
    <t>Total 220055-U144</t>
  </si>
  <si>
    <t>Total ARQ00.04</t>
  </si>
  <si>
    <t>ARQ00.05</t>
  </si>
  <si>
    <t>ACTUACIONES EN TODO EL CENTRO</t>
  </si>
  <si>
    <t>01.05.01</t>
  </si>
  <si>
    <t>PLANTA SOTANO</t>
  </si>
  <si>
    <t>PANEL SAN</t>
  </si>
  <si>
    <t>M2</t>
  </si>
  <si>
    <t>SUSTITUCION PANEL SANDWICH EF PB techo vestibol de Local 2 en Parking</t>
  </si>
  <si>
    <t>PARKING</t>
  </si>
  <si>
    <t>Total PANEL SAN</t>
  </si>
  <si>
    <t>Hum_esc</t>
  </si>
  <si>
    <t>pa</t>
  </si>
  <si>
    <t>Reparacion de entrada de agua a planta sótano, con prueba estanqueidad revis y final.</t>
  </si>
  <si>
    <t>Agua</t>
  </si>
  <si>
    <t>Total Hum_esc</t>
  </si>
  <si>
    <t>EEM4U000</t>
  </si>
  <si>
    <t>Partida general boquillas por adaptación de conductos</t>
  </si>
  <si>
    <t>Total EEM4U000</t>
  </si>
  <si>
    <t>EE40U000</t>
  </si>
  <si>
    <t>Partida general de chimeneas, E300/60, pico de flauta, chapa galvanizada, paso de cond./inst. a</t>
  </si>
  <si>
    <t>Partida general de chimeneas, E300/60, pico de flauta, chapa galvanizada, paso de cond./inst. a
cubierta</t>
  </si>
  <si>
    <t>Total EE40U000</t>
  </si>
  <si>
    <t>C150U000</t>
  </si>
  <si>
    <t>Medios de elevación por la instalación</t>
  </si>
  <si>
    <t>Total C150U000</t>
  </si>
  <si>
    <t>ZZ21U000</t>
  </si>
  <si>
    <t>Partida general de seguretat i higiene</t>
  </si>
  <si>
    <t>Total ZZ21U000</t>
  </si>
  <si>
    <t>Total 01.05.01</t>
  </si>
  <si>
    <t>01.05.02</t>
  </si>
  <si>
    <t>02.07.13</t>
  </si>
  <si>
    <t>Cierre ext.pract. 260x260cm, balconera aluminio lacado, 2bat., cristal aisla.segur.4+4/8/5</t>
  </si>
  <si>
    <t>Total 02.07.13</t>
  </si>
  <si>
    <t>02.07.04</t>
  </si>
  <si>
    <t>SE03 PUERTA SECCIONAL ACCESO LOCAL 1 IFESA PB 4x3mts</t>
  </si>
  <si>
    <t>seccional</t>
  </si>
  <si>
    <t>Total 02.07.04</t>
  </si>
  <si>
    <t>02.07.05</t>
  </si>
  <si>
    <t>SUSTITUCION SE04 PUERTA RF 1 HOJA CON BARRA PSOT C/MALAGA 0.75*2.10MTS</t>
  </si>
  <si>
    <t>c/malaga</t>
  </si>
  <si>
    <t>Total 02.07.05</t>
  </si>
  <si>
    <t>02.07.06</t>
  </si>
  <si>
    <t>SI01 SI02 PUERTA RF 1 HOJA CON BARRA PSOT Núcleo Escala 0.80*2.10MTS</t>
  </si>
  <si>
    <t>Total 02.07.06</t>
  </si>
  <si>
    <t>02.07.06_1</t>
  </si>
  <si>
    <t>SI01 SI02 PUERTA RF 1 HOJA CON BARRA PB PB Núcleo escalera interior 0.80*2.10MTS</t>
  </si>
  <si>
    <t>Total 02.07.06_1</t>
  </si>
  <si>
    <t>02.07.07</t>
  </si>
  <si>
    <t>SE05 SE06 SE07 PUERTA RF CON BARRA PB 1 HOJA 0.8*2.1 PB Núcleo escalera interior</t>
  </si>
  <si>
    <t>Total 02.07.07</t>
  </si>
  <si>
    <t>02.07.08</t>
  </si>
  <si>
    <t>SE08 PUERTA RF DOBLE HOJA BARRA 2*2.10M TS PB 2º IFESA/PARKING 1º BALORA /Parking</t>
  </si>
  <si>
    <t>Total 02.07.08</t>
  </si>
  <si>
    <t>02.07.09_2</t>
  </si>
  <si>
    <t>REVISIÓN DE PUERTA METALICA ENROLLABLE PB Castellar</t>
  </si>
  <si>
    <t>revision</t>
  </si>
  <si>
    <t>Total 02.07.09_2</t>
  </si>
  <si>
    <t>02.07.10</t>
  </si>
  <si>
    <t>SE10 Revissio puerta Manusa actual</t>
  </si>
  <si>
    <t>Total 02.07.10</t>
  </si>
  <si>
    <t>02.07.16</t>
  </si>
  <si>
    <t>PERSIANA METALICA MUELLE DESCARGA Revisio y puesta en funcionamiento</t>
  </si>
  <si>
    <t>Total 02.07.16</t>
  </si>
  <si>
    <t>02.07.17</t>
  </si>
  <si>
    <t>PUERTAS ACCESO PARKING DESCUBIERTO Y SÓTANO Cambio motor y repaso de pintura.</t>
  </si>
  <si>
    <t>Total 02.07.17</t>
  </si>
  <si>
    <t>02.07.18</t>
  </si>
  <si>
    <t>SUSTITUCION PUERTA RF DOBLE HOJA Y BARRA PB Local 2 Vandalismo</t>
  </si>
  <si>
    <t>Total 02.07.18</t>
  </si>
  <si>
    <t>02.07.19</t>
  </si>
  <si>
    <t>PERSIANA METALICA Local 2 a Parking Revissio i posada en funcionament</t>
  </si>
  <si>
    <t>Total 02.07.19</t>
  </si>
  <si>
    <t>02.08.19</t>
  </si>
  <si>
    <t>PUERTA MANUSA Local 2 en Parking Revissio y puesta en funcionamiento</t>
  </si>
  <si>
    <t>Total 02.08.19</t>
  </si>
  <si>
    <t>02.18.20</t>
  </si>
  <si>
    <t>Reja de ventilación por parking</t>
  </si>
  <si>
    <t>Total 02.18.20</t>
  </si>
  <si>
    <t>02.19.21</t>
  </si>
  <si>
    <t>SUSTITUCIÓN PUERTA RF DOBLE HOJA Y BARRA POST Parking Vandalismo</t>
  </si>
  <si>
    <t>Total 02.19.21</t>
  </si>
  <si>
    <t>Total 01.05.02</t>
  </si>
  <si>
    <t>01.05.03</t>
  </si>
  <si>
    <t>rep 1</t>
  </si>
  <si>
    <t>Sustitución de ladrillos de obra vista</t>
  </si>
  <si>
    <t>Total rep 1</t>
  </si>
  <si>
    <t>rep 2</t>
  </si>
  <si>
    <t>Reparacion de mortero y pintura</t>
  </si>
  <si>
    <t>Total rep 2</t>
  </si>
  <si>
    <t>rep 3</t>
  </si>
  <si>
    <t>Sustitución de cristal laminar ventana Esquina C/Castellar / Malaga</t>
  </si>
  <si>
    <t>Total rep 3</t>
  </si>
  <si>
    <t>rep 4</t>
  </si>
  <si>
    <t>Aplacado de gres similar al existente en fachada de calle Castellar, nuevo cierre local</t>
  </si>
  <si>
    <t>Total rep 4</t>
  </si>
  <si>
    <t>Total 01.05.03</t>
  </si>
  <si>
    <t>01.05.04</t>
  </si>
  <si>
    <t>BAJA TENSION</t>
  </si>
  <si>
    <t>01.05.04.01</t>
  </si>
  <si>
    <t>Propiedad 1</t>
  </si>
  <si>
    <t>EG1BC003</t>
  </si>
  <si>
    <t>Desconexión luminarias fuera ámbito</t>
  </si>
  <si>
    <t>Total EG1BC003</t>
  </si>
  <si>
    <t>EG1BC005</t>
  </si>
  <si>
    <t>Comprobación de la instalación existente.</t>
  </si>
  <si>
    <t>Total EG1BC005</t>
  </si>
  <si>
    <t>Total 01.05.04.01</t>
  </si>
  <si>
    <t>01.05.04.02</t>
  </si>
  <si>
    <t>NUEVOS BAÑOS - Planta Baja</t>
  </si>
  <si>
    <t>PG19-DGH7</t>
  </si>
  <si>
    <t>C.G.P.poliest.+fibra,250A,UNESA 9,BUC, IP-43, IK09,mont.superf.</t>
  </si>
  <si>
    <t>Total PG19-DGH7</t>
  </si>
  <si>
    <t>PG1D-H9VR</t>
  </si>
  <si>
    <t>CPM TMF10, 80-160A (55-111 kW),400V,s/cont.,s/IGA,s/protect.ID,col.superf. incluye puentes</t>
  </si>
  <si>
    <t>CPM TMF10, 80-160A (55-111 kW),400V,s/cont.,s/IGA,s/protect.ID,col.superf. incluye puentes
con CGP y conexión.</t>
  </si>
  <si>
    <t>Total PG1D-H9VR</t>
  </si>
  <si>
    <t>Total 01.05.04.02</t>
  </si>
  <si>
    <t>Total 01.05.04</t>
  </si>
  <si>
    <t>01.05.05</t>
  </si>
  <si>
    <t>AGUA SANITARIA</t>
  </si>
  <si>
    <t>01.05.05.01</t>
  </si>
  <si>
    <t>EFBBC001</t>
  </si>
  <si>
    <t>Partida de conexionado tubería general de agua a red existente</t>
  </si>
  <si>
    <t>Total EFBBC001</t>
  </si>
  <si>
    <t>EFBBC002</t>
  </si>
  <si>
    <t>Desconnexió instal·lació fora de la zona d'àmbit</t>
  </si>
  <si>
    <t>Total EFBBC002</t>
  </si>
  <si>
    <t>Total 01.05.05.01</t>
  </si>
  <si>
    <t>01.05.05.02</t>
  </si>
  <si>
    <t>Propiedad 2</t>
  </si>
  <si>
    <t>Total 01.05.05.02</t>
  </si>
  <si>
    <t>Total 01.05.05</t>
  </si>
  <si>
    <t>01.05.06</t>
  </si>
  <si>
    <t>INCENDIOS</t>
  </si>
  <si>
    <t>PCI PREV</t>
  </si>
  <si>
    <t>Estimación de trabajos a ejecutar en BIE con retirada de depósito y nueva acometida de BIE</t>
  </si>
  <si>
    <t>Total PCI PREV</t>
  </si>
  <si>
    <t>Total 01.05.06</t>
  </si>
  <si>
    <t>01.05.07</t>
  </si>
  <si>
    <t>VENTILACIÓN APARCAMIENTO</t>
  </si>
  <si>
    <t>EEM3U063</t>
  </si>
  <si>
    <t>Ventilador helicoidal tubular, 300°C/1h, 400V, 16830m3/h, S&amp;P mod. THGT/4-630-6/CK-1,5 F-</t>
  </si>
  <si>
    <t>Ventilador helicoidal tubular, 300°C/1h, 400V, 16830m3/h, S&amp;P mod. THGT/4-630-6/CK-1,5 F-300 o similar</t>
  </si>
  <si>
    <t>Total EEM3U063</t>
  </si>
  <si>
    <t>EEM3U081</t>
  </si>
  <si>
    <t>Ventilador helicoidal tubular, 300°C/1h, 400V, 29960m3/h, S&amp;P mod. THGT/4-800-6/CK-3 F-300</t>
  </si>
  <si>
    <t>Ventilador helicoidal tubular, 300°C/1h, 400V, 29960m3/h, S&amp;P mod. THGT/4-800-6/CK-3 F-300
o similar</t>
  </si>
  <si>
    <t>Total EEM3U081</t>
  </si>
  <si>
    <t>EEM3U082</t>
  </si>
  <si>
    <t>Ventilador helicoidal tubular, 300°C/1h, 400V, 33550m3/h, S&amp;P mod. THGT/4-800-6/CK-4 F-300</t>
  </si>
  <si>
    <t>Ventilador helicoidal tubular, 300°C/1h, 400V, 33550m3/h, S&amp;P mod. THGT/4-800-6/CK-4 F-300 o similar</t>
  </si>
  <si>
    <t>Total EEM3U082</t>
  </si>
  <si>
    <t>EE52SU00</t>
  </si>
  <si>
    <t>Conducto rectangular acero galv.,class.resist.fuego E300/60,tornillado/clips,sello.masilla</t>
  </si>
  <si>
    <t>Total EE52SU00</t>
  </si>
  <si>
    <t>EE42SU63</t>
  </si>
  <si>
    <t>Conducto circular acero galv.,D=630mm,class.resist.fuego E300/60,manguito,sello.masilla</t>
  </si>
  <si>
    <t>Total EE42SU63</t>
  </si>
  <si>
    <t>EE42SU80</t>
  </si>
  <si>
    <t>Conducto circular acero galv.,D=800mm,class.resist.fuego E300/60,manguito,sello.masilla</t>
  </si>
  <si>
    <t>Conducto circular acero galv.,D=800mm,class.resist.fuego E300/60,manguito,sello.masilla
resist.altas temp.,mont./soportes</t>
  </si>
  <si>
    <t>Total EE42SU80</t>
  </si>
  <si>
    <t>EEK2U125</t>
  </si>
  <si>
    <t>Reja simple deflexión, aletas orientab., alum. anod., MADEL mod. AMT 1000x250 o similar</t>
  </si>
  <si>
    <t>Total EEK2U125</t>
  </si>
  <si>
    <t>EEK2U130</t>
  </si>
  <si>
    <t>Reja simple deflexión, aletas orientab., alum. anod., MADEL mod. AMT 1000x300 o similar</t>
  </si>
  <si>
    <t>Total EEK2U130</t>
  </si>
  <si>
    <t>Total 01.05.07</t>
  </si>
  <si>
    <t>01.05.08</t>
  </si>
  <si>
    <t>TELEFONO Y WIFI</t>
  </si>
  <si>
    <t>instal</t>
  </si>
  <si>
    <t>INSTALACIÓN DE TELEFONÍA PARA CADA LOCAL (Previsión a Justificar)</t>
  </si>
  <si>
    <t>Total instal</t>
  </si>
  <si>
    <t>wifi</t>
  </si>
  <si>
    <t>INSTALACIÓN DE WIFI PARA LOCAL( Previsión a Justificar)</t>
  </si>
  <si>
    <t>Total wifi</t>
  </si>
  <si>
    <t>Total 01.05.08</t>
  </si>
  <si>
    <t>01.05.09</t>
  </si>
  <si>
    <t>TASAS</t>
  </si>
  <si>
    <t>16.1 TAXES</t>
  </si>
  <si>
    <t>Tasas de Residuos(Gastos Suplidos)</t>
  </si>
  <si>
    <t>Total 16.1 TAXES</t>
  </si>
  <si>
    <t>01.17</t>
  </si>
  <si>
    <t>ENDESA Derechos de conexión</t>
  </si>
  <si>
    <t>Total 01.17</t>
  </si>
  <si>
    <t>Total 01.05.09</t>
  </si>
  <si>
    <t>01.05.10</t>
  </si>
  <si>
    <t>MONTACARGAS y ASCENSOR</t>
  </si>
  <si>
    <t>rep</t>
  </si>
  <si>
    <t>Reparacion montacargas POST a PB ( previsión)</t>
  </si>
  <si>
    <t>Total rep</t>
  </si>
  <si>
    <t>rep asc</t>
  </si>
  <si>
    <t>Reparacion ascensor POSTa PB (previsión)</t>
  </si>
  <si>
    <t>Total rep asc</t>
  </si>
  <si>
    <t>revisión</t>
  </si>
  <si>
    <t>REVISIÓN DEL ESTADO DE LOS ASCENSORES Y MONTACARGAS</t>
  </si>
  <si>
    <t xml:space="preserve">REVISIÓN DEL ESTADO DE LOS ASCENSORES Y MONTACARGAS </t>
  </si>
  <si>
    <t>Total revisión</t>
  </si>
  <si>
    <t>Total 01.05.10</t>
  </si>
  <si>
    <t>Total ARQ00.05</t>
  </si>
  <si>
    <t>ARQ00.06</t>
  </si>
  <si>
    <t>SEGURIDAD Y SALUD</t>
  </si>
  <si>
    <t>ZZ21U005</t>
  </si>
  <si>
    <t>Partida general de seguridad e higiène</t>
  </si>
  <si>
    <t>Total ZZ21U005</t>
  </si>
  <si>
    <t>Total ARQ00.06</t>
  </si>
  <si>
    <t>ARQ00.07</t>
  </si>
  <si>
    <t>CONTROL DE CALIDAD</t>
  </si>
  <si>
    <t>J03DY10R</t>
  </si>
  <si>
    <t>Ensayo carga placa D=60cm,1suelo</t>
  </si>
  <si>
    <t>Ensayo de carga in situ, con placa de 60 cm de diámetro de un suelo, según la norma DIN 18134</t>
  </si>
  <si>
    <t>Ensayos</t>
  </si>
  <si>
    <t>Total J03DY10R</t>
  </si>
  <si>
    <t>J060760A</t>
  </si>
  <si>
    <t>Muestreo+Abrams+recapç+compr.,3prov.cil.15x30cm</t>
  </si>
  <si>
    <t>Muestreo, realización de cono de Abrams, elaboración de las probetas, cuidado, recabo y ensayo a compresión de una serie de tres probetas cilíndricas de 15x30 cm, según la norma UNE-EN 12350-1, UNE-EN 12350-2, UNE-EN 12390-1, UNE-EN 12390-2, UNE-EN 12390-3</t>
  </si>
  <si>
    <t>muestreo</t>
  </si>
  <si>
    <t>Total J060760A</t>
  </si>
  <si>
    <t>J0B21103</t>
  </si>
  <si>
    <t>Determ.caract.geométricas1prov.acer p/arm.form.</t>
  </si>
  <si>
    <t>Determinación de las características geométricas de una probeta de acero para armar hormigones, según la norma UNE-EN ISO 15630-1</t>
  </si>
  <si>
    <t>Total J0B21103</t>
  </si>
  <si>
    <t>J441HH00</t>
  </si>
  <si>
    <t>Determ.fuerza apretada1unión atornillada,determ.&gt;=20</t>
  </si>
  <si>
    <t>Determinación de la fuerza de apretada de una unión atornillada, para un número mínimo de determinaciones conjuntas igual a 20</t>
  </si>
  <si>
    <t>Total J441HH00</t>
  </si>
  <si>
    <t>J441J108</t>
  </si>
  <si>
    <t>Jornada p/inspección visual uniones sold.+ass.part.magnèt./líq.penetr.</t>
  </si>
  <si>
    <t>Jornada para inspección visual de uniones soldadas según las normas UNE 14044, UNE-EN 13018 y para ensayo mediante partículas magnéticas y/o líquidos penetrantes según las normas UNE-EN ISO 17638, UNE-EN ISO 3452-1 y su aceptación según las normas UNE-EN ISO 23277, UNE-EN ISO 23278</t>
  </si>
  <si>
    <t>Total J441J108</t>
  </si>
  <si>
    <t>J060770A</t>
  </si>
  <si>
    <t>Muestreo+Abrams+recap+compr.,5prov.cil.15x30cm</t>
  </si>
  <si>
    <t>Muestreo, realización de cono de Abrams, elaboración de las probetas, cuidado, recabo y ensayo a compresión de una serie de cinco probetas cilíndricas de 15x30 cm, según la norma UNE-EN 12350-1, UNE-EN 12350-2, UNE-EN 12390-1, UNE-EN 12390-2, UNE-EN 12390-3</t>
  </si>
  <si>
    <t>lotes / 100m3</t>
  </si>
  <si>
    <t>Total J060770A</t>
  </si>
  <si>
    <t>J0607U00</t>
  </si>
  <si>
    <t>Dia</t>
  </si>
  <si>
    <t>Ensayo liquidos penetrantes</t>
  </si>
  <si>
    <t>Ensayo no destructivo sobre una unión soldada, mediante partículas magnéticas, según UNE-EN ISO 17638, incluso desplazamiento a obra e informe de resultados.</t>
  </si>
  <si>
    <t>Total J0607U00</t>
  </si>
  <si>
    <t>Total ARQ00.07</t>
  </si>
  <si>
    <t>Total ARQ00</t>
  </si>
  <si>
    <t>ARQ01</t>
  </si>
  <si>
    <t>ACTUACIONES PREVIAS OBRA GG</t>
  </si>
  <si>
    <t>ARQ01.01</t>
  </si>
  <si>
    <t>ZONA PB</t>
  </si>
  <si>
    <t>YCS020</t>
  </si>
  <si>
    <t>Cuadro eléctrico provisional de obra.</t>
  </si>
  <si>
    <t>Cuadro eléctrico provisional de obra para una potencia máxima de 5 kW, compuesto por armario de distribución con dispositivo de emergencia, tomas y los interruptores automáticos magnetotérmicos y diferenciales necesarios, amortizable en 4 usos.
Criterio de medición de proyecto: Número de unidades previstas, según Estudio o Estudio Básico de Seguridad y Salud.
Criterio de medición de obra: Se medirá el número de unidades realmente colocadas según especificaciones de Estudio o Estudio Básico de Seguridad y Salud.</t>
  </si>
  <si>
    <t>USO PROVSIONAL</t>
  </si>
  <si>
    <t>Total YCS020</t>
  </si>
  <si>
    <t>HYL020</t>
  </si>
  <si>
    <t>Limpieza final de obra.</t>
  </si>
  <si>
    <t>Limpieza final de obra, incluyendo los trabajos de eliminación de la suciedad y el polvo acumulado en paramentos y carpinterías, limpieza y desinfección de baños y aseos, limpieza de cristales y carpinterías exteriores, eliminación de manchas y restos de yeso y mortero adheridos en suelos y otros elementos, recogida y retirada de plásticos y cartones, todo ello junto con los demás restos de fin de obra depositados en el contenedor de residuos para su transporte a vertedero autorizado.
Incluye: Trabajos de limpieza. Retirada y acopio de los restos generados. Carga manual de los restos generados sobre camión o contenedor.
Criterio de medición de proyecto: Número de unidades previstas, según documentación gráfica de Proyecto.
Criterio de medición de obra: Se medirá el número de unidades realmente ejecutadas según especificaciones de Proyecto.</t>
  </si>
  <si>
    <t>PB</t>
  </si>
  <si>
    <t>Total HYL020</t>
  </si>
  <si>
    <t>HYL010</t>
  </si>
  <si>
    <t>m²</t>
  </si>
  <si>
    <t>Limpieza periódica de obra.</t>
  </si>
  <si>
    <t>Repercusión por m² de superficie construida de obra de las horas de peón ordinario dedicadas a la limpieza periódica de la obra, en edificio de otros usos, tras la terminación de los diferentes oficios que intervienen durante la ejecución de la obra, y no tengan incluida la limpieza en su precio.
Criterio de valoración económica: El precio incluye la carga manual de los restos generados sobre camión o contenedor.
Incluye: Trabajos de limpieza. Retirada y acopio de los restos generados. Carga manual de los restos generados sobre camión o contenedor.
Criterio de medición de proyecto: Superficie construida, medida según documentación gráfica de Proyecto.
Criterio de medición de obra: Se medirá la superficie realmente ejecutada según especificaciones de Proyecto.</t>
  </si>
  <si>
    <t>BP</t>
  </si>
  <si>
    <t>Total HYL010</t>
  </si>
  <si>
    <t>Total ARQ01.01</t>
  </si>
  <si>
    <t>ARQ01.02</t>
  </si>
  <si>
    <t>ZONA PS</t>
  </si>
  <si>
    <t>USO PROVISIONAL</t>
  </si>
  <si>
    <t>PS</t>
  </si>
  <si>
    <t>Total ARQ01.02</t>
  </si>
  <si>
    <t>ARQ01.03</t>
  </si>
  <si>
    <t>ZONA PARQUING</t>
  </si>
  <si>
    <t>PS- PARQUING</t>
  </si>
  <si>
    <t>PS-PARQUING</t>
  </si>
  <si>
    <t>Total ARQ01.03</t>
  </si>
  <si>
    <t>Total ARQ01</t>
  </si>
  <si>
    <t>ARQ02</t>
  </si>
  <si>
    <t>DEMOLICIONES GG</t>
  </si>
  <si>
    <t>ARQ02.01</t>
  </si>
  <si>
    <t>ARQ02.01.01</t>
  </si>
  <si>
    <t>SALA VENTAS</t>
  </si>
  <si>
    <t>DPS010</t>
  </si>
  <si>
    <t>Demolición de tabique de placas de yeso laminado.</t>
  </si>
  <si>
    <t>Demolición de tabique de placas de yeso laminado (una placa por cara) instaladas sobre una estructura simple, con medios manuales, sin afectar a la estabilidad de los elementos constructivos contiguos, y carga manual sobre camión o contenedor.
Criterio de valoración económica: El precio incluye el desmontaje previo de las hojas de la carpintería.
Incluye: Demolición del entramado y sus revestimientos. Fragmentación de los escombros en piezas manejables. Retirada y acopio de escombros. Limpieza de los restos de obra. Carga manual de escombros sobre camión o contenedor.
Criterio de medición de proyecto: Superficie medida según documentación gráfica de Proyecto.
Criterio de medición de obra: Se medirá la superficie realmente demolida según especificaciones de Proyecto.</t>
  </si>
  <si>
    <t>MEDICIÓN</t>
  </si>
  <si>
    <t>DOBLADO DE FACHADA</t>
  </si>
  <si>
    <t>Sectorización cerchas</t>
  </si>
  <si>
    <t>Total DPS010</t>
  </si>
  <si>
    <t>DLP220</t>
  </si>
  <si>
    <t>Desmontaje de hoja de puerta interior.</t>
  </si>
  <si>
    <t>Desmontaje de hoja de puerta interior de carpintería metálica, con medios manuales, y carga manual sobre camión o contenedor.
Incluye: Desmontaje del elemento. Retirada y acopio del material desmontado. Limpieza de los restos de obra. Carga manual del material desmontado y restos de obra sobre camión o contenedor.
Criterio de medición de proyecto: Número de unidades previstas, según documentación gráfica de Proyecto.
Criterio de medición de obra: Se medirá el número de unidades realmente desmontadas según especificaciones de Proyecto.</t>
  </si>
  <si>
    <t>PUERTA DOBLE ENTRADA</t>
  </si>
  <si>
    <t>PUERTA VESTÍBULO EXISTENTE</t>
  </si>
  <si>
    <t>PUERTA METÁLICA DOBLE SALIDA EXTERIOR</t>
  </si>
  <si>
    <t>PUERTA DOBLE ACCESO ESCALERA PS</t>
  </si>
  <si>
    <t>Total DLP220</t>
  </si>
  <si>
    <t>DLV040</t>
  </si>
  <si>
    <t>Desmontaje de luna/espejo de vidrio simple.</t>
  </si>
  <si>
    <t>Desmontaje con medios manuales de luna de vidrio simple de 5 mm de espesor, fijada sobre carpintería, sin deteriorar la carpintería a la que se sujeta, y carga manual sobre camión o contenedor.
Criterio de valoración económica: El precio incluye la eliminación previa de los calzos y del material de sellado.
Incluye: Desmontaje del elemento. Retirada y acopio del material desmontado. Limpieza de los restos de obra. Carga manual del material desmontado y restos de obra sobre camión o contenedor.
Criterio de medición de proyecto: Superficie medida según documentación gráfica de Proyecto.
Criterio de medición de obra: Se medirá la superficie realmente desmontada según especificaciones de Proyecto.</t>
  </si>
  <si>
    <t>FALSO PILAR/COLUMNA</t>
  </si>
  <si>
    <t>Total DLV040</t>
  </si>
  <si>
    <t>DHF030_01</t>
  </si>
  <si>
    <t>Demolición de forrado metálico protección de pilares.</t>
  </si>
  <si>
    <t>Demolición del forrado de pilares de hormigón armado, metálicos, de piedra o madera, constituido por fábrica de ladrillo cerámico, materiales metálicos  o/y otros revestimientos, con medios manuales, y carga manual sobre camión o contenedor.
Incluye: Demolición del elemento. Fragmentación de los escombros en piezas manejables. Retirada y acopio de escombros. Limpieza de los restos de obra. Carga manual de escombros sobre camión o contenedor.
Criterio de medición de proyecto: Superficie medida según documentación gráfica de Proyecto.
Criterio de medición de obra: Se medirá la superficie realmente demolida según especificaciones de Proyecto.</t>
  </si>
  <si>
    <t>Total DHF030_01</t>
  </si>
  <si>
    <t>DHF020</t>
  </si>
  <si>
    <t>Demolición de forrado de vigas metálicas descolgadas.</t>
  </si>
  <si>
    <t>Demolición del forrado de vigas metálicas descolgadas, constituido por fábrica de ladrillo cerámico y revestimientos, con medios manuales, y carga manual sobre camión o contenedor.
Incluye: Demolición del elemento. Fragmentación de los escombros en piezas manejables. Retirada y acopio de escombros. Limpieza de los restos de obra. Carga manual de escombros sobre camión o contenedor.
Criterio de medición de proyecto: Superficie medida según documentación gráfica de Proyecto.
Criterio de medición de obra: Se medirá la superficie realmente demolida según especificaciones de Proyecto.</t>
  </si>
  <si>
    <t>DESM_01</t>
  </si>
  <si>
    <t>Desmontaje y retirada cámara de fresco existente</t>
  </si>
  <si>
    <t>Desmontaje y retirada de paneles frigoríficos PIR/PUR para usos de cámara frigorífica, apoyos en suelo y con formacíon de techo, retirada con medios manuales, y carga manual sobre camión o contenedor. Incluye el desmontaje de la puerta de acceso a cámara.
Incluye: Demolición del elemento. Fragmentación de los escombros en piezas manejables. Retirada y acopio de escombros. Limpieza de los restos de obra. Carga manual de escombros sobre camión o contenedor.
Criterio de medición de proyecto: Superficie medida según documentación gráfica de Proyecto.
Criterio de medición de obra: Se medirá la superficie realmente demolida según especificaciones de Proyecto.</t>
  </si>
  <si>
    <t>CÁMARA FRIO EXISTENTE</t>
  </si>
  <si>
    <t>Total DESM_01</t>
  </si>
  <si>
    <t>DFV030</t>
  </si>
  <si>
    <t>Demolición de cerramiento acristalado de perfiles en "U" de vidrio.</t>
  </si>
  <si>
    <t>Demolición de cerramiento acristalado formado por perfiles en "U" de vidrio impreso sin armar, con medios manuales, sin deteriorar los elementos constructivos contiguos, y carga manual sobre camión o contenedor.
Criterio de valoración económica: El precio incluye la demolición de los perfiles perimetrales y de los complementos.
Incluye: Demolición del elemento. Fragmentación de los escombros en piezas manejables. Retirada y acopio de escombros. Limpieza de los restos de obra. Carga manual de escombros sobre camión o contenedor.
Criterio de medición de proyecto: Superficie medida según documentación gráfica de Proyecto.
Criterio de medición de obra: Se medirá la superficie realmente demolida según especificaciones de Proyecto.</t>
  </si>
  <si>
    <t>Acceso entrada</t>
  </si>
  <si>
    <t>Total DFV030</t>
  </si>
  <si>
    <t>DRT035</t>
  </si>
  <si>
    <t>Demolición de falso techo registrable de paneles de fibras minerales.</t>
  </si>
  <si>
    <t>Demolición de falso techo registrable de paneles de fibras minerales situado a una altura menor de 4 m, con medios manuales, sin deteriorar los elementos constructivos a los que se sujeta, y carga manual sobre camión o contenedor.
Criterio de valoración económica: El precio incluye la demolición de la estructura metálica de sujeción, de las falsas vigas y de los remates.
Incluye: Demolición del elemento. Fragmentación de los escombros en piezas manejables. Retirada y acopio de escombros. Limpieza de los restos de obra. Carga manual de escombros sobre camión o contenedor.
Criterio de medición de proyecto: Superficie medida según documentación gráfica de Proyecto.
Criterio de medición de obra: Se medirá la superficie realmente demolida según especificaciones de Proyecto.</t>
  </si>
  <si>
    <t>LOCAL</t>
  </si>
  <si>
    <t>Total DRT035</t>
  </si>
  <si>
    <t>DIC030</t>
  </si>
  <si>
    <t>Desmontaje de unidad de aire acondicionado.</t>
  </si>
  <si>
    <t>Desmontaje de unidad interior de sistema de aire acondicionado, de techo con distribución por conductos tubulares, de 100 kg de peso máximo, con medios manuales, y carga manual sobre camión o contenedor.
Criterio de valoración económica: El precio incluye el desmontaje de los accesorios y de los soportes de fijación y la obturación de las conducciones conectadas al elemento.
Incluye: Desmontaje del elemento. Obturación de las conducciones conectadas al elemento. Retirada y acopio del material desmontado. Limpieza de los restos de obra. Carga manual del material desmontado y restos de obra sobre camión o contenedor.
Criterio de medición de proyecto: Número de unidades previstas, según documentación gráfica de Proyecto.
Criterio de medición de obra: Se medirá el número de unidades realmente desmontadas según especificaciones de Proyecto.</t>
  </si>
  <si>
    <t>MÁQUINA INT CLIMA</t>
  </si>
  <si>
    <t>Total DIC030</t>
  </si>
  <si>
    <t>DIC115_MET</t>
  </si>
  <si>
    <t>Desmontaje de conducto rectangular.</t>
  </si>
  <si>
    <t>Desmontaje de conducto rectangular metálico, montado sobre soportes, con medios manuales, y carga manual sobre camión o contenedor.
Criterio de valoración económica: El precio incluye el desmontaje de los elementos de anclaje y sujeción.
Incluye: Desmontaje del elemento. Retirada y acopio del material desmontado. Limpieza de los restos de obra. Carga manual del material desmontado y restos de obra sobre camión o contenedor.
Criterio de medición de proyecto: Superficie medida según documentación gráfica de Proyecto.
Criterio de medición de obra: Se medirá la superficie realmente desmontada según especificaciones de Proyecto.</t>
  </si>
  <si>
    <t>ZONA SALA DE VENTAS</t>
  </si>
  <si>
    <t>Total DIC115_MET</t>
  </si>
  <si>
    <t>DIC115_LM</t>
  </si>
  <si>
    <t>Desmontaje de conducto rectangular de lana mineral, montado sobre soportes, con medios manuales, y carga manual sobre camión o contenedor.
Criterio de valoración económica: El precio incluye el desmontaje de los elementos de anclaje y sujeción.
Incluye: Desmontaje del elemento. Retirada y acopio del material desmontado. Limpieza de los restos de obra. Carga manual del material desmontado y restos de obra sobre camión o contenedor.
Criterio de medición de proyecto: Superficie medida según documentación gráfica de Proyecto.
Criterio de medición de obra: Se medirá la superficie realmente desmontada según especificaciones de Proyecto.</t>
  </si>
  <si>
    <t>CONDUCTO FIBRA</t>
  </si>
  <si>
    <t>Total DIC115_LM</t>
  </si>
  <si>
    <t>DIC120_CC</t>
  </si>
  <si>
    <t>Desmontaje de conducto circular.</t>
  </si>
  <si>
    <t>Desmontaje de conducto circular metálico, de 500 mm de diámetro máximo, montado sobre soportes, con medios manuales, y carga manual sobre camión o contenedor.
Criterio de valoración económica: El precio incluye el desmontaje de los elementos de anclaje y sujeción.
Incluye: Desmontaje del elemento. Retirada y acopio del material desmontado. Limpieza de los restos de obra. Carga manual del material desmontado y restos de obra sobre camión o contenedor.
Criterio de medición de proyecto: Longitud medida según documentación gráfica de Proyecto.
Criterio de medición de obra: Se medirá la longitud realmente desmontada según especificaciones de Proyecto.</t>
  </si>
  <si>
    <t>CONDUCTOS CHAPA DIVERSOS</t>
  </si>
  <si>
    <t>Total DIC120_CC</t>
  </si>
  <si>
    <t>DIC040</t>
  </si>
  <si>
    <t>Desmontaje de termo, calentador o acumulador individual.</t>
  </si>
  <si>
    <t>Desmontaje de termo eléctrico de 50 kg de peso máximo, con medios manuales, y carga manual sobre camión o contenedor.
Criterio de valoración económica: El precio incluye el desmontaje de los accesorios y de los soportes de fijación y la obturación de las conducciones conectadas al elemento.
Incluye: Desmontaje del elemento. Obturación de las conducciones conectadas al elemento. Retirada y acopio del material desmontado. Limpieza de los restos de obra. Carga manual del material desmontado y restos de obra sobre camión o contenedor.
Criterio de medición de proyecto: Número de unidades previstas, según documentación gráfica de Proyecto.
Criterio de medición de obra: Se medirá el número de unidades realmente desmontadas según especificaciones de Proyecto.</t>
  </si>
  <si>
    <t>Total DIC040</t>
  </si>
  <si>
    <t>DIE104</t>
  </si>
  <si>
    <t>Desmontaje de cuadro eléctrico.</t>
  </si>
  <si>
    <t>Desmontaje de cuadro eléctrico de superficie para dispositivos generales e individuales de mando y protección, con medios manuales, y carga manual sobre camión o contenedor.
Incluye: Desmontaje del elemento. Retirada y acopio del material desmontado. Limpieza de los restos de obra. Carga manual del material desmontado y restos de obra sobre camión o contenedor.
Criterio de medición de proyecto: Número de unidades previstas, según documentación gráfica de Proyecto.
Criterio de medición de obra: Se medirá el número de unidades realmente desmontadas según especificaciones de Proyecto.</t>
  </si>
  <si>
    <t>CUADRO ELÉCTRICO</t>
  </si>
  <si>
    <t>Total DIE104</t>
  </si>
  <si>
    <t>DII010</t>
  </si>
  <si>
    <t>Pa</t>
  </si>
  <si>
    <t>Desmontaje de luminaria.</t>
  </si>
  <si>
    <t>Desmontaje de luminaria interior situada a menos de 3 m de altura, suspendida con medios manuales, y carga manual sobre camión o contenedor.
Incluye: Desmontaje del elemento. Retirada y acopio del material desmontado. Limpieza de los restos de obra. Carga manual del material desmontado y restos de obra sobre camión o contenedor.
Criterio de medición de obra: Se medirá el número de unidades realmente desmontadas según especificaciones de Proyecto.</t>
  </si>
  <si>
    <t>Sala Ventas</t>
  </si>
  <si>
    <t>Total DII010</t>
  </si>
  <si>
    <t>DEF041</t>
  </si>
  <si>
    <t>m³</t>
  </si>
  <si>
    <t>Apertura de hueco en muro de fábrica.</t>
  </si>
  <si>
    <t>Apertura de hueco en muro de fábrica de ladrillo cerámico perforado, con martillo neumático, sin afectar a la estabilidad del muro, y carga manual sobre camión o contenedor.
Criterio de valoración económica: El precio incluye el corte previo del contorno del hueco, pero no incluye el montaje y desmontaje del apeo del hueco ni la colocación de dinteles.
Incluye: Replanteo del hueco en el paramento. Corte previo del contorno del hueco. Demolición del elemento. Fragmentación de los escombros en piezas manejables. Retirada y acopio de escombros. Limpieza de los restos de obra. Carga manual de escombros sobre camión o contenedor.
Criterio de medición de proyecto: Volumen medido según documentación gráfica de Proyecto.
Criterio de medición de obra: Se medirá el volumen realmente demolido según especificaciones de Proyecto.</t>
  </si>
  <si>
    <t>Puerta zona ascensor</t>
  </si>
  <si>
    <t>Puerta pasillo ascensor</t>
  </si>
  <si>
    <t>Total DEF041</t>
  </si>
  <si>
    <t>DRS020</t>
  </si>
  <si>
    <t>Demolición de pavimento cerámico.</t>
  </si>
  <si>
    <t>Demolición de pavimento existente en el interior del edificio, de baldosas cerámicas de gres esmaltado, con martillo neumático, sin deteriorar los elementos constructivos contiguos, y carga manual sobre camión o contenedor.
Criterio de valoración económica: El precio incluye el picado del material de agarre adherido al soporte, pero no incluye la demolición de la base soporte.
Incluye: Demolición del elemento. Fragmentación de los escombros en piezas manejables. Retirada y acopio de escombros. Limpieza de los restos de obra. Carga manual de escombros sobre camión o contenedor.
Criterio de medición de proyecto: Superficie medida según documentación gráfica de Proyecto.
Criterio de medición de obra: Se medirá la superficie realmente demolida según especificaciones de Proyecto.</t>
  </si>
  <si>
    <t>Pavimento entrada</t>
  </si>
  <si>
    <t>Pavimento entrada parquing</t>
  </si>
  <si>
    <t>Total DRS020</t>
  </si>
  <si>
    <t>RSK052</t>
  </si>
  <si>
    <t>Fresado mecánico de suelo de hormigón.</t>
  </si>
  <si>
    <t>Preparación de suelo de hormigón mediante fresado mecánico, obteniendo una rugosidad de aproximadamente 3 mm en forma de estrías paralelas, eliminando las capas antiguas, lechadas superficiales, pinturas o cualquier otro tipo de grasa o suciedad, para la posterior aplicación de un revestimiento (no incluido en este precio). Incluso limpieza y recogida del polvo y de los restos generados mediante aspirado mecánico, acopio, retirada y carga sobre camión o contenedor.
Incluye: Fresado mecánico del hormigón. Limpieza de la superficie soporte. Retirada y acopio de los restos generados. Carga de los restos generados sobre camión o contenedor.
Criterio de medición de proyecto: Superficie medida según documentación gráfica de Proyecto.
Criterio de medición de obra: Se medirá la superficie realmente ejecutada según especificaciones de Proyecto, sin deducir la superficie ocupada por los pilares situados dentro de su perímetro.</t>
  </si>
  <si>
    <t>Total RSK052</t>
  </si>
  <si>
    <t>DMX021</t>
  </si>
  <si>
    <t>Demolición de solera o pavimento de hormigón.</t>
  </si>
  <si>
    <t>Demolición de solera o pavimento de hormigón armado de 15 a 25 cm de espesor, con martillo neumático, y carga manual sobre camión o contenedor.
Criterio de valoración económica: El precio no incluye la demolición de la base soporte.
Incluye: Demolición del elemento. Fragmentación de los escombros en piezas manejables. Retirada y acopio de escombros. Limpieza de los restos de obra. Carga manual de escombros sobre camión o contenedor.
Criterio de medición de proyecto: Superficie medida según documentación gráfica de Proyecto.
Criterio de medición de obra: Se medirá la superficie realmente demolida según especificaciones de Proyecto.</t>
  </si>
  <si>
    <t>salida emergencia</t>
  </si>
  <si>
    <t>Total DMX021</t>
  </si>
  <si>
    <t>DLP300</t>
  </si>
  <si>
    <t>Desmontaje de puerta metalica</t>
  </si>
  <si>
    <t>Desmontaje de puerta enrollable de 5 a 7 m² de superficie, con medios manuales, sin deteriorar los elementos constructivos a los que está sujeta, y carga manual sobre camión o contenedor.
Criterio de valoración económica: El precio incluye el desmontaje de los mecanismos y de los accesorios.
Incluye: Desmontaje del elemento. Retirada y acopio del material desmontado. Limpieza de los restos de obra. Carga manual del material desmontado y restos de obra sobre camión o contenedor.
Criterio de medición de proyecto: Número de unidades previstas, según documentación gráfica de Proyecto.
Criterio de medición de obra: Se medirá el número de unidades realmente desmontadas según especificaciones de Proyecto.</t>
  </si>
  <si>
    <t>Puerta lateral acceso</t>
  </si>
  <si>
    <t>Puerta parquing</t>
  </si>
  <si>
    <t>Total DLP300</t>
  </si>
  <si>
    <t>DRT020</t>
  </si>
  <si>
    <t>Demolición de falso techo continuo de placas de yeso</t>
  </si>
  <si>
    <t>Demolición de falso techo continuo de placas de yeso o de escayola, situado a una altura mayor o igual a 4 m, con medios manuales, sin deteriorar los elementos constructivos contiguos, y carga manual sobre camión o contenedor.
Criterio de valoración económica: El precio incluye la demolición de la estructura metálica de sujeción, de las falsas vigas y de los remates.
Incluye: Demolición del elemento. Fragmentación de los escombros en piezas manejables. Retirada y acopio de escombros. Limpieza de los restos de obra. Carga manual de escombros sobre camión o contenedor.
Criterio de medición de proyecto: Superficie medida según documentación gráfica de Proyecto.
Criterio de medición de obra: Se medirá la superficie realmente demolida según especificaciones de Proyecto.</t>
  </si>
  <si>
    <t>Franjas cortafuego</t>
  </si>
  <si>
    <t>Total DRT020</t>
  </si>
  <si>
    <t>Total ARQ02.01.01</t>
  </si>
  <si>
    <t>ARQ02.01.02</t>
  </si>
  <si>
    <t>ESCALERA ACCESO SOTANO</t>
  </si>
  <si>
    <t>DEH060</t>
  </si>
  <si>
    <t>Demolición de losa de escalera de hormigón.</t>
  </si>
  <si>
    <t>Demolición de losa de escalera de hormigón armado, hasta 25 cm de espesor, y peldaños, con medios manuales, martillo neumático y equipo de oxicorte, y carga manual sobre camión o contenedor.
Incluye: Demolición del elemento. Corte de las armaduras. Fragmentación de los escombros en piezas manejables. Retirada y acopio de escombros. Limpieza de los restos de obra. Carga manual de escombros sobre camión o contenedor.
Criterio de medición de proyecto: Superficie medida por su intradós en verdadera magnitud, según documentación gráfica de Proyecto.
Criterio de medición de obra: Se medirá, por el intradós, la superficie realmente demolida según especificaciones de Proyecto.</t>
  </si>
  <si>
    <t>TRAMO ESCALERA EN PB</t>
  </si>
  <si>
    <t>TRAMO RELLANO</t>
  </si>
  <si>
    <t>TRAMO ESCALERA PS</t>
  </si>
  <si>
    <t>Total DEH060</t>
  </si>
  <si>
    <t>DEH080</t>
  </si>
  <si>
    <t>Demolición de capa de compresión de hormigón en forjados.</t>
  </si>
  <si>
    <t>Demolición de capa de compresión de hormigón, de 4 cm de espesor, en forjados, con medios manuales y martillo neumático, previo levantado del pavimento y su base, y carga manual sobre camión o contenedor.
Criterio de valoración económica: El precio no incluye el levantado del pavimento.
Incluye: Replanteo de la superficie a demoler. Demolición del elemento. Fragmentación de los escombros en piezas manejables. Retirada y acopio de escombros. Limpieza de los restos de obra. Carga manual de escombros sobre camión o contenedor.
Criterio de medición de proyecto: Superficie medida según documentación gráfica de Proyecto.
Criterio de medición de obra: Se medirá la superficie realmente demolida según especificaciones de Proyecto.</t>
  </si>
  <si>
    <t>ZONA RELLANO DESCARGA PB</t>
  </si>
  <si>
    <t>ZONA AMPLIACIÓN ESCALERA PB</t>
  </si>
  <si>
    <t>Total DEH080</t>
  </si>
  <si>
    <t>DEA050</t>
  </si>
  <si>
    <t>Desmontaje de viga o vigueta metálica.</t>
  </si>
  <si>
    <t>Desmontaje de viga metálica apoyada, formada por perfil de acero laminado HEB 240 o similar, de hasta 4 m de longitud media, con medios manuales, y carga manual sobre camión o contenedor.
Incluye: Desmontaje del elemento. Retirada y acopio del material desmontado. Limpieza de los restos de obra. Carga manual del material desmontado y restos de obra sobre camión o contenedor.
Criterio de medición de proyecto: Longitud medida según documentación gráfica de Proyecto.
Criterio de medición de obra: Se medirá la longitud realmente desmontada según especificaciones de Proyecto.</t>
  </si>
  <si>
    <t>TRAMO 01</t>
  </si>
  <si>
    <t>TRAMO 02</t>
  </si>
  <si>
    <t>Total DEA050</t>
  </si>
  <si>
    <t>Total ARQ02.01.02</t>
  </si>
  <si>
    <t>ARQ02.01.03</t>
  </si>
  <si>
    <t>ZONA MONTACARGAS</t>
  </si>
  <si>
    <t>ZONA AMPLIACÍON ESCALERA</t>
  </si>
  <si>
    <t>DEH021</t>
  </si>
  <si>
    <t>Demolición de forjado de hormigón armado con medios mecánicos.</t>
  </si>
  <si>
    <t>Demolición de forjado unidireccional de hormigón armado con viguetas cerámicas armadas, entrevigado de bovedillas cerámicas y capa de compresión de hormigón, con retroexcavadora con martillo rompedor, previo levantado del pavimento y su base, y carga manual sobre camión o contenedor.
Criterio de valoración económica: El precio no incluye el levantado del pavimento.
Incluye: Replanteo de la superficie de forjado a demoler. Demolición del elemento. Corte de las armaduras. Fragmentación de los escombros en piezas manejables. Retirada y acopio de escombros. Limpieza de los restos de obra. Carga manual de escombros sobre camión o contenedor.
Criterio de medición de proyecto: Superficie medida según documentación gráfica de Proyecto.
Criterio de medición de obra: Se medirá la superficie realmente demolida según especificaciones de Proyecto.</t>
  </si>
  <si>
    <t>RELLANO MONTACARGAS</t>
  </si>
  <si>
    <t>Total DEH021</t>
  </si>
  <si>
    <t>Total ARQ02.01.03</t>
  </si>
  <si>
    <t>Total ARQ02.01</t>
  </si>
  <si>
    <t>ARQ02.02</t>
  </si>
  <si>
    <t>ARQ02.02.01</t>
  </si>
  <si>
    <t>ZONA MUELLE DESCARGA</t>
  </si>
  <si>
    <t>DDS020</t>
  </si>
  <si>
    <t>Demolición de cimentación de fábrica.</t>
  </si>
  <si>
    <t>Demolición de cimentación de fábrica de ladrillo cerámico macizo, de hasta 1,5 m de profundidad máxima, con martillo neumático y carga manual sobre camión o contenedor.
Incluye: Demolición del elemento. Fragmentación de los escombros en piezas manejables. Retirada y acopio de escombros. Limpieza de los restos de obra. Carga manual de escombros sobre camión o contenedor.
Criterio de medición de proyecto: Volumen medido según documentación gráfica de Proyecto.
Criterio de medición de obra: Se medirá el volumen realmente demolido, medido como diferencia entre los perfiles levantados antes de empezar la demolición y los levantados al finalizarla, aprobados por el director de la ejecución de la obra, según especificaciones de Proyecto.</t>
  </si>
  <si>
    <t>ZONA MUELLE</t>
  </si>
  <si>
    <t>ZONA CONTENEDORES</t>
  </si>
  <si>
    <t>ZONA SIN USO 01</t>
  </si>
  <si>
    <t>ZONA SIN USO 02</t>
  </si>
  <si>
    <t>Total DDS020</t>
  </si>
  <si>
    <t>ESCALERA ACCESO MUELLE DESCARGA</t>
  </si>
  <si>
    <t>DPT020</t>
  </si>
  <si>
    <t>Demolición de partición interior de fábrica revestida.</t>
  </si>
  <si>
    <t>Demolición de partición interior de fábrica revestida, formada por ladrillo hueco doble de 7/9 cm de espesor, con medios manuales, sin afectar a la estabilidad de los elementos constructivos contiguos, y carga manual sobre camión o contenedor.
Criterio de valoración económica: El precio incluye el desmontaje previo de las hojas de la carpintería.
Incluye: Demolición de la fábrica y sus revestimientos. Fragmentación de los escombros en piezas manejables. Retirada y acopio de escombros. Limpieza de los restos de obra. Carga manual de escombros sobre camión o contenedor.
Criterio de medición de proyecto: Superficie medida según documentación gráfica de Proyecto.
Criterio de medición de obra: Se medirá la superficie realmente demolida según especificaciones de Proyecto.</t>
  </si>
  <si>
    <t>DESPACHO + CONTENEDORES</t>
  </si>
  <si>
    <t>ESCALERA</t>
  </si>
  <si>
    <t>SALA SIN USO</t>
  </si>
  <si>
    <t>SALA CONTENEDORES</t>
  </si>
  <si>
    <t>Total DPT020</t>
  </si>
  <si>
    <t>DIS105</t>
  </si>
  <si>
    <t>Desmontaje de red de desagües interiores.</t>
  </si>
  <si>
    <t>Desmontaje de red de instalación interior de desagües, desde la toma de cada aparato sanitario hasta la bajante, dejando taponada dicha bajante, para una superficie de cuarto húmedo de 4 m², con medios manuales, y carga manual sobre camión o contenedor.
Criterio de valoración económica: El precio incluye la obturación de las conducciones conectadas al elemento.
Incluye: Desmontaje del elemento. Obturación de las conducciones conectadas al elemento. Retirada y acopio del material desmontado. Limpieza de los restos de obra. Carga manual del material desmontado y restos de obra sobre camión o contenedor.
Criterio de medición de proyecto: Número de unidades previstas, según documentación gráfica de Proyecto.
Criterio de medición de obra: Se medirá el número de unidades realmente desmontadas según especificaciones de Proyecto.</t>
  </si>
  <si>
    <t>instalaciones muelle</t>
  </si>
  <si>
    <t>Total DIS105</t>
  </si>
  <si>
    <t>Total ARQ02.02.01</t>
  </si>
  <si>
    <t>ARQ02.02.02</t>
  </si>
  <si>
    <t>ZONA ALMACÉN</t>
  </si>
  <si>
    <t>2XUPN 160</t>
  </si>
  <si>
    <t>JÁCENAS METALICAS EXISTENTES</t>
  </si>
  <si>
    <t>Total DHF020</t>
  </si>
  <si>
    <t>DESPACHO</t>
  </si>
  <si>
    <t>ZONA SIN USO EN MUELLE</t>
  </si>
  <si>
    <t>OBRADOR</t>
  </si>
  <si>
    <t>VESTÍBULO</t>
  </si>
  <si>
    <t>CÁMARA CONGELACIÓN</t>
  </si>
  <si>
    <t>CÁMARA CONSERVACIÓN</t>
  </si>
  <si>
    <t>CÁMARA CARNE</t>
  </si>
  <si>
    <t>OBRADOR + VESTÍBULO + CÁMARA</t>
  </si>
  <si>
    <t>Total ARQ02.02.02</t>
  </si>
  <si>
    <t>ARQ02.02.03</t>
  </si>
  <si>
    <t>ZONA VESTUARIOS/BAÑOS</t>
  </si>
  <si>
    <t>VESTUARIOS MASC.</t>
  </si>
  <si>
    <t>VESTUARIOS FEM.</t>
  </si>
  <si>
    <t>COMEDOR</t>
  </si>
  <si>
    <t>BAÑO MASC.</t>
  </si>
  <si>
    <t>BAÑO FEM.</t>
  </si>
  <si>
    <t>VESTUARIOS MASC. + BAÑO MASC.</t>
  </si>
  <si>
    <t>VESTUARIOS FEM. + BAÑO FEM.</t>
  </si>
  <si>
    <t>Total ARQ02.02.03</t>
  </si>
  <si>
    <t>ARQ02.02.04</t>
  </si>
  <si>
    <t>ESCALERA ACCESO PLANTA PRIMERA</t>
  </si>
  <si>
    <t>HUECO ESCALERA</t>
  </si>
  <si>
    <t>Total ARQ02.02.04</t>
  </si>
  <si>
    <t>ARQ02.02.05</t>
  </si>
  <si>
    <t>DEC041</t>
  </si>
  <si>
    <t>Apertura de hueco en muro de mampostería.</t>
  </si>
  <si>
    <t>Apertura de hueco en muro de mampostería de piedra granítica, con medios manuales, sin afectar a la estabilidad del muro, y carga manual sobre camión o contenedor.
Criterio de valoración económica: El precio incluye el corte previo del contorno del hueco, pero no incluye el montaje y desmontaje del apeo del hueco ni la colocación de dinteles.
Incluye: Replanteo del hueco en el paramento. Corte previo del contorno del hueco. Demolición del elemento. Fragmentación de los escombros en piezas manejables. Retirada y acopio de escombros. Limpieza de los restos de obra. Carga manual de escombros sobre camión o contenedor.
Criterio de medición de proyecto: Volumen medido según documentación gráfica de Proyecto.
Criterio de medición de obra: Se medirá el volumen realmente demolido según especificaciones de Proyecto.</t>
  </si>
  <si>
    <t>ACCESO MINUS PARQUING - PS</t>
  </si>
  <si>
    <t>Total DEC041</t>
  </si>
  <si>
    <t>DEC042</t>
  </si>
  <si>
    <t>Apertura de mechinal en muro de mampostería.</t>
  </si>
  <si>
    <t>Apertura de mechinal en muro de mampostería de piedra granítica, para apoyo de elemento estructural, de hasta 30x30x30 cm, realizado con medios manuales, sin afectar a la estabilidad del muro, y carga manual sobre camión o contenedor.
Criterio de valoración económica: El precio incluye el corte previo del contorno del hueco, así como medios de apuntalamiento de los mechinales ejecutados. 
Incluye: Replanteo del hueco en el paramento. Corte previo del contorno del hueco. Demolición del elemento. Fragmentación de los escombros en piezas manejables. Retirada y acopio de escombros. Limpieza de los restos de obra. Carga manual de escombros sobre camión o contenedor.
Criterio de medición de proyecto: Número de unidades previstas, según documentación gráfica de Proyecto.
Criterio de medición de obra: Se medirá el número de unidades realmente ejecutadas según especificaciones de Proyecto.</t>
  </si>
  <si>
    <t>APUNTALAMIENTO PREVISIÓN ACCESO MINUS</t>
  </si>
  <si>
    <t>Total DEC042</t>
  </si>
  <si>
    <t>0PB020</t>
  </si>
  <si>
    <t>Apeo de dintel de hueco en muro, con puntales metálicos.</t>
  </si>
  <si>
    <t>Ejecución de apeo de dintel de hueco en muro, de entre 2 y 3 m de altura, compuesto por puntales metálicos telescópicos, amortizables en 150 usos y tablones de madera de pino, amortizables en 10 usos. Incluso nivelación, fijación con clavos de acero, mermas, cortes, trabajos de montaje, puesta en carga y retirada del apeo tras su uso.
Incluye: Replanteo y marcado de ejes de apoyo en el hueco de paso. Limpieza y nivelación de la superficie de apoyo. Replanteo y corte de los tablones. Instalación y puesta en carga del apeo. Desmontaje y retirada del apeo tras la finalización de las obras.
Criterio de medición de proyecto: Longitud medida según documentación gráfica de Proyecto.
Criterio de medición de obra: Se medirá la longitud realmente ejecutada según especificaciones de Proyecto.</t>
  </si>
  <si>
    <t>Total 0PB020</t>
  </si>
  <si>
    <t>0PC020</t>
  </si>
  <si>
    <t>Apeo de viga.</t>
  </si>
  <si>
    <t>Ejecución de apeo de viga horizontal situada hasta 3 m de altura, compuesto por 2 puntales metálicos telescópicos, amortizables en 150 usos y tablones de madera de pino, amortizables en 10 usos. Incluso medios de elevación, puesta en carga y retirada del apeo tras su uso, nivelación, fijación con clavos de acero, mermas y cortes.
Incluye: Preparación de la superficie de apoyo. Replanteo y corte de tablones. Colocación de los puntales. Instalación y puesta en carga del apeo. Desmontaje y retirada del apeo tras la finalización de las obras.
Criterio de medición de proyecto: Longitud medida según documentación gráfica de Proyecto.
Criterio de medición de obra: Se medirá la longitud realmente ejecutada según especificaciones de Proyecto.</t>
  </si>
  <si>
    <t>Total 0PC020</t>
  </si>
  <si>
    <t>SALA MÁQUINAS</t>
  </si>
  <si>
    <t>DESM_02</t>
  </si>
  <si>
    <t>Desmontaje central frigorífica frio industrial</t>
  </si>
  <si>
    <t>Desmontaje manual de toda la sala de máquinas. No incluye las condensadores remotas y/o máquina exteriores.
Incluye la recogida e inertización de los gases existente en central de frio. Se incluye certificado de residuos o de entrega para su destrucción de gas refrigerante R404, R407C o similar.
Incluye el desmontaje de los cuadros eléctricos de fuerza y maniobra existentes en sala.
Incluye el desmontaje de las tuberías, aislamientos, compresores, conexiones eléctricas y frigoríficas.
Incluye la destrucción de lso equipos y/o justificacíon del reciclado por gestor autorizado.
Incluye: Fragmentación de los componentes en piezas manejables. Retirada y acopio de escombros/materials. Limpieza de los restos de obra/materiales. Carga manual de escombros/materiales sobre camión o contenedor.
Criterio de medición de proyecto: Superficie medida según documentación gráfica de Proyecto.
Criterio de medición de obra: Se medirá la superficie realmente desguazada según especificaciones de Proyecto.</t>
  </si>
  <si>
    <t>CENTRAL DE FRIO INDUSTRIAL</t>
  </si>
  <si>
    <t>Total DESM_02</t>
  </si>
  <si>
    <t>DESM_03</t>
  </si>
  <si>
    <t>Desmontaje enfriadora aire-agua climatización</t>
  </si>
  <si>
    <t>Desmontaje manual de máquina enfriadora aire-agua. No incluye las máquina interiores.
Incluye la recogida e inertización de los gases existente en central de frio. Se incluye certificado de residuos o de entrega para su destrucción de gas refrigerante R407C o similar.
Incluye el desmontaje de los cuadros eléctricos de fuerza y maniobra existentes en sala.
Incluye el desmontaje de las tuberías, aislamientos, compresores, conexiones eléctricas y frigoríficas.
Incluye la destrucción de lso equipos y/o justificacíon del reciclado por gestor autorizado.
Incluye: Fragmentación de los componentes en piezas manejables. Retirada y acopio de escombros/materials. Limpieza de los restos de obra/materiales. Carga manual de escombros/materiales sobre camión o contenedor.
Criterio de medición de proyecto: Superficie medida según documentación gráfica de Proyecto.
Criterio de medición de obra: Se medirá la superficie realmente desguazada según especificaciones de Proyecto.</t>
  </si>
  <si>
    <t>ENFRIADORA CLIMATIZACÍON</t>
  </si>
  <si>
    <t>Total DESM_03</t>
  </si>
  <si>
    <t>CUADRO GENERAL DISTRBUCIÓN DEL LOCAL</t>
  </si>
  <si>
    <t>DIC145</t>
  </si>
  <si>
    <t>Desmontaje de silencioso de aire compacto.</t>
  </si>
  <si>
    <t>Desmontaje de silencioso existente, con medios manuales, y carga manual sobre camión o contenedor.
Incluye: Desmontaje del elemento. Retirada y acopio del material desmontado. Limpieza de los restos de obra. Carga manual del material desmontado sobre camión o contenedor.
Criterio de medición de proyecto: Número de unidades previstas, según documentación gráfica de Proyecto.
Criterio de medición de obra: Se medirá el número de unidades realmente desmontadas según especificaciones de Proyecto.</t>
  </si>
  <si>
    <t>SILENCIOSO SALA MÁQUINAS</t>
  </si>
  <si>
    <t>Total DIC145</t>
  </si>
  <si>
    <t>MSH050</t>
  </si>
  <si>
    <t>Marca vial longitudinal de enmascaramiento.</t>
  </si>
  <si>
    <t>Aplicación manual de pintura alcídica color negro, para marca vial longitudinal de enmascaramiento, de 15 cm de anchura.
Incluye: Replanteo. Barrido mediante barredora mecánica. Aplicación manual de la mezcla.
Criterio de medición de proyecto: Longitud medida según documentación gráfica de Proyecto.
Criterio de medición de obra: Se medirá la longitud realmente ejecutada según especificaciones de Proyecto.</t>
  </si>
  <si>
    <t>pinturas parquing</t>
  </si>
  <si>
    <t>Total MSH050</t>
  </si>
  <si>
    <t>Total ARQ02.02.05</t>
  </si>
  <si>
    <t>ARQ02.02.06</t>
  </si>
  <si>
    <t>0XA110</t>
  </si>
  <si>
    <t>Alquiler de andamio tubular de fachada.</t>
  </si>
  <si>
    <t>Alquiler, durante 15 días naturales, de andamio tubular normalizado, tipo multidireccional, hasta 10 m de altura máxima de trabajo, formado por estructura tubular de acero galvanizado en caliente, de 48,3 mm de diámetro y 3,2 mm de espesor, sin duplicidad de elementos verticales, compuesto por plataformas de trabajo de 60 cm de ancho, dispuestas cada 2 m de altura, escalera interior con trampilla, barandilla trasera con dos barras y rodapié, y barandilla delantera con una barra; para la ejecución de fachada de 250 m², considerando como superficie de fachada la resultante del producto de la proyección en planta del perímetro más saliente de la fachada por la altura máxima de trabajo del andamio. Incluso red flexible, tipo mosquitera monofilamento, de polietileno 100%.
Incluye: Revisión periódica para garantizar su estabilidad y condiciones de seguridad.
Criterio de medición de proyecto: Número de unidades previstas, según documentación gráfica de Proyecto.
Criterio de medición de obra: Amortización en forma de alquiler diario, según condiciones definidas en el contrato suscrito con la empresa suministradora, considerando un mínimo de 250 m² de fachada y 15 días naturales.</t>
  </si>
  <si>
    <t>MONTACARGAS</t>
  </si>
  <si>
    <t>Total 0XA110</t>
  </si>
  <si>
    <t>DEM_04</t>
  </si>
  <si>
    <t>Demontaje de estructura  montacargas</t>
  </si>
  <si>
    <t>Trabajos de desmontaje y retirada de subestructura existente del montacargas incluye el desmontaje de pilar metálico, formado por piezas simples de perfil de acero laminado HEB o similar, de hasta 7 m de longitud media, con equipo de oxicorte, y carga manual sobre camión o contenedor.
Incluye: Desmontaje del elemento, así como las puertas de acceso en PS y PB . Retirada y acopio del material desmontado. Limpieza de los restos de obra. Carga manual del material desmontado y restos de obra sobre camión o contenedor.
Criterio de medición de proyecto: Longitud medida según documentación gráfica de Proyecto.
Criterio de medición de obra: Se medirá la longitud realmente desmontada según especificaciones de Proyecto.</t>
  </si>
  <si>
    <t>Total DEM_04</t>
  </si>
  <si>
    <t>DIE104A</t>
  </si>
  <si>
    <t>Desmontaje hidráulico montacargas</t>
  </si>
  <si>
    <t>Desmontaje de conjunto hidráulico montacargas, incluye cuadro eléctrico de fuerza y maniobra, con medios manuales y recuperación del material para su posterior ubicación en otro emplazamiento, y carga manual sobre camión o contenedor.
Incluye: Desmontaje del elemento. Clasificación y etiquetado. Acopio de los materiales a reutilizar. Carga manual del material a reutilizar sobre camión. Retirada y acopio de los restos de obra. Limpieza de los restos de obra. Carga manual de los restos de obra sobre camión o contenedor.
Criterio de medición de proyecto: Número de unidades previstas, según documentación gráfica de Proyecto.
Criterio de medición de obra: Se medirá el número de unidades realmente desmontadas según especificaciones de Proyecto.</t>
  </si>
  <si>
    <t>Total DIE104A</t>
  </si>
  <si>
    <t>Total ARQ02.02.06</t>
  </si>
  <si>
    <t>Total ARQ02.02</t>
  </si>
  <si>
    <t>Total ARQ02</t>
  </si>
  <si>
    <t>ARQ03</t>
  </si>
  <si>
    <t>REPARACIONES Y ACONDICIONAMIENTOS GG</t>
  </si>
  <si>
    <t>03.01</t>
  </si>
  <si>
    <t>NAN220</t>
  </si>
  <si>
    <t>Aislamiento térmico por el interior de cubiertas inclinadas de estructura de madera, sobre espacio habitable. Sistema Vario "ISO</t>
  </si>
  <si>
    <t>Aislamiento térmico por el interior de cubiertas inclinadas de estructura de madera, sobre espacio habitable, con panel semirrígido de lana mineral, Geowall 37 "ISOVER", según UNE-EN 13162, no revestido, de 60 mm de espesor, resistencia térmica 1,62 m²K/W, conductividad térmica 0,037 W/(mK). Incluso lámina de difusión variable de poliamida, con armadura de polipropileno, Vario KM Duplex UV "ISOVER", formada por un film de poliamida con un velo no tejido en su dorso, de 200 µm de espesor, cinta autoadhesiva Vario KB1 "ISOVER", para sellado de juntas y cartucho de sellador de juntas, Vario Double Fit "ISOVER", de 350 ml, para la estanqueidad periférica de barreras de vapor.
Incluye: Corte y preparación del aislamiento. Colocación del aislamiento. Colocación de la lámina para el control del vapor. Colocación de la cinta adhesiva. Aplicación del adhesivo de sellado.
Criterio de medición de proyecto: Superficie medida según documentación gráfica de Proyecto.
Criterio de medición de obra: Se medirá la superficie realmente ejecutada según especificaciones de Proyecto.</t>
  </si>
  <si>
    <t>ZONA BAJO CUBIERTA</t>
  </si>
  <si>
    <t>MERMAS</t>
  </si>
  <si>
    <t>Total NAN220</t>
  </si>
  <si>
    <t>IOF024</t>
  </si>
  <si>
    <t>Franja cortafuegos de placas de yeso laminado, para edificio de uso industrial. Sistema "PLACO".</t>
  </si>
  <si>
    <t>Franja cortafuegos inclinada, de 1 m en proyección horizontal, con una resistencia al fuego EI 120, para edificio de uso industrial, fijada mecánicamente a la medianera con subestructura soporte, sistema "PLACO", compuesta por 2 placas de yeso laminado AF / UNE-EN 520 - 900 / 2500 / 25 / con los bordes longitudinales afinados, Megaplac PPF 25 "PLACO", formada por un alma de yeso de origen natural embutida e íntimamente ligada a dos láminas de cartón fuerte, reforzada por la inclusión en la masa de fibra de vidrio de hilo corto no tejido para mejorar su cohesión a temperaturas altas, fijadas a la subestructura soporte compuesta por canales y montantes, formando escuadras separadas 750 mm entre sí, suspensiones y perfiles separados 400 mm entre sí. Incluso tornillos para la fijación de las placas, tiras de placas fijadas mecánicamente para el sellado perimetral y pasta y cinta para el tratamiento de juntas entre placas.
Incluye: Replanteo. Formación de las escuadras con canales y montantes. Colocación y fijación de las escuadras. Instalación de suspensiones. Colocación a presión de los perfiles contra las suspensiones. Preparación y corte de las placas. Atornillado de las placas a los perfiles. Sellado del encuentro de la franja cortafuegos con el muro perimetral. Tratamiento de juntas.
Criterio de medición de proyecto: Superficie medida según documentación gráfica de Proyecto.
Criterio de medición de obra: Se medirá la superficie realmente ejecutada según especificaciones de Proyecto.</t>
  </si>
  <si>
    <t>ZONA VENTANAS CUBIERTA</t>
  </si>
  <si>
    <t>Total IOF024</t>
  </si>
  <si>
    <t>IOR064</t>
  </si>
  <si>
    <t>Protección pasiva contra incendios de elemento estructural, con mortero proyectado. Sistema "PLACO".</t>
  </si>
  <si>
    <t>Sistema de protección pasiva contra incendios de viga de acero IPN 180, protegida en sus 4 caras, sistema "PLACO", mediante proyección neumática de mortero Igniver, compuesto por una base de yeso, vermiculita y aditivos especiales, reacción al fuego clase A1, hasta formar un espesor mínimo de 30 mm y conseguir una resistencia al fuego de 120 minutos.
Incluye: Limpieza y preparación de la superficie del perfil metálico. Protección de los elementos del entorno que puedan verse afectados durante los trabajos de proyección. Proyección mecánica del mortero.
Criterio de medición de proyecto: Superficie resultante del desarrollo de los perfiles metálicos que componen la estructura, según documentación gráfica de Proyecto.
Criterio de medición de obra: Se medirá la superficie realmente ejecutada según especificaciones de Proyecto, resultante del desarrollo de los perfiles metálicos que componen la estructura.</t>
  </si>
  <si>
    <t>TRATAMIENTO CERCHAS PARQUING</t>
  </si>
  <si>
    <t>TRATAMIENTO CERCHAS  C/MALAGA</t>
  </si>
  <si>
    <t>Total IOR064</t>
  </si>
  <si>
    <t>Total 03.01</t>
  </si>
  <si>
    <t>03.02</t>
  </si>
  <si>
    <t>IOR010_V</t>
  </si>
  <si>
    <t>Protección pasiva contra incendios de estructura metálica, con placas de yeso laminado.</t>
  </si>
  <si>
    <t>Sistema de protección pasiva contra incendios de viga de acero HEA 100, protegida en 3 caras y con una resistencia al fuego de 30 minutos, mediante recubrimiento con placas de yeso laminado incombustibles, fijadas con clips y perfiles metálicos. Incluso fijaciones, tornillería y pasta y cinta para el tratamiento de juntas.
Incluye: Replanteo. Colocación de los perfiles angulares mediante fijaciones. Instalación de clips. Colocación a presión de las maestras contra los clips. Atornillado de las placas a los perfiles angulares y a las maestras. Tratamiento de juntas. Plastecido superficial.
Criterio de medición de proyecto: Longitud medida según documentación gráfica de Proyecto.
Criterio de medición de obra: Se medirá la longitud realmente ejecutada según especificaciones de Proyecto.</t>
  </si>
  <si>
    <t>VIGAS</t>
  </si>
  <si>
    <t>Total IOR010_V</t>
  </si>
  <si>
    <t>IOR010</t>
  </si>
  <si>
    <t>Sistema de protección pasiva contra incendios de pilar de acero 2 UPN 240, protegido en 3 caras y con una resistencia al fuego de 90 minutos, mediante recubrimiento con placas de yeso laminado incombustibles, fijadas con clips y perfiles metálicos. Incluso fijaciones, tornillería y pasta y cinta para el tratamiento de juntas.
Incluye: Replanteo. Colocación de los perfiles angulares mediante fijaciones. Instalación de clips. Colocación a presión de las maestras contra los clips. Atornillado de las placas a los perfiles angulares y a las maestras. Tratamiento de juntas. Plastecido superficial.
Criterio de medición de proyecto: Longitud medida según documentación gráfica de Proyecto.
Criterio de medición de obra: Se medirá la longitud realmente ejecutada según especificaciones de Proyecto.</t>
  </si>
  <si>
    <t>PILARS</t>
  </si>
  <si>
    <t>Total IOR010</t>
  </si>
  <si>
    <t>Total 03.02</t>
  </si>
  <si>
    <t>Total ARQ03</t>
  </si>
  <si>
    <t>ARQ04</t>
  </si>
  <si>
    <t>CIMENTACIONES GG</t>
  </si>
  <si>
    <t>ARQ04.01</t>
  </si>
  <si>
    <t>NOC027</t>
  </si>
  <si>
    <t>Barrera de protección frente al radón sobre losa de cimentación, con láminas de polietileno.</t>
  </si>
  <si>
    <t>Barrera de protección frente al radón sobre losa de cimentación, en terreno con nivel de referencia de exposición al radón 300 Bq/m³, con lámina de polietileno de baja densidad (LDPE), malla de refuerzo de fibra de poliéster y armadura de polietileno de alta densidad (PEAD/HDPE), de 0,4 mm de espesor, 0,35 kg/m² de masa superficial, y coeficiente de difusión frente al gas radón 10x10-12 m²/s, no adherida. Colocación en obra: con solapes en la cara superior de la losa de cimentación, con pistola de aire caliente. Exhalación de radón prevista a través de la barrera de protección: 26,9 Bq/m²·h.
Incluye: Limpieza y preparación de la superficie. Colocación de la lámina de polietileno. Resolución de puntos singulares.
Criterio de medición de proyecto: Superficie medida según documentación gráfica de Proyecto.
Criterio de medición de obra: Se medirá la superficie realmente ejecutada según especificaciones de Proyecto, incluyendo las entregas y los solapes.</t>
  </si>
  <si>
    <t>ZONA ÁMBITO CTE REFORMA</t>
  </si>
  <si>
    <t>Total NOC027</t>
  </si>
  <si>
    <t>Total ARQ04.01</t>
  </si>
  <si>
    <t>ARQ04.02</t>
  </si>
  <si>
    <t>CRL010</t>
  </si>
  <si>
    <t>Capa de hormigón de limpieza.</t>
  </si>
  <si>
    <t>Capa de hormigón de limpieza y nivelado de fondos de cimentación, de 10 cm de espesor, de hormigón HL-150/B/20, fabricado en central y vertido desde camión, en el fondo de la excavación previamente realizada.
Incluye: Replanteo. Colocación de toques y/o formación de maestras. Vertido y compactación del hormigón. Coronación y enrase del hormigón.
Criterio de medición de proyecto: Superficie medida sobre la superficie teórica de la excavación, según documentación gráfica de Proyecto.
Criterio de medición de obra: Se medirá la superficie teórica ejecutada según especificaciones de Proyecto, sin incluir los incrementos por excesos de excavación no autorizados.</t>
  </si>
  <si>
    <t>CLASES DIRIGIDAS</t>
  </si>
  <si>
    <t>Total CRL010</t>
  </si>
  <si>
    <t>MBG020</t>
  </si>
  <si>
    <t>Subbase granular.</t>
  </si>
  <si>
    <t>Subbase granular con zahorra artificial caliza, y compactación al 98% del Proctor Modificado con medios mecánicos, en tongadas de 30 cm de espesor, hasta alcanzar una densidad seca no inferior al al 98% del Proctor Modificado de la máxima obtenida en el ensayo Proctor Modificado, realizado según UNE 103501, para mejora de las propiedades resistentes del terreno.
Criterio de valoración económica: El precio no incluye la realización del ensayo Proctor Modificado.
Incluye: Transporte y descarga del material a pie de tajo. Extendido del material en tongadas de espesor uniforme. Humectación o desecación de cada tongada. Compactación.
Criterio de medición de proyecto: Volumen medido sobre los planos de perfiles transversales del Proyecto, que definen el movimiento de tierras a realizar en obra.
Criterio de medición de obra: Se medirá, en perfil compactado, el volumen realmente ejecutado según especificaciones de Proyecto, sin incluir los incrementos por excesos de excavación no autorizados.</t>
  </si>
  <si>
    <t>Total MBG020</t>
  </si>
  <si>
    <t>CSV010</t>
  </si>
  <si>
    <t>Zapata corrida de cimentación de hormigón armado.</t>
  </si>
  <si>
    <t>Zapata corrida de cimentación, de hormigón armado, realizada en excavación previa, con hormigón HA-25/F/20/XC2 fabricado en central, y vertido desde camión, y acero UNE-EN 10080 B 500 S, con una cuantía aproximada de 100 kg/m³. Incluso armaduras de espera de los pilares u otros elementos, alambre de atar, y separadores.
Criterio de valoración económica: El precio incluye la elaboración de la ferralla (corte, doblado y conformado de elementos) en taller industrial y el montaje en el lugar definitivo de su colocación en obra, pero no incluye el encofrado.
Incluye: Replanteo y trazado de las vigas y de los pilares u otros elementos estructurales que apoyen en las mismas. Colocación de separadores y fijación de las armaduras. Vertido y compactación del hormigón. Coronación y enrase de cimientos. Curado del hormigón.
Criterio de medición de proyecto: Volumen medido sobre las secciones teóricas de la excavación, según documentación gráfica de Proyecto.
Criterio de medición de obra: Se medirá el volumen teórico ejecutado según especificaciones de Proyecto, sin incluir los incrementos por excesos de excavación no autorizados.</t>
  </si>
  <si>
    <t>LATERAL MURO CLASES DIRIGIDAS</t>
  </si>
  <si>
    <t>Total CSV010</t>
  </si>
  <si>
    <t>Total ARQ04.02</t>
  </si>
  <si>
    <t>Total ARQ04</t>
  </si>
  <si>
    <t>ARQ05</t>
  </si>
  <si>
    <t>ESTRUCTURAS GG</t>
  </si>
  <si>
    <t>05.01</t>
  </si>
  <si>
    <t>EHX005</t>
  </si>
  <si>
    <t>Losa mixta con chapa colaborante.</t>
  </si>
  <si>
    <t>Losa mixta de 10 cm de canto, con chapa colaborante de acero galvanizado con forma grecada, de 0,75 mm de espesor, 44 mm de altura de perfil y 172 mm de intereje, 10 conectores de acero galvanizado de 95 mm de altura, fijados con clavos de acero galvanizado mediante clavadora a pólvora y hormigón armado realizado con hormigón HA-25/F/20/XC2 fabricado en central, y vertido con bomba, volumen total de hormigón 0,062 m³/m²; acero UNE-EN 10080 B 500 SD, con una cuantía total de 1 kg/m²; y malla electrosoldada ME 15x30 Ø 8-8 B 500 T 6x2,20 UNE-EN 10080; apoyado todo ello sobre estructura metálica; apuntalamiento y desapuntalamiento de la losa. Incluso piezas angulares para remates perimetrales y de voladizos, tornillos para fijación de las chapas, alambre de atar, separadores y agente filmógeno, para el curado de hormigones y morteros.
Criterio de valoración económica: El precio incluye la elaboración de la ferralla (corte, doblado y conformado de elementos) en taller industrial y el montaje en el lugar definitivo de su colocación en obra, pero no incluye la estructura metálica.
Incluye: Replanteo. Montaje de las chapas. Apuntalamiento. Fijación de las chapas y resolución de los apoyos. Fijación de los conectores a las chapas, con clavos, mediante clavadora a pólvora. Colocación de armaduras con separadores homologados. Vertido y compactación del hormigón. Regleado y nivelación de la superficie de acabado. Curado del hormigón. Desapuntalamiento.
Criterio de medición de proyecto: Superficie medida en verdadera magnitud, según documentación gráfica de Proyecto, deduciendo los huecos de superficie mayor de 6 m².
Criterio de medición de obra: Se medirá, en verdadera magnitud, la superficie realmente ejecutada según especificaciones de Proyecto, deduciendo los huecos de superficie mayor de 6 m².</t>
  </si>
  <si>
    <t>Total EHX005</t>
  </si>
  <si>
    <t>EAV010</t>
  </si>
  <si>
    <t>Acero en vigas. - PENDIENTE VALIDACIÓN CARGAS</t>
  </si>
  <si>
    <t>Acero UNE-EN 10025 S275JR, en vigas formadas por piezas simples de perfiles laminados en caliente de las series IPN, IPE, HEB, HEA, HEM o UPN, acabado con imprimación antioxidante, con uniones atornilladas en obra, a una altura de más de 3 m.
Criterio de valoración económica: El precio incluye los tornillos, los cortes, los despuntes, las piezas especiales, los casquillos y los elementos auxiliares de montaje.
Incluye: Limpieza y preparación del plano de apoyo. Replanteo y marcado de los ejes. Colocación y fijación provisional de la viga. Aplomado y nivelación. Ejecución de las uniones atornilladas. - (PENDIENTE VALIDACIÓN CARGAS)
Criterio de medición de proyecto: Peso nominal medido según documentación gráfica de Proyecto.
Criterio de medición de obra: Se determinará, a partir del peso obtenido en báscula oficial de las unidades llegadas a obra, el peso de las unidades realmente ejecutadas según especificaciones de Proyecto.</t>
  </si>
  <si>
    <t>Perfil HEB viga escalera (3.85m)</t>
  </si>
  <si>
    <t>Total EAV010</t>
  </si>
  <si>
    <t>Total 05.01</t>
  </si>
  <si>
    <t>05.02</t>
  </si>
  <si>
    <t>FEA020</t>
  </si>
  <si>
    <t>Muro de carga de fábrica armada, de bloque de hormigón.</t>
  </si>
  <si>
    <t>Muro de carga de 20 cm de espesor de fábrica armada de bloque CV de hormigón, liso hidrófugo, color gris, 40x20x20 cm, resistencia normalizada R10 (10 N/mm²), con juntas horizontales y verticales de 10 mm de espesor, junta rehundida, recibida con mortero de cemento industrial, color gris, M-7,5, suministrado a granel, con piezas especiales tales como medios bloques, bloques de esquina y bloques en "U" en formación de zunchos horizontales y dinteles, reforzado con hormigón de relleno, HA-25/B/12/XC2, preparado en obra, vertido con medios manuales, volumen 0,015 m³/m², en dinteles, zunchos horizontales y zunchos verticales; y acero UNE-EN 10080 B 500 S, cuantía 0,6 kg/m²; armadura de tendel prefabricada de acero galvanizado en caliente con recubrimiento de resina epoxi, de 3,7 mm de diámetro y de 75 mm de anchura, rendimiento 2,45 m/m².
Incluye: Limpieza y preparación de la superficie soporte. Replanteo, planta a planta. Colocación y aplomado de miras de referencia. Tendido de hilos entre miras. Colocación de plomos fijos en las aristas. Colocación de las piezas por hiladas a nivel. Repaso de juntas y limpieza del paramento. Colocación de las armaduras de tendel prefabricadas entre hiladas. Colocación de armaduras en los huecos de las piezas, zunchos horizontales y dinteles. Preparación del hormigón. Vertido, vibrado y curado del hormigón. Realización de todos los trabajos necesarios para la resolución de huecos. Limpieza.
Criterio de medición de proyecto: Superficie medida según documentación gráfica de Proyecto, sin duplicar esquinas ni encuentros, deduciendo los huecos de superficie mayor de 2 m².
Criterio de medición de obra: Se medirá la superficie realmente ejecutada según especificaciones de Proyecto, sin duplicar esquinas ni encuentros, deduciendo los huecos de superficie mayor de 2 m².</t>
  </si>
  <si>
    <t>Lateral sala actividades</t>
  </si>
  <si>
    <t>Total FEA020</t>
  </si>
  <si>
    <t>HYO020</t>
  </si>
  <si>
    <t>Peldañeado de escalera.</t>
  </si>
  <si>
    <t>Peldañeado de escalera con ladrillo cerámico hueco, recibido con mortero de cemento, industrial, M-5, sobre la losa o bóveda de escalera, como base para la posterior colocación del acabado de peldaños.
Incluye: Replanteo y trazado del peldañeado en muros. Tendido de cordel entre el primer peldaño y el último. Limpieza y humectación de la losa. Formación del peldañeado.
Criterio de medición de proyecto: Longitud de la arista formada por la huella y la tabica, medida según documentación gráfica de Proyecto.
Criterio de medición de obra: Se medirá, en la arista de intersección entre huella y tabica, la longitud realmente ejecutada según especificaciones de Proyecto.</t>
  </si>
  <si>
    <t>formacion peldaños</t>
  </si>
  <si>
    <t>Total HYO020</t>
  </si>
  <si>
    <t>EHE010</t>
  </si>
  <si>
    <t>Losa de escalera.</t>
  </si>
  <si>
    <t>Losa de escalera de hormigón armado de 18 cm de espesor, realizada con hormigón HA-25/F/20/XC2 fabricado en central, y vertido con cubilote, y acero UNE-EN 10080 B 500 S, con una cuantía aproximada de 18 kg/m²; montaje y desmontaje de sistema de encofrado, con acabado tipo industrial para revestir en su cara inferior y laterales, en planta de entre 3 y 4 m de altura libre, formado por: superficie encofrante de tablones de madera de pino, amortizables en 10 usos, estructura soporte horizontal de tablones de madera de pino, amortizables en 10 usos y estructura soporte vertical de puntales metálicos, amortizables en 150 usos. Incluso alambre de atar, separadores y líquido desencofrante, para evitar la adherencia del hormigón al encofrado.
Criterio de valoración económica: El precio incluye la elaboración de la ferralla (corte, doblado y conformado de elementos) en taller industrial y el montaje en el lugar definitivo de su colocación en obra.
Incluye: Replanteo y marcado de niveles de plantas y rellanos. Montaje del sistema de encofrado. Colocación de las armaduras con separadores homologados. Vertido y compactación del hormigón. Curado del hormigón. Desmontaje del sistema de encofrado.
Criterio de medición de proyecto: Superficie medida por su intradós en verdadera magnitud, según documentación gráfica de Proyecto.
Criterio de medición de obra: Se medirá, por el intradós, la superficie realmente ejecutada según especificaciones de Proyecto.</t>
  </si>
  <si>
    <t>Total EHE010</t>
  </si>
  <si>
    <t>Total 05.02</t>
  </si>
  <si>
    <t>Total ARQ05</t>
  </si>
  <si>
    <t>ARQ06</t>
  </si>
  <si>
    <t>FACHADAS Y PARTICIONES GG</t>
  </si>
  <si>
    <t>06.04</t>
  </si>
  <si>
    <t>FEF010</t>
  </si>
  <si>
    <t>Muro de carga de fábrica de ladrillo cerámico.</t>
  </si>
  <si>
    <t>Muro de carga de 11,5 cm de espesor de fábrica de ladrillo cerámico perforado (panal), para revestir, 24x11,5x9 cm, resistencia a compresión 5 N/mm², con juntas horizontales y verticales de 10 mm de espesor, recibida con mortero de cemento industrial, color gris, M-7,5, suministrado a granel.
Criterio de valoración económica: El precio no incluye los zunchos horizontales ni la formación de los dinteles de los huecos del paramento.
Incluye: Limpieza y preparación de la superficie soporte. Replanteo, planta a planta. Colocación y aplomado de miras de referencia. Tendido de hilos entre miras. Colocación de plomos fijos en las aristas. Colocación de las piezas por hiladas a nivel.
Criterio de medición de proyecto: Superficie medida según documentación gráfica de Proyecto, sin duplicar esquinas ni encuentros, deduciendo los huecos de superficie mayor de 2 m².
Criterio de medición de obra: Se medirá la superficie realmente ejecutada según especificaciones de Proyecto, sin duplicar esquinas ni encuentros, deduciendo los huecos de superficie mayor de 2 m².</t>
  </si>
  <si>
    <t>LIMITACIÓN</t>
  </si>
  <si>
    <t>PASILLO</t>
  </si>
  <si>
    <t>Total FEF010</t>
  </si>
  <si>
    <t>RRY005</t>
  </si>
  <si>
    <t>Trasdosado autoportante de placas de yeso laminado.</t>
  </si>
  <si>
    <t>Trasdosado autoportante libre, de 63 mm de espesor, con nivel de calidad del acabado Q2, formado por placa de yeso laminado tipo normal de 15 mm de espesor, atornillada directamente a una estructura autoportante de acero galvanizado formada por canales horizontales, sólidamente fijados al suelo y al techo y montantes verticales de 48 mm y 0,6 mm de espesor con una modulación de 600 mm y con disposición normal "N", montados sobre canales junto al paramento vertical. Incluso banda acústica; fijaciones para el anclaje de canales y montantes metálicos; tornillería para la fijación de las placas; cinta de papel con refuerzo metálico y pasta y cinta para el tratamiento de juntas.
Criterio de valoración económica: El precio incluye la resolución de encuentros y puntos singulares, pero no incluye el aislamiento a colocar entre las placas y el paramento.
Incluye: Replanteo y trazado en el forjado inferior y en el superior de los perfiles. Colocación de banda de estanqueidad y canales inferiores, sobre solado terminado o base de asiento. Colocación de banda de estanqueidad y canales superiores, bajo forjados. Colocación y fijación de los montantes sobre los elementos horizontales. Corte de las placas. Fijación de las placas. Replanteo de las cajas para alojamiento de mecanismos eléctricos y de paso de instalaciones, y posterior perforación de las placas. Tratamiento de juntas.
Criterio de medición de proyecto: Superficie medida según documentación gráfica de Proyecto, sin duplicar esquinas ni encuentros, siguiendo los criterios de medición expuestos en la norma UNE 92305.
Criterio de medición de obra: Se medirá la superficie realmente ejecutada según especificaciones de Proyecto, sin duplicar esquinas ni encuentros, siguiendo los criterios de medición expuestos en la norma UNE 92305.</t>
  </si>
  <si>
    <t>Trasdosado Perimetro</t>
  </si>
  <si>
    <t>Total RRY005</t>
  </si>
  <si>
    <t>FZB040</t>
  </si>
  <si>
    <t>Limpieza mecánica de fachadas con lanza de agua.</t>
  </si>
  <si>
    <t>Limpieza mecánica de fachada de hormigón en buen estado de conservación, mediante la aplicación de lanza de agua a presión a diferentes temperaturas (fría, caliente o vapor de agua), y de un humectante y fungicida inocuo, proyectado mediante el vehículo acuoso, comenzando por la parte más alta de la fachada en franjas horizontales de 2 a 4 m de altura, hasta disolver la suciedad superficial. Incluso pruebas previas necesarias para ajustar los parámetros de la limpieza y evitar daños en los materiales, transporte, montaje y desmontaje de equipo; eliminación de los detritus acumulados en las zonas inferiores con agua abundante y manualmente en vuelos, cornisas y salientes; acopio, retirada y carga de restos generados sobre camión o contenedor; considerando un grado de complejidad bajo.
Incluye: Montaje y preparación del equipo. Realización de pruebas para ajuste de los parámetros de limpieza. Aplicación mecánica del chorro de agua con lanza de agua. Desmontaje del equipo. Limpieza de la superficie soporte. Retirada y acopio del material proyectado y los restos generados. Carga del material proyectado y los restos generados sobre camión o contenedor.
Criterio de medición de proyecto: Superficie medida según documentación gráfica de Proyecto.
Criterio de medición de obra: Se medirá la superficie realmente ejecutada según especificaciones de Proyecto.</t>
  </si>
  <si>
    <t>FACHADA</t>
  </si>
  <si>
    <t>Total FZB040</t>
  </si>
  <si>
    <t>RRY090</t>
  </si>
  <si>
    <t>Trasdosado autoportante de placas de yeso laminado con aislamiento termoacústico. Sistema "ISOVER".</t>
  </si>
  <si>
    <t>Trasdosado autoportante arriostrado con aislamiento termoacústico, sistema Optima "ISOVER", con nivel de calidad del acabado estándar (Q2), formado por placa de yeso laminado A / UNE-EN 520 - 1200 / 3000 / 6 / con los bordes longitudinales afinados, BA 6 "PLACO", atornillada directamente a una estructura autoportante arriostrada, de acero galvanizado, compuesta por perfiles horizontales Optima U ST "ISOVER", sólidamente fijados al suelo y al techo y maestras verticales Optima 240 "ISOVER", con una modulación de 600 mm, fijadas al paramento vertical, y aislamiento de panel semirrígido de lana mineral, Geowall 37 "ISOVER", según UNE-EN 13162, no revestido, de 60 mm de espesor, resistencia térmica 1,62 m²K/W, conductividad térmica 0,037 W/(mK), colocado en el espacio entre el paramento y las maestras. Incluso fijaciones, pasta y cinta para el tratamiento de juntas entre placas y accesorios de montaje.
Criterio de valoración económica: El precio incluye la resolución de encuentros y puntos singulares.
Incluye: Replanteo y marcado. Nivelación y limpieza de la base. Colocación de la banda resiliente en los perfiles perimetrales. Colocación de elementos horizontales sólidamente fijados al suelo y al techo. Colocación de los apoyos intermedios. Corte y preparación del aislamiento. Colocación del aislamiento. Colocación de las llaves de los apoyos. Colocación de las maestras, arriostrándolas. Corte de las placas. Presentación y posterior colocación de las placas sobre las maestras previo replanteo de los huecos para paso de instalaciones y mecanismos. Tratamiento de juntas.
Criterio de medición de proyecto: Superficie medida según documentación gráfica de Proyecto, sin duplicar esquinas ni encuentros, siguiendo los criterios de medición expuestos en la norma UNE 92305.
Criterio de medición de obra: Se medirá la superficie realmente ejecutada según especificaciones de Proyecto, sin duplicar esquinas ni encuentros, siguiendo los criterios de medición expuestos en la norma UNE 92305.</t>
  </si>
  <si>
    <t>Total RRY090</t>
  </si>
  <si>
    <t>RFP010</t>
  </si>
  <si>
    <t>Pintura plástica sobre paramento exterior.</t>
  </si>
  <si>
    <t>Aplicación manual de dos manos de pintura plástica, color a elegir, acabado mate, textura lisa, la primera mano diluida con un 15 a 20% de agua y la siguiente diluida con un 5 a 10% de agua o sin diluir, (rendimiento: 0,1 l/m² cada mano); previa aplicación de una mano de imprimación acrílica, reguladora de la absorción, sobre paramento exterior de mortero de cemento.
Criterio de valoración económica: El precio incluye la protección de los elementos del entorno que puedan verse afectados durante los trabajos y la resolución de puntos singulares.
Incluye: Preparación, limpieza y lijado previo del soporte. Preparación de la mezcla. Aplicación de una mano de fondo. Aplicación de dos manos de acabado.
Criterio de medición de proyecto: Superficie medida según documentación gráfica de Proyecto, con el mismo criterio que el soporte base.
Criterio de medición de obra: Se medirá la superficie realmente ejecutada según especificaciones de Proyecto, con el mismo criterio que el soporte base.</t>
  </si>
  <si>
    <t>FACHADA EXTERIOR</t>
  </si>
  <si>
    <t>Total RFP010</t>
  </si>
  <si>
    <t>FDR020</t>
  </si>
  <si>
    <t>Reja de aluminio.</t>
  </si>
  <si>
    <t>Reja de aluminio anodizado natural compuesta por barrotes verticales de 30x15 mm, con 12 cm de separación y fijados a bastidor de 40x25 mm. Incluso pletinas para fijación mediante atornillado en obra de fábrica con tacos de nylon y tornillos de acero. Elaboración en taller y ajuste final en obra.
Incluye: Marcado de los puntos de fijación del bastidor. Presentación de la reja. Aplomado y nivelación. Resolución de las uniones del bastidor a los paramentos. Montaje de elementos complementarios.
Criterio de medición de proyecto: Superficie del hueco a cerrar, medida según documentación gráfica de Proyecto.
Criterio de medición de obra: Se medirá, con las dimensiones del hueco, la superficie realmente ejecutada según especificaciones de Proyecto.</t>
  </si>
  <si>
    <t>CERRAMIENTO PARQUING PB</t>
  </si>
  <si>
    <t>Total FDR020</t>
  </si>
  <si>
    <t>FBY050</t>
  </si>
  <si>
    <t>Tabique de placas de yeso laminado. Sistema "PLACO".</t>
  </si>
  <si>
    <t>Tabique múltiple, sistema "PLACO", (12,5 + 12,5 + 55 + 12,5 + 12,5)/600 (55), de 105 mm de espesor total, con nivel de calidad del acabado estándar (Q2), formado por una estructura simple autoportante de perfiles metálicos de acero galvanizado formada por canales R 55 "PLACO" y montantes M 55 "PLACO", con una separación entre montantes de 600 mm y una disposición normal "N", a la que se atornillan cuatro placas en total se atornillan dos placas iguales de yeso laminado DFI / UNE-EN 520 - 1200 / 2500 / 12,5 / con los bordes longitudinales afinados, Phonique PPH 13 "PLACO" dispuestas en una cara y dos placas iguales de yeso laminado DF / UNE-EN 520 - 1200 / 2500 / 12,5 / con los bordes longitudinales afinados, Placoflam PPF 13 "PLACO" dispuestas en la otra cara. Incluso banda estanca autoadhesiva, Banda 45 "PLACO"; tornillería para la fijación de las placas; cinta de papel con refuerzo metálico "PLACO" y pasta y cinta para el tratamiento de juntas.
Criterio de valoración económica: El precio incluye la resolución de encuentros y puntos singulares, pero no incluye el aislamiento a colocar entre los montantes.
Incluye: Replanteo y trazado en el forjado inferior y en el superior de los tabiques a realizar. Colocación de banda de estanqueidad y canales inferiores, sobre solado terminado o base de asiento. Colocación de banda de estanqueidad y canales superiores, bajo forjados. Colocación y fijación de los montantes sobre los elementos horizontales. Corte de las placas. Fijación de las placas para el cierre de una de las caras del tabique. Fijación de las placas para el cierre de la segunda cara del tabique. Replanteo de las cajas para alojamiento de mecanismos eléctricos y de paso de instalaciones, y posterior perforación de las placas. Tratamiento de juntas.
Criterio de medición de proyecto: Superficie medida según documentación gráfica de Proyecto, sin duplicar esquinas ni encuentros, siguiendo los criterios de medición expuestos en la norma UNE 92305.
Criterio de medición de obra: Se medirá la superficie realmente ejecutada según especificaciones de Proyecto, sin duplicar esquinas ni encuentros, siguiendo los criterios de medición expuestos en la norma UNE 92305.</t>
  </si>
  <si>
    <t>sala posing</t>
  </si>
  <si>
    <t>Total FBY050</t>
  </si>
  <si>
    <t>Total 06.04</t>
  </si>
  <si>
    <t>06.05</t>
  </si>
  <si>
    <t>Vestibulo acceso</t>
  </si>
  <si>
    <t>Sala maquinas</t>
  </si>
  <si>
    <t>Cerramiento fachada</t>
  </si>
  <si>
    <t>06.02.03</t>
  </si>
  <si>
    <t>Tabique híbrido c/est. simple 105/55 (2Placo®PPM13+40+300+40+ 2Placo®PPM13) a 400 mm c/lana mineral arena APT</t>
  </si>
  <si>
    <t>m². Sistema de tabique de estructura simple, formado por dos placas de yeso laminado Placo® PPM13, ambas de 12,5 mm de espesor, atornilladas a cada lado de una estructura metálica de acero galvanizado a base de raíles horizontales y montantes verticales de 300 mm, modulados a 600 mm, resultando un ancho total del tabique terminado de 450 mm. Incluso lana mineral arena APTA 55 de 55 mm de espesor, con una conductividad térmica de 0,034 W/m.k y resistencia térmica 1,60 m².K/W. Parte proporcional de pasta SN y PR HYDRO y cinta de juntas, tornillería Placo® TTPC y THTPF, fijaciones, banda estanca Placo® 45 bajo los perfiles perimetrales. Nivel de acabado de tratamiento de juntas Q2. Instalado según documentación actual de ISOVER y Placo® y norma UNE 102043. 
Altura máxima del sistema (m) 3,30 m
Resistencia térmica 2,08 m²K/W
Aislamiento acústico dB(A) = 51,90
Resistencia al Fuego (EI) Valor no disponible.</t>
  </si>
  <si>
    <t>Separación duchas</t>
  </si>
  <si>
    <t>Total 06.02.03</t>
  </si>
  <si>
    <t>UPLC-P057F2</t>
  </si>
  <si>
    <t>Tabique híbrido c/est. simple 105/55 (2Placo®PPM13+55+ 2Placo®PPM13) a 600 mm c/lana mineral arena APTA</t>
  </si>
  <si>
    <t>m². Sistema de tabique de estructura simple, formado por dos placa de yeso laminado Placo® PPM13, ambas de 12,5 mm de espesor, atornilladas a cada lado de una estructura metálica de acero galvanizado a base de raíles horizontales y montantes verticales Placo® M55 de 55 mm, modulados a 600 mm, resultando un ancho total del tabique terminado de 105 mm. Incluso lana mineral arena APTA 55 de 55 mm de espesor, con una conductividad térmica de 0,034 W/m.k y resistencia térmica 1,60 m².K/W. Parte proporcional de pasta SN y PR HYDRO y cinta de juntas, tornillería Placo® TTPC y THTPF, fijaciones, banda estanca Placo® 45 bajo los perfiles perimetrales. Nivel de acabado de tratamiento de juntas Q2. Instalado según documentación actual de ISOVER y Placo® y norma UNE 102043. 
Altura máxima del sistema (m) 3,30 m
Resistencia térmica 2,08 m²K/W
Aislamiento acústico dB(A) = 51,90
Resistencia al Fuego (EI) Valor no disponible.</t>
  </si>
  <si>
    <t>Baño hombres</t>
  </si>
  <si>
    <t>Vestuarios hombres - duchas-baños</t>
  </si>
  <si>
    <t>separacion baños</t>
  </si>
  <si>
    <t>baño mujeres</t>
  </si>
  <si>
    <t>vestuario mujeres - ducha -baños</t>
  </si>
  <si>
    <t>duchas mujeres</t>
  </si>
  <si>
    <t>duchas hombres</t>
  </si>
  <si>
    <t>Duchas accesibles</t>
  </si>
  <si>
    <t>Separacion vestuario mujeres</t>
  </si>
  <si>
    <t>Separacion vestuario hombres</t>
  </si>
  <si>
    <t>sala limpieza</t>
  </si>
  <si>
    <t>Total UPLC-P057F2</t>
  </si>
  <si>
    <t>UPLC-T007</t>
  </si>
  <si>
    <t>Trasdosado autoportante 73/48 (2 Placo®BA13+48) a 400 con lana mineral arena APTA</t>
  </si>
  <si>
    <t>m². Sistema de trasdosado autoportante Isover y Placo® formado por dos placas Placo® BA13 de 12,5 mm de espesor atornilladas a una estructura metálica de acero galvanizado compuesta por raíles horizontales y montantes verticales Placo® M48 de 48 mm y modulados a 400 mm, resultando un ancho total del sistema terminado de 73 mm. Incluso lana mineral ISOVER arena APTA 48 de 48 mm de espesor, con una conductividad térmica de 0,034 W/m.k y resistencia térmica 1,40 m².K/W. Parte proporcional de pasta y cinta de juntas, tornillería Placo®, fijaciones, banda estanca Placo® 45 bajo los perfiles perimetrales. Nivel de acabado de tratamiento de juntas Q2.Instalado según documentación actual de Isover y Placo® y norma UNE 102043. 
Resistencia al fuego conforme a normas UNE EN 1364-1:2019 y UNE EN 15254-3:2021. Considerar altura máxima mecánica en base a la norma UNE 102043, consultar el Anexo de la Guía Placo-Isover.
Altura máxima del sistema (m) 2,80 m
Resistencia térmica 1,68 RAT m²K/W
Aislamiento acústico dB(A) Valor no disponible.
Resistencia al Fuego (EI) EI30</t>
  </si>
  <si>
    <t>vestuarios hombres</t>
  </si>
  <si>
    <t>Total UPLC-T007</t>
  </si>
  <si>
    <t>UPLC-TP007</t>
  </si>
  <si>
    <t>Trasdosado autoportante 73/48 (2 Placo®PPM13+48) a 400 mm con lana mineral arena APTA</t>
  </si>
  <si>
    <t>m². Sistema de trasdosado autoportante Isover y Placo® formado por dos placas de yeso laminado Placo® PPM13 de 12,5 mm de espesor, atornillada a un lado de una estructura metálica de acero galvanizado compuesta por raíles horizontales y montantes verticales Placo® M48 de 48 mm y modulados a 400 mm, resultando un ancho total del sistema terminado de 73 mm. Incluso lana mineral arena APTA 48 de 48 mm de espesor, con una conductividad térmica de 0,034 W/m.k y resistencia térmica 1,40 m².K/W. Parte proporcional de pasta y cinta de juntas, tornillería Placo®, fijaciones, banda estanca Placo® 45 bajo los perfiles perimetrales. Nivel de acabado de tratamiento de juntas Q2.Instalado según documentación actual de Isover y Placo® y norma UNE 102043. 
Resistencia al fuego conforme a normas UNE EN 1364-1:2019 y UNE EN 15254-3:2021. Considerar altura máxima mecánica en base a la norma UNE 102043, consultar el Anexo de la Guía Placo-Isover.
Altura máxima del sistema (m) 2,80 m
Resistencia térmica 1,68 RAT m²K/W
Aislamiento acústico dB(A) Valor no disponible.
Resistencia al Fuego (EI) EI30</t>
  </si>
  <si>
    <t>vestuario y duchas mujeres</t>
  </si>
  <si>
    <t>vestuario hombres</t>
  </si>
  <si>
    <t>Total UPLC-TP007</t>
  </si>
  <si>
    <t>sala actividades</t>
  </si>
  <si>
    <t>UPLC-P057F2_NA</t>
  </si>
  <si>
    <t>Tabique híbrido c/est. simple 105/55 (2Placo®PPM13+40+250+40+ 2Placo®PPM13) a 600 mm c/lana mineral arena APTA</t>
  </si>
  <si>
    <t>separacion baños-duchas</t>
  </si>
  <si>
    <t>Total UPLC-P057F2_NA</t>
  </si>
  <si>
    <t>Total 06.05</t>
  </si>
  <si>
    <t>Total ARQ06</t>
  </si>
  <si>
    <t>ARQ07</t>
  </si>
  <si>
    <t>REVESTIMIENTOS ESPECÍFICOS GG</t>
  </si>
  <si>
    <t>ARQ07.01</t>
  </si>
  <si>
    <t>ARQ07.01.01</t>
  </si>
  <si>
    <t>RSF006</t>
  </si>
  <si>
    <t>Felpudo de entrada al edificio, con perfiles de aluminio. Sistema "EMCO".</t>
  </si>
  <si>
    <t>Felpudo de entrada al edificio, capaz de soportar cargas normales y pesadas, sistema Diplomat 512P "EMCO", con capacidad de retención de partículas gruesas de suciedad existente en el calzado, formado por perfiles de aluminio anodizado, acabado natural, de 12 mm de altura, 27,5 mm de anchura, unión entre perfiles con cable de acero galvanizado de 4 mm de diámetro y vaina exterior de PVC, distancia entre perfiles 5 mm, con inserciones modelo Premium Outdoor, color Antracita 47.01, adherencia R-11, según DIN 51130, inserción textil de poliamida 6 Euroclase Cfl-s1 de reacción al fuego, según UNE-EN 13501-1. COLOCACIÓN: sobre cajeado en pavimento.
Incluye: Limpieza de la superficie soporte. Replanteo. Colocación.
Criterio de medición de proyecto: Superficie medida según documentación gráfica de Proyecto.
Criterio de medición de obra: Se medirá la superficie realmente ejecutada según especificaciones de Proyecto.</t>
  </si>
  <si>
    <t>PLANTA BAJA ENTRADA CALLE</t>
  </si>
  <si>
    <t>PLANTA BAJA ENTRADA INTERIOR</t>
  </si>
  <si>
    <t>Total RSF006</t>
  </si>
  <si>
    <t>SR28</t>
  </si>
  <si>
    <t>Taco Sylomer SR28 100x100x25mm</t>
  </si>
  <si>
    <t>Taco Sylomer SR28 100x100x25 mm, material de poliuretano de célula mixta, en color azul, con un nivel de carga de 25 kg, Conductividad térmica, 0,06 W/mk, Resistencia a compresión &lt; 5%, para aplicaciones de aislamiento de vibraciones y ruidos propagados por estructuras sólidas.Colocación encolada o cinta doble cara a pavimento existente previa limpieza y preparacíon del mismo.</t>
  </si>
  <si>
    <t>AREA F01+F03 (1)</t>
  </si>
  <si>
    <t>AREA F01+F03 (2)</t>
  </si>
  <si>
    <t>AREA F01+F08</t>
  </si>
  <si>
    <t>Total SR28</t>
  </si>
  <si>
    <t>BALMUL</t>
  </si>
  <si>
    <t>Baldosa multicapa 1000x500x27mm EVERROL</t>
  </si>
  <si>
    <t>Pavimento deportivo de altas prestaciones tipo baldosa material multicapa, medidas 1000x500x60mm EVERROLL MULTITILE S UNI MONS 1113. Resistencia para zonas de alto impacto. Moteado negro. Incluye colocación/remates/mermas, así como el encolado con adhesivo monocomponente o cinta doble cara, para su correcta fijación.</t>
  </si>
  <si>
    <t>REF</t>
  </si>
  <si>
    <t>Total BALMUL</t>
  </si>
  <si>
    <t>RSL010</t>
  </si>
  <si>
    <t>Pavimento laminado.</t>
  </si>
  <si>
    <t>Pavimento laminado, de lamas de 1200x190 mm, Clase 33: Comercial intenso, resistencia a la abrasión AC5, formado por tablero base de HDF laminado decorativo en roble, acabado con capa superficial de protección plástica, ensamblado con adhesivo con clase de durabilidad D3 en las juntas. COLOCACIÓN: sistema flotante machihembrado sobre lámina de espuma de polietileno de alta densidad de 3 mm de espesor. Incluso cinta autoadhesiva para sellado de juntas.
Incluye: Colocación de la base de polietileno. Colocación y recorte de la primera hilada por una esquina de la habitación. Colocación y recorte de las siguientes hiladas. Encolado de las tablas. Limpieza de restos de adhesivo que puedan rebosar por las juntas. Colocación y recorte de la última hilada. Corte de las piezas para empalmes, esquinas y rincones. Fijación de las piezas sobre el paramento. Ocultación de la fijación por enmasillado.
Criterio de medición de proyecto: Superficie útil, medida según documentación gráfica de Proyecto. No se ha incrementado la medición por roturas y recortes, ya que en la descomposición se ha considerado un 5% más de piezas.
Criterio de medición de obra: Se medirá la superficie realmente ejecutada según especificaciones de Proyecto.</t>
  </si>
  <si>
    <t>SALA GENERAL</t>
  </si>
  <si>
    <t>Total RSL010</t>
  </si>
  <si>
    <t>HDS060</t>
  </si>
  <si>
    <t>Perfil para junta de partición, de aluminio.</t>
  </si>
  <si>
    <t>Perfil en L para juntas de partición, de aluminio anodizado, de 40 mm de anchura, 20 mm de altura y 1,3 mm de espesor.
Incluye: Preparación de la superficie soporte. Replanteo. Corte y preparación. Nivelación. Colocación y fijación. Limpieza final.
Criterio de medición de proyecto: Longitud medida según documentación gráfica de Proyecto. No se ha incrementado la medición por roturas y recortes, ya que en la descomposición se ha considerado un 5% más de piezas.
Criterio de medición de obra: Se medirá la longitud realmente ejecutada según especificaciones de Proyecto.</t>
  </si>
  <si>
    <t>TRANSICIÓN PAVIMENTOS</t>
  </si>
  <si>
    <t>Total HDS060</t>
  </si>
  <si>
    <t>RSL020</t>
  </si>
  <si>
    <t>Rodapié laminado.</t>
  </si>
  <si>
    <t>Rodapié de MDF NEGRO RAL9005 o comparable , de 58x16 mm, tipo tablero de aglomerado/fibra de 14-16mm espesor. Ejecución con bordes cortados provistos de borde de seguridad de ABS de 1mm. Ejecución encolado con cola de poluretano, Montaje detràs del revestimiento de la pared. Tornillería oculta con revestimientos de paredes de clincker. Espacio de sombra 1cm.
Incluso cera de relleno para el sellado de orificios.
Incluye: Replanteo. Corte de las piezas. Fijación de las piezas sobre el paramento. Sellado de orificios. Resolución de esquinas y encuentros.
Criterio de medición de proyecto: Longitud medida según documentación gráfica de Proyecto, sin incluir huecos de puertas. No se ha incrementado la medición por roturas y recortes, ya que en la descomposición se ha considerado un 5% más de piezas.
Criterio de medición de obra: Se medirá la longitud realmente ejecutada según especificaciones de Proyecto.</t>
  </si>
  <si>
    <t>PARAMENTO VERTICAL PERIMETRAL</t>
  </si>
  <si>
    <t>COLUMNAS/PILARES REVESTIDOS</t>
  </si>
  <si>
    <t>Total RSL020</t>
  </si>
  <si>
    <t>HDO010</t>
  </si>
  <si>
    <t>Burlete autoadhesivo, de aluminio.</t>
  </si>
  <si>
    <t>Burlete autoadhesivo, de aluminio anodizado, con tira de cepillos, de 58 mm de anchura y 15 mm de altura. COLOCACIÓN: sobre el pavimento y enrasado con la puerta.
Incluye: Preparación de la superficie soporte. Replanteo. Corte y preparación. Colocación y fijación.
Criterio de medición de proyecto: Longitud medida según documentación gráfica de Proyecto. No se ha incrementado la medición por roturas y recortes, ya que en la descomposición se ha considerado un 5% más de piezas.
Criterio de medición de obra: Se medirá la longitud realmente ejecutada según especificaciones de Proyecto.</t>
  </si>
  <si>
    <t>PUERTA ENTRA PARQUING</t>
  </si>
  <si>
    <t>PUERTA SALIDA EMERGENCIA</t>
  </si>
  <si>
    <t>PUERTA ACCESO PLANTA SÓTANO</t>
  </si>
  <si>
    <t>Total HDO010</t>
  </si>
  <si>
    <t>HDC021</t>
  </si>
  <si>
    <t>Perfil para canto de peldaño, de aluminio.</t>
  </si>
  <si>
    <t>Perfil autoadhesivo en L, para la protección de cantos de peldaños, de aluminio anodizado, con alas de 25x10 mm de longitud y 3 mm de espesor.
Incluye: Preparación de la superficie soporte. Replanteo. Corte y preparación. Colocación y fijación.
Criterio de medición de proyecto: Longitud medida según documentación gráfica de Proyecto. No se ha incrementado la medición por roturas y recortes, ya que en la descomposición se ha considerado un 5% más de piezas.
Criterio de medición de obra: Se medirá la longitud realmente ejecutada según especificaciones de Proyecto.</t>
  </si>
  <si>
    <t>ESCALERA ACCESO PLANTA SÓTANO</t>
  </si>
  <si>
    <t>Total HDC021</t>
  </si>
  <si>
    <t>Total ARQ07.01.01</t>
  </si>
  <si>
    <t>ARQ07.01.02</t>
  </si>
  <si>
    <t>REVESTIMIENTOS</t>
  </si>
  <si>
    <t>REG010</t>
  </si>
  <si>
    <t>Revestimiento de escalera interior con piezas cerámicas. Colocación en capa gruesa.</t>
  </si>
  <si>
    <t>Revestimiento de escalera interior de ida y vuelta, de dos tramos rectos con meseta intermedia con 23 peldaños de 120 cm de anchura, con piezas de gres porcelánico, acabado pulido y zanquín, de 420x180 mm, colocado en un lateral. COLOCACIÓN: con mortero de cemento M-5. REJUNTADO: con mortero de juntas cementoso mejorado, con absorción de agua reducida y resistencia elevada a la abrasión tipo CG 2 W A, color blanco, para juntas de 2 a 15 mm.
Incluye: Replanteo y trazado de huellas, tabicas y zanquines. Corte de las piezas y formación de encajes en esquinas y rincones. Humectación del peldañeado. Colocación con mortero de la tabica y huella del primer peldaño. Tendido de cordeles. Colocación de tabicas y huellas. Colocación del zanquín. Relleno de juntas. Colocación del perfil de remate del peldaño. Limpieza del tramo.
Criterio de medición de proyecto: Número de unidades previstas, según documentación gráfica de Proyecto.
Criterio de medición de obra: Se medirá el número de unidades realmente ejecutadas según especificaciones de Proyecto.</t>
  </si>
  <si>
    <t>ESCALERA ACCESO PS</t>
  </si>
  <si>
    <t>Total REG010</t>
  </si>
  <si>
    <t>UIBMADESILEXMT32</t>
  </si>
  <si>
    <t>Instalación de revestimientos murales de cualquier tipo (PVC, LVT, textil, etc.) con adhesivo en dispersión acuosa Adesilex MT32</t>
  </si>
  <si>
    <t>Encolado de revestimientos murales de cualquier tipo: papel vinílico, "fil posé", tejidos y textiles sobre papel, telas, tejidos vinílicos, aglomerados sobre espuma o película, tejidos sobre poliéster, tejidos de fibra de vidrio, revestimientos de PVC expandido y PVC expandido sobre poliéster, etc., sobre todos los soportes habituales, absorbentes y estables a la humedad, utilizados en la construcción, mediante el uso del adhesivo en dispersión acuosa, para encolar a una cara, que se presenta en forma de pasta blanca fácilmente aplicable mediante llana, rodillo, o brocha, Adesilex MT32 de Mapei, con tiempo abierto máximo de 30 minutos y tiempo de fraguado final de unas 48 horas. Antes de iniciar la colocación, la pared a revestir debe ser tratada siempre con una capa de Adesilex MT32 diluida con agua en proporción 1 a 2; la imprimación así obtenida debe dejarse secar.
Consumo aproximado de 0,15-0,25 kg/m² (El consumo varía en función de la uniformidad de la pared o del trasdós del revestimiento).
Aplicación y preparación del soporte según se especifica en las ficha técnica de los productos.</t>
  </si>
  <si>
    <t>ZONA REVESTIMIENTO W05</t>
  </si>
  <si>
    <t>ZONA REVESTIMIENTO W02</t>
  </si>
  <si>
    <t>Total UIBMADESILEXMT32</t>
  </si>
  <si>
    <t>MSDPAN_BL</t>
  </si>
  <si>
    <t>MSD REALISTIC WALL tipo ladrillo coba blanco</t>
  </si>
  <si>
    <t>Suministro de panel de resina de poliester y fibra de vidrio de 1,31m x 3,28m, MSD REALISTIC WALL color LADRILLO BLANCO, con una superficie panel de 4,30 m2, resistente a impactos y productos químicos. Clase de reaccíon al fuego Bs2,d0 /(firepool). Apto para instalacíon en estancias húmedas. Pâra uso interior o exteiror. Garantia del material de 10 años. 
Incluye: Replanteo y trazado de huellas, tabicas y zanquines. Corte de las piezas y formación de encajes en esquinas y rincones. 
Criterio de medición de proyecto: Número de unidades previstas, según documentación gráfica de Proyecto.
Criterio de medición de obra: Se medirá el número de unidades realmente ejecutadas según especificaciones de Proyecto.</t>
  </si>
  <si>
    <t>Total MSDPAN_BL</t>
  </si>
  <si>
    <t>MSDPAN_RED</t>
  </si>
  <si>
    <t>MSD REALISTIC WALL tipo ladrillo rojo oscuro</t>
  </si>
  <si>
    <t>Suministro de panel de resina de poliester y fibra de vidrio de 1,31m x 3,28m, MSD REALISTIC WALL color LADRILLO OSCURO, con una superficie panel de 4,30 m2, resistente a impactos y productos químicos. Clase de reaccíon al fuego Bs2,d0 /(firepool). Apto para instalacíon en estancias húmedas. Pâra uso interior o exteiror. Garantia del material de 10 años. 
Incluye: Replanteo y trazado de huellas, tabicas y zanquines. Corte de las piezas y formación de encajes en esquinas y rincones. 
Criterio de medición de proyecto: Número de unidades previstas, según documentación gráfica de Proyecto.
Criterio de medición de obra: Se medirá el número de unidades realmente ejecutadas según especificaciones de Proyecto.</t>
  </si>
  <si>
    <t>Total MSDPAN_RED</t>
  </si>
  <si>
    <t>WOODPAN60X60</t>
  </si>
  <si>
    <t>Panel madera decorativo de pino 60x60</t>
  </si>
  <si>
    <t>Suministro y colocacíon de tablas de pino multiplex. Dimensiones del panel: 60x60cm, con junta 10mm, negro, espesor del material: 19 mm. 
Calidad de la superficie: II/III
Superficie: aceitada
Fijación de los paneles: Los paneles se fijan con adhesivo, p. Adhesivo de construcción PUR.
Incluye: Replanteo y trazado de huellas, tabicas y zanquines. Corte de las piezas y formación de encajes en esquinas y rincones. 
Criterio de medición de proyecto: Número de unidades previstas, según documentación gráfica de Proyecto.
Criterio de medición de obra: Se medirá el número de unidades realmente ejecutadas según especificaciones de Proyecto</t>
  </si>
  <si>
    <t>RECEPCCIÓN ZONA JOE WALL</t>
  </si>
  <si>
    <t>PILARES</t>
  </si>
  <si>
    <t>VESTÍBULO ESCALERA ACCESO PS</t>
  </si>
  <si>
    <t>Total WOODPAN60X60</t>
  </si>
  <si>
    <t>PAN_GG</t>
  </si>
  <si>
    <t>Colocación cartel/panel corporativo/decorativo Gold Gym</t>
  </si>
  <si>
    <t>Colocación panel corporativo decorativo Gold Gym. Suministro a cargo de cliente. Incluye accesorios necesarios para su colocacíon según planos.</t>
  </si>
  <si>
    <t>CARTEL JOE WALL</t>
  </si>
  <si>
    <t>CARTEL VENICE WALL</t>
  </si>
  <si>
    <t>CARTEL LEGACY WALL</t>
  </si>
  <si>
    <t>CARTEL THE MECCA WALL</t>
  </si>
  <si>
    <t>Total PAN_GG</t>
  </si>
  <si>
    <t>Total ARQ07.01.02</t>
  </si>
  <si>
    <t>ARQ07.01.03</t>
  </si>
  <si>
    <t>TECHOS</t>
  </si>
  <si>
    <t>RYP006</t>
  </si>
  <si>
    <t>Preparación de superficie metálica, para repintar.</t>
  </si>
  <si>
    <t>Preparación de superficie metálica, con capas de pintura en buen estado, mediante limpieza de la superficie con alcohol, impregnando la pintura existente, eliminándola con espátula o lija una vez reblandecida, para proceder posteriormente a su repintado.
Incluye: Eliminación de la pintura existente. Limpieza de la superficie.
Criterio de medición de proyecto: Superficie medida según documentación gráfica de Proyecto.
Criterio de medición de obra: Se medirá la superficie realmente ejecutada según especificaciones de Proyecto.</t>
  </si>
  <si>
    <t>CERCHAS TIPO 01</t>
  </si>
  <si>
    <t>CERCHAS TIPO 02</t>
  </si>
  <si>
    <t>Total RYP006</t>
  </si>
  <si>
    <t>RNE010</t>
  </si>
  <si>
    <t>Esmalte sobre estructura de acero.</t>
  </si>
  <si>
    <t>Aplicación manual de dos manos de esmalte sintético de secado rápido, a base de resinas alquídicas, color NEGRO RAL 9005, acabado brillante, (rendimiento: 0,077 l/m² cada mano); previa aplicación de una mano de imprimación sintética antioxidante de secado rápido, a base de resinas alquídicas, color gris, acabado mate (rendimiento: 0,125 l/m²), sobre cercha de perfiles laminados de acero.
Incluye: Preparación y limpieza de la superficie soporte. Aplicación de una mano de imprimación. Aplicación de dos manos de acabado.
Criterio de medición de proyecto: Superficie medida según documentación gráfica de Proyecto.
Criterio de medición de obra: Se medirá la superficie realmente ejecutada según especificaciones de Proyecto.</t>
  </si>
  <si>
    <t>Total RNE010</t>
  </si>
  <si>
    <t>RYP130</t>
  </si>
  <si>
    <t>Preparación de superficie de hormigón mediante lijado mecánico.</t>
  </si>
  <si>
    <t>Preparación de superficie de hormigón mediante lijado mecánico con disco de diamante, eliminando las partes blandas, en especial las de lechada de cemento.
Incluye: Montaje de la protección contra el polvo. Lijado mecánico con disco de diamante. Limpieza de la superficie soporte. Retirada y acopio de los restos generados. Carga de los restos generados sobre camión o contenedor.
Criterio de medición de proyecto: Superficie medida según documentación gráfica de Proyecto.
Criterio de medición de obra: Se medirá la superficie realmente ejecutada según especificaciones de Proyecto.</t>
  </si>
  <si>
    <t>SUP. FORJADO OFICICNAS P1</t>
  </si>
  <si>
    <t>Total RYP130</t>
  </si>
  <si>
    <t>RIP020</t>
  </si>
  <si>
    <t>Pintura plástica sobre paramento interior de hormigón.</t>
  </si>
  <si>
    <t>Aplicación manual de dos manos de pintura plástica, acabado mate, textura lisa, diluidas con un 15% de agua o sin diluir, (rendimiento: 0,1 l/m² cada mano); previa aplicación de una mano de imprimación acrílica reguladora de la absorción, sobre paramento interior de hormigón, horizontal, a más de 3 m de altura.
Criterio de valoración económica: El precio incluye la protección de los elementos del entorno que puedan verse afectados durante los trabajos y la resolución de puntos singulares.
Incluye: Preparación del soporte. Aplicación de una mano de fondo. Aplicación de dos manos de acabado.
Criterio de medición de proyecto: Superficie medida según documentación gráfica de Proyecto, con el mismo criterio que el soporte base.
Criterio de medición de obra: Se medirá la superficie realmente ejecutada según especificaciones de Proyecto, con el mismo criterio que el soporte base.</t>
  </si>
  <si>
    <t>SUP. FORJADO OFICINAS P1</t>
  </si>
  <si>
    <t>SUP. FORJADO ESCALERA+VESTÍBULO</t>
  </si>
  <si>
    <t>SUP.ACCESO RECEPCCIÓN</t>
  </si>
  <si>
    <t>SUP.PORCHE</t>
  </si>
  <si>
    <t>ESCALERA ACCESO PS EXTERIOR</t>
  </si>
  <si>
    <t>TECHO ESCALERA + VESTÍBULO</t>
  </si>
  <si>
    <t>Total RIP020</t>
  </si>
  <si>
    <t>RIP030</t>
  </si>
  <si>
    <t>Pintura plástica sobre paramento interior de yeso o escayola.</t>
  </si>
  <si>
    <t>Aplicación manual de dos manos de pintura plástica, acabado mate, textura lisa, diluidas con un 15% de agua o sin diluir, (rendimiento: 0,1 l/m² cada mano); previa aplicación de una mano de imprimación acrílica reguladora de la absorción, sobre paramento interior de yeso o escayola, vertical, de más de 3 m de altura.
Criterio de valoración económica: El precio incluye la protección de los elementos del entorno que puedan verse afectados durante los trabajos y la resolución de puntos singulares.
Incluye: Preparación del soporte. Aplicación de una mano de fondo. Aplicación de dos manos de acabado.
Criterio de medición de proyecto: Superficie medida según documentación gráfica de Proyecto, con el mismo criterio que el soporte base.
Criterio de medición de obra: Se medirá la superficie realmente ejecutada según especificaciones de Proyecto, con el mismo criterio que el soporte base.</t>
  </si>
  <si>
    <t>ZONA FORJADO OFICINAS</t>
  </si>
  <si>
    <t>ZONA CUBIERTA GG</t>
  </si>
  <si>
    <t>ZONA NUEVA CUBIERTA</t>
  </si>
  <si>
    <t>PILARES ZONA FORJADO OFICINAS</t>
  </si>
  <si>
    <t>PILARES ZONA CUBIERTA GG</t>
  </si>
  <si>
    <t>Total RIP030</t>
  </si>
  <si>
    <t>Total ARQ07.01.03</t>
  </si>
  <si>
    <t>ARQ07.01.04</t>
  </si>
  <si>
    <t>CARPINTERÍA METÁLICA/ACRISTALADA</t>
  </si>
  <si>
    <t>ADEC01</t>
  </si>
  <si>
    <t>Adecuación de puerta peatonal cortafuegos</t>
  </si>
  <si>
    <t>Trabajos de repaso y adecuación de puertas existentes. Incluye modificar partes dañadas y ajuste de mecanismos. Incluye lijado, decapado y posteior pintado previa preapración de la superficie en color RAL 9005 o similar.</t>
  </si>
  <si>
    <t>Total ADEC01</t>
  </si>
  <si>
    <t>FDD160</t>
  </si>
  <si>
    <t>Pasamanos de acero inoxidable.</t>
  </si>
  <si>
    <t>Pasamanos recto formado por tubo hueco de acero inoxidable AISI 304, acabado pulido brillante, de 30 mm de diámetro, con soportes del mismo material fijados al paramento mediante anclaje mecánico por atornillado. Incluso replanteo de los soportes, fijación de los soportes al paramento y fijación del pasamanos a los soportes. Elaborado en taller y montado en obra.
Incluye: Replanteo de los soportes. Fijación de los soportes al paramento. Fijación del pasamanos a los soportes.
Criterio de medición de proyecto: Longitud medida a ejes, según documentación gráfica de Proyecto.
Criterio de medición de obra: Se medirá, a ejes, la longitud realmente ejecutada según especificaciones de Proyecto.</t>
  </si>
  <si>
    <t>Total FDD160</t>
  </si>
  <si>
    <t>FDD115</t>
  </si>
  <si>
    <t>Barandilla de escalera, de acero inoxidable.</t>
  </si>
  <si>
    <t>Barandilla de acero inoxidable AISI 304 de 100 cm de altura, compuesta de pasamanos de madera de haya de 60x30 mm sujeto a montantes verticales de acero inoxidable de 40x40 mm dispuestos cada 120 cm y entrepaño de vidrio laminar de seguridad transparente de 4+4 mm con guías para sujeción, para escalera de ida y vuelta, de dos tramos rectos con meseta intermedia. Incluso pletinas para fijación mediante atornillado en elemento de hormigón con tornillos de acero. Elaborada en taller y montada en obra. Totalmente terminada y lista para pintar.
Incluye: Replanteo de los puntos de fijación. Aplomado y nivelación. Resolución de las uniones entre tramos. Resolución de las uniones al paramento.
Criterio de medición de proyecto: Longitud medida a ejes en verdadera magnitud, según documentación gráfica de Proyecto.
Criterio de medición de obra: Se medirá, en verdadera magnitud, a ejes, la longitud realmente ejecutada según especificaciones de Proyecto.</t>
  </si>
  <si>
    <t>Total FDD115</t>
  </si>
  <si>
    <t>FDY010</t>
  </si>
  <si>
    <t>Barandilla de vidrio. Sistema "COMENZA".</t>
  </si>
  <si>
    <t>Sistema de barandilla modular Minimal Post MT-200 "COMENZA", sin pasamanos, con poste de fijación superior, modelo MT-200, de acero inoxidable AISI 316, acabado pulido efecto espejo, con dispositivos de regulación Level 3D y Slot 180°, capaz de soportar una fuerza horizontal uniformemente repartida de 0,8 kN/m aplicada en el borde superior del vidrio según CTE DB SE-AE, de altura máxima 110 cm, para vidrio laminar de seguridad, compuesto por dos lunas de 6 mm de espesor unidas mediante dos láminas incoloras de butiral de polivinilo, de 0,38 mm de espesor cada una. Sistema de montaje Superior, de fijación mediante anclaje a la cara superior de la viga de borde de forjado. Incluso anclaje químico con varilla roscada de acero cincado para fijación a la superficie soporte.
Incluye: Marcado de los puntos de fijación. Aplomado y nivelación. Fijación de los anclajes. Montaje de elementos complementarios.
Criterio de medición de proyecto: Longitud medida a ejes, según documentación gráfica de Proyecto.
Criterio de medición de obra: Se medirá, a ejes, la longitud realmente ejecutada según especificaciones de Proyecto.</t>
  </si>
  <si>
    <t>ACCESO RECEPCCÍON - SEPARACIÓN AMBIENTE</t>
  </si>
  <si>
    <t>Total FDY010</t>
  </si>
  <si>
    <t>SEP01</t>
  </si>
  <si>
    <t>Elemento separacíon zona gimasio</t>
  </si>
  <si>
    <t>Elemento/divisoria de ambientes según especificaciones Gold Gym en documento GG_Roomdivider wood_variant_1. Conjunto compuesto por perfileria metálica, con soportacíon sujeta a estructura existente de cerchas y panel según diseño específico, a base de listones de madera de pino tratado y previamente barnizado, de diferentes grosores. 
Incluye elementos de sujeccíon y/o sub-estructuras para anclaje/adaptación en obra. 
Incluso soldadura a perfil existente o anclaje químico con varilla roscada de acero cincado para fijación a la superficie soporte.
Incluye: Marcado de los puntos de fijación. Aplomado y nivelación. Fijación de los anclajes. Montaje de elementos complementarios.
Criterio de medición de proyecto: Longitud medida a ejes, según documentación gráfica de Proyecto.
Criterio de medición de obra: Se medirá, a ejes, la longitud realmente ejecutada según especificaciones de Proyecto.</t>
  </si>
  <si>
    <t>SEPARACIÓN ZONA MÁQUINAS - ENTRENAMIENTO</t>
  </si>
  <si>
    <t>Total SEP01</t>
  </si>
  <si>
    <t>LFA010</t>
  </si>
  <si>
    <t>Puerta cortafuegos de acero galvanizado.</t>
  </si>
  <si>
    <t>Puerta cortafuegos pivotante homologada, EI2 60-C5, de dos hojas de 63 mm de espesor, 1200x2000 mm de luz y altura de paso, acabado lacado en color blanco formada por 2 chapas de acero galvanizado de 0,8 mm de espesor, plegadas, ensambladas y montadas, con cámara intermedia de lana de roca de alta densidad y placas de cartón yeso, sobre cerco de acero galvanizado de 1,5 mm de espesor con junta intumescente y garras de anclaje a obra, incluso ambas hojas provistas de cierrapuertas para uso moderado, selector de cierre para asegurar el adecuado cerrado de las puertas, barra antipánico, tapa ciega para la cara exterior, electroimán, con caja de bornes, pulsador y placa de anclaje articulada. Incluso silicona neutra para el sellado de las juntas perimetrales.
Incluye: Marcado de puntos de fijación y aplomado del cerco. Fijación del cerco al paramento. Sellado de juntas perimetrales. Colocación de la hoja. Colocación de herrajes de cierre y accesorios.
Criterio de medición de proyecto: Número de unidades previstas, según documentación gráfica de Proyecto.
Criterio de medición de obra: Se medirá el número de unidades realmente ejecutadas según especificaciones de Proyecto.</t>
  </si>
  <si>
    <t>evacuacion parquing</t>
  </si>
  <si>
    <t>zonas de vestidor parquing</t>
  </si>
  <si>
    <t>Total LFA010</t>
  </si>
  <si>
    <t>Total ARQ07.01.04</t>
  </si>
  <si>
    <t>ARQ07.01.05</t>
  </si>
  <si>
    <t>EQUIPAMIENTOS</t>
  </si>
  <si>
    <t>RVE010</t>
  </si>
  <si>
    <t>Espejo.</t>
  </si>
  <si>
    <t>Espejo incoloro, de 2000x900 mm y 5 mm de espesor, con los bordes biselados, canteado perimetral y protegido con pintura de color plata en su cara posterior, fijado mecánicamente al paramento. Incluso kit para fijación de espejo a paramento.
Incluye: Limpieza y preparación del soporte. Replanteo de los puntos de fijación. Colocación de las fijaciones en el paramento. Colocación del espejo. Limpieza final.
Criterio de medición de proyecto: Superficie medida según documentación gráfica de Proyecto.
Criterio de medición de obra: Se medirá la superficie realmente ejecutada según especificaciones de Proyecto.</t>
  </si>
  <si>
    <t>ZONA LEGACY WALL</t>
  </si>
  <si>
    <t>REPLANTEO</t>
  </si>
  <si>
    <t>Total RVE010</t>
  </si>
  <si>
    <t>CLOCK01</t>
  </si>
  <si>
    <t>Reloj Digital De Pared LED Con Temperatura Y Humedad TTH-2041-3</t>
  </si>
  <si>
    <t>Suministor y colocacíon de reloj digital de pared LED con temperatura y humedad referencia CITSA DIGITAL TTH-2041-3. Incorpora un reloj en tiempo real con oscilador auto-compensado de alta precisión (+ – 1  segundo de precisión por mes). Sensor para mostrar temperatura y humedad relativa incluye botones para calibración Offset.
Incluye: Limpieza y preparación del soporte. Replanteo de los puntos de fijación. Colocación de las fijaciones en el paramento. Colocación del reloj. Limpieza final.
Criterio de medición de proyecto: Superficie medida según documentación gráfica de Proyecto.
Criterio de medición de obra: Se medirá la superficie realmente ejecutada según especificaciones de Proyecto.</t>
  </si>
  <si>
    <t>Total CLOCK01</t>
  </si>
  <si>
    <t>Total ARQ07.01.05</t>
  </si>
  <si>
    <t>Total ARQ07.01</t>
  </si>
  <si>
    <t>ARQ07.02</t>
  </si>
  <si>
    <t>ARQ07.02.01</t>
  </si>
  <si>
    <t>ARQ07.02.01.01</t>
  </si>
  <si>
    <t>ZONA LOCKERS VESTUARIOS</t>
  </si>
  <si>
    <t>SR18</t>
  </si>
  <si>
    <t>Taco Sylomer SR18 100x100x12,5mm</t>
  </si>
  <si>
    <t>VESTUARIO FEMENINO</t>
  </si>
  <si>
    <t>VESTUARIO MASCULINO</t>
  </si>
  <si>
    <t>Total SR18</t>
  </si>
  <si>
    <t>RSB010_8</t>
  </si>
  <si>
    <t>Base de mortero de cemento.</t>
  </si>
  <si>
    <t>Base para pavimento, de 8 cm de espesor, de mortero de cemento CEM II/B-P 32,5 N tipo M-10, maestreada y fratasada. Incluso banda de panel rígido de poliestireno expandido para la preparación de las juntas perimetrales de dilatación.
Incluye: Replanteo y marcado de niveles. Preparación de las juntas perimetrales de dilatación. Puesta en obra del mortero. Formación de juntas de retracción. Ejecución del fratasado. Curado del mortero.
Criterio de medición de proyecto: Superficie medida según documentación gráfica de Proyecto.
Criterio de medición de obra: Se medirá la superficie realmente ejecutada según especificaciones de Proyecto, sin deducir la superficie ocupada por los pilares situados dentro de su perímetro.</t>
  </si>
  <si>
    <t>Total RSB010_8</t>
  </si>
  <si>
    <t>RSS041</t>
  </si>
  <si>
    <t>Pavimento vinílico heterogéneo, en losetas.</t>
  </si>
  <si>
    <t>Pavimento vinílico heterogéneo EXPONA COMERCIAL 80 PU , Clase 33: Comercial intenso, suministrado en losetas de 600x600x2.5 mm. Colocación en obra: con adhesivo a base de copolímeros acrílicos modificados en dispersión acuosa, sobre capa fina de nivelación.
Criterio de valoración económica: El precio no incluye la capa fina de nivelación.
Incluye: Replanteo y recorte del pavimento. Aplicación del adhesivo. Colocación del pavimento. Resolución de encuentros y puntos singulares. Eliminación y limpieza del material sobrante. Limpieza final del pavimento.
Criterio de medición de proyecto: Superficie útil, medida según documentación gráfica de Proyecto, deduciendo los huecos de superficie mayor de 1 m².
Criterio de medición de obra: Se medirá la superficie realmente ejecutada según especificaciones de Proyecto, deduciendo los huecos de superficie mayor de 1 m².</t>
  </si>
  <si>
    <t>Total RSS041</t>
  </si>
  <si>
    <t>Total ARQ07.02.01.01</t>
  </si>
  <si>
    <t>ARQ07.02.01.02</t>
  </si>
  <si>
    <t>ZONA DUCHAS VESTUARIOS</t>
  </si>
  <si>
    <t>VESTUARIO MASCULINO ZONA DUCHAS</t>
  </si>
  <si>
    <t>VESTUARIOS FEMENINO ZONA DUCHAS</t>
  </si>
  <si>
    <t>RSG130_LE14</t>
  </si>
  <si>
    <t>Pavimento interior de piezas de gres porcelánico técnico. Colocación en capa fina.</t>
  </si>
  <si>
    <t>Pavimento interior de piezas de gres porcelánico técnico, REFIN LARIX FRESH LE14 de 25x150x9 mm, gama alta, capacidad de absorción de agua E&lt;0,1%, grupo BIa, según UNE-EN 14411, con resistencia al deslizamiento Rd&gt;45 según UNE-EN 16165 y resbaladicidad clase 3 según CTE; carga de rotura &gt;3000 N; resistencia a la flexión &gt;45 N/mm². SOPORTE: de mortero de cemento. COLOCACIÓN: en capa fina y mediante encolado simple con adhesivo cementoso mejorado, C2 TE, según UNE-EN 12004, con deslizamiento reducido y tiempo abierto ampliado. REJUNTADO: con resina EPOXI, sin absorción de agua y resistencia elevada a la abrasión tipo CG 2 W A, color blanco, en juntas de 2 mm de espesor.
Incluye: Limpieza y comprobación de la superficie soporte. Replanteo de los niveles de acabado. Replanteo de la disposición de las piezas y juntas de movimiento. Aplicación del adhesivo. Colocación de las crucetas. Colocación de las piezas a punta de paleta. Formación de juntas de partición, perimetrales y estructurales. Rejuntado. Eliminación y limpieza del material sobrante. Limpieza final del pavimento.
Criterio de medición de proyecto: Superficie útil, medida según documentación gráfica de Proyecto. No se ha incrementado la medición por roturas y recortes, ya que en la descomposición se ha considerado un 5% más de piezas.
Criterio de medición de obra: Se medirá la superficie realmente ejecutada según especificaciones de Proyecto.</t>
  </si>
  <si>
    <t>Total RSG130_LE14</t>
  </si>
  <si>
    <t>Total ARQ07.02.01.02</t>
  </si>
  <si>
    <t>ARQ07.02.01.03</t>
  </si>
  <si>
    <t>ZONA CLASES DIRIGIDAS</t>
  </si>
  <si>
    <t>CLASE DIRIGIDAS</t>
  </si>
  <si>
    <t>RSB020_8</t>
  </si>
  <si>
    <t>Base de mortero autonivelante de cemento, de capa gruesa, fabricado en central.</t>
  </si>
  <si>
    <t>Base para pavimento interior, de 80 mm de espesor, de mortero autonivelante, CT - C10 - F3 según UNE-EN 13813, vertido con mezcladora-bombeadora, sobre lámina de aislamiento para formación de suelo flotante; y posterior aplicación de agente filmógeno, (0,15 l/m²). Incluso banda de panel rígido de poliestireno expandido para la preparación de las juntas perimetrales de dilatación.
Incluye: Replanteo y marcado de niveles. Preparación de las juntas perimetrales de dilatación. Extendido del mortero mediante bombeo. Aplicación del agente filmógeno.
Criterio de medición de proyecto: Superficie medida según documentación gráfica de Proyecto.
Criterio de medición de obra: Se medirá la superficie realmente ejecutada según especificaciones de Proyecto, sin deducir la superficie ocupada por los pilares situados dentro de su perímetro.</t>
  </si>
  <si>
    <t>Total RSB020_8</t>
  </si>
  <si>
    <t>RSO010</t>
  </si>
  <si>
    <t>Pavimento de corcho.</t>
  </si>
  <si>
    <t>Pavimento de corcho, formado por losetas de corcho, de 600x300x4 mm, según EN 12104, resbaladicidad clase DS según UNE-EN 13893, Euroclase Dfl-s1 de reacción al fuego según UNE-EN 13501-1. 
Capa superficial de chapa de corcho aglomerado o liso. Soporte de corcho aglomerado de alta densidad. Pegado y acabado, según instrucciones de instalación fabrticante. Reacción al fuego Class Bfl-s1 según EN 13501-1. Reducción ruido impacto según EN-ISO 10140-3  ALw=14dB. 
COLOCACIÓN: en interiores con adhesivo vinílico en dispersión acuosa. 
IMPRIMACIÓN: imprimación monocomponente, a base de copolímeros acrílicos, previo lijado de la superficie. 
Garantia en uso comerical de hasta 5 años. 
ACABADO: Acabado natural lijado
Incluye: Replanteo. Aplicación del adhesivo. Colocación de las losetas. Corte y colocación de las losetas perimetrales. Lijado de la superficie. Aplicación de la imprimación. Aplicación de la capa de acabado. Eliminación y limpieza del material sobrante. Limpieza final del pavimento.
Criterio de medición de proyecto: Superficie útil, medida según documentación gráfica de Proyecto. No se ha incrementado la medición por roturas y recortes, ya que en la descomposición se ha considerado un 5% más de piezas.
Criterio de medición de obra: Se medirá la superficie realmente ejecutada según especificaciones de Proyecto.</t>
  </si>
  <si>
    <t>Total RSO010</t>
  </si>
  <si>
    <t>Pilars</t>
  </si>
  <si>
    <t>Total ARQ07.02.01.03</t>
  </si>
  <si>
    <t>ARQ07.02.01.04</t>
  </si>
  <si>
    <t>ÁREA CIRCULACIÓN</t>
  </si>
  <si>
    <t>AREA CIRCULACIÓN</t>
  </si>
  <si>
    <t>Total ARQ07.02.01.04</t>
  </si>
  <si>
    <t>Total ARQ07.02.01</t>
  </si>
  <si>
    <t>ARQ07.02.02</t>
  </si>
  <si>
    <t>Duxas mujeres</t>
  </si>
  <si>
    <t>Duxas hombres</t>
  </si>
  <si>
    <t>WC hombres</t>
  </si>
  <si>
    <t>WC mujeres</t>
  </si>
  <si>
    <t>RAC010_GARDENA</t>
  </si>
  <si>
    <t>Revestimiento interior con piezas de gres porcelánico esmaltado. Colocación en capa fina.</t>
  </si>
  <si>
    <t>Revestimiento interior con piezas de gres porcelánico esmaltado, CAESAR GARDENA, de 600x600x10 mm, gama media, capacidad de absorción de agua E&lt;0,5%, grupo BIa, según UNE-EN 14411. SOPORTE: paramento de placas de yeso laminado, vertical, de hasta 3 m de altura. COLOCACIÓN: en capa fina y mediante encolado simple con adhesivo en dispersión normal, D1, según UNE-EN 12004. REJUNTADO: con resina EPOXI, sin absorción de agua y resistencia elevada a la abrasión tipo CG 2 W A, color blanco, en juntas de 3 mm de espesor. Incluso crucetas de PVC.
Criterio de valoración económica: El precio no incluye las piezas especiales ni la resolución de puntos singulares.
Incluye: Preparación de la superficie soporte. Replanteo de los niveles, de la disposición de piezas y de las juntas. Corte y cajeado de las piezas. Preparación y aplicación del material de colocación. Formación de juntas de movimiento. Colocación de las piezas. Rejuntado. Acabado y limpieza final.
Criterio de medición de proyecto: Superficie medida según documentación gráfica de Proyecto, deduciendo los huecos de superficie mayor de 3 m². No se ha incrementado la medición por roturas y recortes, ya que en la descomposición se ha considerado un 5% más de piezas.
Criterio de medición de obra: Se medirá la superficie realmente ejecutada según especificaciones de Proyecto, deduciendo los huecos de superficie mayor de 3 m².</t>
  </si>
  <si>
    <t>Duchas hombres</t>
  </si>
  <si>
    <t>Duchas muejes</t>
  </si>
  <si>
    <t>Baños Hombres</t>
  </si>
  <si>
    <t>Baño Mujeres</t>
  </si>
  <si>
    <t>Total RAC010_GARDENA</t>
  </si>
  <si>
    <t>RAC010_MINT</t>
  </si>
  <si>
    <t>Revestimiento interior con piezas de gres porcelánico esmaltado, CAESAR TRACE (MINT), de 600x600x10 mm, gama media, capacidad de absorción de agua E&lt;0,5%, grupo BIa, según UNE-EN 14411. SOPORTE: paramento de placas de yeso laminado, vertical, de hasta 3 m de altura. COLOCACIÓN: en capa fina y mediante encolado simple con adhesivo en dispersión normal, D1, según UNE-EN 12004. REJUNTADO: con resina EPOXI, sin absorción de agua y resistencia elevada a la abrasión tipo CG 2 W A, color blanco, en juntas de 3 mm de espesor. Incluso crucetas de PVC.
Criterio de valoración económica: El precio no incluye las piezas especiales ni la resolución de puntos singulares.
Incluye: Preparación de la superficie soporte. Replanteo de los niveles, de la disposición de piezas y de las juntas. Corte y cajeado de las piezas. Preparación y aplicación del material de colocación. Formación de juntas de movimiento. Colocación de las piezas. Rejuntado. Acabado y limpieza final.
Criterio de medición de proyecto: Superficie medida según documentación gráfica de Proyecto, deduciendo los huecos de superficie mayor de 3 m². No se ha incrementado la medición por roturas y recortes, ya que en la descomposición se ha considerado un 5% más de piezas.
Criterio de medición de obra: Se medirá la superficie realmente ejecutada según especificaciones de Proyecto, deduciendo los huecos de superficie mayor de 3 m².</t>
  </si>
  <si>
    <t>Total RAC010_MINT</t>
  </si>
  <si>
    <t>HALL</t>
  </si>
  <si>
    <t>SALA ACTIVIDADES</t>
  </si>
  <si>
    <t>ZONA REVESTIMIENTO W01</t>
  </si>
  <si>
    <t>Vestuario masculino</t>
  </si>
  <si>
    <t>Vestuario femenino</t>
  </si>
  <si>
    <t>ZONA REVESTIMIENTO W07</t>
  </si>
  <si>
    <t>Sala limpieza</t>
  </si>
  <si>
    <t>Total ARQ07.02.02</t>
  </si>
  <si>
    <t>ARQ07.02.03</t>
  </si>
  <si>
    <t>RTF005</t>
  </si>
  <si>
    <t>Falso techo registrable de paneles de lana de roca.</t>
  </si>
  <si>
    <t>Falso techo registrable suspendido, situado a una altura mayor o igual a 4 m, constituido por: ESTRUCTURA: perfilería vista T 24, con suela de 24 mm de anchura, de acero galvanizado, color negro RAL 9005, comprendiendo perfiles primarios y secundarios, suspendidos del forjado o elemento soporte con varillas y cuelgues; PANELES: paneles acústicos autoportantes de lana de roca, compuestos por módulos de 600x600x15 mm, acabado liso color negro RAL 9005 con canto recto. Incluso perfiles angulares, fijaciones para el anclaje de los perfiles y accesorios de montaje.
Incluye: Replanteo de los ejes de la trama modular. Nivelación y fijación de los perfiles perimetrales. Replanteo de los perfiles primarios de la trama. Señalización de los puntos de anclaje al forjado. Nivelación y suspensión de los perfiles primarios y secundarios de la trama. Corte de los paneles. Colocación de los paneles. Resolución de encuentros y puntos singulares.
Criterio de medición de proyecto: Superficie medida entre paramentos, según documentación gráfica de Proyecto, sin descontar huecos para instalaciones.
Criterio de medición de obra: Se medirá la superficie realmente ejecutada según especificaciones de Proyecto, sin descontar huecos para instalaciones.</t>
  </si>
  <si>
    <t>VESTUARIOS FEMENINO</t>
  </si>
  <si>
    <t>Total RTF005</t>
  </si>
  <si>
    <t>VESTÍBULO ACCESO PARQUING</t>
  </si>
  <si>
    <t>Total ARQ07.02.03</t>
  </si>
  <si>
    <t>ARQ07.02.04</t>
  </si>
  <si>
    <t>CARPINTERIA METÁLICA/ACRISTALADA</t>
  </si>
  <si>
    <t>FUD020_01</t>
  </si>
  <si>
    <t>Partición acristalada fija, sin perfiles verticales.</t>
  </si>
  <si>
    <t>Partición acristalada fija, sin perfiles verticales, de 100 cm de anchura y 300 cm de altura total, formada por: perfiles de aluminio lacado RAL color especial y vidrio laminar de seguridad, 6+6 mm, incoloro, clasificación de prestaciones 2B2, según UNE-EN 12600.
Incluye: Replanteo y marcado de los puntos de fijación. Aplomado, nivelación y fijación de los perfiles que forman el entramado. Colocación y fijación de las hojas de vidrio. Tratamiento de juntas. Remate del perímetro del elemento, por las dos caras.
Criterio de medición de proyecto: Número de unidades previstas, según documentación gráfica de Proyecto.
Criterio de medición de obra: Se medirá el número de unidades realmente ejecutadas según especificaciones de Proyecto.</t>
  </si>
  <si>
    <t>Total FUD020_01</t>
  </si>
  <si>
    <t>FUD020_02</t>
  </si>
  <si>
    <t>Partición acristalada fija, sin perfiles verticales, de 150 cm de anchura y 300 cm de altura total, formada por: perfiles de aluminio lacado RAL color especial y vidrio laminar de seguridad, 6+6 mm, incoloro, clasificación de prestaciones 2B2, según UNE-EN 12600.
Incluye: Replanteo y marcado de los puntos de fijación. Aplomado, nivelación y fijación de los perfiles que forman el entramado. Colocación y fijación de las hojas de vidrio. Tratamiento de juntas. Remate del perímetro del elemento, por las dos caras.
Criterio de medición de proyecto: Número de unidades previstas, según documentación gráfica de Proyecto.
Criterio de medición de obra: Se medirá el número de unidades realmente ejecutadas según especificaciones de Proyecto.</t>
  </si>
  <si>
    <t>Total FUD020_02</t>
  </si>
  <si>
    <t>FUD020_03</t>
  </si>
  <si>
    <t>Partición acristalada fija, sin perfiles verticales, de 180 cm de anchura y 300 cm de altura total, formada por: perfiles de aluminio lacado RAL color especial y vidrio laminar de seguridad, 6+6 mm, incoloro, clasificación de prestaciones 2B2, según UNE-EN 12600.
Incluye: Replanteo y marcado de los puntos de fijación. Aplomado, nivelación y fijación de los perfiles que forman el entramado. Colocación y fijación de las hojas de vidrio. Tratamiento de juntas. Remate del perímetro del elemento, por las dos caras.
Criterio de medición de proyecto: Número de unidades previstas, según documentación gráfica de Proyecto.
Criterio de medición de obra: Se medirá el número de unidades realmente ejecutadas según especificaciones de Proyecto.</t>
  </si>
  <si>
    <t>Total FUD020_03</t>
  </si>
  <si>
    <t>FUD020_PP</t>
  </si>
  <si>
    <t>Puerta aceso acristalada fija</t>
  </si>
  <si>
    <t>Puerta partición, sin perfiles verticales, de 100 cm de anchura y 300 cm de altura total, formada por: perfiles de aluminio lacado RAL color especial y vidrio laminar de seguridad, 6+6 mm, incoloro, clasificación de prestaciones 2B2, según UNE-EN 12600.
Incluye: Replanteo y marcado de los puntos de fijación. Aplomado, nivelación y fijación de los perfiles que forman el entramado. Colocación y fijación de las hojas de vidrio. Tratamiento de juntas. Remate del perímetro del elemento, por las dos caras.
Criterio de medición de proyecto: Número de unidades previstas, según documentación gráfica de Proyecto.
Criterio de medición de obra: Se medirá el número de unidades realmente ejecutadas según especificaciones de Proyecto.</t>
  </si>
  <si>
    <t>Total FUD020_PP</t>
  </si>
  <si>
    <t>LPM010</t>
  </si>
  <si>
    <t>Puerta interior abatible, de madera.</t>
  </si>
  <si>
    <t>Puerta interior abatible, ciega, de una hoja de 203x82,5x3,5 cm, de tablero de fibras acabado en melamina color negro, con alma alveolar de papel kraft; precerco de pino país de 90x35 mm; galces de MDF, con revestimiento de melamina, color color negro de 90x20 mm; tapajuntas de MDF, con revestimiento de melamina, color color negro de 70x10 mm en ambas caras. Incluso, bisagras, herrajes de colgar, de cierre y manivela sobre escudo largo de latón, color negro, acabado brillante, serie básica.
Incluye: Presentación de la puerta. Colocación de los herrajes de colgar. Colocación de la hoja. Colocación de los herrajes de cierre. Colocación de accesorios. Ajuste final. Realización de pruebas de servicio.
Criterio de medición de proyecto: Número de unidades previstas, según documentación gráfica de Proyecto.
Criterio de medición de obra: Se medirá el número de unidades realmente ejecutadas según especificaciones de Proyecto.</t>
  </si>
  <si>
    <t>puertas baños</t>
  </si>
  <si>
    <t>Total LPM010</t>
  </si>
  <si>
    <t>Total ARQ07.02.04</t>
  </si>
  <si>
    <t>Total ARQ07.02</t>
  </si>
  <si>
    <t>Total ARQ07</t>
  </si>
  <si>
    <t>ARQ08</t>
  </si>
  <si>
    <t>EQUIPAMIENTOS Y SEÑALIZACIÓN GG</t>
  </si>
  <si>
    <t>ARQ08.01</t>
  </si>
  <si>
    <t>ZONA PB (PENDIENTE DEFINICIÓN)</t>
  </si>
  <si>
    <t>ARQ08.02</t>
  </si>
  <si>
    <t>ARQ08.02.01</t>
  </si>
  <si>
    <t>BAÑO ADAPTADO</t>
  </si>
  <si>
    <t>SPI020</t>
  </si>
  <si>
    <t>Inodoro suspendido.</t>
  </si>
  <si>
    <t>Inodoro suspendido, de porcelana sanitaria, acabado termoesmaltado, color blanco, de 355x700x340 mm, con borde de descarga, con asiento y tapa de inodoro, de Duroplast, color blanco. Incluso elementos de fijación y silicona para sellado de juntas.
Incluye: Replanteo. Colocación y fijación del aparato. Montaje del desagüe. Conexión a la red de evacuación. Conexión a la red de agua fría. Comprobación de su correcto funcionamiento. Sellado de juntas.
Criterio de medición de proyecto: Número de unidades previstas, según documentación gráfica de Proyecto.
Criterio de medición de obra: Se medirá el número de unidades realmente colocadas según especificaciones de Proyecto.</t>
  </si>
  <si>
    <t>ADAPTADO FEM</t>
  </si>
  <si>
    <t>ADAPTADO MAS</t>
  </si>
  <si>
    <t>Total SPI020</t>
  </si>
  <si>
    <t>SPD010</t>
  </si>
  <si>
    <t>Plato de ducha acrílico para minusválidos, rehabilitación y tercera edad.</t>
  </si>
  <si>
    <t>Plato de ducha acrílico, cuadrado, color blanco, de 900x900x40 mm, con fondo antideslizante, lámina impermeabilizante premontada, sifón individual y rejilla de desagüe de acero inoxidable, empotrado en el pavimento y enrasado por su cara superior. Incluso silicona para sellado de juntas.
Criterio de valoración económica: El precio no incluye la grifería.
Incluye: Replanteo. Colocación y fijación del aparato. Montaje del desagüe. Conexión a la red de evacuación. Comprobación de su correcto funcionamiento. Sellado de juntas.
Criterio de medición de proyecto: Número de unidades previstas, según documentación gráfica de Proyecto.
Criterio de medición de obra: Se medirá el número de unidades realmente colocadas según especificaciones de Proyecto.</t>
  </si>
  <si>
    <t>Total SPD010</t>
  </si>
  <si>
    <t>SPL010</t>
  </si>
  <si>
    <t>Lavabo mural.</t>
  </si>
  <si>
    <t>Lavabo de porcelana sanitaria, mural, de altura fija, de 680x580 mm, equipado con grifo monomando con caño extraíble de accionamiento por palanca, cuerpo de latón cromado y flexible de 1,25 m de longitud, instalado sobre ménsulas fijadas a bastidor metálico regulable, de acero pintado con poliéster, empotrado en muro de fábrica o en tabique de placas de yeso, de 495 mm de anchura y 1120 a 1320 mm de altura. Incluso válvula de desagüe, sifón individual y ménsulas de fijación y silicona para sellado de juntas.
Incluye: Replanteo. Colocación y fijación del bastidor. Colocación y fijación del aparato. Montaje del desagüe. Conexión a la red de evacuación. Montaje de la grifería. Conexión a las redes de agua fría y caliente. Comprobación de su correcto funcionamiento. Sellado de juntas.
Criterio de medición de proyecto: Número de unidades previstas, según documentación gráfica de Proyecto.
Criterio de medición de obra: Se medirá el número de unidades realmente colocadas según especificaciones de Proyecto.</t>
  </si>
  <si>
    <t>Total SPL010</t>
  </si>
  <si>
    <t>SPA050</t>
  </si>
  <si>
    <t>Espejo reclinable para minusválidos, rehabilitación y tercera edad.</t>
  </si>
  <si>
    <t>Espejo reclinable para minusválidos, rehabilitación y tercera edad, para baño, de aluminio y nylon, de 604x678 mm. Incluso elementos de fijación.
Incluye: Colocación, nivelación y fijación de los elementos de soporte. Limpieza del elemento.
Criterio de medición de proyecto: Número de unidades previstas, según documentación gráfica de Proyecto.
Criterio de medición de obra: Se medirá el número de unidades realmente colocadas según especificaciones de Proyecto.</t>
  </si>
  <si>
    <t>Total SPA050</t>
  </si>
  <si>
    <t>SPA010</t>
  </si>
  <si>
    <t>Asiento para minusválidos, rehabilitación y tercera edad.</t>
  </si>
  <si>
    <t>Asiento para minusválidos, rehabilitación y tercera edad, colocado en pared, abatible, de aluminio y nylon, de dimensiones totales 480x450 mm. Incluso elementos de fijación.
Incluye: Replanteo y trazado en el paramento de la situación del asiento. Colocación, nivelación y fijación de los elementos de soporte. Limpieza del elemento.
Criterio de medición de proyecto: Número de unidades previstas, según documentación gráfica de Proyecto.
Criterio de medición de obra: Se medirá el número de unidades realmente colocadas según especificaciones de Proyecto.</t>
  </si>
  <si>
    <t>Total SPA010</t>
  </si>
  <si>
    <t>SPA020_L</t>
  </si>
  <si>
    <t>Barra de sujeción para minusválidos, rehabilitación y tercera edad.</t>
  </si>
  <si>
    <t>Barra de sujeción para minusválidos, rehabilitación y tercera edad, para inodoro, colocada en pared derecha, con forma de L, de aluminio y nylon, de dimensiones totales 708x484 mm con tubo de 35 mm de diámetro exterior y 1,5 mm de espesor. Incluso elementos de fijación.
Incluye: Replanteo y trazado en el paramento de la situación de la barra. Colocación, nivelación y fijación de los elementos de soporte. Limpieza del elemento.
Criterio de medición de proyecto: Número de unidades previstas, según documentación gráfica de Proyecto.
Criterio de medición de obra: Se medirá el número de unidades realmente colocadas según especificaciones de Proyecto.</t>
  </si>
  <si>
    <t>Total SPA020_L</t>
  </si>
  <si>
    <t>SPA020_A</t>
  </si>
  <si>
    <t>Barra de sujeción para minusválidos, rehabilitación y tercera edad, para inodoro, colocada en pared, abatible, con forma de T, de acero inoxidable AISI 304 acabado mate, de dimensiones totales 760x770 mm con tubo de 33 mm de diámetro exterior y 1,5 mm de espesor. Incluso elementos de fijación.
Incluye: Replanteo y trazado en el paramento de la situación de la barra. Colocación, nivelación y fijación de los elementos de soporte. Limpieza del elemento.
Criterio de medición de proyecto: Número de unidades previstas, según documentación gráfica de Proyecto.
Criterio de medición de obra: Se medirá el número de unidades realmente colocadas según especificaciones de Proyecto.</t>
  </si>
  <si>
    <t>Total SPA020_A</t>
  </si>
  <si>
    <t>SPA020_2</t>
  </si>
  <si>
    <t>Barra de sujeción para minusválidos, rehabilitación y tercera edad, para bañera, con forma a dos aguas, de aluminio y nylon, de dimensiones totales 655x655 mm con tubo de 35 mm de diámetro exterior y 1,5 mm de espesor. Incluso elementos de fijación.
Incluye: Replanteo y trazado en el paramento de la situación de la barra. Colocación, nivelación y fijación de los elementos de soporte. Limpieza del elemento.
Criterio de medición de proyecto: Número de unidades previstas, según documentación gráfica de Proyecto.
Criterio de medición de obra: Se medirá el número de unidades realmente colocadas según especificaciones de Proyecto.</t>
  </si>
  <si>
    <t>Total SPA020_2</t>
  </si>
  <si>
    <t>SGL030</t>
  </si>
  <si>
    <t>Grifería electrónica para lavabo, "PRESTO IBÉRICA".</t>
  </si>
  <si>
    <t>Grifería electrónica Tecnología Touch "PRESTO IBÉRICA" formada por grifo electrónico con accionamiento de la descarga por sensor táctil, para lavabo, serie Touch, modelo Domo Touch LM 79150 "PRESTO IBÉRICA", con led indicador de batería, con tiempo de flujo de 10 segundos, caudal de 6 l/min, fijación rápida, alimentación por pila de 6 V. Incluso elementos de conexión, enlaces de alimentación flexibles de 1/2" de diámetro y 350 mm de longitud, pila de 6 V, electroválvula, dos válvulas antirretorno y dos llaves de paso.
Incluye: Replanteo. Colocación. Conexionado. Comprobación de su correcto funcionamiento.
Criterio de medición de proyecto: Número de unidades previstas, según documentación gráfica de Proyecto.
Criterio de medición de obra: Se medirá el número de unidades realmente colocadas según especificaciones de Proyecto.</t>
  </si>
  <si>
    <t>Total SGL030</t>
  </si>
  <si>
    <t>SMC010</t>
  </si>
  <si>
    <t>Secador de cabello.</t>
  </si>
  <si>
    <t>Secador eléctrico de cabello, mural, potencia calorífica de 900 W, carcasa de ABS color blanco, interior fabricado en policarbonato gris, de 550x185x120 mm. Incluso elementos de fijación.
Incluye: Replanteo. Colocación y fijación. Conexionado y comprobación de su correcto funcionamiento.
Criterio de medición de proyecto: Número de unidades previstas, según documentación gráfica de Proyecto.
Criterio de medición de obra: Se medirá el número de unidades realmente colocadas según especificaciones de Proyecto.</t>
  </si>
  <si>
    <t>Total SMC010</t>
  </si>
  <si>
    <t>SMD020</t>
  </si>
  <si>
    <t>Dosificador para empotrar de jabón líquido.</t>
  </si>
  <si>
    <t>Dosificador de jabón líquido, para empotrar, color NEGRO y plásticos de resina acetálica con depósito de polietileno, de 280x120 mm.
Incluye: Replanteo. Colocación y fijación.
Criterio de medición de proyecto: Número de unidades previstas, según documentación gráfica de Proyecto.
Criterio de medición de obra: Se medirá el número de unidades realmente colocadas según especificaciones de Proyecto.</t>
  </si>
  <si>
    <t>Total SMD020</t>
  </si>
  <si>
    <t>SMH010</t>
  </si>
  <si>
    <t>Papelera higiénica.</t>
  </si>
  <si>
    <t>Papelera higiénica, de 3 litros de capacidad, de acero inoxidable AISI 430 NEGRO , con pedal de apertura de tapa, de 270 mm de altura y 170 mm de diámetro.
Criterio de medición de proyecto: Número de unidades previstas, según documentación gráfica de Proyecto.
Criterio de medición de obra: Se medirá el número de unidades realmente colocadas según especificaciones de Proyecto.</t>
  </si>
  <si>
    <t>Total SMH010</t>
  </si>
  <si>
    <t>SME010</t>
  </si>
  <si>
    <t>Dispensador de papel higiénico.</t>
  </si>
  <si>
    <t>Portarrollos de papel higiénico, industrial, con disposición mural, carcasa de ABS de color blanco, para un rollo de papel de 240 m de longitud, con cierre mediante cerradura y llave.
Incluye: Replanteo. Colocación y fijación.
Criterio de medición de proyecto: Número de unidades previstas, según documentación gráfica de Proyecto.
Criterio de medición de obra: Se medirá el número de unidades realmente colocadas según especificaciones de Proyecto.</t>
  </si>
  <si>
    <t>Total SME010</t>
  </si>
  <si>
    <t>SIR010_01</t>
  </si>
  <si>
    <t>Elemento de señalización.</t>
  </si>
  <si>
    <t>Rótulo con soporte de aluminio dorado para señalización de planta, de 90x80 mm, con las letras o números adheridos al soporte.
Incluye: Replanteo. Fijación en paramento mediante elementos de anclaje.
Criterio de medición de proyecto: Número de unidades previstas, según documentación gráfica de Proyecto.
Criterio de medición de obra: Se medirá el número de unidades realmente colocadas según especificaciones de Proyecto.</t>
  </si>
  <si>
    <t>VEST. ADAPTADO</t>
  </si>
  <si>
    <t>Total SIR010_01</t>
  </si>
  <si>
    <t>Total ARQ08.02.01</t>
  </si>
  <si>
    <t>ARQ08.02.02</t>
  </si>
  <si>
    <t>VEST. FEMENINO</t>
  </si>
  <si>
    <t>SAI020</t>
  </si>
  <si>
    <t>Inodoro suspendido, de porcelana sanitaria.</t>
  </si>
  <si>
    <t>Inodoro de porcelana sanitaria, suspendido, con salida para conexión horizontal, gama media, colores especiales, de 480x400 mm, con asiento y tapa lacados. Incluso elementos de fijación y silicona para sellado de juntas.
Incluye: Replanteo. Colocación y fijación del aparato. Montaje del desagüe. Conexión a la red de evacuación. Conexión a la red de agua fría. Comprobación de su correcto funcionamiento. Sellado de juntas.
Criterio de medición de proyecto: Número de unidades previstas, según documentación gráfica de Proyecto.
Criterio de medición de obra: Se medirá el número de unidades realmente colocadas según especificaciones de Proyecto.</t>
  </si>
  <si>
    <t>Total SAI020</t>
  </si>
  <si>
    <t>SAI120</t>
  </si>
  <si>
    <t>Cisterna empotrada para inodoro suspendido.</t>
  </si>
  <si>
    <t>Cisterna, descarga doble de 6-9 l o única, con ajuste de fábrica a 6 l para descarga total y a 3 l para descarga parcial, sobre bastidor premontado, de 1130 mm de altura y 500 mm de anchura, de acero con revestimiento anticorrosión, con patas de apoyo ajustables en altura hasta 200 mm, para inodoro suspendido, serie Rapid SL, modelo 38 528 001 "GROHE", con 4 conexiones de suministro (izquierda inferior, derecha inferior, izquierda superior y derecha superior), posibilidad de instalación del pulsador en posición vertical u horizontal, bajo nivel de ruido, aislamiento frente a la condensación, válvula de descarga neumática AV1, tubo guía para tubo de alimentación de aparatos sanitarios, codo de desagüe de polipropileno de 90 mm de diámetro, manguito adaptador de polipropileno, varillas roscadas para soporte de inodoro y elementos de fijación, con juego de anclajes de pared, ajustable en longitud entre 130 y 230 mm, serie Rapid SL, modelo 38 558 00M y pulsador para accionamiento neumático, de ABS, color negro acabado mate, de descarga doble, serie Skate Cosmopolitan, modelo 38 732 KF0 "GROHE", de 156x197x12 mm,. Instalación empotrada en tabique de placas de yeso.
Incluye: Replanteo. Colocación y fijación de la cisterna. Conexión a la red de evacuación. Conexión a la red de agua fría. Montaje de accesorios y complementos. Comprobación de su correcto funcionamiento.
Criterio de medición de proyecto: Número de unidades previstas, según documentación gráfica de Proyecto.
Criterio de medición de obra: Se medirá el número de unidades realmente colocadas según especificaciones de Proyecto.</t>
  </si>
  <si>
    <t>Total SAI120</t>
  </si>
  <si>
    <t>SAL045</t>
  </si>
  <si>
    <t>Lavabo suspendido, de porcelana sanitaria.</t>
  </si>
  <si>
    <t>Lavabo de porcelana sanitaria, con pedestal, gama FLIESEN HUSEL GmbH, color blanco, de 1440x500x250 mm, y desagüe, acabado cromado. Incluso juego de fijación y silicona para sellado de juntas.
Ejecutado a medida, bajo pedido específico a HUSEL con referencia de piezas de gres porcelánico REFIN LARIX FRESH LE14 de 25x150x9 mm.
Criterio de valoración económica: El precio no incluye la grifería.
Incluye: Replanteo. Colocación y fijación del aparato. Montaje del desagüe. Conexión a la red de evacuación. Comprobación de su correcto funcionamiento. Sellado de juntas.
Criterio de medición de proyecto: Número de unidades previstas, según documentación gráfica de Proyecto.
Criterio de medición de obra: Se medirá el número de unidades realmente colocadas según especificaciones de Proyecto.</t>
  </si>
  <si>
    <t>Total SAL045</t>
  </si>
  <si>
    <t>PIDET3359BH</t>
  </si>
  <si>
    <t>Espejo rectangular sin luz 120x70 cm</t>
  </si>
  <si>
    <t>Total PIDET3359BH</t>
  </si>
  <si>
    <t>PIDEA7560B3</t>
  </si>
  <si>
    <t>SENSORFLOW, monomando electrónico, inst. pared obra, c/batería, temperatura no ajustable, negro brillo</t>
  </si>
  <si>
    <t>Total PIDEA7560B3</t>
  </si>
  <si>
    <t>SGD010</t>
  </si>
  <si>
    <t>Grifería temporizada para ducha.</t>
  </si>
  <si>
    <t>Grifería temporizada, instalación empotrada formada por parte empotrable de grifo mezclador con temporizador, mural, para ducha, de 1/2", serie Eurosmart Cosmopolitan T, modelo 36 322 001 "GROHE", con brida adhesiva para montaje, elementos de conexión, llaves de corte, válvula antirretorno y manguito de estanqueidad y parte vista de grifo mezclador con temporizador, mural, para ducha, de 1/2", serie Eurosmart Cosmopolitan T, modelo 36 321 000 "GROHE", acabado cromado, con pulsador, con tiempo de flujo ajustable a 7, 15 y 30 segundos, limitador de temperatura ajustable y filtros.
Criterio de valoración económica: El precio no incluye la ducha mural.
Incluye: Colocación. Conexionado y comprobación de su correcto funcionamiento.
Criterio de medición de proyecto: Número de unidades previstas, según documentación gráfica de Proyecto.
Criterio de medición de obra: Se medirá el número de unidades realmente colocadas según especificaciones de Proyecto.</t>
  </si>
  <si>
    <t>Total SGD010</t>
  </si>
  <si>
    <t>SMA050</t>
  </si>
  <si>
    <t>Colgador para baño.</t>
  </si>
  <si>
    <t>Colgador para baño, serie Essentials, modelo 10 246 024 30 "GROHE", color negro acabado mate. Fijación al soporte con las sujeciones suministradas por el fabricante.
Incluye: Replanteo. Colocación y fijación.
Criterio de medición de proyecto: Número de unidades previstas, según documentación gráfica de Proyecto.
Criterio de medición de obra: Se medirá el número de unidades realmente colocadas según especificaciones de Proyecto.</t>
  </si>
  <si>
    <t>Total SMA050</t>
  </si>
  <si>
    <t>SMA022</t>
  </si>
  <si>
    <t>Jabonera para baño.</t>
  </si>
  <si>
    <t>Jabonera de pared, para baño, de acero lacado negro, acabado satinado, circular, con soporte mural. Fijación al soporte con las sujeciones suministradas por el fabricante.
Incluye: Replanteo. Colocación y fijación.
Criterio de medición de proyecto: Número de unidades previstas, según documentación gráfica de Proyecto.
Criterio de medición de obra: Se medirá el número de unidades realmente colocadas según especificaciones de Proyecto.</t>
  </si>
  <si>
    <t>Total SMA022</t>
  </si>
  <si>
    <t>SMA032</t>
  </si>
  <si>
    <t>Escobillero para baño.</t>
  </si>
  <si>
    <t>Escobillero de pared, con soporte mural, serie Essentials, modelo 10 246 824 30 "GROHE", color negro acabado mate. Fijación al soporte con las sujeciones suministradas por el fabricante.
Incluye: Replanteo. Colocación y fijación.
Criterio de medición de proyecto: Número de unidades previstas, según documentación gráfica de Proyecto.
Criterio de medición de obra: Se medirá el número de unidades realmente colocadas según especificaciones de Proyecto.</t>
  </si>
  <si>
    <t>Total SMA032</t>
  </si>
  <si>
    <t>SIR010</t>
  </si>
  <si>
    <t>Rótulo con soporte de aluminio lacado para señalización de local, de 250x80 mm, con las letras o números adheridos al soporte.
Incluye: Replanteo. Fijación en paramento mediante elementos de anclaje.
Criterio de medición de proyecto: Número de unidades previstas, según documentación gráfica de Proyecto.
Criterio de medición de obra: Se medirá el número de unidades realmente colocadas según especificaciones de Proyecto.</t>
  </si>
  <si>
    <t>VESTUARIO FEM</t>
  </si>
  <si>
    <t>Total SIR010</t>
  </si>
  <si>
    <t>Total ARQ08.02.02</t>
  </si>
  <si>
    <t>ARQ08.02.03</t>
  </si>
  <si>
    <t>VEST. MASCULINO</t>
  </si>
  <si>
    <t>SAU100</t>
  </si>
  <si>
    <t>Bastidor empotrado para urinario.</t>
  </si>
  <si>
    <t>Bastidor tubular premontado, regulable en altura hasta 200 mm, acabado con imprimación antioxidante, de 120 a 170 mm de profundidad, para urinario, con sistema de montaje rápido y fácil, con fijaciones, soporte regulable en altura para urinario, accesorios para conexión de la grifería, latiguillo flexible de 1/2" de diámetro y tubo de desagüe de 50 mm de diámetro. Instalación empotrada en tabique de placas de yeso.
Incluye: Replanteo. Colocación y fijación. Conexión a la red de evacuación. Conexión a la red de agua fría. Comprobación de su correcto funcionamiento.
Criterio de medición de proyecto: Número de unidades previstas, según documentación gráfica de Proyecto.
Criterio de medición de obra: Se medirá el número de unidades realmente colocadas según especificaciones de Proyecto.</t>
  </si>
  <si>
    <t>Total SAU100</t>
  </si>
  <si>
    <t>SAU001</t>
  </si>
  <si>
    <t>Urinario de porcelana sanitaria.</t>
  </si>
  <si>
    <t>Urinario, de porcelana sanitaria, color NEGRO, con alimentación y desagüe empotrados, serie Bau, modelo 39 438 000 "GROHE", de 355x337x552 mm. Incluso elementos de fijación y silicona para sellado de juntas.
Criterio de valoración económica: El precio no incluye la grifería ni el sifón.
Incluye: Replanteo. Colocación y fijación del aparato. Montaje del desagüe. Conexión a la red de evacuación. Comprobación de su correcto funcionamiento. Sellado de juntas.
Criterio de medición de proyecto: Número de unidades previstas, según documentación gráfica de Proyecto.
Criterio de medición de obra: Se medirá el número de unidades realmente colocadas según especificaciones de Proyecto.</t>
  </si>
  <si>
    <t>Total SAU001</t>
  </si>
  <si>
    <t>SAU110</t>
  </si>
  <si>
    <t>Bastidor empotrado para separador de urinarios.</t>
  </si>
  <si>
    <t>Bastidor tubular premontado, regulable en altura hasta 200 mm, acabado con imprimación antioxidante, de 120 a 170 mm de profundidad, para separador de urinarios y barra de sujeción para minusválidos, rehabilitación y tercera edad, con sistema de montaje rápido y fácil, con fijaciones y panel de madera reforzada. Instalación empotrada en tabique de placas de yeso.
Incluye: Replanteo. Colocación y fijación.
Criterio de medición de proyecto: Número de unidades previstas, según documentación gráfica de Proyecto.
Criterio de medición de obra: Se medirá el número de unidades realmente colocadas según especificaciones de Proyecto.</t>
  </si>
  <si>
    <t>Total SAU110</t>
  </si>
  <si>
    <t>VESTUARIO MASC</t>
  </si>
  <si>
    <t>Total ARQ08.02.03</t>
  </si>
  <si>
    <t>ARQ08.02.04</t>
  </si>
  <si>
    <t>PARQUING</t>
  </si>
  <si>
    <t>ROO030</t>
  </si>
  <si>
    <t>Marcado de plazas de garaje.</t>
  </si>
  <si>
    <t>Aplicación manual de dos manos de pintura plástica, color blanco, acabado satinado, textura lisa, diluidas con un 10 a 15% de agua; para marcado de plazas de garaje, con líneas de 5 cm de anchura, continuas o discontinuas.
Incluye: Preparación de la superficie. Ejecución del marcado.
Criterio de medición de proyecto: Longitud medida según documentación gráfica de Proyecto.
Criterio de medición de obra: Se medirá la longitud realmente ejecutada según especificaciones de Proyecto.</t>
  </si>
  <si>
    <t>Total ROO030</t>
  </si>
  <si>
    <t>Total ARQ08.02.04</t>
  </si>
  <si>
    <t>ARQ08.02.05</t>
  </si>
  <si>
    <t>SALA LIMPIEZA</t>
  </si>
  <si>
    <t>SAV005</t>
  </si>
  <si>
    <t>Vertedero de porcelana sanitaria.</t>
  </si>
  <si>
    <t>Vertedero de porcelana sanitaria, monobloque, gama básica, color blanco, de 540x415 mm. Incluso silicona para sellado de juntas.
Criterio de valoración económica: El precio no incluye la grifería.
Incluye: Replanteo. Colocación y fijación del aparato. Montaje del desagüe. Conexión a la red de evacuación. Comprobación de su correcto funcionamiento. Sellado de juntas.
Criterio de medición de proyecto: Número de unidades previstas, según documentación gráfica de Proyecto.
Criterio de medición de obra: Se medirá el número de unidades realmente colocadas según especificaciones de Proyecto.</t>
  </si>
  <si>
    <t>Total SAV005</t>
  </si>
  <si>
    <t>SGL020</t>
  </si>
  <si>
    <t>Grifería monomando para vertedero.</t>
  </si>
  <si>
    <t>Grifería monomando formada por grifo mezclador monomando mural, gama baja, de latón, acabado cromado, con cartucho cerámico, aireador y sin desagüe automático. Incluso elementos de conexión, enlaces de alimentación flexibles de 3/8" de diámetro y 350 mm de longitud, válvula antirretorno y dos llaves de paso.
Incluye: Replanteo. Colocación. Conexionado. Comprobación de su correcto funcionamiento.
Criterio de medición de proyecto: Número de unidades previstas, según documentación gráfica de Proyecto.
Criterio de medición de obra: Se medirá el número de unidades realmente colocadas según especificaciones de Proyecto.</t>
  </si>
  <si>
    <t>Total ARQ08.02.05</t>
  </si>
  <si>
    <t>Total ARQ08.02</t>
  </si>
  <si>
    <t>Total ARQ08</t>
  </si>
  <si>
    <t>ARQ09</t>
  </si>
  <si>
    <t>SANEAMIENTO GG</t>
  </si>
  <si>
    <t>ARQ09.01</t>
  </si>
  <si>
    <t>UMOL1004650</t>
  </si>
  <si>
    <t>Tubo evacuación EVAC+ multicapa con junta pegada UNE-EN 1453 Ø32, 5m</t>
  </si>
  <si>
    <t>Tubería de PVC de evacuación multicapa UNE-EN 1453 y NF Me Evac+ con junta pegada de Molecor de 32 mm de diámetro, colocada en instalaciones interiores de desagüe, para baños y cocinas, con p.p. de piezas especiales de PVC y con unión pegada, instalada y funcionando.</t>
  </si>
  <si>
    <t>PREVISIÓN CONDENSADOS AC</t>
  </si>
  <si>
    <t>Total UMOL1004650</t>
  </si>
  <si>
    <t>UMOL1100785</t>
  </si>
  <si>
    <t>Tubo evacuación EVAC+ multicapa con junta pegada UNE-EN 1453 Ø40, 5m</t>
  </si>
  <si>
    <t>Tubería de PVC de evacuación multicapa UNE-EN 1453 y NF Me Evac+ con junta pegada de Molecor de 40 mm de diámetro, colocada en instalaciones interiores de desagüe, para baños y cocinas, con p.p. de piezas especiales de PVC y con unión pegada, instalada y funcionando.</t>
  </si>
  <si>
    <t>Total UMOL1100785</t>
  </si>
  <si>
    <t>UMOL1100787</t>
  </si>
  <si>
    <t>Tubo evacuación EVAC+ multicapa con junta pegada UNE-EN 1453 Ø50, 5m</t>
  </si>
  <si>
    <t>Tubería de PVC de evacuación multicapa UNE-EN 1453 y NF Me Evac+ con junta pegada de Molecor de 50 mm de diámetro, colocada en instalaciones interiores de desagüe, para baños y cocinas, con p.p. de piezas especiales de PVC y con unión pegada, instalada y funcionando.</t>
  </si>
  <si>
    <t>Total UMOL1100787</t>
  </si>
  <si>
    <t>Total ARQ09.01</t>
  </si>
  <si>
    <t>ARQ09.02</t>
  </si>
  <si>
    <t>NIH130</t>
  </si>
  <si>
    <t>Impermeabilización de ducha de obra con sumidero, sistema "ESTIL GURU".</t>
  </si>
  <si>
    <t>Impermeabilización de paramentos verticales y horizontales de ducha de obra con sumidero, sistema EVOLUX INOX "ESTIL GURU", compuesta por kit EVOLUX LISA 11,6x11,6, formado por lámina impermeabilizante flexible tipo EVAC de 1500x2000 mm compuesta de una doble hoja de poliolefina termoplástica con acetato de vinil etileno, con ambas caras revestidas de fibras de poliéster y polipropileno no tejidas, de 0,45 mm de espesor y 270 g/m², según UNE-EN 13956, con unión sellada en fábrica a un adaptador especial para conexión a el sumidero sifónico, convertible en no sifónico de PVC de 78 mm de altura, salida horizontal de 50 mm de diámetro, con rejilla, LISA, de acero inoxidable AISI 304, acabado satinado, de 116x116x1,5 mm, manguito con reducción, para unión con junta elástica, de 50 mm de diámetro nominal en un extremo y 40 mm de diámetro nominal en el otro extremo; filtro de pelos; dos piezas para la resolución de ángulos internos, W-S DIN y dos piezas para la resolución de encuentros con tuberías pasantes de 25 mm de diámetro, W-S TUB, para una altura de instalación de 90 mm, y lámina impermeabilizante flexible tipo EVAC, WATER-STOP, compuesta de una doble hoja de poliolefina termoplástica con acetato de vinil etileno, con ambas caras revestidas de fibras de poliéster y polipropileno no tejidas, de 0,57 mm de espesor y 270 g/m², fijada al soporte con adhesivo cementoso mejorado C2 E. Incluso complementos de refuerzo en tratamiento de puntos singulares con banda de refuerzo, BANDA W-S 14 y adhesivo elástico impermeabilizante monocomponente, EASEAL.
Criterio de valoración económica: El precio no incluye la formación de pendientes ni el revestimiento.
Incluye: Corte y preparación de las láminas de poliolefinas. Extendido del adhesivo cementoso. Colocación de la impermeabilización. Colocación y fijación del kit. Ejecución de refuerzos en puntos singulares. Resolución de uniones. Sellado de juntas elásticas. Colocación de la rejilla.
Criterio de medición de proyecto: Número de unidades previstas, según documentación gráfica de Proyecto.
Criterio de medición de obra: Se medirá el número de unidades realmente ejecutadas según especificaciones de Proyecto.</t>
  </si>
  <si>
    <t>Total NIH130</t>
  </si>
  <si>
    <t>PGURID31180</t>
  </si>
  <si>
    <t>Canaleta de acero inoxidable 180 cm + rejilla LISA 180</t>
  </si>
  <si>
    <t>Canaleta de acero inoxidable 180 cm + rejilla LISA 180, de GURU, para combinar con el CONJUNTO BASE, que incorpora 3m2 o 4m2 de lámina WATER-STOP.</t>
  </si>
  <si>
    <t>VEST. MASC. HALL DUCHAS</t>
  </si>
  <si>
    <t>VEST. FEM. HALL DUCHAS</t>
  </si>
  <si>
    <t>VEST. MASC. ZONA LOCKERS</t>
  </si>
  <si>
    <t>VEST. FEM. ZONA LOCKERS</t>
  </si>
  <si>
    <t>Total PGURID31180</t>
  </si>
  <si>
    <t>ISB040</t>
  </si>
  <si>
    <t>Tubería para ventilación primaria.</t>
  </si>
  <si>
    <t>Tubería para ventilación primaria de la red de evacuación de aguas, formada por tubo de PVC, de 110 mm de diámetro y 1,4 mm de espesor; unión pegada con adhesivo. Incluso líquido limpiador, adhesivo para tubos y accesorios de PVC, material auxiliar para montaje y sujeción a la obra, accesorios y piezas especiales.
Incluye: Replanteo del recorrido de la tubería para ventilación y de la situación de los elementos de sujeción. Presentación en seco de los tubos. Fijación del material auxiliar para montaje y sujeción a la obra. Montaje, conexionado y comprobación de su correcto funcionamiento.
Criterio de medición de proyecto: Longitud medida según documentación gráfica de Proyecto.
Criterio de medición de obra: Se medirá la longitud realmente ejecutada según especificaciones de Proyecto.</t>
  </si>
  <si>
    <t>TRAMO PREVISIÓN</t>
  </si>
  <si>
    <t>Total ISB040</t>
  </si>
  <si>
    <t>MEDICIONES</t>
  </si>
  <si>
    <t>UMOL1100788</t>
  </si>
  <si>
    <t>Tubo evacuación EVAC+ multicapa con junta pegada UNE-EN 1453 Ø75, 5m</t>
  </si>
  <si>
    <t>Tubería de PVC de evacuación multicapa UNE-EN 1453 y NF Me Evac+ con junta pegada de Molecor de 75 mm de diámetro, colocada en instalaciones interiores de desagüe, para baños y cocinas, con p.p. de piezas especiales de PVC y con unión pegada, instalada y funcionando.</t>
  </si>
  <si>
    <t>Total UMOL1100788</t>
  </si>
  <si>
    <t>UMOL1100791</t>
  </si>
  <si>
    <t>Tubo evacuación EVAC+ multicapa con junta pegada UNE-EN 1453 Ø90, 5m</t>
  </si>
  <si>
    <t>Tubería de PVC de evacuación multicapa UNE-EN 1453 y NF Me Evac+ con junta pegada de Molecor de 90 mm de diámetro, colocada en instalaciones interiores de desagüe, para baños y cocinas, con p.p. de piezas especiales de PVC y con unión pegada, instalada y funcionando.</t>
  </si>
  <si>
    <t>Total UMOL1100791</t>
  </si>
  <si>
    <t>UMOL1100793</t>
  </si>
  <si>
    <t>Tubo evacuación EVAC+ multicapa con junta pegada UNE-EN 1453 Ø110, 5m</t>
  </si>
  <si>
    <t>Tubería de PVC de evacuación multicapa UNE-EN 1453 y NF Me Evac+ con junta pegada de Molecor de 110 mm de diámetro, colocada en instalaciones interiores de desagüe, para baños y cocinas, con p.p. de piezas especiales de PVC y con unión pegada, instalada y funcionando.</t>
  </si>
  <si>
    <t>CONDENSADOS AC PB</t>
  </si>
  <si>
    <t>Total UMOL1100793</t>
  </si>
  <si>
    <t>UMOL1100795</t>
  </si>
  <si>
    <t>Tubo evacuación EVAC+ multicapa con junta pegada UNE-EN 1453 Ø125, 5m</t>
  </si>
  <si>
    <t>Tubería de PVC de evacuación multicapa UNE-EN 1453 y NF Me Evac+ con junta pegada de Molecor de 125 mm de diámetro, colocada en instalaciones interiores de desagüe, para baños y cocinas, con p.p. de piezas especiales de PVC y con unión pegada, instalada y funcionando.</t>
  </si>
  <si>
    <t>Total UMOL1100795</t>
  </si>
  <si>
    <t>UMOL1100797</t>
  </si>
  <si>
    <t>Tubo evacuación EVAC+ multicapa con junta pegada UNE-EN 1453 Ø160, 5m</t>
  </si>
  <si>
    <t>Tubería de PVC de evacuación multicapa UNE-EN 1453 y NF Me Evac+ con junta pegada de Molecor de 160 mm de diámetro, colocada en instalaciones interiores de desagüe, para baños y cocinas, con p.p. de piezas especiales de PVC y con unión pegada, instalada y funcionando.</t>
  </si>
  <si>
    <t>Total UMOL1100797</t>
  </si>
  <si>
    <t>UMOL1100799</t>
  </si>
  <si>
    <t>Tubo evacuación EVAC+ multicapa con junta pegada UNE-EN 1453 Ø200, 5m</t>
  </si>
  <si>
    <t>Tubería de PVC de evacuación multicapa UNE-EN 1453 y NF Me Evac+ con junta pegada de Molecor de 200 mm de diámetro, colocada en instalaciones interiores de desagüe, para baños y cocinas, con p.p. de piezas especiales de PVC y con unión pegada, instalada y funcionando.</t>
  </si>
  <si>
    <t>Total UMOL1100799</t>
  </si>
  <si>
    <t>ASA010</t>
  </si>
  <si>
    <t>Arqueta de obra de fábrica.</t>
  </si>
  <si>
    <t>Arqueta de paso, registrable, enterrada, construida con fábrica de ladrillo cerámico macizo, de 1/2 pie de espesor, recibido con mortero de cemento, industrial, M-5, de dimensiones interiores 60x60x55 cm, sobre solera de hormigón en masa HM-30/B/20/X0+XA2 de 15 cm de espesor, formación de pendiente mínima del 2%, con el mismo tipo de hormigón, enfoscada y bruñida interiormente con mortero de cemento, industrial, con aditivo hidrófugo, M-15 formando aristas y esquinas a media caña, cerrada superiormente con marco y tapa de fundición clase B-125 según UNE-EN 124. Incluso mortero para sellado de juntas y colector de conexión de PVC, de tres entradas y una salida, con tapa de registro, para encuentros.
Criterio de valoración económica: El precio no incluye la excavación ni el relleno del trasdós.
Incluye: Replanteo. Vertido y compactación del hormigón en formación de solera. Formación de la obra de fábrica con ladrillos, previamente humedecidos, colocados con mortero. Conexionado de los colectores a la arqueta. Relleno de hormigón para formación de pendientes. Enfoscado y bruñido con mortero, redondeando los ángulos del fondo y de las paredes interiores de la arqueta. Colocación del colector de conexión de PVC en el fondo de la arqueta. Realización del cierre hermético y colocación de la tapa y los accesorios. Comprobación de su correcto funcionamiento. Realización de pruebas de servicio.
Criterio de medición de proyecto: Número de unidades previstas, según documentación gráfica de Proyecto.
Criterio de medición de obra: Se medirá el número de unidades realmente ejecutadas según especificaciones de Proyecto.</t>
  </si>
  <si>
    <t>GENERAL</t>
  </si>
  <si>
    <t>RECOGIDA VESTUARIOS</t>
  </si>
  <si>
    <t>Total ASA010</t>
  </si>
  <si>
    <t>RED SANEAMIENTO ENT</t>
  </si>
  <si>
    <t>DESC. CONDESANDOS AC</t>
  </si>
  <si>
    <t>ADE010</t>
  </si>
  <si>
    <t>Excavación de zanjas y pozos.</t>
  </si>
  <si>
    <t>Excavación de zanjas para instalaciones hasta una profundidad de 2 m, en suelo de arcilla semidura, con medios mecánicos, y carga a camión.
Criterio de valoración económica: El precio no incluye el transporte de los materiales excavados.
Incluye: Replanteo general y fijación de los puntos y niveles de referencia. Colocación de las camillas en las esquinas y extremos de las alineaciones. Excavación en sucesivas franjas horizontales y extracción de tierras. Refinado de fondos con extracción de las tierras. Carga a camión de los materiales excavados.
Criterio de medición de proyecto: Volumen medido sobre las secciones teóricas de la excavación, según documentación gráfica de Proyecto, sin duplicar esquinas ni encuentros.
Criterio de medición de obra: Se medirá el volumen teórico ejecutado según especificaciones de Proyecto, sin duplicar esquinas ni encuentros y sin incluir los incrementos por excesos de excavación no autorizados, ni el relleno necesario para reconstruir la sección teórica por defectos imputables al Contratista. Se medirá la excavación una vez realizada y antes de que sobre ella se efectúe ningún tipo de relleno. Si el Contratista cerrase la excavación antes de conformada la medición, se entenderá que se aviene a lo que unilateralmente determine el director de la ejecución de la obra.</t>
  </si>
  <si>
    <t>Total ADE010</t>
  </si>
  <si>
    <t>ADR010</t>
  </si>
  <si>
    <t>Relleno de zanjas para instalaciones.</t>
  </si>
  <si>
    <t>Relleno envolvente y principal de zanjas para instalaciones, con arena de 0 a 5 mm de diámetro y compactación en tongadas sucesivas de 20 cm de espesor máximo con pisón vibrante de guiado manual, hasta alcanzar una densidad seca no inferior al 95% de la máxima obtenida en el ensayo Proctor Modificado, realizado según UNE 103501. Incluso cinta o distintivo indicador de la instalación.
Criterio de valoración económica: El precio no incluye la realización del ensayo Proctor Modificado.
Incluye: Extendido del material de relleno en tongadas de espesor uniforme. Humectación o desecación de cada tongada. Colocación de cinta o distintivo indicador de la instalación. Compactación.
Criterio de medición de proyecto: Volumen medido sobre las secciones teóricas de la excavación, según documentación gráfica de Proyecto.
Criterio de medición de obra: Se medirá, en perfil compactado, el volumen realmente ejecutado según especificaciones de Proyecto, sin incluir los incrementos por excesos de excavación no autorizados.</t>
  </si>
  <si>
    <t>Relleno Zanjas</t>
  </si>
  <si>
    <t>Total ADR010</t>
  </si>
  <si>
    <t>Total ARQ09.02</t>
  </si>
  <si>
    <t>Total ARQ09</t>
  </si>
  <si>
    <t>ARQ10</t>
  </si>
  <si>
    <t>GESTIÓN RESIDUOS GG</t>
  </si>
  <si>
    <t>GRA010</t>
  </si>
  <si>
    <t>Transporte de residuos inertes con contenedor.</t>
  </si>
  <si>
    <t>Transporte de mezcla sin clasificar de residuos inertes producidos en obras de construcción y/o demolición, con contenedor de 7 m³, a vertedero específico, instalación de tratamiento de residuos de construcción y demolición externa a la obra o centro de valorización o eliminación de residuos. Incluso servicio de entrega, alquiler y recogida en obra del contenedor.
Incluye: Carga a camión del contenedor. Transporte de residuos de construcción a vertedero específico, instalación de tratamiento de residuos de construcción y demolición externa a la obra o centro de valorización o eliminación de residuos.
Criterio de medición de proyecto: Número de unidades previstas, según documentación gráfica de Proyecto.
Criterio de medición de obra: Se medirá el número de unidades realmente transportadas según especificaciones de Proyecto.</t>
  </si>
  <si>
    <t>ZONA MUELLE/MONTACARGAS</t>
  </si>
  <si>
    <t>RASA SANEAMIENTO</t>
  </si>
  <si>
    <t>Demoliciones</t>
  </si>
  <si>
    <t>Total GRA010</t>
  </si>
  <si>
    <t>GTA010</t>
  </si>
  <si>
    <t>Transporte de tierras con contenedor.</t>
  </si>
  <si>
    <t>Transporte de tierras con contenedor de 7 m³, a vertedero específico, instalación de tratamiento de residuos de construcción y demolición externa a la obra o centro de valorización o eliminación de residuos. Incluso servicio de entrega, alquiler y recogida en obra del contenedor.
Incluye: Carga a camión del contenedor. Transporte de residuos de construcción a vertedero específico, instalación de tratamiento de residuos de construcción y demolición externa a la obra o centro de valorización o eliminación de residuos.
Criterio de medición de proyecto: Número de unidades previstas, según documentación gráfica de Proyecto.
Criterio de medición de obra: Se medirá el número de unidades realmente transportadas según especificaciones de Proyecto.</t>
  </si>
  <si>
    <t>Total GTA010</t>
  </si>
  <si>
    <t>GRB010</t>
  </si>
  <si>
    <t>Canon de vertido por entrega de contenedor con residuos inertes a gestor autorizado.</t>
  </si>
  <si>
    <t>Canon de vertido por entrega de contenedor de 7 m³ con residuos inertes de ladrillos, tejas y materiales cerámicos, producidos en obras de construcción y/o demolición, en vertedero específico, instalación de tratamiento de residuos de construcción y demolición externa a la obra o centro de valorización o eliminación de residuos.
Criterio de valoración económica: El precio no incluye el servicio de entrega, el alquiler, la recogida en obra del contenedor ni el transporte.
Criterio de medición de proyecto: Número de unidades previstas, según documentación gráfica de Proyecto.
Criterio de medición de obra: Se medirá el número de unidades realmente entregadas según especificaciones de Proyecto.</t>
  </si>
  <si>
    <t>Zona muelle</t>
  </si>
  <si>
    <t>Total GRB010</t>
  </si>
  <si>
    <t>100.20</t>
  </si>
  <si>
    <t>Tasas depósito gestión residuos</t>
  </si>
  <si>
    <t>Total 100.20</t>
  </si>
  <si>
    <t>Total ARQ10</t>
  </si>
  <si>
    <t>ARQ11</t>
  </si>
  <si>
    <t>SEGURIDAD Y SALUD OBRA GG</t>
  </si>
  <si>
    <t>95.05</t>
  </si>
  <si>
    <t>PROTECCIONES COLECTIVAS</t>
  </si>
  <si>
    <t>95.05.00</t>
  </si>
  <si>
    <t>MEDIDAS DE PROTECCIÓN PERSONALES Y COLECTIVAS</t>
  </si>
  <si>
    <t>Medidas de protección personales y colectivas a realizar para todo el personal y la propia obra, en cumplimiento de la Normativa de Seguridad e Higiene en el trabajo. Según mediciones del estudio y plan de seguridad.</t>
  </si>
  <si>
    <t>95.05.01</t>
  </si>
  <si>
    <t>ud</t>
  </si>
  <si>
    <t>MONTAJE ANDAMIO MODULAR</t>
  </si>
  <si>
    <t>Alquiler, montaje y posterior desmontaje de andamio modular para trabajos de cerramientos y divisorias interiores en huecos especiales de nucleos de escaleras y fosos de ascensor, por parte de empresa especialista. Previsión 2 semanas de andamio modular de 1,90 x 1,70 x 8,60 mts + barandillas de seguridad.</t>
  </si>
  <si>
    <t>Andamio modular nucleo escaleras</t>
  </si>
  <si>
    <t>Total 95.05.01</t>
  </si>
  <si>
    <t>Total 95.05</t>
  </si>
  <si>
    <t>95.25</t>
  </si>
  <si>
    <t>SEGURIDAD PARTIDA GENÉRICA</t>
  </si>
  <si>
    <t>95.25.00</t>
  </si>
  <si>
    <t>Medidas de protección personales y colectivas a realizar para todo el personal y la propia obra, en cumplimiento de la Normativa de Seguridad e Higiene en el trabajo. Según mediciones del estudio de seguridad y salud del proyecto.</t>
  </si>
  <si>
    <t>Total 95.25</t>
  </si>
  <si>
    <t>Total ARQ11</t>
  </si>
  <si>
    <t>Total 0</t>
  </si>
  <si>
    <t>,</t>
  </si>
  <si>
    <t>Partida Repetida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</si>
</sst>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Calibri"/>
      <family val="2"/>
      <scheme val="minor"/>
    </font>
    <font>
      <b/>
      <i/>
      <sz val="10"/>
      <color theme="1"/>
      <name val="Calibri"/>
      <family val="2"/>
      <scheme val="minor"/>
    </font>
    <font>
      <b/>
      <sz val="8"/>
      <color theme="1"/>
      <name val="Calibri"/>
      <family val="2"/>
      <scheme val="minor"/>
    </font>
    <font>
      <b/>
      <sz val="8"/>
      <color rgb="FFFF40FF"/>
      <name val="Calibri"/>
      <family val="2"/>
      <scheme val="minor"/>
    </font>
    <font>
      <sz val="8"/>
      <color theme="1"/>
      <name val="Calibri"/>
      <family val="2"/>
      <scheme val="minor"/>
    </font>
    <font>
      <sz val="8"/>
      <color rgb="FFFF40FF"/>
      <name val="Calibri"/>
      <family val="2"/>
      <scheme val="minor"/>
    </font>
  </fonts>
  <fills count="8">
    <fill>
      <patternFill patternType="none"/>
    </fill>
    <fill>
      <patternFill patternType="gray125"/>
    </fill>
    <fill>
      <patternFill patternType="solid">
        <fgColor rgb="FF98C7AF"/>
        <bgColor indexed="64"/>
      </patternFill>
    </fill>
    <fill>
      <patternFill patternType="solid">
        <fgColor rgb="FFACD1BE"/>
        <bgColor indexed="64"/>
      </patternFill>
    </fill>
    <fill>
      <patternFill patternType="solid">
        <fgColor rgb="FFFFEDDB"/>
        <bgColor indexed="64"/>
      </patternFill>
    </fill>
    <fill>
      <patternFill patternType="solid">
        <fgColor rgb="FFC0C0C0"/>
        <bgColor indexed="64"/>
      </patternFill>
    </fill>
    <fill>
      <patternFill patternType="solid">
        <fgColor rgb="FFBFDBCD"/>
        <bgColor indexed="64"/>
      </patternFill>
    </fill>
    <fill>
      <patternFill patternType="solid">
        <fgColor rgb="FFD3E5DC"/>
        <bgColor indexed="64"/>
      </patternFill>
    </fill>
  </fills>
  <borders count="1">
    <border>
      <left/>
      <right/>
      <top/>
      <bottom/>
      <diagonal/>
    </border>
  </borders>
  <cellStyleXfs count="1">
    <xf numFmtId="0" fontId="0" fillId="0" borderId="0"/>
  </cellStyleXfs>
  <cellXfs count="34">
    <xf numFmtId="0" fontId="0" fillId="0" borderId="0" xfId="0"/>
    <xf numFmtId="0" fontId="1" fillId="0" borderId="0" xfId="0" applyFont="1" applyAlignment="1">
      <alignment vertical="top"/>
    </xf>
    <xf numFmtId="49" fontId="2" fillId="2" borderId="0" xfId="0" applyNumberFormat="1" applyFont="1" applyFill="1" applyAlignment="1">
      <alignment vertical="top"/>
    </xf>
    <xf numFmtId="0" fontId="2" fillId="2" borderId="0" xfId="0" applyFont="1" applyFill="1" applyAlignment="1">
      <alignment vertical="top"/>
    </xf>
    <xf numFmtId="3" fontId="3" fillId="2" borderId="0" xfId="0" applyNumberFormat="1" applyFont="1" applyFill="1" applyAlignment="1">
      <alignment vertical="top"/>
    </xf>
    <xf numFmtId="4" fontId="3" fillId="2" borderId="0" xfId="0" applyNumberFormat="1" applyFont="1" applyFill="1" applyAlignment="1">
      <alignment vertical="top"/>
    </xf>
    <xf numFmtId="49" fontId="2" fillId="3" borderId="0" xfId="0" applyNumberFormat="1" applyFont="1" applyFill="1" applyAlignment="1">
      <alignment vertical="top"/>
    </xf>
    <xf numFmtId="0" fontId="2" fillId="3" borderId="0" xfId="0" applyFont="1" applyFill="1" applyAlignment="1">
      <alignment vertical="top"/>
    </xf>
    <xf numFmtId="4" fontId="3" fillId="3" borderId="0" xfId="0" applyNumberFormat="1" applyFont="1" applyFill="1" applyAlignment="1">
      <alignment vertical="top"/>
    </xf>
    <xf numFmtId="49" fontId="4" fillId="4" borderId="0" xfId="0" applyNumberFormat="1" applyFont="1" applyFill="1" applyAlignment="1">
      <alignment vertical="top"/>
    </xf>
    <xf numFmtId="49" fontId="4" fillId="0" borderId="0" xfId="0" applyNumberFormat="1" applyFont="1" applyAlignment="1">
      <alignment vertical="top"/>
    </xf>
    <xf numFmtId="0" fontId="4" fillId="0" borderId="0" xfId="0" applyFont="1" applyAlignment="1">
      <alignment vertical="top"/>
    </xf>
    <xf numFmtId="4" fontId="5" fillId="0" borderId="0" xfId="0" applyNumberFormat="1" applyFont="1" applyAlignment="1">
      <alignment vertical="top"/>
    </xf>
    <xf numFmtId="49" fontId="4" fillId="0" borderId="0" xfId="0" applyNumberFormat="1" applyFont="1" applyAlignment="1">
      <alignment vertical="top" wrapText="1"/>
    </xf>
    <xf numFmtId="164" fontId="4" fillId="0" borderId="0" xfId="0" applyNumberFormat="1" applyFont="1" applyAlignment="1">
      <alignment vertical="top"/>
    </xf>
    <xf numFmtId="4" fontId="4" fillId="0" borderId="0" xfId="0" applyNumberFormat="1" applyFont="1" applyAlignment="1">
      <alignment vertical="top"/>
    </xf>
    <xf numFmtId="49" fontId="2" fillId="0" borderId="0" xfId="0" applyNumberFormat="1" applyFont="1" applyAlignment="1">
      <alignment vertical="top"/>
    </xf>
    <xf numFmtId="4" fontId="3" fillId="0" borderId="0" xfId="0" applyNumberFormat="1" applyFont="1" applyAlignment="1">
      <alignment vertical="top"/>
    </xf>
    <xf numFmtId="0" fontId="4" fillId="5" borderId="0" xfId="0" applyFont="1" applyFill="1" applyAlignment="1">
      <alignment vertical="top"/>
    </xf>
    <xf numFmtId="49" fontId="2" fillId="6" borderId="0" xfId="0" applyNumberFormat="1" applyFont="1" applyFill="1" applyAlignment="1">
      <alignment vertical="top"/>
    </xf>
    <xf numFmtId="0" fontId="2" fillId="6" borderId="0" xfId="0" applyFont="1" applyFill="1" applyAlignment="1">
      <alignment vertical="top"/>
    </xf>
    <xf numFmtId="4" fontId="3" fillId="6" borderId="0" xfId="0" applyNumberFormat="1" applyFont="1" applyFill="1" applyAlignment="1">
      <alignment vertical="top"/>
    </xf>
    <xf numFmtId="49" fontId="2" fillId="7" borderId="0" xfId="0" applyNumberFormat="1" applyFont="1" applyFill="1" applyAlignment="1">
      <alignment vertical="top"/>
    </xf>
    <xf numFmtId="0" fontId="2" fillId="7" borderId="0" xfId="0" applyFont="1" applyFill="1" applyAlignment="1">
      <alignment vertical="top"/>
    </xf>
    <xf numFmtId="4" fontId="3" fillId="7" borderId="0" xfId="0" applyNumberFormat="1" applyFont="1" applyFill="1" applyAlignment="1">
      <alignment vertical="top"/>
    </xf>
    <xf numFmtId="3" fontId="4" fillId="0" borderId="0" xfId="0" applyNumberFormat="1" applyFont="1" applyAlignment="1">
      <alignment vertical="top"/>
    </xf>
    <xf numFmtId="4" fontId="2" fillId="3" borderId="0" xfId="0" applyNumberFormat="1" applyFont="1" applyFill="1" applyAlignment="1">
      <alignment vertical="top"/>
    </xf>
    <xf numFmtId="0" fontId="1" fillId="0" borderId="0" xfId="0" applyFont="1" applyAlignment="1">
      <alignment vertical="top" wrapText="1"/>
    </xf>
    <xf numFmtId="49" fontId="2" fillId="2" borderId="0" xfId="0" applyNumberFormat="1" applyFont="1" applyFill="1" applyAlignment="1">
      <alignment vertical="top" wrapText="1"/>
    </xf>
    <xf numFmtId="49" fontId="2" fillId="3" borderId="0" xfId="0" applyNumberFormat="1" applyFont="1" applyFill="1" applyAlignment="1">
      <alignment vertical="top" wrapText="1"/>
    </xf>
    <xf numFmtId="0" fontId="4" fillId="0" borderId="0" xfId="0" applyFont="1" applyAlignment="1">
      <alignment vertical="top" wrapText="1"/>
    </xf>
    <xf numFmtId="0" fontId="4" fillId="5" borderId="0" xfId="0" applyFont="1" applyFill="1" applyAlignment="1">
      <alignment vertical="top" wrapText="1"/>
    </xf>
    <xf numFmtId="49" fontId="2" fillId="6" borderId="0" xfId="0" applyNumberFormat="1" applyFont="1" applyFill="1" applyAlignment="1">
      <alignment vertical="top" wrapText="1"/>
    </xf>
    <xf numFmtId="49" fontId="2" fillId="7" borderId="0" xfId="0" applyNumberFormat="1"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0DF2A-A6D5-4A1E-940F-5A0AF8B2A977}">
  <dimension ref="A1:N3527"/>
  <sheetViews>
    <sheetView tabSelected="1" zoomScaleNormal="100" workbookViewId="0">
      <pane xSplit="4" ySplit="1" topLeftCell="E2" activePane="bottomRight" state="frozen"/>
      <selection pane="topRight" activeCell="E1" sqref="E1"/>
      <selection pane="bottomLeft" activeCell="A4" sqref="A4"/>
      <selection pane="bottomRight" activeCell="A5" sqref="A5"/>
    </sheetView>
  </sheetViews>
  <sheetFormatPr baseColWidth="10" defaultColWidth="11.5" defaultRowHeight="15" x14ac:dyDescent="0.2"/>
  <cols>
    <col min="1" max="1" width="14.33203125" bestFit="1" customWidth="1"/>
    <col min="2" max="2" width="6.5" bestFit="1" customWidth="1"/>
    <col min="3" max="3" width="3.6640625" bestFit="1" customWidth="1"/>
    <col min="4" max="4" width="59.5" customWidth="1"/>
    <col min="5" max="5" width="40.5" customWidth="1"/>
    <col min="6" max="6" width="13.83203125" customWidth="1"/>
    <col min="7" max="7" width="8.5" customWidth="1"/>
    <col min="8" max="8" width="8.1640625" customWidth="1"/>
    <col min="9" max="9" width="6.5" customWidth="1"/>
    <col min="10" max="10" width="18.5" bestFit="1" customWidth="1"/>
    <col min="11" max="11" width="7.83203125" bestFit="1" customWidth="1"/>
    <col min="12" max="12" width="9.5" customWidth="1"/>
    <col min="13" max="13" width="9.6640625" customWidth="1"/>
    <col min="14" max="14" width="15.1640625" bestFit="1" customWidth="1"/>
  </cols>
  <sheetData>
    <row r="1" spans="1:13" x14ac:dyDescent="0.2">
      <c r="A1" s="1" t="s">
        <v>0</v>
      </c>
      <c r="B1" s="1" t="s">
        <v>1</v>
      </c>
      <c r="C1" s="1" t="s">
        <v>2</v>
      </c>
      <c r="D1" s="27" t="s">
        <v>3</v>
      </c>
      <c r="E1" s="1" t="s">
        <v>4</v>
      </c>
      <c r="F1" s="1" t="s">
        <v>5</v>
      </c>
      <c r="G1" s="1" t="s">
        <v>6</v>
      </c>
      <c r="H1" s="1" t="s">
        <v>7</v>
      </c>
      <c r="I1" s="1" t="s">
        <v>8</v>
      </c>
      <c r="J1" s="1" t="s">
        <v>9</v>
      </c>
      <c r="K1" s="1" t="s">
        <v>10</v>
      </c>
      <c r="L1" s="1" t="s">
        <v>11</v>
      </c>
      <c r="M1" s="1" t="s">
        <v>12</v>
      </c>
    </row>
    <row r="2" spans="1:13" x14ac:dyDescent="0.2">
      <c r="A2" s="2" t="s">
        <v>13</v>
      </c>
      <c r="B2" s="2" t="s">
        <v>14</v>
      </c>
      <c r="C2" s="2" t="s">
        <v>15</v>
      </c>
      <c r="D2" s="28" t="s">
        <v>16</v>
      </c>
      <c r="E2" s="3"/>
      <c r="F2" s="3"/>
      <c r="G2" s="3"/>
      <c r="H2" s="3"/>
      <c r="I2" s="3"/>
      <c r="J2" s="3"/>
      <c r="K2" s="4">
        <f>K1792</f>
        <v>1</v>
      </c>
      <c r="L2" s="5">
        <f>L1792</f>
        <v>1090988.8999999999</v>
      </c>
      <c r="M2" s="5">
        <f>M1792</f>
        <v>1090988.8999999999</v>
      </c>
    </row>
    <row r="3" spans="1:13" x14ac:dyDescent="0.2">
      <c r="A3" s="6" t="s">
        <v>17</v>
      </c>
      <c r="B3" s="6" t="s">
        <v>14</v>
      </c>
      <c r="C3" s="6" t="s">
        <v>15</v>
      </c>
      <c r="D3" s="29" t="s">
        <v>18</v>
      </c>
      <c r="E3" s="7"/>
      <c r="F3" s="7"/>
      <c r="G3" s="7"/>
      <c r="H3" s="7"/>
      <c r="I3" s="7"/>
      <c r="J3" s="7"/>
      <c r="K3" s="8">
        <f>K259</f>
        <v>1</v>
      </c>
      <c r="L3" s="8">
        <f>L259</f>
        <v>136638.43</v>
      </c>
      <c r="M3" s="8">
        <f>M259</f>
        <v>136638.43</v>
      </c>
    </row>
    <row r="4" spans="1:13" x14ac:dyDescent="0.2">
      <c r="A4" s="9" t="s">
        <v>19</v>
      </c>
      <c r="B4" s="10" t="s">
        <v>20</v>
      </c>
      <c r="C4" s="10" t="s">
        <v>21</v>
      </c>
      <c r="D4" s="13" t="s">
        <v>22</v>
      </c>
      <c r="E4" s="11"/>
      <c r="F4" s="11"/>
      <c r="G4" s="11"/>
      <c r="H4" s="11"/>
      <c r="I4" s="11"/>
      <c r="J4" s="11"/>
      <c r="K4" s="12">
        <f>K11</f>
        <v>27.5</v>
      </c>
      <c r="L4" s="12">
        <f>L11</f>
        <v>17.36</v>
      </c>
      <c r="M4" s="12">
        <f>M11</f>
        <v>477.4</v>
      </c>
    </row>
    <row r="5" spans="1:13" ht="84" x14ac:dyDescent="0.2">
      <c r="A5" s="11"/>
      <c r="B5" s="11"/>
      <c r="C5" s="11"/>
      <c r="D5" s="13" t="s">
        <v>23</v>
      </c>
      <c r="E5" s="11"/>
      <c r="F5" s="11"/>
      <c r="G5" s="11"/>
      <c r="H5" s="11"/>
      <c r="I5" s="11"/>
      <c r="J5" s="11"/>
      <c r="K5" s="11"/>
      <c r="L5" s="11"/>
      <c r="M5" s="11"/>
    </row>
    <row r="6" spans="1:13" x14ac:dyDescent="0.2">
      <c r="A6" s="11"/>
      <c r="B6" s="11"/>
      <c r="C6" s="11"/>
      <c r="D6" s="30"/>
      <c r="E6" s="10" t="s">
        <v>24</v>
      </c>
      <c r="F6" s="14">
        <v>1</v>
      </c>
      <c r="G6" s="15">
        <v>13.5</v>
      </c>
      <c r="H6" s="15">
        <v>0</v>
      </c>
      <c r="I6" s="15">
        <v>0</v>
      </c>
      <c r="J6" s="12">
        <f>OR(F6&lt;&gt;0,G6&lt;&gt;0,H6&lt;&gt;0,I6&lt;&gt;0)*(F6 + (F6 = 0))*(G6 + (G6 = 0))*(H6 + (H6 = 0))*(I6 + (I6 = 0))</f>
        <v>13.5</v>
      </c>
      <c r="K6" s="11"/>
      <c r="L6" s="11"/>
      <c r="M6" s="11"/>
    </row>
    <row r="7" spans="1:13" x14ac:dyDescent="0.2">
      <c r="A7" s="11"/>
      <c r="B7" s="11"/>
      <c r="C7" s="11"/>
      <c r="D7" s="30"/>
      <c r="E7" s="10" t="s">
        <v>15</v>
      </c>
      <c r="F7" s="14">
        <v>1</v>
      </c>
      <c r="G7" s="15">
        <v>2</v>
      </c>
      <c r="H7" s="15">
        <v>0</v>
      </c>
      <c r="I7" s="15">
        <v>0</v>
      </c>
      <c r="J7" s="12">
        <f>OR(F7&lt;&gt;0,G7&lt;&gt;0,H7&lt;&gt;0,I7&lt;&gt;0)*(F7 + (F7 = 0))*(G7 + (G7 = 0))*(H7 + (H7 = 0))*(I7 + (I7 = 0))</f>
        <v>2</v>
      </c>
      <c r="K7" s="11"/>
      <c r="L7" s="11"/>
      <c r="M7" s="11"/>
    </row>
    <row r="8" spans="1:13" x14ac:dyDescent="0.2">
      <c r="A8" s="11"/>
      <c r="B8" s="11"/>
      <c r="C8" s="11"/>
      <c r="D8" s="30"/>
      <c r="E8" s="10" t="s">
        <v>25</v>
      </c>
      <c r="F8" s="14">
        <v>1</v>
      </c>
      <c r="G8" s="15">
        <v>8</v>
      </c>
      <c r="H8" s="15">
        <v>0</v>
      </c>
      <c r="I8" s="15">
        <v>0</v>
      </c>
      <c r="J8" s="12">
        <f>OR(F8&lt;&gt;0,G8&lt;&gt;0,H8&lt;&gt;0,I8&lt;&gt;0)*(F8 + (F8 = 0))*(G8 + (G8 = 0))*(H8 + (H8 = 0))*(I8 + (I8 = 0))</f>
        <v>8</v>
      </c>
      <c r="K8" s="11"/>
      <c r="L8" s="11"/>
      <c r="M8" s="11"/>
    </row>
    <row r="9" spans="1:13" x14ac:dyDescent="0.2">
      <c r="A9" s="11"/>
      <c r="B9" s="11"/>
      <c r="C9" s="11"/>
      <c r="D9" s="30"/>
      <c r="E9" s="10" t="s">
        <v>15</v>
      </c>
      <c r="F9" s="14">
        <v>2</v>
      </c>
      <c r="G9" s="15">
        <v>2</v>
      </c>
      <c r="H9" s="15">
        <v>0</v>
      </c>
      <c r="I9" s="15">
        <v>0</v>
      </c>
      <c r="J9" s="12">
        <f>OR(F9&lt;&gt;0,G9&lt;&gt;0,H9&lt;&gt;0,I9&lt;&gt;0)*(F9 + (F9 = 0))*(G9 + (G9 = 0))*(H9 + (H9 = 0))*(I9 + (I9 = 0))</f>
        <v>4</v>
      </c>
      <c r="K9" s="11"/>
      <c r="L9" s="11"/>
      <c r="M9" s="11"/>
    </row>
    <row r="10" spans="1:13" x14ac:dyDescent="0.2">
      <c r="A10" s="11"/>
      <c r="B10" s="11"/>
      <c r="C10" s="11"/>
      <c r="D10" s="30"/>
      <c r="E10" s="10" t="s">
        <v>15</v>
      </c>
      <c r="F10" s="14"/>
      <c r="G10" s="15"/>
      <c r="H10" s="15"/>
      <c r="I10" s="15"/>
      <c r="J10" s="12">
        <f>OR(F10&lt;&gt;0,G10&lt;&gt;0,H10&lt;&gt;0,I10&lt;&gt;0)*(F10 + (F10 = 0))*(G10 + (G10 = 0))*(H10 + (H10 = 0))*(I10 + (I10 = 0))</f>
        <v>0</v>
      </c>
      <c r="K10" s="11"/>
      <c r="L10" s="11"/>
      <c r="M10" s="11"/>
    </row>
    <row r="11" spans="1:13" x14ac:dyDescent="0.2">
      <c r="A11" s="11"/>
      <c r="B11" s="11"/>
      <c r="C11" s="11"/>
      <c r="D11" s="30"/>
      <c r="E11" s="11"/>
      <c r="F11" s="11"/>
      <c r="G11" s="11"/>
      <c r="H11" s="11"/>
      <c r="I11" s="11"/>
      <c r="J11" s="16" t="s">
        <v>26</v>
      </c>
      <c r="K11" s="17">
        <f>SUM(J6:J10)*1</f>
        <v>27.5</v>
      </c>
      <c r="L11" s="15">
        <v>17.36</v>
      </c>
      <c r="M11" s="17">
        <f>ROUND(K11*L11,2)</f>
        <v>477.4</v>
      </c>
    </row>
    <row r="12" spans="1:13" ht="1" customHeight="1" x14ac:dyDescent="0.2">
      <c r="A12" s="18"/>
      <c r="B12" s="18"/>
      <c r="C12" s="18"/>
      <c r="D12" s="31"/>
      <c r="E12" s="18"/>
      <c r="F12" s="18"/>
      <c r="G12" s="18"/>
      <c r="H12" s="18"/>
      <c r="I12" s="18"/>
      <c r="J12" s="18"/>
      <c r="K12" s="18"/>
      <c r="L12" s="18"/>
      <c r="M12" s="18"/>
    </row>
    <row r="13" spans="1:13" x14ac:dyDescent="0.2">
      <c r="A13" s="9" t="s">
        <v>27</v>
      </c>
      <c r="B13" s="10" t="s">
        <v>20</v>
      </c>
      <c r="C13" s="10" t="s">
        <v>21</v>
      </c>
      <c r="D13" s="13" t="s">
        <v>28</v>
      </c>
      <c r="E13" s="11"/>
      <c r="F13" s="11"/>
      <c r="G13" s="11"/>
      <c r="H13" s="11"/>
      <c r="I13" s="11"/>
      <c r="J13" s="11"/>
      <c r="K13" s="12">
        <f>K17</f>
        <v>150</v>
      </c>
      <c r="L13" s="12">
        <f>L17</f>
        <v>7.5</v>
      </c>
      <c r="M13" s="12">
        <f>M17</f>
        <v>1125</v>
      </c>
    </row>
    <row r="14" spans="1:13" ht="24" x14ac:dyDescent="0.2">
      <c r="A14" s="11"/>
      <c r="B14" s="11"/>
      <c r="C14" s="11"/>
      <c r="D14" s="13" t="s">
        <v>29</v>
      </c>
      <c r="E14" s="11"/>
      <c r="F14" s="11"/>
      <c r="G14" s="11"/>
      <c r="H14" s="11"/>
      <c r="I14" s="11"/>
      <c r="J14" s="11"/>
      <c r="K14" s="11"/>
      <c r="L14" s="11"/>
      <c r="M14" s="11"/>
    </row>
    <row r="15" spans="1:13" x14ac:dyDescent="0.2">
      <c r="A15" s="11"/>
      <c r="B15" s="11"/>
      <c r="C15" s="11"/>
      <c r="D15" s="30"/>
      <c r="E15" s="10" t="s">
        <v>30</v>
      </c>
      <c r="F15" s="14">
        <v>0</v>
      </c>
      <c r="G15" s="15">
        <v>150</v>
      </c>
      <c r="H15" s="15">
        <v>0</v>
      </c>
      <c r="I15" s="15">
        <v>0</v>
      </c>
      <c r="J15" s="12">
        <f>OR(F15&lt;&gt;0,G15&lt;&gt;0,H15&lt;&gt;0,I15&lt;&gt;0)*(F15 + (F15 = 0))*(G15 + (G15 = 0))*(H15 + (H15 = 0))*(I15 + (I15 = 0))</f>
        <v>150</v>
      </c>
      <c r="K15" s="11"/>
      <c r="L15" s="11"/>
      <c r="M15" s="11"/>
    </row>
    <row r="16" spans="1:13" x14ac:dyDescent="0.2">
      <c r="A16" s="11"/>
      <c r="B16" s="11"/>
      <c r="C16" s="11"/>
      <c r="D16" s="30"/>
      <c r="E16" s="10" t="s">
        <v>15</v>
      </c>
      <c r="F16" s="14"/>
      <c r="G16" s="15"/>
      <c r="H16" s="15"/>
      <c r="I16" s="15"/>
      <c r="J16" s="12">
        <f>OR(F16&lt;&gt;0,G16&lt;&gt;0,H16&lt;&gt;0,I16&lt;&gt;0)*(F16 + (F16 = 0))*(G16 + (G16 = 0))*(H16 + (H16 = 0))*(I16 + (I16 = 0))</f>
        <v>0</v>
      </c>
      <c r="K16" s="11"/>
      <c r="L16" s="11"/>
      <c r="M16" s="11"/>
    </row>
    <row r="17" spans="1:13" x14ac:dyDescent="0.2">
      <c r="A17" s="11"/>
      <c r="B17" s="11"/>
      <c r="C17" s="11"/>
      <c r="D17" s="30"/>
      <c r="E17" s="11"/>
      <c r="F17" s="11"/>
      <c r="G17" s="11"/>
      <c r="H17" s="11"/>
      <c r="I17" s="11"/>
      <c r="J17" s="16" t="s">
        <v>31</v>
      </c>
      <c r="K17" s="17">
        <f>SUM(J15:J16)*1</f>
        <v>150</v>
      </c>
      <c r="L17" s="15">
        <v>7.5</v>
      </c>
      <c r="M17" s="17">
        <f>ROUND(K17*L17,2)</f>
        <v>1125</v>
      </c>
    </row>
    <row r="18" spans="1:13" ht="1" customHeight="1" x14ac:dyDescent="0.2">
      <c r="A18" s="18"/>
      <c r="B18" s="18"/>
      <c r="C18" s="18"/>
      <c r="D18" s="31"/>
      <c r="E18" s="18"/>
      <c r="F18" s="18"/>
      <c r="G18" s="18"/>
      <c r="H18" s="18"/>
      <c r="I18" s="18"/>
      <c r="J18" s="18"/>
      <c r="K18" s="18"/>
      <c r="L18" s="18"/>
      <c r="M18" s="18"/>
    </row>
    <row r="19" spans="1:13" x14ac:dyDescent="0.2">
      <c r="A19" s="9" t="s">
        <v>32</v>
      </c>
      <c r="B19" s="10" t="s">
        <v>20</v>
      </c>
      <c r="C19" s="10" t="s">
        <v>33</v>
      </c>
      <c r="D19" s="13" t="s">
        <v>34</v>
      </c>
      <c r="E19" s="11"/>
      <c r="F19" s="11"/>
      <c r="G19" s="11"/>
      <c r="H19" s="11"/>
      <c r="I19" s="11"/>
      <c r="J19" s="11"/>
      <c r="K19" s="12">
        <f>K23</f>
        <v>1</v>
      </c>
      <c r="L19" s="12">
        <f>L23</f>
        <v>7865</v>
      </c>
      <c r="M19" s="12">
        <f>M23</f>
        <v>7865</v>
      </c>
    </row>
    <row r="20" spans="1:13" ht="72" x14ac:dyDescent="0.2">
      <c r="A20" s="11"/>
      <c r="B20" s="11"/>
      <c r="C20" s="11"/>
      <c r="D20" s="13" t="s">
        <v>35</v>
      </c>
      <c r="E20" s="11"/>
      <c r="F20" s="11"/>
      <c r="G20" s="11"/>
      <c r="H20" s="11"/>
      <c r="I20" s="11"/>
      <c r="J20" s="11"/>
      <c r="K20" s="11"/>
      <c r="L20" s="11"/>
      <c r="M20" s="11"/>
    </row>
    <row r="21" spans="1:13" x14ac:dyDescent="0.2">
      <c r="A21" s="11"/>
      <c r="B21" s="11"/>
      <c r="C21" s="11"/>
      <c r="D21" s="30"/>
      <c r="E21" s="10" t="s">
        <v>36</v>
      </c>
      <c r="F21" s="14">
        <v>1</v>
      </c>
      <c r="G21" s="15">
        <v>0</v>
      </c>
      <c r="H21" s="15">
        <v>0</v>
      </c>
      <c r="I21" s="15">
        <v>0</v>
      </c>
      <c r="J21" s="12">
        <f>OR(F21&lt;&gt;0,G21&lt;&gt;0,H21&lt;&gt;0,I21&lt;&gt;0)*(F21 + (F21 = 0))*(G21 + (G21 = 0))*(H21 + (H21 = 0))*(I21 + (I21 = 0))</f>
        <v>1</v>
      </c>
      <c r="K21" s="11"/>
      <c r="L21" s="11"/>
      <c r="M21" s="11"/>
    </row>
    <row r="22" spans="1:13" x14ac:dyDescent="0.2">
      <c r="A22" s="11"/>
      <c r="B22" s="11"/>
      <c r="C22" s="11"/>
      <c r="D22" s="30"/>
      <c r="E22" s="10" t="s">
        <v>15</v>
      </c>
      <c r="F22" s="14"/>
      <c r="G22" s="15"/>
      <c r="H22" s="15"/>
      <c r="I22" s="15"/>
      <c r="J22" s="12">
        <f>OR(F22&lt;&gt;0,G22&lt;&gt;0,H22&lt;&gt;0,I22&lt;&gt;0)*(F22 + (F22 = 0))*(G22 + (G22 = 0))*(H22 + (H22 = 0))*(I22 + (I22 = 0))</f>
        <v>0</v>
      </c>
      <c r="K22" s="11"/>
      <c r="L22" s="11"/>
      <c r="M22" s="11"/>
    </row>
    <row r="23" spans="1:13" x14ac:dyDescent="0.2">
      <c r="A23" s="11"/>
      <c r="B23" s="11"/>
      <c r="C23" s="11"/>
      <c r="D23" s="30"/>
      <c r="E23" s="11"/>
      <c r="F23" s="11"/>
      <c r="G23" s="11"/>
      <c r="H23" s="11"/>
      <c r="I23" s="11"/>
      <c r="J23" s="16" t="s">
        <v>37</v>
      </c>
      <c r="K23" s="17">
        <f>SUM(J21:J22)*1</f>
        <v>1</v>
      </c>
      <c r="L23" s="15">
        <v>7865</v>
      </c>
      <c r="M23" s="17">
        <f>ROUND(K23*L23,2)</f>
        <v>7865</v>
      </c>
    </row>
    <row r="24" spans="1:13" ht="1" customHeight="1" x14ac:dyDescent="0.2">
      <c r="A24" s="18"/>
      <c r="B24" s="18"/>
      <c r="C24" s="18"/>
      <c r="D24" s="31"/>
      <c r="E24" s="18"/>
      <c r="F24" s="18"/>
      <c r="G24" s="18"/>
      <c r="H24" s="18"/>
      <c r="I24" s="18"/>
      <c r="J24" s="18"/>
      <c r="K24" s="18"/>
      <c r="L24" s="18"/>
      <c r="M24" s="18"/>
    </row>
    <row r="25" spans="1:13" x14ac:dyDescent="0.2">
      <c r="A25" s="9" t="s">
        <v>38</v>
      </c>
      <c r="B25" s="10" t="s">
        <v>20</v>
      </c>
      <c r="C25" s="10" t="s">
        <v>33</v>
      </c>
      <c r="D25" s="13" t="s">
        <v>39</v>
      </c>
      <c r="E25" s="11"/>
      <c r="F25" s="11"/>
      <c r="G25" s="11"/>
      <c r="H25" s="11"/>
      <c r="I25" s="11"/>
      <c r="J25" s="11"/>
      <c r="K25" s="12">
        <f>K29</f>
        <v>1</v>
      </c>
      <c r="L25" s="12">
        <f>L29</f>
        <v>1452</v>
      </c>
      <c r="M25" s="12">
        <f>M29</f>
        <v>1452</v>
      </c>
    </row>
    <row r="26" spans="1:13" ht="36" x14ac:dyDescent="0.2">
      <c r="A26" s="11"/>
      <c r="B26" s="11"/>
      <c r="C26" s="11"/>
      <c r="D26" s="13" t="s">
        <v>40</v>
      </c>
      <c r="E26" s="11"/>
      <c r="F26" s="11"/>
      <c r="G26" s="11"/>
      <c r="H26" s="11"/>
      <c r="I26" s="11"/>
      <c r="J26" s="11"/>
      <c r="K26" s="11"/>
      <c r="L26" s="11"/>
      <c r="M26" s="11"/>
    </row>
    <row r="27" spans="1:13" x14ac:dyDescent="0.2">
      <c r="A27" s="11"/>
      <c r="B27" s="11"/>
      <c r="C27" s="11"/>
      <c r="D27" s="30"/>
      <c r="E27" s="10" t="s">
        <v>41</v>
      </c>
      <c r="F27" s="14">
        <v>1</v>
      </c>
      <c r="G27" s="15">
        <v>0</v>
      </c>
      <c r="H27" s="15">
        <v>0</v>
      </c>
      <c r="I27" s="15">
        <v>0</v>
      </c>
      <c r="J27" s="12">
        <f>OR(F27&lt;&gt;0,G27&lt;&gt;0,H27&lt;&gt;0,I27&lt;&gt;0)*(F27 + (F27 = 0))*(G27 + (G27 = 0))*(H27 + (H27 = 0))*(I27 + (I27 = 0))</f>
        <v>1</v>
      </c>
      <c r="K27" s="11"/>
      <c r="L27" s="11"/>
      <c r="M27" s="11"/>
    </row>
    <row r="28" spans="1:13" x14ac:dyDescent="0.2">
      <c r="A28" s="11"/>
      <c r="B28" s="11"/>
      <c r="C28" s="11"/>
      <c r="D28" s="30"/>
      <c r="E28" s="10" t="s">
        <v>15</v>
      </c>
      <c r="F28" s="14"/>
      <c r="G28" s="15"/>
      <c r="H28" s="15"/>
      <c r="I28" s="15"/>
      <c r="J28" s="12">
        <f>OR(F28&lt;&gt;0,G28&lt;&gt;0,H28&lt;&gt;0,I28&lt;&gt;0)*(F28 + (F28 = 0))*(G28 + (G28 = 0))*(H28 + (H28 = 0))*(I28 + (I28 = 0))</f>
        <v>0</v>
      </c>
      <c r="K28" s="11"/>
      <c r="L28" s="11"/>
      <c r="M28" s="11"/>
    </row>
    <row r="29" spans="1:13" x14ac:dyDescent="0.2">
      <c r="A29" s="11"/>
      <c r="B29" s="11"/>
      <c r="C29" s="11"/>
      <c r="D29" s="30"/>
      <c r="E29" s="11"/>
      <c r="F29" s="11"/>
      <c r="G29" s="11"/>
      <c r="H29" s="11"/>
      <c r="I29" s="11"/>
      <c r="J29" s="16" t="s">
        <v>42</v>
      </c>
      <c r="K29" s="17">
        <f>SUM(J27:J28)*1</f>
        <v>1</v>
      </c>
      <c r="L29" s="15">
        <v>1452</v>
      </c>
      <c r="M29" s="17">
        <f>ROUND(K29*L29,2)</f>
        <v>1452</v>
      </c>
    </row>
    <row r="30" spans="1:13" ht="1" customHeight="1" x14ac:dyDescent="0.2">
      <c r="A30" s="18"/>
      <c r="B30" s="18"/>
      <c r="C30" s="18"/>
      <c r="D30" s="31"/>
      <c r="E30" s="18"/>
      <c r="F30" s="18"/>
      <c r="G30" s="18"/>
      <c r="H30" s="18"/>
      <c r="I30" s="18"/>
      <c r="J30" s="18"/>
      <c r="K30" s="18"/>
      <c r="L30" s="18"/>
      <c r="M30" s="18"/>
    </row>
    <row r="31" spans="1:13" ht="24" x14ac:dyDescent="0.2">
      <c r="A31" s="9" t="s">
        <v>43</v>
      </c>
      <c r="B31" s="10" t="s">
        <v>20</v>
      </c>
      <c r="C31" s="10" t="s">
        <v>21</v>
      </c>
      <c r="D31" s="13" t="s">
        <v>44</v>
      </c>
      <c r="E31" s="11"/>
      <c r="F31" s="11"/>
      <c r="G31" s="11"/>
      <c r="H31" s="11"/>
      <c r="I31" s="11"/>
      <c r="J31" s="11"/>
      <c r="K31" s="12">
        <f>K35</f>
        <v>108</v>
      </c>
      <c r="L31" s="12">
        <f>L35</f>
        <v>16.27</v>
      </c>
      <c r="M31" s="12">
        <f>M35</f>
        <v>1757.16</v>
      </c>
    </row>
    <row r="32" spans="1:13" ht="60" x14ac:dyDescent="0.2">
      <c r="A32" s="11"/>
      <c r="B32" s="11"/>
      <c r="C32" s="11"/>
      <c r="D32" s="13" t="s">
        <v>45</v>
      </c>
      <c r="E32" s="11"/>
      <c r="F32" s="11"/>
      <c r="G32" s="11"/>
      <c r="H32" s="11"/>
      <c r="I32" s="11"/>
      <c r="J32" s="11"/>
      <c r="K32" s="11"/>
      <c r="L32" s="11"/>
      <c r="M32" s="11"/>
    </row>
    <row r="33" spans="1:13" x14ac:dyDescent="0.2">
      <c r="A33" s="11"/>
      <c r="B33" s="11"/>
      <c r="C33" s="11"/>
      <c r="D33" s="30"/>
      <c r="E33" s="10" t="s">
        <v>46</v>
      </c>
      <c r="F33" s="14">
        <v>1</v>
      </c>
      <c r="G33" s="15">
        <v>13.5</v>
      </c>
      <c r="H33" s="15">
        <v>8</v>
      </c>
      <c r="I33" s="15">
        <v>0</v>
      </c>
      <c r="J33" s="12">
        <f>OR(F33&lt;&gt;0,G33&lt;&gt;0,H33&lt;&gt;0,I33&lt;&gt;0)*(F33 + (F33 = 0))*(G33 + (G33 = 0))*(H33 + (H33 = 0))*(I33 + (I33 = 0))</f>
        <v>108</v>
      </c>
      <c r="K33" s="11"/>
      <c r="L33" s="11"/>
      <c r="M33" s="11"/>
    </row>
    <row r="34" spans="1:13" x14ac:dyDescent="0.2">
      <c r="A34" s="11"/>
      <c r="B34" s="11"/>
      <c r="C34" s="11"/>
      <c r="D34" s="30"/>
      <c r="E34" s="10" t="s">
        <v>15</v>
      </c>
      <c r="F34" s="14"/>
      <c r="G34" s="15"/>
      <c r="H34" s="15"/>
      <c r="I34" s="15"/>
      <c r="J34" s="12">
        <f>OR(F34&lt;&gt;0,G34&lt;&gt;0,H34&lt;&gt;0,I34&lt;&gt;0)*(F34 + (F34 = 0))*(G34 + (G34 = 0))*(H34 + (H34 = 0))*(I34 + (I34 = 0))</f>
        <v>0</v>
      </c>
      <c r="K34" s="11"/>
      <c r="L34" s="11"/>
      <c r="M34" s="11"/>
    </row>
    <row r="35" spans="1:13" x14ac:dyDescent="0.2">
      <c r="A35" s="11"/>
      <c r="B35" s="11"/>
      <c r="C35" s="11"/>
      <c r="D35" s="30"/>
      <c r="E35" s="11"/>
      <c r="F35" s="11"/>
      <c r="G35" s="11"/>
      <c r="H35" s="11"/>
      <c r="I35" s="11"/>
      <c r="J35" s="16" t="s">
        <v>47</v>
      </c>
      <c r="K35" s="17">
        <f>SUM(J33:J34)*1</f>
        <v>108</v>
      </c>
      <c r="L35" s="15">
        <v>16.27</v>
      </c>
      <c r="M35" s="17">
        <f>ROUND(K35*L35,2)</f>
        <v>1757.16</v>
      </c>
    </row>
    <row r="36" spans="1:13" ht="1" customHeight="1" x14ac:dyDescent="0.2">
      <c r="A36" s="18"/>
      <c r="B36" s="18"/>
      <c r="C36" s="18"/>
      <c r="D36" s="31"/>
      <c r="E36" s="18"/>
      <c r="F36" s="18"/>
      <c r="G36" s="18"/>
      <c r="H36" s="18"/>
      <c r="I36" s="18"/>
      <c r="J36" s="18"/>
      <c r="K36" s="18"/>
      <c r="L36" s="18"/>
      <c r="M36" s="18"/>
    </row>
    <row r="37" spans="1:13" x14ac:dyDescent="0.2">
      <c r="A37" s="9" t="s">
        <v>48</v>
      </c>
      <c r="B37" s="10" t="s">
        <v>20</v>
      </c>
      <c r="C37" s="10" t="s">
        <v>21</v>
      </c>
      <c r="D37" s="13" t="s">
        <v>49</v>
      </c>
      <c r="E37" s="11"/>
      <c r="F37" s="11"/>
      <c r="G37" s="11"/>
      <c r="H37" s="11"/>
      <c r="I37" s="11"/>
      <c r="J37" s="11"/>
      <c r="K37" s="12">
        <f>K43</f>
        <v>237.5</v>
      </c>
      <c r="L37" s="12">
        <f>L43</f>
        <v>22.39</v>
      </c>
      <c r="M37" s="12">
        <f>M43</f>
        <v>5317.63</v>
      </c>
    </row>
    <row r="38" spans="1:13" ht="72" x14ac:dyDescent="0.2">
      <c r="A38" s="11"/>
      <c r="B38" s="11"/>
      <c r="C38" s="11"/>
      <c r="D38" s="13" t="s">
        <v>50</v>
      </c>
      <c r="E38" s="11"/>
      <c r="F38" s="11"/>
      <c r="G38" s="11"/>
      <c r="H38" s="11"/>
      <c r="I38" s="11"/>
      <c r="J38" s="11"/>
      <c r="K38" s="11"/>
      <c r="L38" s="11"/>
      <c r="M38" s="11"/>
    </row>
    <row r="39" spans="1:13" x14ac:dyDescent="0.2">
      <c r="A39" s="11"/>
      <c r="B39" s="11"/>
      <c r="C39" s="11"/>
      <c r="D39" s="30"/>
      <c r="E39" s="10" t="s">
        <v>51</v>
      </c>
      <c r="F39" s="14">
        <v>1</v>
      </c>
      <c r="G39" s="15">
        <v>39</v>
      </c>
      <c r="H39" s="15">
        <v>0</v>
      </c>
      <c r="I39" s="15">
        <v>2.5</v>
      </c>
      <c r="J39" s="12">
        <f>OR(F39&lt;&gt;0,G39&lt;&gt;0,H39&lt;&gt;0,I39&lt;&gt;0)*(F39 + (F39 = 0))*(G39 + (G39 = 0))*(H39 + (H39 = 0))*(I39 + (I39 = 0))</f>
        <v>97.5</v>
      </c>
      <c r="K39" s="11"/>
      <c r="L39" s="11"/>
      <c r="M39" s="11"/>
    </row>
    <row r="40" spans="1:13" x14ac:dyDescent="0.2">
      <c r="A40" s="11"/>
      <c r="B40" s="11"/>
      <c r="C40" s="11"/>
      <c r="D40" s="30"/>
      <c r="E40" s="10" t="s">
        <v>15</v>
      </c>
      <c r="F40" s="14">
        <v>0</v>
      </c>
      <c r="G40" s="15">
        <v>34</v>
      </c>
      <c r="H40" s="15">
        <v>0</v>
      </c>
      <c r="I40" s="15">
        <v>2.5</v>
      </c>
      <c r="J40" s="12">
        <f>OR(F40&lt;&gt;0,G40&lt;&gt;0,H40&lt;&gt;0,I40&lt;&gt;0)*(F40 + (F40 = 0))*(G40 + (G40 = 0))*(H40 + (H40 = 0))*(I40 + (I40 = 0))</f>
        <v>85</v>
      </c>
      <c r="K40" s="11"/>
      <c r="L40" s="11"/>
      <c r="M40" s="11"/>
    </row>
    <row r="41" spans="1:13" x14ac:dyDescent="0.2">
      <c r="A41" s="11"/>
      <c r="B41" s="11"/>
      <c r="C41" s="11"/>
      <c r="D41" s="30"/>
      <c r="E41" s="10" t="s">
        <v>15</v>
      </c>
      <c r="F41" s="14">
        <v>0</v>
      </c>
      <c r="G41" s="15">
        <v>22</v>
      </c>
      <c r="H41" s="15">
        <v>0</v>
      </c>
      <c r="I41" s="15">
        <v>2.5</v>
      </c>
      <c r="J41" s="12">
        <f>OR(F41&lt;&gt;0,G41&lt;&gt;0,H41&lt;&gt;0,I41&lt;&gt;0)*(F41 + (F41 = 0))*(G41 + (G41 = 0))*(H41 + (H41 = 0))*(I41 + (I41 = 0))</f>
        <v>55</v>
      </c>
      <c r="K41" s="11"/>
      <c r="L41" s="11"/>
      <c r="M41" s="11"/>
    </row>
    <row r="42" spans="1:13" x14ac:dyDescent="0.2">
      <c r="A42" s="11"/>
      <c r="B42" s="11"/>
      <c r="C42" s="11"/>
      <c r="D42" s="30"/>
      <c r="E42" s="10" t="s">
        <v>15</v>
      </c>
      <c r="F42" s="14"/>
      <c r="G42" s="15"/>
      <c r="H42" s="15"/>
      <c r="I42" s="15"/>
      <c r="J42" s="12">
        <f>OR(F42&lt;&gt;0,G42&lt;&gt;0,H42&lt;&gt;0,I42&lt;&gt;0)*(F42 + (F42 = 0))*(G42 + (G42 = 0))*(H42 + (H42 = 0))*(I42 + (I42 = 0))</f>
        <v>0</v>
      </c>
      <c r="K42" s="11"/>
      <c r="L42" s="11"/>
      <c r="M42" s="11"/>
    </row>
    <row r="43" spans="1:13" x14ac:dyDescent="0.2">
      <c r="A43" s="11"/>
      <c r="B43" s="11"/>
      <c r="C43" s="11"/>
      <c r="D43" s="30"/>
      <c r="E43" s="11"/>
      <c r="F43" s="11"/>
      <c r="G43" s="11"/>
      <c r="H43" s="11"/>
      <c r="I43" s="11"/>
      <c r="J43" s="16" t="s">
        <v>52</v>
      </c>
      <c r="K43" s="17">
        <f>SUM(J39:J42)*1</f>
        <v>237.5</v>
      </c>
      <c r="L43" s="15">
        <v>22.39</v>
      </c>
      <c r="M43" s="17">
        <f>ROUND(K43*L43,2)</f>
        <v>5317.63</v>
      </c>
    </row>
    <row r="44" spans="1:13" ht="1" customHeight="1" x14ac:dyDescent="0.2">
      <c r="A44" s="18"/>
      <c r="B44" s="18"/>
      <c r="C44" s="18"/>
      <c r="D44" s="31"/>
      <c r="E44" s="18"/>
      <c r="F44" s="18"/>
      <c r="G44" s="18"/>
      <c r="H44" s="18"/>
      <c r="I44" s="18"/>
      <c r="J44" s="18"/>
      <c r="K44" s="18"/>
      <c r="L44" s="18"/>
      <c r="M44" s="18"/>
    </row>
    <row r="45" spans="1:13" x14ac:dyDescent="0.2">
      <c r="A45" s="9" t="s">
        <v>53</v>
      </c>
      <c r="B45" s="10" t="s">
        <v>20</v>
      </c>
      <c r="C45" s="10" t="s">
        <v>21</v>
      </c>
      <c r="D45" s="13" t="s">
        <v>54</v>
      </c>
      <c r="E45" s="11"/>
      <c r="F45" s="11"/>
      <c r="G45" s="11"/>
      <c r="H45" s="11"/>
      <c r="I45" s="11"/>
      <c r="J45" s="11"/>
      <c r="K45" s="12">
        <f>K49</f>
        <v>1.8</v>
      </c>
      <c r="L45" s="12">
        <f>L49</f>
        <v>464.64</v>
      </c>
      <c r="M45" s="12">
        <f>M49</f>
        <v>836.35</v>
      </c>
    </row>
    <row r="46" spans="1:13" ht="60" x14ac:dyDescent="0.2">
      <c r="A46" s="11"/>
      <c r="B46" s="11"/>
      <c r="C46" s="11"/>
      <c r="D46" s="13" t="s">
        <v>55</v>
      </c>
      <c r="E46" s="11"/>
      <c r="F46" s="11"/>
      <c r="G46" s="11"/>
      <c r="H46" s="11"/>
      <c r="I46" s="11"/>
      <c r="J46" s="11"/>
      <c r="K46" s="11"/>
      <c r="L46" s="11"/>
      <c r="M46" s="11"/>
    </row>
    <row r="47" spans="1:13" x14ac:dyDescent="0.2">
      <c r="A47" s="11"/>
      <c r="B47" s="11"/>
      <c r="C47" s="11"/>
      <c r="D47" s="30"/>
      <c r="E47" s="10" t="s">
        <v>56</v>
      </c>
      <c r="F47" s="14">
        <v>1</v>
      </c>
      <c r="G47" s="15">
        <v>6</v>
      </c>
      <c r="H47" s="15">
        <v>0.3</v>
      </c>
      <c r="I47" s="15">
        <v>0</v>
      </c>
      <c r="J47" s="12">
        <f>OR(F47&lt;&gt;0,G47&lt;&gt;0,H47&lt;&gt;0,I47&lt;&gt;0)*(F47 + (F47 = 0))*(G47 + (G47 = 0))*(H47 + (H47 = 0))*(I47 + (I47 = 0))</f>
        <v>1.8</v>
      </c>
      <c r="K47" s="11"/>
      <c r="L47" s="11"/>
      <c r="M47" s="11"/>
    </row>
    <row r="48" spans="1:13" x14ac:dyDescent="0.2">
      <c r="A48" s="11"/>
      <c r="B48" s="11"/>
      <c r="C48" s="11"/>
      <c r="D48" s="30"/>
      <c r="E48" s="10" t="s">
        <v>15</v>
      </c>
      <c r="F48" s="14"/>
      <c r="G48" s="15"/>
      <c r="H48" s="15"/>
      <c r="I48" s="15"/>
      <c r="J48" s="12">
        <f>OR(F48&lt;&gt;0,G48&lt;&gt;0,H48&lt;&gt;0,I48&lt;&gt;0)*(F48 + (F48 = 0))*(G48 + (G48 = 0))*(H48 + (H48 = 0))*(I48 + (I48 = 0))</f>
        <v>0</v>
      </c>
      <c r="K48" s="11"/>
      <c r="L48" s="11"/>
      <c r="M48" s="11"/>
    </row>
    <row r="49" spans="1:13" x14ac:dyDescent="0.2">
      <c r="A49" s="11"/>
      <c r="B49" s="11"/>
      <c r="C49" s="11"/>
      <c r="D49" s="30"/>
      <c r="E49" s="11"/>
      <c r="F49" s="11"/>
      <c r="G49" s="11"/>
      <c r="H49" s="11"/>
      <c r="I49" s="11"/>
      <c r="J49" s="16" t="s">
        <v>57</v>
      </c>
      <c r="K49" s="17">
        <f>SUM(J47:J48)*1</f>
        <v>1.8</v>
      </c>
      <c r="L49" s="15">
        <v>464.64</v>
      </c>
      <c r="M49" s="17">
        <f>ROUND(K49*L49,2)</f>
        <v>836.35</v>
      </c>
    </row>
    <row r="50" spans="1:13" ht="1" customHeight="1" x14ac:dyDescent="0.2">
      <c r="A50" s="18"/>
      <c r="B50" s="18"/>
      <c r="C50" s="18"/>
      <c r="D50" s="31"/>
      <c r="E50" s="18"/>
      <c r="F50" s="18"/>
      <c r="G50" s="18"/>
      <c r="H50" s="18"/>
      <c r="I50" s="18"/>
      <c r="J50" s="18"/>
      <c r="K50" s="18"/>
      <c r="L50" s="18"/>
      <c r="M50" s="18"/>
    </row>
    <row r="51" spans="1:13" ht="24" x14ac:dyDescent="0.2">
      <c r="A51" s="9" t="s">
        <v>58</v>
      </c>
      <c r="B51" s="10" t="s">
        <v>20</v>
      </c>
      <c r="C51" s="10" t="s">
        <v>21</v>
      </c>
      <c r="D51" s="13" t="s">
        <v>59</v>
      </c>
      <c r="E51" s="11"/>
      <c r="F51" s="11"/>
      <c r="G51" s="11"/>
      <c r="H51" s="11"/>
      <c r="I51" s="11"/>
      <c r="J51" s="11"/>
      <c r="K51" s="12">
        <f>K60</f>
        <v>543</v>
      </c>
      <c r="L51" s="12">
        <f>L60</f>
        <v>42.17</v>
      </c>
      <c r="M51" s="12">
        <f>M60</f>
        <v>22898.31</v>
      </c>
    </row>
    <row r="52" spans="1:13" ht="48" x14ac:dyDescent="0.2">
      <c r="A52" s="11"/>
      <c r="B52" s="11"/>
      <c r="C52" s="11"/>
      <c r="D52" s="13" t="s">
        <v>60</v>
      </c>
      <c r="E52" s="11"/>
      <c r="F52" s="11"/>
      <c r="G52" s="11"/>
      <c r="H52" s="11"/>
      <c r="I52" s="11"/>
      <c r="J52" s="11"/>
      <c r="K52" s="11"/>
      <c r="L52" s="11"/>
      <c r="M52" s="11"/>
    </row>
    <row r="53" spans="1:13" x14ac:dyDescent="0.2">
      <c r="A53" s="11"/>
      <c r="B53" s="11"/>
      <c r="C53" s="11"/>
      <c r="D53" s="30"/>
      <c r="E53" s="10" t="s">
        <v>61</v>
      </c>
      <c r="F53" s="14">
        <v>2</v>
      </c>
      <c r="G53" s="15">
        <v>6</v>
      </c>
      <c r="H53" s="15">
        <v>0</v>
      </c>
      <c r="I53" s="15">
        <v>3.5</v>
      </c>
      <c r="J53" s="12">
        <f t="shared" ref="J53:J59" si="0">OR(F53&lt;&gt;0,G53&lt;&gt;0,H53&lt;&gt;0,I53&lt;&gt;0)*(F53 + (F53 = 0))*(G53 + (G53 = 0))*(H53 + (H53 = 0))*(I53 + (I53 = 0))</f>
        <v>42</v>
      </c>
      <c r="K53" s="11"/>
      <c r="L53" s="11"/>
      <c r="M53" s="11"/>
    </row>
    <row r="54" spans="1:13" x14ac:dyDescent="0.2">
      <c r="A54" s="11"/>
      <c r="B54" s="11"/>
      <c r="C54" s="11"/>
      <c r="D54" s="30"/>
      <c r="E54" s="10" t="s">
        <v>15</v>
      </c>
      <c r="F54" s="14">
        <v>2</v>
      </c>
      <c r="G54" s="15">
        <v>2</v>
      </c>
      <c r="H54" s="15">
        <v>0</v>
      </c>
      <c r="I54" s="15">
        <v>3.5</v>
      </c>
      <c r="J54" s="12">
        <f t="shared" si="0"/>
        <v>14</v>
      </c>
      <c r="K54" s="11"/>
      <c r="L54" s="11"/>
      <c r="M54" s="11"/>
    </row>
    <row r="55" spans="1:13" x14ac:dyDescent="0.2">
      <c r="A55" s="11"/>
      <c r="B55" s="11"/>
      <c r="C55" s="11"/>
      <c r="D55" s="30"/>
      <c r="E55" s="10" t="s">
        <v>15</v>
      </c>
      <c r="F55" s="14">
        <v>2</v>
      </c>
      <c r="G55" s="15">
        <v>1</v>
      </c>
      <c r="H55" s="15">
        <v>0</v>
      </c>
      <c r="I55" s="15">
        <v>3.5</v>
      </c>
      <c r="J55" s="12">
        <f t="shared" si="0"/>
        <v>7</v>
      </c>
      <c r="K55" s="11"/>
      <c r="L55" s="11"/>
      <c r="M55" s="11"/>
    </row>
    <row r="56" spans="1:13" x14ac:dyDescent="0.2">
      <c r="A56" s="11"/>
      <c r="B56" s="11"/>
      <c r="C56" s="11"/>
      <c r="D56" s="30"/>
      <c r="E56" s="10" t="s">
        <v>62</v>
      </c>
      <c r="F56" s="14">
        <v>4</v>
      </c>
      <c r="G56" s="15">
        <v>2</v>
      </c>
      <c r="H56" s="15">
        <v>0</v>
      </c>
      <c r="I56" s="15">
        <v>10</v>
      </c>
      <c r="J56" s="12">
        <f t="shared" si="0"/>
        <v>80</v>
      </c>
      <c r="K56" s="11"/>
      <c r="L56" s="11"/>
      <c r="M56" s="11"/>
    </row>
    <row r="57" spans="1:13" x14ac:dyDescent="0.2">
      <c r="A57" s="11"/>
      <c r="B57" s="11"/>
      <c r="C57" s="11"/>
      <c r="D57" s="30"/>
      <c r="E57" s="10" t="s">
        <v>63</v>
      </c>
      <c r="F57" s="14">
        <v>4</v>
      </c>
      <c r="G57" s="15">
        <v>4</v>
      </c>
      <c r="H57" s="15">
        <v>0</v>
      </c>
      <c r="I57" s="15">
        <v>15</v>
      </c>
      <c r="J57" s="12">
        <f t="shared" si="0"/>
        <v>240</v>
      </c>
      <c r="K57" s="11"/>
      <c r="L57" s="11"/>
      <c r="M57" s="11"/>
    </row>
    <row r="58" spans="1:13" x14ac:dyDescent="0.2">
      <c r="A58" s="11"/>
      <c r="B58" s="11"/>
      <c r="C58" s="11"/>
      <c r="D58" s="30"/>
      <c r="E58" s="10" t="s">
        <v>64</v>
      </c>
      <c r="F58" s="14">
        <v>4</v>
      </c>
      <c r="G58" s="15">
        <v>4</v>
      </c>
      <c r="H58" s="15">
        <v>0</v>
      </c>
      <c r="I58" s="15">
        <v>10</v>
      </c>
      <c r="J58" s="12">
        <f t="shared" si="0"/>
        <v>160</v>
      </c>
      <c r="K58" s="11"/>
      <c r="L58" s="11"/>
      <c r="M58" s="11"/>
    </row>
    <row r="59" spans="1:13" x14ac:dyDescent="0.2">
      <c r="A59" s="11"/>
      <c r="B59" s="11"/>
      <c r="C59" s="11"/>
      <c r="D59" s="30"/>
      <c r="E59" s="10" t="s">
        <v>15</v>
      </c>
      <c r="F59" s="14"/>
      <c r="G59" s="15"/>
      <c r="H59" s="15"/>
      <c r="I59" s="15"/>
      <c r="J59" s="12">
        <f t="shared" si="0"/>
        <v>0</v>
      </c>
      <c r="K59" s="11"/>
      <c r="L59" s="11"/>
      <c r="M59" s="11"/>
    </row>
    <row r="60" spans="1:13" x14ac:dyDescent="0.2">
      <c r="A60" s="11"/>
      <c r="B60" s="11"/>
      <c r="C60" s="11"/>
      <c r="D60" s="30"/>
      <c r="E60" s="11"/>
      <c r="F60" s="11"/>
      <c r="G60" s="11"/>
      <c r="H60" s="11"/>
      <c r="I60" s="11"/>
      <c r="J60" s="16" t="s">
        <v>65</v>
      </c>
      <c r="K60" s="17">
        <f>SUM(J53:J59)*1</f>
        <v>543</v>
      </c>
      <c r="L60" s="15">
        <v>42.17</v>
      </c>
      <c r="M60" s="17">
        <f>ROUND(K60*L60,2)</f>
        <v>22898.31</v>
      </c>
    </row>
    <row r="61" spans="1:13" ht="1" customHeight="1" x14ac:dyDescent="0.2">
      <c r="A61" s="18"/>
      <c r="B61" s="18"/>
      <c r="C61" s="18"/>
      <c r="D61" s="31"/>
      <c r="E61" s="18"/>
      <c r="F61" s="18"/>
      <c r="G61" s="18"/>
      <c r="H61" s="18"/>
      <c r="I61" s="18"/>
      <c r="J61" s="18"/>
      <c r="K61" s="18"/>
      <c r="L61" s="18"/>
      <c r="M61" s="18"/>
    </row>
    <row r="62" spans="1:13" x14ac:dyDescent="0.2">
      <c r="A62" s="9" t="s">
        <v>66</v>
      </c>
      <c r="B62" s="10" t="s">
        <v>20</v>
      </c>
      <c r="C62" s="10" t="s">
        <v>21</v>
      </c>
      <c r="D62" s="13" t="s">
        <v>67</v>
      </c>
      <c r="E62" s="11"/>
      <c r="F62" s="11"/>
      <c r="G62" s="11"/>
      <c r="H62" s="11"/>
      <c r="I62" s="11"/>
      <c r="J62" s="11"/>
      <c r="K62" s="12">
        <f>K77</f>
        <v>906.5</v>
      </c>
      <c r="L62" s="12">
        <f>L77</f>
        <v>17.670000000000002</v>
      </c>
      <c r="M62" s="12">
        <f>M77</f>
        <v>16017.86</v>
      </c>
    </row>
    <row r="63" spans="1:13" ht="24" x14ac:dyDescent="0.2">
      <c r="A63" s="11"/>
      <c r="B63" s="11"/>
      <c r="C63" s="11"/>
      <c r="D63" s="13" t="s">
        <v>68</v>
      </c>
      <c r="E63" s="11"/>
      <c r="F63" s="11"/>
      <c r="G63" s="11"/>
      <c r="H63" s="11"/>
      <c r="I63" s="11"/>
      <c r="J63" s="11"/>
      <c r="K63" s="11"/>
      <c r="L63" s="11"/>
      <c r="M63" s="11"/>
    </row>
    <row r="64" spans="1:13" x14ac:dyDescent="0.2">
      <c r="A64" s="11"/>
      <c r="B64" s="11"/>
      <c r="C64" s="11"/>
      <c r="D64" s="30"/>
      <c r="E64" s="10" t="s">
        <v>69</v>
      </c>
      <c r="F64" s="14">
        <v>2</v>
      </c>
      <c r="G64" s="15">
        <v>3</v>
      </c>
      <c r="H64" s="15">
        <v>0</v>
      </c>
      <c r="I64" s="15">
        <v>3.5</v>
      </c>
      <c r="J64" s="12">
        <f t="shared" ref="J64:J76" si="1">OR(F64&lt;&gt;0,G64&lt;&gt;0,H64&lt;&gt;0,I64&lt;&gt;0)*(F64 + (F64 = 0))*(G64 + (G64 = 0))*(H64 + (H64 = 0))*(I64 + (I64 = 0))</f>
        <v>21</v>
      </c>
      <c r="K64" s="11"/>
      <c r="L64" s="11"/>
      <c r="M64" s="11"/>
    </row>
    <row r="65" spans="1:13" x14ac:dyDescent="0.2">
      <c r="A65" s="11"/>
      <c r="B65" s="11"/>
      <c r="C65" s="11"/>
      <c r="D65" s="30"/>
      <c r="E65" s="10" t="s">
        <v>15</v>
      </c>
      <c r="F65" s="14">
        <v>2</v>
      </c>
      <c r="G65" s="15">
        <v>4</v>
      </c>
      <c r="H65" s="15">
        <v>0</v>
      </c>
      <c r="I65" s="15">
        <v>3.5</v>
      </c>
      <c r="J65" s="12">
        <f t="shared" si="1"/>
        <v>28</v>
      </c>
      <c r="K65" s="11"/>
      <c r="L65" s="11"/>
      <c r="M65" s="11"/>
    </row>
    <row r="66" spans="1:13" x14ac:dyDescent="0.2">
      <c r="A66" s="11"/>
      <c r="B66" s="11"/>
      <c r="C66" s="11"/>
      <c r="D66" s="30"/>
      <c r="E66" s="10" t="s">
        <v>15</v>
      </c>
      <c r="F66" s="14">
        <v>2</v>
      </c>
      <c r="G66" s="15">
        <v>2</v>
      </c>
      <c r="H66" s="15">
        <v>0</v>
      </c>
      <c r="I66" s="15">
        <v>3.5</v>
      </c>
      <c r="J66" s="12">
        <f t="shared" si="1"/>
        <v>14</v>
      </c>
      <c r="K66" s="11"/>
      <c r="L66" s="11"/>
      <c r="M66" s="11"/>
    </row>
    <row r="67" spans="1:13" x14ac:dyDescent="0.2">
      <c r="A67" s="11"/>
      <c r="B67" s="11"/>
      <c r="C67" s="11"/>
      <c r="D67" s="30"/>
      <c r="E67" s="10" t="s">
        <v>70</v>
      </c>
      <c r="F67" s="14">
        <v>4</v>
      </c>
      <c r="G67" s="15">
        <v>6</v>
      </c>
      <c r="H67" s="15">
        <v>0</v>
      </c>
      <c r="I67" s="15">
        <v>3.5</v>
      </c>
      <c r="J67" s="12">
        <f t="shared" si="1"/>
        <v>84</v>
      </c>
      <c r="K67" s="11"/>
      <c r="L67" s="11"/>
      <c r="M67" s="11"/>
    </row>
    <row r="68" spans="1:13" x14ac:dyDescent="0.2">
      <c r="A68" s="11"/>
      <c r="B68" s="11"/>
      <c r="C68" s="11"/>
      <c r="D68" s="30"/>
      <c r="E68" s="10" t="s">
        <v>15</v>
      </c>
      <c r="F68" s="14">
        <v>4</v>
      </c>
      <c r="G68" s="15">
        <v>2</v>
      </c>
      <c r="H68" s="15">
        <v>0</v>
      </c>
      <c r="I68" s="15">
        <v>3.5</v>
      </c>
      <c r="J68" s="12">
        <f t="shared" si="1"/>
        <v>28</v>
      </c>
      <c r="K68" s="11"/>
      <c r="L68" s="11"/>
      <c r="M68" s="11"/>
    </row>
    <row r="69" spans="1:13" x14ac:dyDescent="0.2">
      <c r="A69" s="11"/>
      <c r="B69" s="11"/>
      <c r="C69" s="11"/>
      <c r="D69" s="30"/>
      <c r="E69" s="10" t="s">
        <v>15</v>
      </c>
      <c r="F69" s="14">
        <v>4</v>
      </c>
      <c r="G69" s="15">
        <v>1</v>
      </c>
      <c r="H69" s="15">
        <v>0</v>
      </c>
      <c r="I69" s="15">
        <v>3.5</v>
      </c>
      <c r="J69" s="12">
        <f t="shared" si="1"/>
        <v>14</v>
      </c>
      <c r="K69" s="11"/>
      <c r="L69" s="11"/>
      <c r="M69" s="11"/>
    </row>
    <row r="70" spans="1:13" x14ac:dyDescent="0.2">
      <c r="A70" s="11"/>
      <c r="B70" s="11"/>
      <c r="C70" s="11"/>
      <c r="D70" s="30"/>
      <c r="E70" s="10" t="s">
        <v>71</v>
      </c>
      <c r="F70" s="14">
        <v>1</v>
      </c>
      <c r="G70" s="15">
        <v>39</v>
      </c>
      <c r="H70" s="15">
        <v>0</v>
      </c>
      <c r="I70" s="15">
        <v>2.5</v>
      </c>
      <c r="J70" s="12">
        <f t="shared" si="1"/>
        <v>97.5</v>
      </c>
      <c r="K70" s="11"/>
      <c r="L70" s="11"/>
      <c r="M70" s="11"/>
    </row>
    <row r="71" spans="1:13" x14ac:dyDescent="0.2">
      <c r="A71" s="11"/>
      <c r="B71" s="11"/>
      <c r="C71" s="11"/>
      <c r="D71" s="30"/>
      <c r="E71" s="10" t="s">
        <v>15</v>
      </c>
      <c r="F71" s="14">
        <v>1</v>
      </c>
      <c r="G71" s="15">
        <v>34</v>
      </c>
      <c r="H71" s="15">
        <v>0</v>
      </c>
      <c r="I71" s="15">
        <v>2.5</v>
      </c>
      <c r="J71" s="12">
        <f t="shared" si="1"/>
        <v>85</v>
      </c>
      <c r="K71" s="11"/>
      <c r="L71" s="11"/>
      <c r="M71" s="11"/>
    </row>
    <row r="72" spans="1:13" x14ac:dyDescent="0.2">
      <c r="A72" s="11"/>
      <c r="B72" s="11"/>
      <c r="C72" s="11"/>
      <c r="D72" s="30"/>
      <c r="E72" s="10" t="s">
        <v>15</v>
      </c>
      <c r="F72" s="14">
        <v>1</v>
      </c>
      <c r="G72" s="15">
        <v>22</v>
      </c>
      <c r="H72" s="15">
        <v>0</v>
      </c>
      <c r="I72" s="15">
        <v>2.5</v>
      </c>
      <c r="J72" s="12">
        <f t="shared" si="1"/>
        <v>55</v>
      </c>
      <c r="K72" s="11"/>
      <c r="L72" s="11"/>
      <c r="M72" s="11"/>
    </row>
    <row r="73" spans="1:13" x14ac:dyDescent="0.2">
      <c r="A73" s="11"/>
      <c r="B73" s="11"/>
      <c r="C73" s="11"/>
      <c r="D73" s="30"/>
      <c r="E73" s="10" t="s">
        <v>72</v>
      </c>
      <c r="F73" s="14">
        <v>4</v>
      </c>
      <c r="G73" s="15">
        <v>2</v>
      </c>
      <c r="H73" s="15">
        <v>0</v>
      </c>
      <c r="I73" s="15">
        <v>10</v>
      </c>
      <c r="J73" s="12">
        <f t="shared" si="1"/>
        <v>80</v>
      </c>
      <c r="K73" s="11"/>
      <c r="L73" s="11"/>
      <c r="M73" s="11"/>
    </row>
    <row r="74" spans="1:13" x14ac:dyDescent="0.2">
      <c r="A74" s="11"/>
      <c r="B74" s="11"/>
      <c r="C74" s="11"/>
      <c r="D74" s="30"/>
      <c r="E74" s="10" t="s">
        <v>73</v>
      </c>
      <c r="F74" s="14">
        <v>4</v>
      </c>
      <c r="G74" s="15">
        <v>4</v>
      </c>
      <c r="H74" s="15">
        <v>0</v>
      </c>
      <c r="I74" s="15">
        <v>15</v>
      </c>
      <c r="J74" s="12">
        <f t="shared" si="1"/>
        <v>240</v>
      </c>
      <c r="K74" s="11"/>
      <c r="L74" s="11"/>
      <c r="M74" s="11"/>
    </row>
    <row r="75" spans="1:13" x14ac:dyDescent="0.2">
      <c r="A75" s="11"/>
      <c r="B75" s="11"/>
      <c r="C75" s="11"/>
      <c r="D75" s="30"/>
      <c r="E75" s="10" t="s">
        <v>74</v>
      </c>
      <c r="F75" s="14">
        <v>4</v>
      </c>
      <c r="G75" s="15">
        <v>4</v>
      </c>
      <c r="H75" s="15">
        <v>0</v>
      </c>
      <c r="I75" s="15">
        <v>10</v>
      </c>
      <c r="J75" s="12">
        <f t="shared" si="1"/>
        <v>160</v>
      </c>
      <c r="K75" s="11"/>
      <c r="L75" s="11"/>
      <c r="M75" s="11"/>
    </row>
    <row r="76" spans="1:13" x14ac:dyDescent="0.2">
      <c r="A76" s="11"/>
      <c r="B76" s="11"/>
      <c r="C76" s="11"/>
      <c r="D76" s="30"/>
      <c r="E76" s="10" t="s">
        <v>15</v>
      </c>
      <c r="F76" s="14"/>
      <c r="G76" s="15"/>
      <c r="H76" s="15"/>
      <c r="I76" s="15"/>
      <c r="J76" s="12">
        <f t="shared" si="1"/>
        <v>0</v>
      </c>
      <c r="K76" s="11"/>
      <c r="L76" s="11"/>
      <c r="M76" s="11"/>
    </row>
    <row r="77" spans="1:13" x14ac:dyDescent="0.2">
      <c r="A77" s="11"/>
      <c r="B77" s="11"/>
      <c r="C77" s="11"/>
      <c r="D77" s="30"/>
      <c r="E77" s="11"/>
      <c r="F77" s="11"/>
      <c r="G77" s="11"/>
      <c r="H77" s="11"/>
      <c r="I77" s="11"/>
      <c r="J77" s="16" t="s">
        <v>75</v>
      </c>
      <c r="K77" s="17">
        <f>SUM(J64:J76)*1</f>
        <v>906.5</v>
      </c>
      <c r="L77" s="15">
        <v>17.670000000000002</v>
      </c>
      <c r="M77" s="17">
        <f>ROUND(K77*L77,2)</f>
        <v>16017.86</v>
      </c>
    </row>
    <row r="78" spans="1:13" ht="1" customHeight="1" x14ac:dyDescent="0.2">
      <c r="A78" s="18"/>
      <c r="B78" s="18"/>
      <c r="C78" s="18"/>
      <c r="D78" s="31"/>
      <c r="E78" s="18"/>
      <c r="F78" s="18"/>
      <c r="G78" s="18"/>
      <c r="H78" s="18"/>
      <c r="I78" s="18"/>
      <c r="J78" s="18"/>
      <c r="K78" s="18"/>
      <c r="L78" s="18"/>
      <c r="M78" s="18"/>
    </row>
    <row r="79" spans="1:13" x14ac:dyDescent="0.2">
      <c r="A79" s="9" t="s">
        <v>76</v>
      </c>
      <c r="B79" s="10" t="s">
        <v>20</v>
      </c>
      <c r="C79" s="10" t="s">
        <v>21</v>
      </c>
      <c r="D79" s="13" t="s">
        <v>77</v>
      </c>
      <c r="E79" s="11"/>
      <c r="F79" s="11"/>
      <c r="G79" s="11"/>
      <c r="H79" s="11"/>
      <c r="I79" s="11"/>
      <c r="J79" s="11"/>
      <c r="K79" s="12">
        <f>K83</f>
        <v>906.5</v>
      </c>
      <c r="L79" s="12">
        <f>L83</f>
        <v>11.01</v>
      </c>
      <c r="M79" s="12">
        <f>M83</f>
        <v>9980.57</v>
      </c>
    </row>
    <row r="80" spans="1:13" ht="24" x14ac:dyDescent="0.2">
      <c r="A80" s="11"/>
      <c r="B80" s="11"/>
      <c r="C80" s="11"/>
      <c r="D80" s="13" t="s">
        <v>78</v>
      </c>
      <c r="E80" s="11"/>
      <c r="F80" s="11"/>
      <c r="G80" s="11"/>
      <c r="H80" s="11"/>
      <c r="I80" s="11"/>
      <c r="J80" s="11"/>
      <c r="K80" s="11"/>
      <c r="L80" s="11"/>
      <c r="M80" s="11"/>
    </row>
    <row r="81" spans="1:13" x14ac:dyDescent="0.2">
      <c r="A81" s="11"/>
      <c r="B81" s="11"/>
      <c r="C81" s="11"/>
      <c r="D81" s="30"/>
      <c r="E81" s="10" t="s">
        <v>79</v>
      </c>
      <c r="F81" s="14">
        <v>906.5</v>
      </c>
      <c r="G81" s="15">
        <v>0</v>
      </c>
      <c r="H81" s="15">
        <v>0</v>
      </c>
      <c r="I81" s="15">
        <v>0</v>
      </c>
      <c r="J81" s="12">
        <f>OR(F81&lt;&gt;0,G81&lt;&gt;0,H81&lt;&gt;0,I81&lt;&gt;0)*(F81 + (F81 = 0))*(G81 + (G81 = 0))*(H81 + (H81 = 0))*(I81 + (I81 = 0))</f>
        <v>906.5</v>
      </c>
      <c r="K81" s="11"/>
      <c r="L81" s="11"/>
      <c r="M81" s="11"/>
    </row>
    <row r="82" spans="1:13" x14ac:dyDescent="0.2">
      <c r="A82" s="11"/>
      <c r="B82" s="11"/>
      <c r="C82" s="11"/>
      <c r="D82" s="30"/>
      <c r="E82" s="10" t="s">
        <v>15</v>
      </c>
      <c r="F82" s="14"/>
      <c r="G82" s="15"/>
      <c r="H82" s="15"/>
      <c r="I82" s="15"/>
      <c r="J82" s="12">
        <f>OR(F82&lt;&gt;0,G82&lt;&gt;0,H82&lt;&gt;0,I82&lt;&gt;0)*(F82 + (F82 = 0))*(G82 + (G82 = 0))*(H82 + (H82 = 0))*(I82 + (I82 = 0))</f>
        <v>0</v>
      </c>
      <c r="K82" s="11"/>
      <c r="L82" s="11"/>
      <c r="M82" s="11"/>
    </row>
    <row r="83" spans="1:13" x14ac:dyDescent="0.2">
      <c r="A83" s="11"/>
      <c r="B83" s="11"/>
      <c r="C83" s="11"/>
      <c r="D83" s="30"/>
      <c r="E83" s="11"/>
      <c r="F83" s="11"/>
      <c r="G83" s="11"/>
      <c r="H83" s="11"/>
      <c r="I83" s="11"/>
      <c r="J83" s="16" t="s">
        <v>80</v>
      </c>
      <c r="K83" s="17">
        <f>SUM(J81:J82)*1</f>
        <v>906.5</v>
      </c>
      <c r="L83" s="15">
        <v>11.01</v>
      </c>
      <c r="M83" s="17">
        <f>ROUND(K83*L83,2)</f>
        <v>9980.57</v>
      </c>
    </row>
    <row r="84" spans="1:13" ht="1" customHeight="1" x14ac:dyDescent="0.2">
      <c r="A84" s="18"/>
      <c r="B84" s="18"/>
      <c r="C84" s="18"/>
      <c r="D84" s="31"/>
      <c r="E84" s="18"/>
      <c r="F84" s="18"/>
      <c r="G84" s="18"/>
      <c r="H84" s="18"/>
      <c r="I84" s="18"/>
      <c r="J84" s="18"/>
      <c r="K84" s="18"/>
      <c r="L84" s="18"/>
      <c r="M84" s="18"/>
    </row>
    <row r="85" spans="1:13" x14ac:dyDescent="0.2">
      <c r="A85" s="9" t="s">
        <v>81</v>
      </c>
      <c r="B85" s="10" t="s">
        <v>20</v>
      </c>
      <c r="C85" s="10" t="s">
        <v>21</v>
      </c>
      <c r="D85" s="13" t="s">
        <v>82</v>
      </c>
      <c r="E85" s="11"/>
      <c r="F85" s="11"/>
      <c r="G85" s="11"/>
      <c r="H85" s="11"/>
      <c r="I85" s="11"/>
      <c r="J85" s="11"/>
      <c r="K85" s="12">
        <f>K89</f>
        <v>108</v>
      </c>
      <c r="L85" s="12">
        <f>L89</f>
        <v>11.04</v>
      </c>
      <c r="M85" s="12">
        <f>M89</f>
        <v>1192.32</v>
      </c>
    </row>
    <row r="86" spans="1:13" ht="24" x14ac:dyDescent="0.2">
      <c r="A86" s="11"/>
      <c r="B86" s="11"/>
      <c r="C86" s="11"/>
      <c r="D86" s="13" t="s">
        <v>83</v>
      </c>
      <c r="E86" s="11"/>
      <c r="F86" s="11"/>
      <c r="G86" s="11"/>
      <c r="H86" s="11"/>
      <c r="I86" s="11"/>
      <c r="J86" s="11"/>
      <c r="K86" s="11"/>
      <c r="L86" s="11"/>
      <c r="M86" s="11"/>
    </row>
    <row r="87" spans="1:13" x14ac:dyDescent="0.2">
      <c r="A87" s="11"/>
      <c r="B87" s="11"/>
      <c r="C87" s="11"/>
      <c r="D87" s="30"/>
      <c r="E87" s="10" t="s">
        <v>84</v>
      </c>
      <c r="F87" s="14">
        <v>1</v>
      </c>
      <c r="G87" s="15">
        <v>13.5</v>
      </c>
      <c r="H87" s="15">
        <v>8</v>
      </c>
      <c r="I87" s="15">
        <v>0</v>
      </c>
      <c r="J87" s="12">
        <f>OR(F87&lt;&gt;0,G87&lt;&gt;0,H87&lt;&gt;0,I87&lt;&gt;0)*(F87 + (F87 = 0))*(G87 + (G87 = 0))*(H87 + (H87 = 0))*(I87 + (I87 = 0))</f>
        <v>108</v>
      </c>
      <c r="K87" s="11"/>
      <c r="L87" s="11"/>
      <c r="M87" s="11"/>
    </row>
    <row r="88" spans="1:13" x14ac:dyDescent="0.2">
      <c r="A88" s="11"/>
      <c r="B88" s="11"/>
      <c r="C88" s="11"/>
      <c r="D88" s="30"/>
      <c r="E88" s="10" t="s">
        <v>15</v>
      </c>
      <c r="F88" s="14"/>
      <c r="G88" s="15"/>
      <c r="H88" s="15"/>
      <c r="I88" s="15"/>
      <c r="J88" s="12">
        <f>OR(F88&lt;&gt;0,G88&lt;&gt;0,H88&lt;&gt;0,I88&lt;&gt;0)*(F88 + (F88 = 0))*(G88 + (G88 = 0))*(H88 + (H88 = 0))*(I88 + (I88 = 0))</f>
        <v>0</v>
      </c>
      <c r="K88" s="11"/>
      <c r="L88" s="11"/>
      <c r="M88" s="11"/>
    </row>
    <row r="89" spans="1:13" x14ac:dyDescent="0.2">
      <c r="A89" s="11"/>
      <c r="B89" s="11"/>
      <c r="C89" s="11"/>
      <c r="D89" s="30"/>
      <c r="E89" s="11"/>
      <c r="F89" s="11"/>
      <c r="G89" s="11"/>
      <c r="H89" s="11"/>
      <c r="I89" s="11"/>
      <c r="J89" s="16" t="s">
        <v>85</v>
      </c>
      <c r="K89" s="17">
        <f>SUM(J87:J88)*1</f>
        <v>108</v>
      </c>
      <c r="L89" s="15">
        <v>11.04</v>
      </c>
      <c r="M89" s="17">
        <f>ROUND(K89*L89,2)</f>
        <v>1192.32</v>
      </c>
    </row>
    <row r="90" spans="1:13" ht="1" customHeight="1" x14ac:dyDescent="0.2">
      <c r="A90" s="18"/>
      <c r="B90" s="18"/>
      <c r="C90" s="18"/>
      <c r="D90" s="31"/>
      <c r="E90" s="18"/>
      <c r="F90" s="18"/>
      <c r="G90" s="18"/>
      <c r="H90" s="18"/>
      <c r="I90" s="18"/>
      <c r="J90" s="18"/>
      <c r="K90" s="18"/>
      <c r="L90" s="18"/>
      <c r="M90" s="18"/>
    </row>
    <row r="91" spans="1:13" x14ac:dyDescent="0.2">
      <c r="A91" s="9" t="s">
        <v>86</v>
      </c>
      <c r="B91" s="10" t="s">
        <v>20</v>
      </c>
      <c r="C91" s="10" t="s">
        <v>33</v>
      </c>
      <c r="D91" s="13" t="s">
        <v>87</v>
      </c>
      <c r="E91" s="11"/>
      <c r="F91" s="11"/>
      <c r="G91" s="11"/>
      <c r="H91" s="11"/>
      <c r="I91" s="11"/>
      <c r="J91" s="11"/>
      <c r="K91" s="12">
        <f>K95</f>
        <v>1</v>
      </c>
      <c r="L91" s="12">
        <f>L95</f>
        <v>1573</v>
      </c>
      <c r="M91" s="12">
        <f>M95</f>
        <v>1573</v>
      </c>
    </row>
    <row r="92" spans="1:13" ht="24" x14ac:dyDescent="0.2">
      <c r="A92" s="11"/>
      <c r="B92" s="11"/>
      <c r="C92" s="11"/>
      <c r="D92" s="13" t="s">
        <v>88</v>
      </c>
      <c r="E92" s="11"/>
      <c r="F92" s="11"/>
      <c r="G92" s="11"/>
      <c r="H92" s="11"/>
      <c r="I92" s="11"/>
      <c r="J92" s="11"/>
      <c r="K92" s="11"/>
      <c r="L92" s="11"/>
      <c r="M92" s="11"/>
    </row>
    <row r="93" spans="1:13" x14ac:dyDescent="0.2">
      <c r="A93" s="11"/>
      <c r="B93" s="11"/>
      <c r="C93" s="11"/>
      <c r="D93" s="30"/>
      <c r="E93" s="10" t="s">
        <v>89</v>
      </c>
      <c r="F93" s="14">
        <v>1</v>
      </c>
      <c r="G93" s="15">
        <v>0</v>
      </c>
      <c r="H93" s="15">
        <v>0</v>
      </c>
      <c r="I93" s="15">
        <v>0</v>
      </c>
      <c r="J93" s="12">
        <f>OR(F93&lt;&gt;0,G93&lt;&gt;0,H93&lt;&gt;0,I93&lt;&gt;0)*(F93 + (F93 = 0))*(G93 + (G93 = 0))*(H93 + (H93 = 0))*(I93 + (I93 = 0))</f>
        <v>1</v>
      </c>
      <c r="K93" s="11"/>
      <c r="L93" s="11"/>
      <c r="M93" s="11"/>
    </row>
    <row r="94" spans="1:13" x14ac:dyDescent="0.2">
      <c r="A94" s="11"/>
      <c r="B94" s="11"/>
      <c r="C94" s="11"/>
      <c r="D94" s="30"/>
      <c r="E94" s="10" t="s">
        <v>15</v>
      </c>
      <c r="F94" s="14"/>
      <c r="G94" s="15"/>
      <c r="H94" s="15"/>
      <c r="I94" s="15"/>
      <c r="J94" s="12">
        <f>OR(F94&lt;&gt;0,G94&lt;&gt;0,H94&lt;&gt;0,I94&lt;&gt;0)*(F94 + (F94 = 0))*(G94 + (G94 = 0))*(H94 + (H94 = 0))*(I94 + (I94 = 0))</f>
        <v>0</v>
      </c>
      <c r="K94" s="11"/>
      <c r="L94" s="11"/>
      <c r="M94" s="11"/>
    </row>
    <row r="95" spans="1:13" x14ac:dyDescent="0.2">
      <c r="A95" s="11"/>
      <c r="B95" s="11"/>
      <c r="C95" s="11"/>
      <c r="D95" s="30"/>
      <c r="E95" s="11"/>
      <c r="F95" s="11"/>
      <c r="G95" s="11"/>
      <c r="H95" s="11"/>
      <c r="I95" s="11"/>
      <c r="J95" s="16" t="s">
        <v>90</v>
      </c>
      <c r="K95" s="17">
        <f>SUM(J93:J94)*1</f>
        <v>1</v>
      </c>
      <c r="L95" s="15">
        <v>1573</v>
      </c>
      <c r="M95" s="17">
        <f>ROUND(K95*L95,2)</f>
        <v>1573</v>
      </c>
    </row>
    <row r="96" spans="1:13" ht="1" customHeight="1" x14ac:dyDescent="0.2">
      <c r="A96" s="18"/>
      <c r="B96" s="18"/>
      <c r="C96" s="18"/>
      <c r="D96" s="31"/>
      <c r="E96" s="18"/>
      <c r="F96" s="18"/>
      <c r="G96" s="18"/>
      <c r="H96" s="18"/>
      <c r="I96" s="18"/>
      <c r="J96" s="18"/>
      <c r="K96" s="18"/>
      <c r="L96" s="18"/>
      <c r="M96" s="18"/>
    </row>
    <row r="97" spans="1:13" x14ac:dyDescent="0.2">
      <c r="A97" s="9" t="s">
        <v>91</v>
      </c>
      <c r="B97" s="10" t="s">
        <v>20</v>
      </c>
      <c r="C97" s="10" t="s">
        <v>92</v>
      </c>
      <c r="D97" s="13" t="s">
        <v>93</v>
      </c>
      <c r="E97" s="11"/>
      <c r="F97" s="11"/>
      <c r="G97" s="11"/>
      <c r="H97" s="11"/>
      <c r="I97" s="11"/>
      <c r="J97" s="11"/>
      <c r="K97" s="12">
        <f>K102</f>
        <v>3</v>
      </c>
      <c r="L97" s="12">
        <f>L102</f>
        <v>580.79999999999995</v>
      </c>
      <c r="M97" s="12">
        <f>M102</f>
        <v>1742.4</v>
      </c>
    </row>
    <row r="98" spans="1:13" ht="48" x14ac:dyDescent="0.2">
      <c r="A98" s="11"/>
      <c r="B98" s="11"/>
      <c r="C98" s="11"/>
      <c r="D98" s="13" t="s">
        <v>94</v>
      </c>
      <c r="E98" s="11"/>
      <c r="F98" s="11"/>
      <c r="G98" s="11"/>
      <c r="H98" s="11"/>
      <c r="I98" s="11"/>
      <c r="J98" s="11"/>
      <c r="K98" s="11"/>
      <c r="L98" s="11"/>
      <c r="M98" s="11"/>
    </row>
    <row r="99" spans="1:13" x14ac:dyDescent="0.2">
      <c r="A99" s="11"/>
      <c r="B99" s="11"/>
      <c r="C99" s="11"/>
      <c r="D99" s="30"/>
      <c r="E99" s="10" t="s">
        <v>95</v>
      </c>
      <c r="F99" s="14">
        <v>2</v>
      </c>
      <c r="G99" s="15">
        <v>0</v>
      </c>
      <c r="H99" s="15">
        <v>0</v>
      </c>
      <c r="I99" s="15">
        <v>0</v>
      </c>
      <c r="J99" s="12">
        <f>OR(F99&lt;&gt;0,G99&lt;&gt;0,H99&lt;&gt;0,I99&lt;&gt;0)*(F99 + (F99 = 0))*(G99 + (G99 = 0))*(H99 + (H99 = 0))*(I99 + (I99 = 0))</f>
        <v>2</v>
      </c>
      <c r="K99" s="11"/>
      <c r="L99" s="11"/>
      <c r="M99" s="11"/>
    </row>
    <row r="100" spans="1:13" x14ac:dyDescent="0.2">
      <c r="A100" s="11"/>
      <c r="B100" s="11"/>
      <c r="C100" s="11"/>
      <c r="D100" s="30"/>
      <c r="E100" s="10" t="s">
        <v>96</v>
      </c>
      <c r="F100" s="14">
        <v>1</v>
      </c>
      <c r="G100" s="15">
        <v>0</v>
      </c>
      <c r="H100" s="15">
        <v>0</v>
      </c>
      <c r="I100" s="15">
        <v>0</v>
      </c>
      <c r="J100" s="12">
        <f>OR(F100&lt;&gt;0,G100&lt;&gt;0,H100&lt;&gt;0,I100&lt;&gt;0)*(F100 + (F100 = 0))*(G100 + (G100 = 0))*(H100 + (H100 = 0))*(I100 + (I100 = 0))</f>
        <v>1</v>
      </c>
      <c r="K100" s="11"/>
      <c r="L100" s="11"/>
      <c r="M100" s="11"/>
    </row>
    <row r="101" spans="1:13" x14ac:dyDescent="0.2">
      <c r="A101" s="11"/>
      <c r="B101" s="11"/>
      <c r="C101" s="11"/>
      <c r="D101" s="30"/>
      <c r="E101" s="10" t="s">
        <v>15</v>
      </c>
      <c r="F101" s="14"/>
      <c r="G101" s="15"/>
      <c r="H101" s="15"/>
      <c r="I101" s="15"/>
      <c r="J101" s="12">
        <f>OR(F101&lt;&gt;0,G101&lt;&gt;0,H101&lt;&gt;0,I101&lt;&gt;0)*(F101 + (F101 = 0))*(G101 + (G101 = 0))*(H101 + (H101 = 0))*(I101 + (I101 = 0))</f>
        <v>0</v>
      </c>
      <c r="K101" s="11"/>
      <c r="L101" s="11"/>
      <c r="M101" s="11"/>
    </row>
    <row r="102" spans="1:13" x14ac:dyDescent="0.2">
      <c r="A102" s="11"/>
      <c r="B102" s="11"/>
      <c r="C102" s="11"/>
      <c r="D102" s="30"/>
      <c r="E102" s="11"/>
      <c r="F102" s="11"/>
      <c r="G102" s="11"/>
      <c r="H102" s="11"/>
      <c r="I102" s="11"/>
      <c r="J102" s="16" t="s">
        <v>97</v>
      </c>
      <c r="K102" s="17">
        <f>SUM(J99:J101)*1</f>
        <v>3</v>
      </c>
      <c r="L102" s="15">
        <v>580.79999999999995</v>
      </c>
      <c r="M102" s="17">
        <f>ROUND(K102*L102,2)</f>
        <v>1742.4</v>
      </c>
    </row>
    <row r="103" spans="1:13" ht="1" customHeight="1" x14ac:dyDescent="0.2">
      <c r="A103" s="18"/>
      <c r="B103" s="18"/>
      <c r="C103" s="18"/>
      <c r="D103" s="31"/>
      <c r="E103" s="18"/>
      <c r="F103" s="18"/>
      <c r="G103" s="18"/>
      <c r="H103" s="18"/>
      <c r="I103" s="18"/>
      <c r="J103" s="18"/>
      <c r="K103" s="18"/>
      <c r="L103" s="18"/>
      <c r="M103" s="18"/>
    </row>
    <row r="104" spans="1:13" x14ac:dyDescent="0.2">
      <c r="A104" s="9" t="s">
        <v>98</v>
      </c>
      <c r="B104" s="10" t="s">
        <v>20</v>
      </c>
      <c r="C104" s="10" t="s">
        <v>92</v>
      </c>
      <c r="D104" s="13" t="s">
        <v>99</v>
      </c>
      <c r="E104" s="11"/>
      <c r="F104" s="11"/>
      <c r="G104" s="11"/>
      <c r="H104" s="11"/>
      <c r="I104" s="11"/>
      <c r="J104" s="11"/>
      <c r="K104" s="12">
        <f>K108</f>
        <v>10</v>
      </c>
      <c r="L104" s="12">
        <f>L108</f>
        <v>217.8</v>
      </c>
      <c r="M104" s="12">
        <f>M108</f>
        <v>2178</v>
      </c>
    </row>
    <row r="105" spans="1:13" ht="80.5" customHeight="1" x14ac:dyDescent="0.2">
      <c r="A105" s="11"/>
      <c r="B105" s="11"/>
      <c r="C105" s="11"/>
      <c r="D105" s="13" t="s">
        <v>100</v>
      </c>
      <c r="E105" s="11"/>
      <c r="F105" s="11"/>
      <c r="G105" s="11"/>
      <c r="H105" s="11"/>
      <c r="I105" s="11"/>
      <c r="J105" s="11"/>
      <c r="K105" s="11"/>
      <c r="L105" s="11"/>
      <c r="M105" s="11"/>
    </row>
    <row r="106" spans="1:13" x14ac:dyDescent="0.2">
      <c r="A106" s="11"/>
      <c r="B106" s="11"/>
      <c r="C106" s="11"/>
      <c r="D106" s="30"/>
      <c r="E106" s="10" t="s">
        <v>101</v>
      </c>
      <c r="F106" s="14">
        <v>10</v>
      </c>
      <c r="G106" s="15">
        <v>0</v>
      </c>
      <c r="H106" s="15">
        <v>0</v>
      </c>
      <c r="I106" s="15">
        <v>0</v>
      </c>
      <c r="J106" s="12">
        <f>OR(F106&lt;&gt;0,G106&lt;&gt;0,H106&lt;&gt;0,I106&lt;&gt;0)*(F106 + (F106 = 0))*(G106 + (G106 = 0))*(H106 + (H106 = 0))*(I106 + (I106 = 0))</f>
        <v>10</v>
      </c>
      <c r="K106" s="11"/>
      <c r="L106" s="11"/>
      <c r="M106" s="11"/>
    </row>
    <row r="107" spans="1:13" x14ac:dyDescent="0.2">
      <c r="A107" s="11"/>
      <c r="B107" s="11"/>
      <c r="C107" s="11"/>
      <c r="D107" s="30"/>
      <c r="E107" s="10" t="s">
        <v>15</v>
      </c>
      <c r="F107" s="14"/>
      <c r="G107" s="15"/>
      <c r="H107" s="15"/>
      <c r="I107" s="15"/>
      <c r="J107" s="12">
        <f>OR(F107&lt;&gt;0,G107&lt;&gt;0,H107&lt;&gt;0,I107&lt;&gt;0)*(F107 + (F107 = 0))*(G107 + (G107 = 0))*(H107 + (H107 = 0))*(I107 + (I107 = 0))</f>
        <v>0</v>
      </c>
      <c r="K107" s="11"/>
      <c r="L107" s="11"/>
      <c r="M107" s="11"/>
    </row>
    <row r="108" spans="1:13" x14ac:dyDescent="0.2">
      <c r="A108" s="11"/>
      <c r="B108" s="11"/>
      <c r="C108" s="11"/>
      <c r="D108" s="30"/>
      <c r="E108" s="11"/>
      <c r="F108" s="11"/>
      <c r="G108" s="11"/>
      <c r="H108" s="11"/>
      <c r="I108" s="11"/>
      <c r="J108" s="16" t="s">
        <v>102</v>
      </c>
      <c r="K108" s="17">
        <f>SUM(J106:J107)*1</f>
        <v>10</v>
      </c>
      <c r="L108" s="15">
        <v>217.8</v>
      </c>
      <c r="M108" s="17">
        <f>ROUND(K108*L108,2)</f>
        <v>2178</v>
      </c>
    </row>
    <row r="109" spans="1:13" ht="1" customHeight="1" x14ac:dyDescent="0.2">
      <c r="A109" s="18"/>
      <c r="B109" s="18"/>
      <c r="C109" s="18"/>
      <c r="D109" s="31"/>
      <c r="E109" s="18"/>
      <c r="F109" s="18"/>
      <c r="G109" s="18"/>
      <c r="H109" s="18"/>
      <c r="I109" s="18"/>
      <c r="J109" s="18"/>
      <c r="K109" s="18"/>
      <c r="L109" s="18"/>
      <c r="M109" s="18"/>
    </row>
    <row r="110" spans="1:13" x14ac:dyDescent="0.2">
      <c r="A110" s="9" t="s">
        <v>103</v>
      </c>
      <c r="B110" s="10" t="s">
        <v>20</v>
      </c>
      <c r="C110" s="10" t="s">
        <v>21</v>
      </c>
      <c r="D110" s="13" t="s">
        <v>104</v>
      </c>
      <c r="E110" s="11"/>
      <c r="F110" s="11"/>
      <c r="G110" s="11"/>
      <c r="H110" s="11"/>
      <c r="I110" s="11"/>
      <c r="J110" s="11"/>
      <c r="K110" s="12">
        <f>K115</f>
        <v>14</v>
      </c>
      <c r="L110" s="12">
        <f>L115</f>
        <v>82.56</v>
      </c>
      <c r="M110" s="12">
        <f>M115</f>
        <v>1155.8399999999999</v>
      </c>
    </row>
    <row r="111" spans="1:13" ht="72" x14ac:dyDescent="0.2">
      <c r="A111" s="11"/>
      <c r="B111" s="11"/>
      <c r="C111" s="11"/>
      <c r="D111" s="13" t="s">
        <v>105</v>
      </c>
      <c r="E111" s="11"/>
      <c r="F111" s="11"/>
      <c r="G111" s="11"/>
      <c r="H111" s="11"/>
      <c r="I111" s="11"/>
      <c r="J111" s="11"/>
      <c r="K111" s="11"/>
      <c r="L111" s="11"/>
      <c r="M111" s="11"/>
    </row>
    <row r="112" spans="1:13" x14ac:dyDescent="0.2">
      <c r="A112" s="11"/>
      <c r="B112" s="11"/>
      <c r="C112" s="11"/>
      <c r="D112" s="30"/>
      <c r="E112" s="10" t="s">
        <v>106</v>
      </c>
      <c r="F112" s="14">
        <v>2</v>
      </c>
      <c r="G112" s="15">
        <v>1</v>
      </c>
      <c r="H112" s="15">
        <v>0</v>
      </c>
      <c r="I112" s="15">
        <v>3.5</v>
      </c>
      <c r="J112" s="12">
        <f>OR(F112&lt;&gt;0,G112&lt;&gt;0,H112&lt;&gt;0,I112&lt;&gt;0)*(F112 + (F112 = 0))*(G112 + (G112 = 0))*(H112 + (H112 = 0))*(I112 + (I112 = 0))</f>
        <v>7</v>
      </c>
      <c r="K112" s="11"/>
      <c r="L112" s="11"/>
      <c r="M112" s="11"/>
    </row>
    <row r="113" spans="1:13" x14ac:dyDescent="0.2">
      <c r="A113" s="11"/>
      <c r="B113" s="11"/>
      <c r="C113" s="11"/>
      <c r="D113" s="30"/>
      <c r="E113" s="10" t="s">
        <v>107</v>
      </c>
      <c r="F113" s="14">
        <v>2</v>
      </c>
      <c r="G113" s="15">
        <v>1</v>
      </c>
      <c r="H113" s="15">
        <v>0</v>
      </c>
      <c r="I113" s="15">
        <v>3.5</v>
      </c>
      <c r="J113" s="12">
        <f>OR(F113&lt;&gt;0,G113&lt;&gt;0,H113&lt;&gt;0,I113&lt;&gt;0)*(F113 + (F113 = 0))*(G113 + (G113 = 0))*(H113 + (H113 = 0))*(I113 + (I113 = 0))</f>
        <v>7</v>
      </c>
      <c r="K113" s="11"/>
      <c r="L113" s="11"/>
      <c r="M113" s="11"/>
    </row>
    <row r="114" spans="1:13" x14ac:dyDescent="0.2">
      <c r="A114" s="11"/>
      <c r="B114" s="11"/>
      <c r="C114" s="11"/>
      <c r="D114" s="30"/>
      <c r="E114" s="10" t="s">
        <v>15</v>
      </c>
      <c r="F114" s="14"/>
      <c r="G114" s="15"/>
      <c r="H114" s="15"/>
      <c r="I114" s="15"/>
      <c r="J114" s="12">
        <f>OR(F114&lt;&gt;0,G114&lt;&gt;0,H114&lt;&gt;0,I114&lt;&gt;0)*(F114 + (F114 = 0))*(G114 + (G114 = 0))*(H114 + (H114 = 0))*(I114 + (I114 = 0))</f>
        <v>0</v>
      </c>
      <c r="K114" s="11"/>
      <c r="L114" s="11"/>
      <c r="M114" s="11"/>
    </row>
    <row r="115" spans="1:13" x14ac:dyDescent="0.2">
      <c r="A115" s="11"/>
      <c r="B115" s="11"/>
      <c r="C115" s="11"/>
      <c r="D115" s="30"/>
      <c r="E115" s="11"/>
      <c r="F115" s="11"/>
      <c r="G115" s="11"/>
      <c r="H115" s="11"/>
      <c r="I115" s="11"/>
      <c r="J115" s="16" t="s">
        <v>108</v>
      </c>
      <c r="K115" s="17">
        <f>SUM(J112:J114)*1</f>
        <v>14</v>
      </c>
      <c r="L115" s="15">
        <v>82.56</v>
      </c>
      <c r="M115" s="17">
        <f>ROUND(K115*L115,2)</f>
        <v>1155.8399999999999</v>
      </c>
    </row>
    <row r="116" spans="1:13" ht="1" customHeight="1" x14ac:dyDescent="0.2">
      <c r="A116" s="18"/>
      <c r="B116" s="18"/>
      <c r="C116" s="18"/>
      <c r="D116" s="31"/>
      <c r="E116" s="18"/>
      <c r="F116" s="18"/>
      <c r="G116" s="18"/>
      <c r="H116" s="18"/>
      <c r="I116" s="18"/>
      <c r="J116" s="18"/>
      <c r="K116" s="18"/>
      <c r="L116" s="18"/>
      <c r="M116" s="18"/>
    </row>
    <row r="117" spans="1:13" x14ac:dyDescent="0.2">
      <c r="A117" s="9" t="s">
        <v>109</v>
      </c>
      <c r="B117" s="10" t="s">
        <v>20</v>
      </c>
      <c r="C117" s="10" t="s">
        <v>21</v>
      </c>
      <c r="D117" s="13" t="s">
        <v>110</v>
      </c>
      <c r="E117" s="11"/>
      <c r="F117" s="11"/>
      <c r="G117" s="11"/>
      <c r="H117" s="11"/>
      <c r="I117" s="11"/>
      <c r="J117" s="11"/>
      <c r="K117" s="12">
        <f>K121</f>
        <v>14</v>
      </c>
      <c r="L117" s="12">
        <f>L121</f>
        <v>7.5</v>
      </c>
      <c r="M117" s="12">
        <f>M121</f>
        <v>105</v>
      </c>
    </row>
    <row r="118" spans="1:13" x14ac:dyDescent="0.2">
      <c r="A118" s="11"/>
      <c r="B118" s="11"/>
      <c r="C118" s="11"/>
      <c r="D118" s="13" t="s">
        <v>111</v>
      </c>
      <c r="E118" s="11"/>
      <c r="F118" s="11"/>
      <c r="G118" s="11"/>
      <c r="H118" s="11"/>
      <c r="I118" s="11"/>
      <c r="J118" s="11"/>
      <c r="K118" s="11"/>
      <c r="L118" s="11"/>
      <c r="M118" s="11"/>
    </row>
    <row r="119" spans="1:13" x14ac:dyDescent="0.2">
      <c r="A119" s="11"/>
      <c r="B119" s="11"/>
      <c r="C119" s="11"/>
      <c r="D119" s="30"/>
      <c r="E119" s="10" t="s">
        <v>112</v>
      </c>
      <c r="F119" s="14">
        <v>14</v>
      </c>
      <c r="G119" s="15">
        <v>0</v>
      </c>
      <c r="H119" s="15">
        <v>0</v>
      </c>
      <c r="I119" s="15">
        <v>0</v>
      </c>
      <c r="J119" s="12">
        <f>OR(F119&lt;&gt;0,G119&lt;&gt;0,H119&lt;&gt;0,I119&lt;&gt;0)*(F119 + (F119 = 0))*(G119 + (G119 = 0))*(H119 + (H119 = 0))*(I119 + (I119 = 0))</f>
        <v>14</v>
      </c>
      <c r="K119" s="11"/>
      <c r="L119" s="11"/>
      <c r="M119" s="11"/>
    </row>
    <row r="120" spans="1:13" x14ac:dyDescent="0.2">
      <c r="A120" s="11"/>
      <c r="B120" s="11"/>
      <c r="C120" s="11"/>
      <c r="D120" s="30"/>
      <c r="E120" s="10" t="s">
        <v>15</v>
      </c>
      <c r="F120" s="14"/>
      <c r="G120" s="15"/>
      <c r="H120" s="15"/>
      <c r="I120" s="15"/>
      <c r="J120" s="12">
        <f>OR(F120&lt;&gt;0,G120&lt;&gt;0,H120&lt;&gt;0,I120&lt;&gt;0)*(F120 + (F120 = 0))*(G120 + (G120 = 0))*(H120 + (H120 = 0))*(I120 + (I120 = 0))</f>
        <v>0</v>
      </c>
      <c r="K120" s="11"/>
      <c r="L120" s="11"/>
      <c r="M120" s="11"/>
    </row>
    <row r="121" spans="1:13" x14ac:dyDescent="0.2">
      <c r="A121" s="11"/>
      <c r="B121" s="11"/>
      <c r="C121" s="11"/>
      <c r="D121" s="30"/>
      <c r="E121" s="11"/>
      <c r="F121" s="11"/>
      <c r="G121" s="11"/>
      <c r="H121" s="11"/>
      <c r="I121" s="11"/>
      <c r="J121" s="16" t="s">
        <v>113</v>
      </c>
      <c r="K121" s="17">
        <f>SUM(J119:J120)*1</f>
        <v>14</v>
      </c>
      <c r="L121" s="15">
        <v>7.5</v>
      </c>
      <c r="M121" s="17">
        <f>ROUND(K121*L121,2)</f>
        <v>105</v>
      </c>
    </row>
    <row r="122" spans="1:13" ht="1" customHeight="1" x14ac:dyDescent="0.2">
      <c r="A122" s="18"/>
      <c r="B122" s="18"/>
      <c r="C122" s="18"/>
      <c r="D122" s="31"/>
      <c r="E122" s="18"/>
      <c r="F122" s="18"/>
      <c r="G122" s="18"/>
      <c r="H122" s="18"/>
      <c r="I122" s="18"/>
      <c r="J122" s="18"/>
      <c r="K122" s="18"/>
      <c r="L122" s="18"/>
      <c r="M122" s="18"/>
    </row>
    <row r="123" spans="1:13" x14ac:dyDescent="0.2">
      <c r="A123" s="9" t="s">
        <v>114</v>
      </c>
      <c r="B123" s="10" t="s">
        <v>20</v>
      </c>
      <c r="C123" s="10" t="s">
        <v>33</v>
      </c>
      <c r="D123" s="13" t="s">
        <v>115</v>
      </c>
      <c r="E123" s="11"/>
      <c r="F123" s="11"/>
      <c r="G123" s="11"/>
      <c r="H123" s="11"/>
      <c r="I123" s="11"/>
      <c r="J123" s="11"/>
      <c r="K123" s="12">
        <f>K127</f>
        <v>1</v>
      </c>
      <c r="L123" s="12">
        <f>L127</f>
        <v>968</v>
      </c>
      <c r="M123" s="12">
        <f>M127</f>
        <v>968</v>
      </c>
    </row>
    <row r="124" spans="1:13" ht="60" x14ac:dyDescent="0.2">
      <c r="A124" s="11"/>
      <c r="B124" s="11"/>
      <c r="C124" s="11"/>
      <c r="D124" s="13" t="s">
        <v>116</v>
      </c>
      <c r="E124" s="11"/>
      <c r="F124" s="11"/>
      <c r="G124" s="11"/>
      <c r="H124" s="11"/>
      <c r="I124" s="11"/>
      <c r="J124" s="11"/>
      <c r="K124" s="11"/>
      <c r="L124" s="11"/>
      <c r="M124" s="11"/>
    </row>
    <row r="125" spans="1:13" x14ac:dyDescent="0.2">
      <c r="A125" s="11"/>
      <c r="B125" s="11"/>
      <c r="C125" s="11"/>
      <c r="D125" s="30"/>
      <c r="E125" s="10" t="s">
        <v>36</v>
      </c>
      <c r="F125" s="14">
        <v>1</v>
      </c>
      <c r="G125" s="15">
        <v>0</v>
      </c>
      <c r="H125" s="15">
        <v>0</v>
      </c>
      <c r="I125" s="15">
        <v>0</v>
      </c>
      <c r="J125" s="12">
        <f>OR(F125&lt;&gt;0,G125&lt;&gt;0,H125&lt;&gt;0,I125&lt;&gt;0)*(F125 + (F125 = 0))*(G125 + (G125 = 0))*(H125 + (H125 = 0))*(I125 + (I125 = 0))</f>
        <v>1</v>
      </c>
      <c r="K125" s="11"/>
      <c r="L125" s="11"/>
      <c r="M125" s="11"/>
    </row>
    <row r="126" spans="1:13" x14ac:dyDescent="0.2">
      <c r="A126" s="11"/>
      <c r="B126" s="11"/>
      <c r="C126" s="11"/>
      <c r="D126" s="30"/>
      <c r="E126" s="10" t="s">
        <v>15</v>
      </c>
      <c r="F126" s="14"/>
      <c r="G126" s="15"/>
      <c r="H126" s="15"/>
      <c r="I126" s="15"/>
      <c r="J126" s="12">
        <f>OR(F126&lt;&gt;0,G126&lt;&gt;0,H126&lt;&gt;0,I126&lt;&gt;0)*(F126 + (F126 = 0))*(G126 + (G126 = 0))*(H126 + (H126 = 0))*(I126 + (I126 = 0))</f>
        <v>0</v>
      </c>
      <c r="K126" s="11"/>
      <c r="L126" s="11"/>
      <c r="M126" s="11"/>
    </row>
    <row r="127" spans="1:13" x14ac:dyDescent="0.2">
      <c r="A127" s="11"/>
      <c r="B127" s="11"/>
      <c r="C127" s="11"/>
      <c r="D127" s="30"/>
      <c r="E127" s="11"/>
      <c r="F127" s="11"/>
      <c r="G127" s="11"/>
      <c r="H127" s="11"/>
      <c r="I127" s="11"/>
      <c r="J127" s="16" t="s">
        <v>117</v>
      </c>
      <c r="K127" s="17">
        <f>SUM(J125:J126)*1</f>
        <v>1</v>
      </c>
      <c r="L127" s="15">
        <v>968</v>
      </c>
      <c r="M127" s="17">
        <f>ROUND(K127*L127,2)</f>
        <v>968</v>
      </c>
    </row>
    <row r="128" spans="1:13" ht="1" customHeight="1" x14ac:dyDescent="0.2">
      <c r="A128" s="18"/>
      <c r="B128" s="18"/>
      <c r="C128" s="18"/>
      <c r="D128" s="31"/>
      <c r="E128" s="18"/>
      <c r="F128" s="18"/>
      <c r="G128" s="18"/>
      <c r="H128" s="18"/>
      <c r="I128" s="18"/>
      <c r="J128" s="18"/>
      <c r="K128" s="18"/>
      <c r="L128" s="18"/>
      <c r="M128" s="18"/>
    </row>
    <row r="129" spans="1:13" x14ac:dyDescent="0.2">
      <c r="A129" s="9" t="s">
        <v>118</v>
      </c>
      <c r="B129" s="10" t="s">
        <v>20</v>
      </c>
      <c r="C129" s="10" t="s">
        <v>33</v>
      </c>
      <c r="D129" s="13" t="s">
        <v>119</v>
      </c>
      <c r="E129" s="11"/>
      <c r="F129" s="11"/>
      <c r="G129" s="11"/>
      <c r="H129" s="11"/>
      <c r="I129" s="11"/>
      <c r="J129" s="11"/>
      <c r="K129" s="12">
        <f>K133</f>
        <v>1</v>
      </c>
      <c r="L129" s="12">
        <f>L133</f>
        <v>3025</v>
      </c>
      <c r="M129" s="12">
        <f>M133</f>
        <v>3025</v>
      </c>
    </row>
    <row r="130" spans="1:13" ht="66.5" customHeight="1" x14ac:dyDescent="0.2">
      <c r="A130" s="11"/>
      <c r="B130" s="11"/>
      <c r="C130" s="11"/>
      <c r="D130" s="13" t="s">
        <v>120</v>
      </c>
      <c r="E130" s="11"/>
      <c r="F130" s="11"/>
      <c r="G130" s="11"/>
      <c r="H130" s="11"/>
      <c r="I130" s="11"/>
      <c r="J130" s="11"/>
      <c r="K130" s="11"/>
      <c r="L130" s="11"/>
      <c r="M130" s="11"/>
    </row>
    <row r="131" spans="1:13" x14ac:dyDescent="0.2">
      <c r="A131" s="11"/>
      <c r="B131" s="11"/>
      <c r="C131" s="11"/>
      <c r="D131" s="30"/>
      <c r="E131" s="10" t="s">
        <v>36</v>
      </c>
      <c r="F131" s="14">
        <v>1</v>
      </c>
      <c r="G131" s="15">
        <v>0</v>
      </c>
      <c r="H131" s="15">
        <v>0</v>
      </c>
      <c r="I131" s="15">
        <v>0</v>
      </c>
      <c r="J131" s="12">
        <f>OR(F131&lt;&gt;0,G131&lt;&gt;0,H131&lt;&gt;0,I131&lt;&gt;0)*(F131 + (F131 = 0))*(G131 + (G131 = 0))*(H131 + (H131 = 0))*(I131 + (I131 = 0))</f>
        <v>1</v>
      </c>
      <c r="K131" s="11"/>
      <c r="L131" s="11"/>
      <c r="M131" s="11"/>
    </row>
    <row r="132" spans="1:13" x14ac:dyDescent="0.2">
      <c r="A132" s="11"/>
      <c r="B132" s="11"/>
      <c r="C132" s="11"/>
      <c r="D132" s="30"/>
      <c r="E132" s="10" t="s">
        <v>15</v>
      </c>
      <c r="F132" s="14"/>
      <c r="G132" s="15"/>
      <c r="H132" s="15"/>
      <c r="I132" s="15"/>
      <c r="J132" s="12">
        <f>OR(F132&lt;&gt;0,G132&lt;&gt;0,H132&lt;&gt;0,I132&lt;&gt;0)*(F132 + (F132 = 0))*(G132 + (G132 = 0))*(H132 + (H132 = 0))*(I132 + (I132 = 0))</f>
        <v>0</v>
      </c>
      <c r="K132" s="11"/>
      <c r="L132" s="11"/>
      <c r="M132" s="11"/>
    </row>
    <row r="133" spans="1:13" x14ac:dyDescent="0.2">
      <c r="A133" s="11"/>
      <c r="B133" s="11"/>
      <c r="C133" s="11"/>
      <c r="D133" s="30"/>
      <c r="E133" s="11"/>
      <c r="F133" s="11"/>
      <c r="G133" s="11"/>
      <c r="H133" s="11"/>
      <c r="I133" s="11"/>
      <c r="J133" s="16" t="s">
        <v>121</v>
      </c>
      <c r="K133" s="17">
        <f>SUM(J131:J132)*1</f>
        <v>1</v>
      </c>
      <c r="L133" s="15">
        <v>3025</v>
      </c>
      <c r="M133" s="17">
        <f>ROUND(K133*L133,2)</f>
        <v>3025</v>
      </c>
    </row>
    <row r="134" spans="1:13" ht="1" customHeight="1" x14ac:dyDescent="0.2">
      <c r="A134" s="18"/>
      <c r="B134" s="18"/>
      <c r="C134" s="18"/>
      <c r="D134" s="31"/>
      <c r="E134" s="18"/>
      <c r="F134" s="18"/>
      <c r="G134" s="18"/>
      <c r="H134" s="18"/>
      <c r="I134" s="18"/>
      <c r="J134" s="18"/>
      <c r="K134" s="18"/>
      <c r="L134" s="18"/>
      <c r="M134" s="18"/>
    </row>
    <row r="135" spans="1:13" x14ac:dyDescent="0.2">
      <c r="A135" s="9" t="s">
        <v>122</v>
      </c>
      <c r="B135" s="10" t="s">
        <v>20</v>
      </c>
      <c r="C135" s="10" t="s">
        <v>123</v>
      </c>
      <c r="D135" s="13" t="s">
        <v>124</v>
      </c>
      <c r="E135" s="11"/>
      <c r="F135" s="11"/>
      <c r="G135" s="11"/>
      <c r="H135" s="11"/>
      <c r="I135" s="11"/>
      <c r="J135" s="11"/>
      <c r="K135" s="12">
        <f>K140</f>
        <v>35</v>
      </c>
      <c r="L135" s="12">
        <f>L140</f>
        <v>11.31</v>
      </c>
      <c r="M135" s="12">
        <f>M140</f>
        <v>395.85</v>
      </c>
    </row>
    <row r="136" spans="1:13" ht="36" x14ac:dyDescent="0.2">
      <c r="A136" s="11"/>
      <c r="B136" s="11"/>
      <c r="C136" s="11"/>
      <c r="D136" s="13" t="s">
        <v>125</v>
      </c>
      <c r="E136" s="11"/>
      <c r="F136" s="11"/>
      <c r="G136" s="11"/>
      <c r="H136" s="11"/>
      <c r="I136" s="11"/>
      <c r="J136" s="11"/>
      <c r="K136" s="11"/>
      <c r="L136" s="11"/>
      <c r="M136" s="11"/>
    </row>
    <row r="137" spans="1:13" x14ac:dyDescent="0.2">
      <c r="A137" s="11"/>
      <c r="B137" s="11"/>
      <c r="C137" s="11"/>
      <c r="D137" s="30"/>
      <c r="E137" s="10" t="s">
        <v>126</v>
      </c>
      <c r="F137" s="14">
        <v>15</v>
      </c>
      <c r="G137" s="15">
        <v>0</v>
      </c>
      <c r="H137" s="15">
        <v>0</v>
      </c>
      <c r="I137" s="15">
        <v>0</v>
      </c>
      <c r="J137" s="12">
        <f>OR(F137&lt;&gt;0,G137&lt;&gt;0,H137&lt;&gt;0,I137&lt;&gt;0)*(F137 + (F137 = 0))*(G137 + (G137 = 0))*(H137 + (H137 = 0))*(I137 + (I137 = 0))</f>
        <v>15</v>
      </c>
      <c r="K137" s="11"/>
      <c r="L137" s="11"/>
      <c r="M137" s="11"/>
    </row>
    <row r="138" spans="1:13" x14ac:dyDescent="0.2">
      <c r="A138" s="11"/>
      <c r="B138" s="11"/>
      <c r="C138" s="11"/>
      <c r="D138" s="30"/>
      <c r="E138" s="10" t="s">
        <v>127</v>
      </c>
      <c r="F138" s="14">
        <v>20</v>
      </c>
      <c r="G138" s="15">
        <v>0</v>
      </c>
      <c r="H138" s="15">
        <v>0</v>
      </c>
      <c r="I138" s="15">
        <v>0</v>
      </c>
      <c r="J138" s="12">
        <f>OR(F138&lt;&gt;0,G138&lt;&gt;0,H138&lt;&gt;0,I138&lt;&gt;0)*(F138 + (F138 = 0))*(G138 + (G138 = 0))*(H138 + (H138 = 0))*(I138 + (I138 = 0))</f>
        <v>20</v>
      </c>
      <c r="K138" s="11"/>
      <c r="L138" s="11"/>
      <c r="M138" s="11"/>
    </row>
    <row r="139" spans="1:13" x14ac:dyDescent="0.2">
      <c r="A139" s="11"/>
      <c r="B139" s="11"/>
      <c r="C139" s="11"/>
      <c r="D139" s="30"/>
      <c r="E139" s="10" t="s">
        <v>15</v>
      </c>
      <c r="F139" s="14"/>
      <c r="G139" s="15"/>
      <c r="H139" s="15"/>
      <c r="I139" s="15"/>
      <c r="J139" s="12">
        <f>OR(F139&lt;&gt;0,G139&lt;&gt;0,H139&lt;&gt;0,I139&lt;&gt;0)*(F139 + (F139 = 0))*(G139 + (G139 = 0))*(H139 + (H139 = 0))*(I139 + (I139 = 0))</f>
        <v>0</v>
      </c>
      <c r="K139" s="11"/>
      <c r="L139" s="11"/>
      <c r="M139" s="11"/>
    </row>
    <row r="140" spans="1:13" x14ac:dyDescent="0.2">
      <c r="A140" s="11"/>
      <c r="B140" s="11"/>
      <c r="C140" s="11"/>
      <c r="D140" s="30"/>
      <c r="E140" s="11"/>
      <c r="F140" s="11"/>
      <c r="G140" s="11"/>
      <c r="H140" s="11"/>
      <c r="I140" s="11"/>
      <c r="J140" s="16" t="s">
        <v>128</v>
      </c>
      <c r="K140" s="17">
        <f>SUM(J137:J139)*1</f>
        <v>35</v>
      </c>
      <c r="L140" s="15">
        <v>11.31</v>
      </c>
      <c r="M140" s="17">
        <f>ROUND(K140*L140,2)</f>
        <v>395.85</v>
      </c>
    </row>
    <row r="141" spans="1:13" ht="1" customHeight="1" x14ac:dyDescent="0.2">
      <c r="A141" s="18"/>
      <c r="B141" s="18"/>
      <c r="C141" s="18"/>
      <c r="D141" s="31"/>
      <c r="E141" s="18"/>
      <c r="F141" s="18"/>
      <c r="G141" s="18"/>
      <c r="H141" s="18"/>
      <c r="I141" s="18"/>
      <c r="J141" s="18"/>
      <c r="K141" s="18"/>
      <c r="L141" s="18"/>
      <c r="M141" s="18"/>
    </row>
    <row r="142" spans="1:13" x14ac:dyDescent="0.2">
      <c r="A142" s="9" t="s">
        <v>129</v>
      </c>
      <c r="B142" s="10" t="s">
        <v>20</v>
      </c>
      <c r="C142" s="10" t="s">
        <v>123</v>
      </c>
      <c r="D142" s="13" t="s">
        <v>130</v>
      </c>
      <c r="E142" s="11"/>
      <c r="F142" s="11"/>
      <c r="G142" s="11"/>
      <c r="H142" s="11"/>
      <c r="I142" s="11"/>
      <c r="J142" s="11"/>
      <c r="K142" s="12">
        <f>K148</f>
        <v>75</v>
      </c>
      <c r="L142" s="12">
        <f>L148</f>
        <v>54.45</v>
      </c>
      <c r="M142" s="12">
        <f>M148</f>
        <v>4083.75</v>
      </c>
    </row>
    <row r="143" spans="1:13" ht="49.25" customHeight="1" x14ac:dyDescent="0.2">
      <c r="A143" s="11"/>
      <c r="B143" s="11"/>
      <c r="C143" s="11"/>
      <c r="D143" s="13" t="s">
        <v>131</v>
      </c>
      <c r="E143" s="11"/>
      <c r="F143" s="11"/>
      <c r="G143" s="11"/>
      <c r="H143" s="11"/>
      <c r="I143" s="11"/>
      <c r="J143" s="11"/>
      <c r="K143" s="11"/>
      <c r="L143" s="11"/>
      <c r="M143" s="11"/>
    </row>
    <row r="144" spans="1:13" x14ac:dyDescent="0.2">
      <c r="A144" s="11"/>
      <c r="B144" s="11"/>
      <c r="C144" s="11"/>
      <c r="D144" s="30"/>
      <c r="E144" s="10" t="s">
        <v>126</v>
      </c>
      <c r="F144" s="14">
        <v>15</v>
      </c>
      <c r="G144" s="15">
        <v>0</v>
      </c>
      <c r="H144" s="15">
        <v>0</v>
      </c>
      <c r="I144" s="15">
        <v>0</v>
      </c>
      <c r="J144" s="12">
        <f>OR(F144&lt;&gt;0,G144&lt;&gt;0,H144&lt;&gt;0,I144&lt;&gt;0)*(F144 + (F144 = 0))*(G144 + (G144 = 0))*(H144 + (H144 = 0))*(I144 + (I144 = 0))</f>
        <v>15</v>
      </c>
      <c r="K144" s="11"/>
      <c r="L144" s="11"/>
      <c r="M144" s="11"/>
    </row>
    <row r="145" spans="1:13" x14ac:dyDescent="0.2">
      <c r="A145" s="11"/>
      <c r="B145" s="11"/>
      <c r="C145" s="11"/>
      <c r="D145" s="30"/>
      <c r="E145" s="10" t="s">
        <v>132</v>
      </c>
      <c r="F145" s="14">
        <v>20</v>
      </c>
      <c r="G145" s="15">
        <v>0</v>
      </c>
      <c r="H145" s="15">
        <v>0</v>
      </c>
      <c r="I145" s="15">
        <v>0</v>
      </c>
      <c r="J145" s="12">
        <f>OR(F145&lt;&gt;0,G145&lt;&gt;0,H145&lt;&gt;0,I145&lt;&gt;0)*(F145 + (F145 = 0))*(G145 + (G145 = 0))*(H145 + (H145 = 0))*(I145 + (I145 = 0))</f>
        <v>20</v>
      </c>
      <c r="K145" s="11"/>
      <c r="L145" s="11"/>
      <c r="M145" s="11"/>
    </row>
    <row r="146" spans="1:13" x14ac:dyDescent="0.2">
      <c r="A146" s="11"/>
      <c r="B146" s="11"/>
      <c r="C146" s="11"/>
      <c r="D146" s="30"/>
      <c r="E146" s="10" t="s">
        <v>133</v>
      </c>
      <c r="F146" s="14">
        <v>40</v>
      </c>
      <c r="G146" s="15">
        <v>0</v>
      </c>
      <c r="H146" s="15">
        <v>0</v>
      </c>
      <c r="I146" s="15">
        <v>0</v>
      </c>
      <c r="J146" s="12">
        <f>OR(F146&lt;&gt;0,G146&lt;&gt;0,H146&lt;&gt;0,I146&lt;&gt;0)*(F146 + (F146 = 0))*(G146 + (G146 = 0))*(H146 + (H146 = 0))*(I146 + (I146 = 0))</f>
        <v>40</v>
      </c>
      <c r="K146" s="11"/>
      <c r="L146" s="11"/>
      <c r="M146" s="11"/>
    </row>
    <row r="147" spans="1:13" x14ac:dyDescent="0.2">
      <c r="A147" s="11"/>
      <c r="B147" s="11"/>
      <c r="C147" s="11"/>
      <c r="D147" s="30"/>
      <c r="E147" s="10" t="s">
        <v>15</v>
      </c>
      <c r="F147" s="14"/>
      <c r="G147" s="15"/>
      <c r="H147" s="15"/>
      <c r="I147" s="15"/>
      <c r="J147" s="12">
        <f>OR(F147&lt;&gt;0,G147&lt;&gt;0,H147&lt;&gt;0,I147&lt;&gt;0)*(F147 + (F147 = 0))*(G147 + (G147 = 0))*(H147 + (H147 = 0))*(I147 + (I147 = 0))</f>
        <v>0</v>
      </c>
      <c r="K147" s="11"/>
      <c r="L147" s="11"/>
      <c r="M147" s="11"/>
    </row>
    <row r="148" spans="1:13" x14ac:dyDescent="0.2">
      <c r="A148" s="11"/>
      <c r="B148" s="11"/>
      <c r="C148" s="11"/>
      <c r="D148" s="30"/>
      <c r="E148" s="11"/>
      <c r="F148" s="11"/>
      <c r="G148" s="11"/>
      <c r="H148" s="11"/>
      <c r="I148" s="11"/>
      <c r="J148" s="16" t="s">
        <v>134</v>
      </c>
      <c r="K148" s="17">
        <f>SUM(J144:J147)*1</f>
        <v>75</v>
      </c>
      <c r="L148" s="15">
        <v>54.45</v>
      </c>
      <c r="M148" s="17">
        <f>ROUND(K148*L148,2)</f>
        <v>4083.75</v>
      </c>
    </row>
    <row r="149" spans="1:13" ht="1" customHeight="1" x14ac:dyDescent="0.2">
      <c r="A149" s="18"/>
      <c r="B149" s="18"/>
      <c r="C149" s="18"/>
      <c r="D149" s="31"/>
      <c r="E149" s="18"/>
      <c r="F149" s="18"/>
      <c r="G149" s="18"/>
      <c r="H149" s="18"/>
      <c r="I149" s="18"/>
      <c r="J149" s="18"/>
      <c r="K149" s="18"/>
      <c r="L149" s="18"/>
      <c r="M149" s="18"/>
    </row>
    <row r="150" spans="1:13" ht="24" x14ac:dyDescent="0.2">
      <c r="A150" s="9" t="s">
        <v>135</v>
      </c>
      <c r="B150" s="10" t="s">
        <v>20</v>
      </c>
      <c r="C150" s="10" t="s">
        <v>21</v>
      </c>
      <c r="D150" s="13" t="s">
        <v>136</v>
      </c>
      <c r="E150" s="11"/>
      <c r="F150" s="11"/>
      <c r="G150" s="11"/>
      <c r="H150" s="11"/>
      <c r="I150" s="11"/>
      <c r="J150" s="11"/>
      <c r="K150" s="12">
        <f>K159</f>
        <v>269</v>
      </c>
      <c r="L150" s="12">
        <f>L159</f>
        <v>41.38</v>
      </c>
      <c r="M150" s="12">
        <f>M159</f>
        <v>11131.22</v>
      </c>
    </row>
    <row r="151" spans="1:13" ht="48" x14ac:dyDescent="0.2">
      <c r="A151" s="11"/>
      <c r="B151" s="11"/>
      <c r="C151" s="11"/>
      <c r="D151" s="13" t="s">
        <v>137</v>
      </c>
      <c r="E151" s="11"/>
      <c r="F151" s="11"/>
      <c r="G151" s="11"/>
      <c r="H151" s="11"/>
      <c r="I151" s="11"/>
      <c r="J151" s="11"/>
      <c r="K151" s="11"/>
      <c r="L151" s="11"/>
      <c r="M151" s="11"/>
    </row>
    <row r="152" spans="1:13" x14ac:dyDescent="0.2">
      <c r="A152" s="11"/>
      <c r="B152" s="11"/>
      <c r="C152" s="11"/>
      <c r="D152" s="30"/>
      <c r="E152" s="10" t="s">
        <v>138</v>
      </c>
      <c r="F152" s="14">
        <v>1</v>
      </c>
      <c r="G152" s="15">
        <v>3</v>
      </c>
      <c r="H152" s="15">
        <v>0</v>
      </c>
      <c r="I152" s="15">
        <v>3.5</v>
      </c>
      <c r="J152" s="12">
        <f t="shared" ref="J152:J158" si="2">OR(F152&lt;&gt;0,G152&lt;&gt;0,H152&lt;&gt;0,I152&lt;&gt;0)*(F152 + (F152 = 0))*(G152 + (G152 = 0))*(H152 + (H152 = 0))*(I152 + (I152 = 0))</f>
        <v>10.5</v>
      </c>
      <c r="K152" s="11"/>
      <c r="L152" s="11"/>
      <c r="M152" s="11"/>
    </row>
    <row r="153" spans="1:13" x14ac:dyDescent="0.2">
      <c r="A153" s="11"/>
      <c r="B153" s="11"/>
      <c r="C153" s="11"/>
      <c r="D153" s="30"/>
      <c r="E153" s="10" t="s">
        <v>15</v>
      </c>
      <c r="F153" s="14">
        <v>1</v>
      </c>
      <c r="G153" s="15">
        <v>4</v>
      </c>
      <c r="H153" s="15">
        <v>0</v>
      </c>
      <c r="I153" s="15">
        <v>3.5</v>
      </c>
      <c r="J153" s="12">
        <f t="shared" si="2"/>
        <v>14</v>
      </c>
      <c r="K153" s="11"/>
      <c r="L153" s="11"/>
      <c r="M153" s="11"/>
    </row>
    <row r="154" spans="1:13" x14ac:dyDescent="0.2">
      <c r="A154" s="11"/>
      <c r="B154" s="11"/>
      <c r="C154" s="11"/>
      <c r="D154" s="30"/>
      <c r="E154" s="10" t="s">
        <v>15</v>
      </c>
      <c r="F154" s="14">
        <v>1</v>
      </c>
      <c r="G154" s="15">
        <v>2</v>
      </c>
      <c r="H154" s="15">
        <v>0</v>
      </c>
      <c r="I154" s="15">
        <v>3.5</v>
      </c>
      <c r="J154" s="12">
        <f t="shared" si="2"/>
        <v>7</v>
      </c>
      <c r="K154" s="11"/>
      <c r="L154" s="11"/>
      <c r="M154" s="11"/>
    </row>
    <row r="155" spans="1:13" x14ac:dyDescent="0.2">
      <c r="A155" s="11"/>
      <c r="B155" s="11"/>
      <c r="C155" s="11"/>
      <c r="D155" s="30"/>
      <c r="E155" s="10" t="s">
        <v>139</v>
      </c>
      <c r="F155" s="14">
        <v>1</v>
      </c>
      <c r="G155" s="15">
        <v>39</v>
      </c>
      <c r="H155" s="15">
        <v>0</v>
      </c>
      <c r="I155" s="15">
        <v>2.5</v>
      </c>
      <c r="J155" s="12">
        <f t="shared" si="2"/>
        <v>97.5</v>
      </c>
      <c r="K155" s="11"/>
      <c r="L155" s="11"/>
      <c r="M155" s="11"/>
    </row>
    <row r="156" spans="1:13" x14ac:dyDescent="0.2">
      <c r="A156" s="11"/>
      <c r="B156" s="11"/>
      <c r="C156" s="11"/>
      <c r="D156" s="30"/>
      <c r="E156" s="10" t="s">
        <v>15</v>
      </c>
      <c r="F156" s="14">
        <v>0</v>
      </c>
      <c r="G156" s="15">
        <v>34</v>
      </c>
      <c r="H156" s="15">
        <v>0</v>
      </c>
      <c r="I156" s="15">
        <v>2.5</v>
      </c>
      <c r="J156" s="12">
        <f t="shared" si="2"/>
        <v>85</v>
      </c>
      <c r="K156" s="11"/>
      <c r="L156" s="11"/>
      <c r="M156" s="11"/>
    </row>
    <row r="157" spans="1:13" x14ac:dyDescent="0.2">
      <c r="A157" s="11"/>
      <c r="B157" s="11"/>
      <c r="C157" s="11"/>
      <c r="D157" s="30"/>
      <c r="E157" s="10" t="s">
        <v>15</v>
      </c>
      <c r="F157" s="14">
        <v>0</v>
      </c>
      <c r="G157" s="15">
        <v>22</v>
      </c>
      <c r="H157" s="15">
        <v>0</v>
      </c>
      <c r="I157" s="15">
        <v>2.5</v>
      </c>
      <c r="J157" s="12">
        <f t="shared" si="2"/>
        <v>55</v>
      </c>
      <c r="K157" s="11"/>
      <c r="L157" s="11"/>
      <c r="M157" s="11"/>
    </row>
    <row r="158" spans="1:13" x14ac:dyDescent="0.2">
      <c r="A158" s="11"/>
      <c r="B158" s="11"/>
      <c r="C158" s="11"/>
      <c r="D158" s="30"/>
      <c r="E158" s="10" t="s">
        <v>15</v>
      </c>
      <c r="F158" s="14"/>
      <c r="G158" s="15"/>
      <c r="H158" s="15"/>
      <c r="I158" s="15"/>
      <c r="J158" s="12">
        <f t="shared" si="2"/>
        <v>0</v>
      </c>
      <c r="K158" s="11"/>
      <c r="L158" s="11"/>
      <c r="M158" s="11"/>
    </row>
    <row r="159" spans="1:13" x14ac:dyDescent="0.2">
      <c r="A159" s="11"/>
      <c r="B159" s="11"/>
      <c r="C159" s="11"/>
      <c r="D159" s="30"/>
      <c r="E159" s="11"/>
      <c r="F159" s="11"/>
      <c r="G159" s="11"/>
      <c r="H159" s="11"/>
      <c r="I159" s="11"/>
      <c r="J159" s="16" t="s">
        <v>140</v>
      </c>
      <c r="K159" s="17">
        <f>SUM(J152:J158)*1</f>
        <v>269</v>
      </c>
      <c r="L159" s="15">
        <v>41.38</v>
      </c>
      <c r="M159" s="17">
        <f>ROUND(K159*L159,2)</f>
        <v>11131.22</v>
      </c>
    </row>
    <row r="160" spans="1:13" ht="1" customHeight="1" x14ac:dyDescent="0.2">
      <c r="A160" s="18"/>
      <c r="B160" s="18"/>
      <c r="C160" s="18"/>
      <c r="D160" s="31"/>
      <c r="E160" s="18"/>
      <c r="F160" s="18"/>
      <c r="G160" s="18"/>
      <c r="H160" s="18"/>
      <c r="I160" s="18"/>
      <c r="J160" s="18"/>
      <c r="K160" s="18"/>
      <c r="L160" s="18"/>
      <c r="M160" s="18"/>
    </row>
    <row r="161" spans="1:13" ht="24" x14ac:dyDescent="0.2">
      <c r="A161" s="9" t="s">
        <v>141</v>
      </c>
      <c r="B161" s="10" t="s">
        <v>20</v>
      </c>
      <c r="C161" s="10" t="s">
        <v>142</v>
      </c>
      <c r="D161" s="13" t="s">
        <v>143</v>
      </c>
      <c r="E161" s="11"/>
      <c r="F161" s="11"/>
      <c r="G161" s="11"/>
      <c r="H161" s="11"/>
      <c r="I161" s="11"/>
      <c r="J161" s="11"/>
      <c r="K161" s="12">
        <f>K165</f>
        <v>0.15</v>
      </c>
      <c r="L161" s="12">
        <f>L165</f>
        <v>198.44</v>
      </c>
      <c r="M161" s="12">
        <f>M165</f>
        <v>29.77</v>
      </c>
    </row>
    <row r="162" spans="1:13" ht="70.25" customHeight="1" x14ac:dyDescent="0.2">
      <c r="A162" s="11"/>
      <c r="B162" s="11"/>
      <c r="C162" s="11"/>
      <c r="D162" s="13" t="s">
        <v>144</v>
      </c>
      <c r="E162" s="11"/>
      <c r="F162" s="11"/>
      <c r="G162" s="11"/>
      <c r="H162" s="11"/>
      <c r="I162" s="11"/>
      <c r="J162" s="11"/>
      <c r="K162" s="11"/>
      <c r="L162" s="11"/>
      <c r="M162" s="11"/>
    </row>
    <row r="163" spans="1:13" x14ac:dyDescent="0.2">
      <c r="A163" s="11"/>
      <c r="B163" s="11"/>
      <c r="C163" s="11"/>
      <c r="D163" s="30"/>
      <c r="E163" s="10" t="s">
        <v>145</v>
      </c>
      <c r="F163" s="14">
        <v>2</v>
      </c>
      <c r="G163" s="15">
        <v>0.5</v>
      </c>
      <c r="H163" s="15">
        <v>0.3</v>
      </c>
      <c r="I163" s="15">
        <v>0.5</v>
      </c>
      <c r="J163" s="12">
        <f>OR(F163&lt;&gt;0,G163&lt;&gt;0,H163&lt;&gt;0,I163&lt;&gt;0)*(F163 + (F163 = 0))*(G163 + (G163 = 0))*(H163 + (H163 = 0))*(I163 + (I163 = 0))</f>
        <v>0.15</v>
      </c>
      <c r="K163" s="11"/>
      <c r="L163" s="11"/>
      <c r="M163" s="11"/>
    </row>
    <row r="164" spans="1:13" x14ac:dyDescent="0.2">
      <c r="A164" s="11"/>
      <c r="B164" s="11"/>
      <c r="C164" s="11"/>
      <c r="D164" s="30"/>
      <c r="E164" s="10" t="s">
        <v>15</v>
      </c>
      <c r="F164" s="14"/>
      <c r="G164" s="15"/>
      <c r="H164" s="15"/>
      <c r="I164" s="15"/>
      <c r="J164" s="12">
        <f>OR(F164&lt;&gt;0,G164&lt;&gt;0,H164&lt;&gt;0,I164&lt;&gt;0)*(F164 + (F164 = 0))*(G164 + (G164 = 0))*(H164 + (H164 = 0))*(I164 + (I164 = 0))</f>
        <v>0</v>
      </c>
      <c r="K164" s="11"/>
      <c r="L164" s="11"/>
      <c r="M164" s="11"/>
    </row>
    <row r="165" spans="1:13" x14ac:dyDescent="0.2">
      <c r="A165" s="11"/>
      <c r="B165" s="11"/>
      <c r="C165" s="11"/>
      <c r="D165" s="30"/>
      <c r="E165" s="11"/>
      <c r="F165" s="11"/>
      <c r="G165" s="11"/>
      <c r="H165" s="11"/>
      <c r="I165" s="11"/>
      <c r="J165" s="16" t="s">
        <v>146</v>
      </c>
      <c r="K165" s="17">
        <f>SUM(J163:J164)*1</f>
        <v>0.15</v>
      </c>
      <c r="L165" s="15">
        <v>198.44</v>
      </c>
      <c r="M165" s="17">
        <f>ROUND(K165*L165,2)</f>
        <v>29.77</v>
      </c>
    </row>
    <row r="166" spans="1:13" ht="1" customHeight="1" x14ac:dyDescent="0.2">
      <c r="A166" s="18"/>
      <c r="B166" s="18"/>
      <c r="C166" s="18"/>
      <c r="D166" s="31"/>
      <c r="E166" s="18"/>
      <c r="F166" s="18"/>
      <c r="G166" s="18"/>
      <c r="H166" s="18"/>
      <c r="I166" s="18"/>
      <c r="J166" s="18"/>
      <c r="K166" s="18"/>
      <c r="L166" s="18"/>
      <c r="M166" s="18"/>
    </row>
    <row r="167" spans="1:13" x14ac:dyDescent="0.2">
      <c r="A167" s="9" t="s">
        <v>147</v>
      </c>
      <c r="B167" s="10" t="s">
        <v>20</v>
      </c>
      <c r="C167" s="10" t="s">
        <v>148</v>
      </c>
      <c r="D167" s="13" t="s">
        <v>149</v>
      </c>
      <c r="E167" s="11"/>
      <c r="F167" s="11"/>
      <c r="G167" s="11"/>
      <c r="H167" s="11"/>
      <c r="I167" s="11"/>
      <c r="J167" s="11"/>
      <c r="K167" s="12">
        <f>K172</f>
        <v>202.1</v>
      </c>
      <c r="L167" s="12">
        <f>L172</f>
        <v>4.05</v>
      </c>
      <c r="M167" s="12">
        <f>M172</f>
        <v>818.51</v>
      </c>
    </row>
    <row r="168" spans="1:13" ht="36" x14ac:dyDescent="0.2">
      <c r="A168" s="11"/>
      <c r="B168" s="11"/>
      <c r="C168" s="11"/>
      <c r="D168" s="13" t="s">
        <v>150</v>
      </c>
      <c r="E168" s="11"/>
      <c r="F168" s="11"/>
      <c r="G168" s="11"/>
      <c r="H168" s="11"/>
      <c r="I168" s="11"/>
      <c r="J168" s="11"/>
      <c r="K168" s="11"/>
      <c r="L168" s="11"/>
      <c r="M168" s="11"/>
    </row>
    <row r="169" spans="1:13" x14ac:dyDescent="0.2">
      <c r="A169" s="11"/>
      <c r="B169" s="11"/>
      <c r="C169" s="11"/>
      <c r="D169" s="30"/>
      <c r="E169" s="10" t="s">
        <v>151</v>
      </c>
      <c r="F169" s="14">
        <v>131.1</v>
      </c>
      <c r="G169" s="15">
        <v>0</v>
      </c>
      <c r="H169" s="15">
        <v>0</v>
      </c>
      <c r="I169" s="15">
        <v>0</v>
      </c>
      <c r="J169" s="12">
        <f>OR(F169&lt;&gt;0,G169&lt;&gt;0,H169&lt;&gt;0,I169&lt;&gt;0)*(F169 + (F169 = 0))*(G169 + (G169 = 0))*(H169 + (H169 = 0))*(I169 + (I169 = 0))</f>
        <v>131.1</v>
      </c>
      <c r="K169" s="11"/>
      <c r="L169" s="11"/>
      <c r="M169" s="11"/>
    </row>
    <row r="170" spans="1:13" x14ac:dyDescent="0.2">
      <c r="A170" s="11"/>
      <c r="B170" s="11"/>
      <c r="C170" s="11"/>
      <c r="D170" s="30"/>
      <c r="E170" s="10" t="s">
        <v>152</v>
      </c>
      <c r="F170" s="14">
        <v>71</v>
      </c>
      <c r="G170" s="15">
        <v>0</v>
      </c>
      <c r="H170" s="15">
        <v>0</v>
      </c>
      <c r="I170" s="15">
        <v>0</v>
      </c>
      <c r="J170" s="12">
        <f>OR(F170&lt;&gt;0,G170&lt;&gt;0,H170&lt;&gt;0,I170&lt;&gt;0)*(F170 + (F170 = 0))*(G170 + (G170 = 0))*(H170 + (H170 = 0))*(I170 + (I170 = 0))</f>
        <v>71</v>
      </c>
      <c r="K170" s="11"/>
      <c r="L170" s="11"/>
      <c r="M170" s="11"/>
    </row>
    <row r="171" spans="1:13" x14ac:dyDescent="0.2">
      <c r="A171" s="11"/>
      <c r="B171" s="11"/>
      <c r="C171" s="11"/>
      <c r="D171" s="30"/>
      <c r="E171" s="10" t="s">
        <v>15</v>
      </c>
      <c r="F171" s="14"/>
      <c r="G171" s="15"/>
      <c r="H171" s="15"/>
      <c r="I171" s="15"/>
      <c r="J171" s="12">
        <f>OR(F171&lt;&gt;0,G171&lt;&gt;0,H171&lt;&gt;0,I171&lt;&gt;0)*(F171 + (F171 = 0))*(G171 + (G171 = 0))*(H171 + (H171 = 0))*(I171 + (I171 = 0))</f>
        <v>0</v>
      </c>
      <c r="K171" s="11"/>
      <c r="L171" s="11"/>
      <c r="M171" s="11"/>
    </row>
    <row r="172" spans="1:13" x14ac:dyDescent="0.2">
      <c r="A172" s="11"/>
      <c r="B172" s="11"/>
      <c r="C172" s="11"/>
      <c r="D172" s="30"/>
      <c r="E172" s="11"/>
      <c r="F172" s="11"/>
      <c r="G172" s="11"/>
      <c r="H172" s="11"/>
      <c r="I172" s="11"/>
      <c r="J172" s="16" t="s">
        <v>153</v>
      </c>
      <c r="K172" s="17">
        <f>SUM(J169:J171)*1</f>
        <v>202.1</v>
      </c>
      <c r="L172" s="15">
        <v>4.05</v>
      </c>
      <c r="M172" s="17">
        <f>ROUND(K172*L172,2)</f>
        <v>818.51</v>
      </c>
    </row>
    <row r="173" spans="1:13" ht="1" customHeight="1" x14ac:dyDescent="0.2">
      <c r="A173" s="18"/>
      <c r="B173" s="18"/>
      <c r="C173" s="18"/>
      <c r="D173" s="31"/>
      <c r="E173" s="18"/>
      <c r="F173" s="18"/>
      <c r="G173" s="18"/>
      <c r="H173" s="18"/>
      <c r="I173" s="18"/>
      <c r="J173" s="18"/>
      <c r="K173" s="18"/>
      <c r="L173" s="18"/>
      <c r="M173" s="18"/>
    </row>
    <row r="174" spans="1:13" x14ac:dyDescent="0.2">
      <c r="A174" s="9" t="s">
        <v>154</v>
      </c>
      <c r="B174" s="10" t="s">
        <v>20</v>
      </c>
      <c r="C174" s="10" t="s">
        <v>21</v>
      </c>
      <c r="D174" s="13" t="s">
        <v>155</v>
      </c>
      <c r="E174" s="11"/>
      <c r="F174" s="11"/>
      <c r="G174" s="11"/>
      <c r="H174" s="11"/>
      <c r="I174" s="11"/>
      <c r="J174" s="11"/>
      <c r="K174" s="12">
        <f>K178</f>
        <v>12</v>
      </c>
      <c r="L174" s="12">
        <f>L178</f>
        <v>862.13</v>
      </c>
      <c r="M174" s="12">
        <f>M178</f>
        <v>10345.56</v>
      </c>
    </row>
    <row r="175" spans="1:13" ht="36" x14ac:dyDescent="0.2">
      <c r="A175" s="11"/>
      <c r="B175" s="11"/>
      <c r="C175" s="11"/>
      <c r="D175" s="13" t="s">
        <v>156</v>
      </c>
      <c r="E175" s="11"/>
      <c r="F175" s="11"/>
      <c r="G175" s="11"/>
      <c r="H175" s="11"/>
      <c r="I175" s="11"/>
      <c r="J175" s="11"/>
      <c r="K175" s="11"/>
      <c r="L175" s="11"/>
      <c r="M175" s="11"/>
    </row>
    <row r="176" spans="1:13" x14ac:dyDescent="0.2">
      <c r="A176" s="11"/>
      <c r="B176" s="11"/>
      <c r="C176" s="11"/>
      <c r="D176" s="30"/>
      <c r="E176" s="10" t="s">
        <v>157</v>
      </c>
      <c r="F176" s="14">
        <v>1</v>
      </c>
      <c r="G176" s="15">
        <v>0</v>
      </c>
      <c r="H176" s="15">
        <v>4</v>
      </c>
      <c r="I176" s="15">
        <v>3</v>
      </c>
      <c r="J176" s="12">
        <f>OR(F176&lt;&gt;0,G176&lt;&gt;0,H176&lt;&gt;0,I176&lt;&gt;0)*(F176 + (F176 = 0))*(G176 + (G176 = 0))*(H176 + (H176 = 0))*(I176 + (I176 = 0))</f>
        <v>12</v>
      </c>
      <c r="K176" s="11"/>
      <c r="L176" s="11"/>
      <c r="M176" s="11"/>
    </row>
    <row r="177" spans="1:13" x14ac:dyDescent="0.2">
      <c r="A177" s="11"/>
      <c r="B177" s="11"/>
      <c r="C177" s="11"/>
      <c r="D177" s="30"/>
      <c r="E177" s="10" t="s">
        <v>15</v>
      </c>
      <c r="F177" s="14"/>
      <c r="G177" s="15"/>
      <c r="H177" s="15"/>
      <c r="I177" s="15"/>
      <c r="J177" s="12">
        <f>OR(F177&lt;&gt;0,G177&lt;&gt;0,H177&lt;&gt;0,I177&lt;&gt;0)*(F177 + (F177 = 0))*(G177 + (G177 = 0))*(H177 + (H177 = 0))*(I177 + (I177 = 0))</f>
        <v>0</v>
      </c>
      <c r="K177" s="11"/>
      <c r="L177" s="11"/>
      <c r="M177" s="11"/>
    </row>
    <row r="178" spans="1:13" x14ac:dyDescent="0.2">
      <c r="A178" s="11"/>
      <c r="B178" s="11"/>
      <c r="C178" s="11"/>
      <c r="D178" s="30"/>
      <c r="E178" s="11"/>
      <c r="F178" s="11"/>
      <c r="G178" s="11"/>
      <c r="H178" s="11"/>
      <c r="I178" s="11"/>
      <c r="J178" s="16" t="s">
        <v>158</v>
      </c>
      <c r="K178" s="17">
        <f>SUM(J176:J177)*1</f>
        <v>12</v>
      </c>
      <c r="L178" s="15">
        <v>862.13</v>
      </c>
      <c r="M178" s="17">
        <f>ROUND(K178*L178,2)</f>
        <v>10345.56</v>
      </c>
    </row>
    <row r="179" spans="1:13" ht="1" customHeight="1" x14ac:dyDescent="0.2">
      <c r="A179" s="18"/>
      <c r="B179" s="18"/>
      <c r="C179" s="18"/>
      <c r="D179" s="31"/>
      <c r="E179" s="18"/>
      <c r="F179" s="18"/>
      <c r="G179" s="18"/>
      <c r="H179" s="18"/>
      <c r="I179" s="18"/>
      <c r="J179" s="18"/>
      <c r="K179" s="18"/>
      <c r="L179" s="18"/>
      <c r="M179" s="18"/>
    </row>
    <row r="180" spans="1:13" x14ac:dyDescent="0.2">
      <c r="A180" s="9" t="s">
        <v>159</v>
      </c>
      <c r="B180" s="10" t="s">
        <v>20</v>
      </c>
      <c r="C180" s="10" t="s">
        <v>160</v>
      </c>
      <c r="D180" s="13" t="s">
        <v>161</v>
      </c>
      <c r="E180" s="11"/>
      <c r="F180" s="11"/>
      <c r="G180" s="11"/>
      <c r="H180" s="11"/>
      <c r="I180" s="11"/>
      <c r="J180" s="11"/>
      <c r="K180" s="12">
        <f>K185</f>
        <v>4</v>
      </c>
      <c r="L180" s="12">
        <f>L185</f>
        <v>223.85</v>
      </c>
      <c r="M180" s="12">
        <f>M185</f>
        <v>895.4</v>
      </c>
    </row>
    <row r="181" spans="1:13" ht="48" x14ac:dyDescent="0.2">
      <c r="A181" s="11"/>
      <c r="B181" s="11"/>
      <c r="C181" s="11"/>
      <c r="D181" s="13" t="s">
        <v>162</v>
      </c>
      <c r="E181" s="11"/>
      <c r="F181" s="11"/>
      <c r="G181" s="11"/>
      <c r="H181" s="11"/>
      <c r="I181" s="11"/>
      <c r="J181" s="11"/>
      <c r="K181" s="11"/>
      <c r="L181" s="11"/>
      <c r="M181" s="11"/>
    </row>
    <row r="182" spans="1:13" x14ac:dyDescent="0.2">
      <c r="A182" s="11"/>
      <c r="B182" s="11"/>
      <c r="C182" s="11"/>
      <c r="D182" s="30"/>
      <c r="E182" s="10" t="s">
        <v>163</v>
      </c>
      <c r="F182" s="14">
        <v>2</v>
      </c>
      <c r="G182" s="15">
        <v>1.5</v>
      </c>
      <c r="H182" s="15">
        <v>0</v>
      </c>
      <c r="I182" s="15">
        <v>0</v>
      </c>
      <c r="J182" s="12">
        <f>OR(F182&lt;&gt;0,G182&lt;&gt;0,H182&lt;&gt;0,I182&lt;&gt;0)*(F182 + (F182 = 0))*(G182 + (G182 = 0))*(H182 + (H182 = 0))*(I182 + (I182 = 0))</f>
        <v>3</v>
      </c>
      <c r="K182" s="11"/>
      <c r="L182" s="11"/>
      <c r="M182" s="11"/>
    </row>
    <row r="183" spans="1:13" x14ac:dyDescent="0.2">
      <c r="A183" s="11"/>
      <c r="B183" s="11"/>
      <c r="C183" s="11"/>
      <c r="D183" s="30"/>
      <c r="E183" s="10" t="s">
        <v>15</v>
      </c>
      <c r="F183" s="14">
        <v>2</v>
      </c>
      <c r="G183" s="15">
        <v>0.5</v>
      </c>
      <c r="H183" s="15">
        <v>0</v>
      </c>
      <c r="I183" s="15">
        <v>0</v>
      </c>
      <c r="J183" s="12">
        <f>OR(F183&lt;&gt;0,G183&lt;&gt;0,H183&lt;&gt;0,I183&lt;&gt;0)*(F183 + (F183 = 0))*(G183 + (G183 = 0))*(H183 + (H183 = 0))*(I183 + (I183 = 0))</f>
        <v>1</v>
      </c>
      <c r="K183" s="11"/>
      <c r="L183" s="11"/>
      <c r="M183" s="11"/>
    </row>
    <row r="184" spans="1:13" x14ac:dyDescent="0.2">
      <c r="A184" s="11"/>
      <c r="B184" s="11"/>
      <c r="C184" s="11"/>
      <c r="D184" s="30"/>
      <c r="E184" s="10" t="s">
        <v>15</v>
      </c>
      <c r="F184" s="14"/>
      <c r="G184" s="15"/>
      <c r="H184" s="15"/>
      <c r="I184" s="15"/>
      <c r="J184" s="12">
        <f>OR(F184&lt;&gt;0,G184&lt;&gt;0,H184&lt;&gt;0,I184&lt;&gt;0)*(F184 + (F184 = 0))*(G184 + (G184 = 0))*(H184 + (H184 = 0))*(I184 + (I184 = 0))</f>
        <v>0</v>
      </c>
      <c r="K184" s="11"/>
      <c r="L184" s="11"/>
      <c r="M184" s="11"/>
    </row>
    <row r="185" spans="1:13" x14ac:dyDescent="0.2">
      <c r="A185" s="11"/>
      <c r="B185" s="11"/>
      <c r="C185" s="11"/>
      <c r="D185" s="30"/>
      <c r="E185" s="11"/>
      <c r="F185" s="11"/>
      <c r="G185" s="11"/>
      <c r="H185" s="11"/>
      <c r="I185" s="11"/>
      <c r="J185" s="16" t="s">
        <v>164</v>
      </c>
      <c r="K185" s="17">
        <f>SUM(J182:J184)*1</f>
        <v>4</v>
      </c>
      <c r="L185" s="15">
        <v>223.85</v>
      </c>
      <c r="M185" s="17">
        <f>ROUND(K185*L185,2)</f>
        <v>895.4</v>
      </c>
    </row>
    <row r="186" spans="1:13" ht="1" customHeight="1" x14ac:dyDescent="0.2">
      <c r="A186" s="18"/>
      <c r="B186" s="18"/>
      <c r="C186" s="18"/>
      <c r="D186" s="31"/>
      <c r="E186" s="18"/>
      <c r="F186" s="18"/>
      <c r="G186" s="18"/>
      <c r="H186" s="18"/>
      <c r="I186" s="18"/>
      <c r="J186" s="18"/>
      <c r="K186" s="18"/>
      <c r="L186" s="18"/>
      <c r="M186" s="18"/>
    </row>
    <row r="187" spans="1:13" x14ac:dyDescent="0.2">
      <c r="A187" s="9" t="s">
        <v>165</v>
      </c>
      <c r="B187" s="10" t="s">
        <v>20</v>
      </c>
      <c r="C187" s="10" t="s">
        <v>92</v>
      </c>
      <c r="D187" s="13" t="s">
        <v>166</v>
      </c>
      <c r="E187" s="11"/>
      <c r="F187" s="11"/>
      <c r="G187" s="11"/>
      <c r="H187" s="11"/>
      <c r="I187" s="11"/>
      <c r="J187" s="11"/>
      <c r="K187" s="12">
        <f>K191</f>
        <v>1</v>
      </c>
      <c r="L187" s="12">
        <f>L191</f>
        <v>530.59</v>
      </c>
      <c r="M187" s="12">
        <f>M191</f>
        <v>530.59</v>
      </c>
    </row>
    <row r="188" spans="1:13" ht="60" x14ac:dyDescent="0.2">
      <c r="A188" s="11"/>
      <c r="B188" s="11"/>
      <c r="C188" s="11"/>
      <c r="D188" s="13" t="s">
        <v>167</v>
      </c>
      <c r="E188" s="11"/>
      <c r="F188" s="11"/>
      <c r="G188" s="11"/>
      <c r="H188" s="11"/>
      <c r="I188" s="11"/>
      <c r="J188" s="11"/>
      <c r="K188" s="11"/>
      <c r="L188" s="11"/>
      <c r="M188" s="11"/>
    </row>
    <row r="189" spans="1:13" x14ac:dyDescent="0.2">
      <c r="A189" s="11"/>
      <c r="B189" s="11"/>
      <c r="C189" s="11"/>
      <c r="D189" s="30"/>
      <c r="E189" s="10" t="s">
        <v>168</v>
      </c>
      <c r="F189" s="14">
        <v>1</v>
      </c>
      <c r="G189" s="15">
        <v>0</v>
      </c>
      <c r="H189" s="15">
        <v>0</v>
      </c>
      <c r="I189" s="15">
        <v>0</v>
      </c>
      <c r="J189" s="12">
        <f>OR(F189&lt;&gt;0,G189&lt;&gt;0,H189&lt;&gt;0,I189&lt;&gt;0)*(F189 + (F189 = 0))*(G189 + (G189 = 0))*(H189 + (H189 = 0))*(I189 + (I189 = 0))</f>
        <v>1</v>
      </c>
      <c r="K189" s="11"/>
      <c r="L189" s="11"/>
      <c r="M189" s="11"/>
    </row>
    <row r="190" spans="1:13" x14ac:dyDescent="0.2">
      <c r="A190" s="11"/>
      <c r="B190" s="11"/>
      <c r="C190" s="11"/>
      <c r="D190" s="30"/>
      <c r="E190" s="10" t="s">
        <v>15</v>
      </c>
      <c r="F190" s="14"/>
      <c r="G190" s="15"/>
      <c r="H190" s="15"/>
      <c r="I190" s="15"/>
      <c r="J190" s="12">
        <f>OR(F190&lt;&gt;0,G190&lt;&gt;0,H190&lt;&gt;0,I190&lt;&gt;0)*(F190 + (F190 = 0))*(G190 + (G190 = 0))*(H190 + (H190 = 0))*(I190 + (I190 = 0))</f>
        <v>0</v>
      </c>
      <c r="K190" s="11"/>
      <c r="L190" s="11"/>
      <c r="M190" s="11"/>
    </row>
    <row r="191" spans="1:13" x14ac:dyDescent="0.2">
      <c r="A191" s="11"/>
      <c r="B191" s="11"/>
      <c r="C191" s="11"/>
      <c r="D191" s="30"/>
      <c r="E191" s="11"/>
      <c r="F191" s="11"/>
      <c r="G191" s="11"/>
      <c r="H191" s="11"/>
      <c r="I191" s="11"/>
      <c r="J191" s="16" t="s">
        <v>169</v>
      </c>
      <c r="K191" s="17">
        <f>SUM(J189:J190)*1</f>
        <v>1</v>
      </c>
      <c r="L191" s="15">
        <v>530.59</v>
      </c>
      <c r="M191" s="17">
        <f>ROUND(K191*L191,2)</f>
        <v>530.59</v>
      </c>
    </row>
    <row r="192" spans="1:13" ht="1" customHeight="1" x14ac:dyDescent="0.2">
      <c r="A192" s="18"/>
      <c r="B192" s="18"/>
      <c r="C192" s="18"/>
      <c r="D192" s="31"/>
      <c r="E192" s="18"/>
      <c r="F192" s="18"/>
      <c r="G192" s="18"/>
      <c r="H192" s="18"/>
      <c r="I192" s="18"/>
      <c r="J192" s="18"/>
      <c r="K192" s="18"/>
      <c r="L192" s="18"/>
      <c r="M192" s="18"/>
    </row>
    <row r="193" spans="1:13" x14ac:dyDescent="0.2">
      <c r="A193" s="9" t="s">
        <v>170</v>
      </c>
      <c r="B193" s="10" t="s">
        <v>20</v>
      </c>
      <c r="C193" s="10" t="s">
        <v>92</v>
      </c>
      <c r="D193" s="13" t="s">
        <v>171</v>
      </c>
      <c r="E193" s="11"/>
      <c r="F193" s="11"/>
      <c r="G193" s="11"/>
      <c r="H193" s="11"/>
      <c r="I193" s="11"/>
      <c r="J193" s="11"/>
      <c r="K193" s="12">
        <f>K197</f>
        <v>3</v>
      </c>
      <c r="L193" s="12">
        <f>L197</f>
        <v>2420</v>
      </c>
      <c r="M193" s="12">
        <f>M197</f>
        <v>7260</v>
      </c>
    </row>
    <row r="194" spans="1:13" ht="72" x14ac:dyDescent="0.2">
      <c r="A194" s="11"/>
      <c r="B194" s="11"/>
      <c r="C194" s="11"/>
      <c r="D194" s="13" t="s">
        <v>172</v>
      </c>
      <c r="E194" s="11"/>
      <c r="F194" s="11"/>
      <c r="G194" s="11"/>
      <c r="H194" s="11"/>
      <c r="I194" s="11"/>
      <c r="J194" s="11"/>
      <c r="K194" s="11"/>
      <c r="L194" s="11"/>
      <c r="M194" s="11"/>
    </row>
    <row r="195" spans="1:13" x14ac:dyDescent="0.2">
      <c r="A195" s="11"/>
      <c r="B195" s="11"/>
      <c r="C195" s="11"/>
      <c r="D195" s="30"/>
      <c r="E195" s="10" t="s">
        <v>173</v>
      </c>
      <c r="F195" s="14">
        <v>3</v>
      </c>
      <c r="G195" s="15">
        <v>0</v>
      </c>
      <c r="H195" s="15">
        <v>0</v>
      </c>
      <c r="I195" s="15">
        <v>0</v>
      </c>
      <c r="J195" s="12">
        <f>OR(F195&lt;&gt;0,G195&lt;&gt;0,H195&lt;&gt;0,I195&lt;&gt;0)*(F195 + (F195 = 0))*(G195 + (G195 = 0))*(H195 + (H195 = 0))*(I195 + (I195 = 0))</f>
        <v>3</v>
      </c>
      <c r="K195" s="11"/>
      <c r="L195" s="11"/>
      <c r="M195" s="11"/>
    </row>
    <row r="196" spans="1:13" x14ac:dyDescent="0.2">
      <c r="A196" s="11"/>
      <c r="B196" s="11"/>
      <c r="C196" s="11"/>
      <c r="D196" s="30"/>
      <c r="E196" s="10" t="s">
        <v>15</v>
      </c>
      <c r="F196" s="14"/>
      <c r="G196" s="15"/>
      <c r="H196" s="15"/>
      <c r="I196" s="15"/>
      <c r="J196" s="12">
        <f>OR(F196&lt;&gt;0,G196&lt;&gt;0,H196&lt;&gt;0,I196&lt;&gt;0)*(F196 + (F196 = 0))*(G196 + (G196 = 0))*(H196 + (H196 = 0))*(I196 + (I196 = 0))</f>
        <v>0</v>
      </c>
      <c r="K196" s="11"/>
      <c r="L196" s="11"/>
      <c r="M196" s="11"/>
    </row>
    <row r="197" spans="1:13" x14ac:dyDescent="0.2">
      <c r="A197" s="11"/>
      <c r="B197" s="11"/>
      <c r="C197" s="11"/>
      <c r="D197" s="30"/>
      <c r="E197" s="11"/>
      <c r="F197" s="11"/>
      <c r="G197" s="11"/>
      <c r="H197" s="11"/>
      <c r="I197" s="11"/>
      <c r="J197" s="16" t="s">
        <v>174</v>
      </c>
      <c r="K197" s="17">
        <f>SUM(J195:J196)*1</f>
        <v>3</v>
      </c>
      <c r="L197" s="15">
        <v>2420</v>
      </c>
      <c r="M197" s="17">
        <f>ROUND(K197*L197,2)</f>
        <v>7260</v>
      </c>
    </row>
    <row r="198" spans="1:13" ht="1" customHeight="1" x14ac:dyDescent="0.2">
      <c r="A198" s="18"/>
      <c r="B198" s="18"/>
      <c r="C198" s="18"/>
      <c r="D198" s="31"/>
      <c r="E198" s="18"/>
      <c r="F198" s="18"/>
      <c r="G198" s="18"/>
      <c r="H198" s="18"/>
      <c r="I198" s="18"/>
      <c r="J198" s="18"/>
      <c r="K198" s="18"/>
      <c r="L198" s="18"/>
      <c r="M198" s="18"/>
    </row>
    <row r="199" spans="1:13" x14ac:dyDescent="0.2">
      <c r="A199" s="9" t="s">
        <v>175</v>
      </c>
      <c r="B199" s="10" t="s">
        <v>20</v>
      </c>
      <c r="C199" s="10" t="s">
        <v>33</v>
      </c>
      <c r="D199" s="13" t="s">
        <v>176</v>
      </c>
      <c r="E199" s="11"/>
      <c r="F199" s="11"/>
      <c r="G199" s="11"/>
      <c r="H199" s="11"/>
      <c r="I199" s="11"/>
      <c r="J199" s="11"/>
      <c r="K199" s="12">
        <f>K203</f>
        <v>1</v>
      </c>
      <c r="L199" s="12">
        <f>L203</f>
        <v>8225</v>
      </c>
      <c r="M199" s="12">
        <f>M203</f>
        <v>8225</v>
      </c>
    </row>
    <row r="200" spans="1:13" ht="31.75" customHeight="1" x14ac:dyDescent="0.2">
      <c r="A200" s="11"/>
      <c r="B200" s="11"/>
      <c r="C200" s="11"/>
      <c r="D200" s="13" t="s">
        <v>177</v>
      </c>
      <c r="E200" s="11"/>
      <c r="F200" s="11"/>
      <c r="G200" s="11"/>
      <c r="H200" s="11"/>
      <c r="I200" s="11"/>
      <c r="J200" s="11"/>
      <c r="K200" s="11"/>
      <c r="L200" s="11"/>
      <c r="M200" s="11"/>
    </row>
    <row r="201" spans="1:13" x14ac:dyDescent="0.2">
      <c r="A201" s="11"/>
      <c r="B201" s="11"/>
      <c r="C201" s="11"/>
      <c r="D201" s="30"/>
      <c r="E201" s="10" t="s">
        <v>178</v>
      </c>
      <c r="F201" s="14">
        <v>1</v>
      </c>
      <c r="G201" s="15">
        <v>0</v>
      </c>
      <c r="H201" s="15">
        <v>0</v>
      </c>
      <c r="I201" s="15">
        <v>0</v>
      </c>
      <c r="J201" s="12">
        <f>OR(F201&lt;&gt;0,G201&lt;&gt;0,H201&lt;&gt;0,I201&lt;&gt;0)*(F201 + (F201 = 0))*(G201 + (G201 = 0))*(H201 + (H201 = 0))*(I201 + (I201 = 0))</f>
        <v>1</v>
      </c>
      <c r="K201" s="11"/>
      <c r="L201" s="11"/>
      <c r="M201" s="11"/>
    </row>
    <row r="202" spans="1:13" x14ac:dyDescent="0.2">
      <c r="A202" s="11"/>
      <c r="B202" s="11"/>
      <c r="C202" s="11"/>
      <c r="D202" s="30"/>
      <c r="E202" s="10" t="s">
        <v>15</v>
      </c>
      <c r="F202" s="14"/>
      <c r="G202" s="15"/>
      <c r="H202" s="15"/>
      <c r="I202" s="15"/>
      <c r="J202" s="12">
        <f>OR(F202&lt;&gt;0,G202&lt;&gt;0,H202&lt;&gt;0,I202&lt;&gt;0)*(F202 + (F202 = 0))*(G202 + (G202 = 0))*(H202 + (H202 = 0))*(I202 + (I202 = 0))</f>
        <v>0</v>
      </c>
      <c r="K202" s="11"/>
      <c r="L202" s="11"/>
      <c r="M202" s="11"/>
    </row>
    <row r="203" spans="1:13" x14ac:dyDescent="0.2">
      <c r="A203" s="11"/>
      <c r="B203" s="11"/>
      <c r="C203" s="11"/>
      <c r="D203" s="30"/>
      <c r="E203" s="11"/>
      <c r="F203" s="11"/>
      <c r="G203" s="11"/>
      <c r="H203" s="11"/>
      <c r="I203" s="11"/>
      <c r="J203" s="16" t="s">
        <v>179</v>
      </c>
      <c r="K203" s="17">
        <f>SUM(J201:J202)*1</f>
        <v>1</v>
      </c>
      <c r="L203" s="15">
        <v>8225</v>
      </c>
      <c r="M203" s="17">
        <f>ROUND(K203*L203,2)</f>
        <v>8225</v>
      </c>
    </row>
    <row r="204" spans="1:13" ht="1" customHeight="1" x14ac:dyDescent="0.2">
      <c r="A204" s="18"/>
      <c r="B204" s="18"/>
      <c r="C204" s="18"/>
      <c r="D204" s="31"/>
      <c r="E204" s="18"/>
      <c r="F204" s="18"/>
      <c r="G204" s="18"/>
      <c r="H204" s="18"/>
      <c r="I204" s="18"/>
      <c r="J204" s="18"/>
      <c r="K204" s="18"/>
      <c r="L204" s="18"/>
      <c r="M204" s="18"/>
    </row>
    <row r="205" spans="1:13" x14ac:dyDescent="0.2">
      <c r="A205" s="9" t="s">
        <v>180</v>
      </c>
      <c r="B205" s="10" t="s">
        <v>20</v>
      </c>
      <c r="C205" s="10" t="s">
        <v>33</v>
      </c>
      <c r="D205" s="13" t="s">
        <v>181</v>
      </c>
      <c r="E205" s="11"/>
      <c r="F205" s="11"/>
      <c r="G205" s="11"/>
      <c r="H205" s="11"/>
      <c r="I205" s="11"/>
      <c r="J205" s="11"/>
      <c r="K205" s="12">
        <f>K209</f>
        <v>1</v>
      </c>
      <c r="L205" s="12">
        <f>L209</f>
        <v>60.5</v>
      </c>
      <c r="M205" s="12">
        <f>M209</f>
        <v>60.5</v>
      </c>
    </row>
    <row r="206" spans="1:13" ht="24" x14ac:dyDescent="0.2">
      <c r="A206" s="11"/>
      <c r="B206" s="11"/>
      <c r="C206" s="11"/>
      <c r="D206" s="13" t="s">
        <v>182</v>
      </c>
      <c r="E206" s="11"/>
      <c r="F206" s="11"/>
      <c r="G206" s="11"/>
      <c r="H206" s="11"/>
      <c r="I206" s="11"/>
      <c r="J206" s="11"/>
      <c r="K206" s="11"/>
      <c r="L206" s="11"/>
      <c r="M206" s="11"/>
    </row>
    <row r="207" spans="1:13" x14ac:dyDescent="0.2">
      <c r="A207" s="11"/>
      <c r="B207" s="11"/>
      <c r="C207" s="11"/>
      <c r="D207" s="30"/>
      <c r="E207" s="10" t="s">
        <v>183</v>
      </c>
      <c r="F207" s="14">
        <v>1</v>
      </c>
      <c r="G207" s="15">
        <v>0</v>
      </c>
      <c r="H207" s="15">
        <v>0</v>
      </c>
      <c r="I207" s="15">
        <v>0</v>
      </c>
      <c r="J207" s="12">
        <f>OR(F207&lt;&gt;0,G207&lt;&gt;0,H207&lt;&gt;0,I207&lt;&gt;0)*(F207 + (F207 = 0))*(G207 + (G207 = 0))*(H207 + (H207 = 0))*(I207 + (I207 = 0))</f>
        <v>1</v>
      </c>
      <c r="K207" s="11"/>
      <c r="L207" s="11"/>
      <c r="M207" s="11"/>
    </row>
    <row r="208" spans="1:13" x14ac:dyDescent="0.2">
      <c r="A208" s="11"/>
      <c r="B208" s="11"/>
      <c r="C208" s="11"/>
      <c r="D208" s="30"/>
      <c r="E208" s="10" t="s">
        <v>15</v>
      </c>
      <c r="F208" s="14"/>
      <c r="G208" s="15"/>
      <c r="H208" s="15"/>
      <c r="I208" s="15"/>
      <c r="J208" s="12">
        <f>OR(F208&lt;&gt;0,G208&lt;&gt;0,H208&lt;&gt;0,I208&lt;&gt;0)*(F208 + (F208 = 0))*(G208 + (G208 = 0))*(H208 + (H208 = 0))*(I208 + (I208 = 0))</f>
        <v>0</v>
      </c>
      <c r="K208" s="11"/>
      <c r="L208" s="11"/>
      <c r="M208" s="11"/>
    </row>
    <row r="209" spans="1:14" x14ac:dyDescent="0.2">
      <c r="A209" s="11"/>
      <c r="B209" s="11"/>
      <c r="C209" s="11"/>
      <c r="D209" s="30"/>
      <c r="E209" s="11"/>
      <c r="F209" s="11"/>
      <c r="G209" s="11"/>
      <c r="H209" s="11"/>
      <c r="I209" s="11"/>
      <c r="J209" s="16" t="s">
        <v>184</v>
      </c>
      <c r="K209" s="17">
        <f>SUM(J207:J208)*1</f>
        <v>1</v>
      </c>
      <c r="L209" s="15">
        <v>60.5</v>
      </c>
      <c r="M209" s="17">
        <f>ROUND(K209*L209,2)</f>
        <v>60.5</v>
      </c>
    </row>
    <row r="210" spans="1:14" ht="1" customHeight="1" x14ac:dyDescent="0.2">
      <c r="A210" s="18"/>
      <c r="B210" s="18"/>
      <c r="C210" s="18"/>
      <c r="D210" s="31"/>
      <c r="E210" s="18"/>
      <c r="F210" s="18"/>
      <c r="G210" s="18"/>
      <c r="H210" s="18"/>
      <c r="I210" s="18"/>
      <c r="J210" s="18"/>
      <c r="K210" s="18"/>
      <c r="L210" s="18"/>
      <c r="M210" s="18"/>
    </row>
    <row r="211" spans="1:14" x14ac:dyDescent="0.2">
      <c r="A211" s="9" t="s">
        <v>185</v>
      </c>
      <c r="B211" s="10" t="s">
        <v>20</v>
      </c>
      <c r="C211" s="10" t="s">
        <v>92</v>
      </c>
      <c r="D211" s="13" t="s">
        <v>186</v>
      </c>
      <c r="E211" s="11"/>
      <c r="F211" s="11"/>
      <c r="G211" s="11"/>
      <c r="H211" s="11"/>
      <c r="I211" s="11"/>
      <c r="J211" s="11"/>
      <c r="K211" s="12">
        <f>K215</f>
        <v>1</v>
      </c>
      <c r="L211" s="12">
        <f>L215</f>
        <v>1106.99</v>
      </c>
      <c r="M211" s="12">
        <f>M215</f>
        <v>1106.99</v>
      </c>
    </row>
    <row r="212" spans="1:14" ht="36" x14ac:dyDescent="0.2">
      <c r="A212" s="11"/>
      <c r="B212" s="11"/>
      <c r="C212" s="11"/>
      <c r="D212" s="13" t="s">
        <v>187</v>
      </c>
      <c r="E212" s="11"/>
      <c r="F212" s="11"/>
      <c r="G212" s="11"/>
      <c r="H212" s="11"/>
      <c r="I212" s="11"/>
      <c r="J212" s="11"/>
      <c r="K212" s="11"/>
      <c r="L212" s="11"/>
      <c r="M212" s="11"/>
    </row>
    <row r="213" spans="1:14" x14ac:dyDescent="0.2">
      <c r="A213" s="11"/>
      <c r="B213" s="11"/>
      <c r="C213" s="11"/>
      <c r="D213" s="30"/>
      <c r="E213" s="10" t="s">
        <v>188</v>
      </c>
      <c r="F213" s="14">
        <v>1</v>
      </c>
      <c r="G213" s="15">
        <v>0</v>
      </c>
      <c r="H213" s="15">
        <v>0</v>
      </c>
      <c r="I213" s="15">
        <v>0</v>
      </c>
      <c r="J213" s="12">
        <f>OR(F213&lt;&gt;0,G213&lt;&gt;0,H213&lt;&gt;0,I213&lt;&gt;0)*(F213 + (F213 = 0))*(G213 + (G213 = 0))*(H213 + (H213 = 0))*(I213 + (I213 = 0))</f>
        <v>1</v>
      </c>
      <c r="K213" s="11"/>
      <c r="L213" s="11"/>
      <c r="M213" s="11"/>
    </row>
    <row r="214" spans="1:14" x14ac:dyDescent="0.2">
      <c r="A214" s="11"/>
      <c r="B214" s="11"/>
      <c r="C214" s="11"/>
      <c r="D214" s="30"/>
      <c r="E214" s="10" t="s">
        <v>15</v>
      </c>
      <c r="F214" s="14"/>
      <c r="G214" s="15"/>
      <c r="H214" s="15"/>
      <c r="I214" s="15"/>
      <c r="J214" s="12">
        <f>OR(F214&lt;&gt;0,G214&lt;&gt;0,H214&lt;&gt;0,I214&lt;&gt;0)*(F214 + (F214 = 0))*(G214 + (G214 = 0))*(H214 + (H214 = 0))*(I214 + (I214 = 0))</f>
        <v>0</v>
      </c>
      <c r="K214" s="11"/>
      <c r="L214" s="11"/>
      <c r="M214" s="11"/>
    </row>
    <row r="215" spans="1:14" x14ac:dyDescent="0.2">
      <c r="A215" s="11"/>
      <c r="B215" s="11"/>
      <c r="C215" s="11"/>
      <c r="D215" s="30"/>
      <c r="E215" s="11"/>
      <c r="F215" s="11"/>
      <c r="G215" s="11"/>
      <c r="H215" s="11"/>
      <c r="I215" s="11"/>
      <c r="J215" s="16" t="s">
        <v>189</v>
      </c>
      <c r="K215" s="17">
        <f>SUM(J213:J214)*1</f>
        <v>1</v>
      </c>
      <c r="L215" s="15">
        <v>1106.99</v>
      </c>
      <c r="M215" s="17">
        <f>ROUND(K215*L215,2)</f>
        <v>1106.99</v>
      </c>
    </row>
    <row r="216" spans="1:14" ht="1" customHeight="1" x14ac:dyDescent="0.2">
      <c r="A216" s="18"/>
      <c r="B216" s="18"/>
      <c r="C216" s="18"/>
      <c r="D216" s="31"/>
      <c r="E216" s="18"/>
      <c r="F216" s="18"/>
      <c r="G216" s="18"/>
      <c r="H216" s="18"/>
      <c r="I216" s="18"/>
      <c r="J216" s="18"/>
      <c r="K216" s="18"/>
      <c r="L216" s="18"/>
      <c r="M216" s="18"/>
    </row>
    <row r="217" spans="1:14" x14ac:dyDescent="0.2">
      <c r="A217" s="9" t="s">
        <v>190</v>
      </c>
      <c r="B217" s="10" t="s">
        <v>20</v>
      </c>
      <c r="C217" s="10" t="s">
        <v>92</v>
      </c>
      <c r="D217" s="13" t="s">
        <v>191</v>
      </c>
      <c r="E217" s="11"/>
      <c r="F217" s="11"/>
      <c r="G217" s="11"/>
      <c r="H217" s="11"/>
      <c r="I217" s="11"/>
      <c r="J217" s="11"/>
      <c r="K217" s="12">
        <f>K221</f>
        <v>1</v>
      </c>
      <c r="L217" s="12">
        <f>L221</f>
        <v>0</v>
      </c>
      <c r="M217" s="12">
        <f>M221</f>
        <v>0</v>
      </c>
      <c r="N217" t="s">
        <v>2094</v>
      </c>
    </row>
    <row r="218" spans="1:14" ht="24" x14ac:dyDescent="0.2">
      <c r="A218" s="11"/>
      <c r="B218" s="11"/>
      <c r="C218" s="11"/>
      <c r="D218" s="13" t="s">
        <v>192</v>
      </c>
      <c r="E218" s="11"/>
      <c r="F218" s="11"/>
      <c r="G218" s="11"/>
      <c r="H218" s="11"/>
      <c r="I218" s="11"/>
      <c r="J218" s="11"/>
      <c r="K218" s="11"/>
      <c r="L218" s="11"/>
      <c r="M218" s="11"/>
    </row>
    <row r="219" spans="1:14" x14ac:dyDescent="0.2">
      <c r="A219" s="11"/>
      <c r="B219" s="11"/>
      <c r="C219" s="11"/>
      <c r="D219" s="30"/>
      <c r="E219" s="10" t="s">
        <v>193</v>
      </c>
      <c r="F219" s="14">
        <v>1</v>
      </c>
      <c r="G219" s="15">
        <v>0</v>
      </c>
      <c r="H219" s="15">
        <v>0</v>
      </c>
      <c r="I219" s="15">
        <v>0</v>
      </c>
      <c r="J219" s="12">
        <f>OR(F219&lt;&gt;0,G219&lt;&gt;0,H219&lt;&gt;0,I219&lt;&gt;0)*(F219 + (F219 = 0))*(G219 + (G219 = 0))*(H219 + (H219 = 0))*(I219 + (I219 = 0))</f>
        <v>1</v>
      </c>
      <c r="K219" s="11"/>
      <c r="L219" s="11"/>
      <c r="M219" s="11"/>
    </row>
    <row r="220" spans="1:14" x14ac:dyDescent="0.2">
      <c r="A220" s="11"/>
      <c r="B220" s="11"/>
      <c r="C220" s="11"/>
      <c r="D220" s="30"/>
      <c r="E220" s="10" t="s">
        <v>15</v>
      </c>
      <c r="F220" s="14"/>
      <c r="G220" s="15"/>
      <c r="H220" s="15"/>
      <c r="I220" s="15"/>
      <c r="J220" s="12">
        <f>OR(F220&lt;&gt;0,G220&lt;&gt;0,H220&lt;&gt;0,I220&lt;&gt;0)*(F220 + (F220 = 0))*(G220 + (G220 = 0))*(H220 + (H220 = 0))*(I220 + (I220 = 0))</f>
        <v>0</v>
      </c>
      <c r="K220" s="11"/>
      <c r="L220" s="11"/>
      <c r="M220" s="11"/>
    </row>
    <row r="221" spans="1:14" x14ac:dyDescent="0.2">
      <c r="A221" s="11"/>
      <c r="B221" s="11"/>
      <c r="C221" s="11"/>
      <c r="D221" s="30"/>
      <c r="E221" s="11"/>
      <c r="F221" s="11"/>
      <c r="G221" s="11"/>
      <c r="H221" s="11"/>
      <c r="I221" s="11"/>
      <c r="J221" s="16" t="s">
        <v>194</v>
      </c>
      <c r="K221" s="17">
        <f>SUM(J219:J220)*1</f>
        <v>1</v>
      </c>
      <c r="L221" s="15">
        <v>0</v>
      </c>
      <c r="M221" s="17">
        <f>ROUND(K221*L221,2)</f>
        <v>0</v>
      </c>
    </row>
    <row r="222" spans="1:14" ht="1" customHeight="1" x14ac:dyDescent="0.2">
      <c r="A222" s="18"/>
      <c r="B222" s="18"/>
      <c r="C222" s="18"/>
      <c r="D222" s="31"/>
      <c r="E222" s="18"/>
      <c r="F222" s="18"/>
      <c r="G222" s="18"/>
      <c r="H222" s="18"/>
      <c r="I222" s="18"/>
      <c r="J222" s="18"/>
      <c r="K222" s="18"/>
      <c r="L222" s="18"/>
      <c r="M222" s="18"/>
    </row>
    <row r="223" spans="1:14" x14ac:dyDescent="0.2">
      <c r="A223" s="9" t="s">
        <v>195</v>
      </c>
      <c r="B223" s="10" t="s">
        <v>20</v>
      </c>
      <c r="C223" s="10" t="s">
        <v>92</v>
      </c>
      <c r="D223" s="13" t="s">
        <v>196</v>
      </c>
      <c r="E223" s="11"/>
      <c r="F223" s="11"/>
      <c r="G223" s="11"/>
      <c r="H223" s="11"/>
      <c r="I223" s="11"/>
      <c r="J223" s="11"/>
      <c r="K223" s="12">
        <f>K227</f>
        <v>1</v>
      </c>
      <c r="L223" s="12">
        <f>L227</f>
        <v>0</v>
      </c>
      <c r="M223" s="12">
        <f>M227</f>
        <v>0</v>
      </c>
      <c r="N223" t="s">
        <v>2094</v>
      </c>
    </row>
    <row r="224" spans="1:14" ht="24" x14ac:dyDescent="0.2">
      <c r="A224" s="11"/>
      <c r="B224" s="11"/>
      <c r="C224" s="11"/>
      <c r="D224" s="13" t="s">
        <v>197</v>
      </c>
      <c r="E224" s="11"/>
      <c r="F224" s="11"/>
      <c r="G224" s="11"/>
      <c r="H224" s="11"/>
      <c r="I224" s="11"/>
      <c r="J224" s="11"/>
      <c r="K224" s="11"/>
      <c r="L224" s="11"/>
      <c r="M224" s="11"/>
    </row>
    <row r="225" spans="1:14" x14ac:dyDescent="0.2">
      <c r="A225" s="11"/>
      <c r="B225" s="11"/>
      <c r="C225" s="11"/>
      <c r="D225" s="30"/>
      <c r="E225" s="10" t="s">
        <v>198</v>
      </c>
      <c r="F225" s="14">
        <v>1</v>
      </c>
      <c r="G225" s="15">
        <v>0</v>
      </c>
      <c r="H225" s="15">
        <v>0</v>
      </c>
      <c r="I225" s="15">
        <v>0</v>
      </c>
      <c r="J225" s="12">
        <f>OR(F225&lt;&gt;0,G225&lt;&gt;0,H225&lt;&gt;0,I225&lt;&gt;0)*(F225 + (F225 = 0))*(G225 + (G225 = 0))*(H225 + (H225 = 0))*(I225 + (I225 = 0))</f>
        <v>1</v>
      </c>
      <c r="K225" s="11"/>
      <c r="L225" s="11"/>
      <c r="M225" s="11"/>
    </row>
    <row r="226" spans="1:14" x14ac:dyDescent="0.2">
      <c r="A226" s="11"/>
      <c r="B226" s="11"/>
      <c r="C226" s="11"/>
      <c r="D226" s="30"/>
      <c r="E226" s="10" t="s">
        <v>15</v>
      </c>
      <c r="F226" s="14"/>
      <c r="G226" s="15"/>
      <c r="H226" s="15"/>
      <c r="I226" s="15"/>
      <c r="J226" s="12">
        <f>OR(F226&lt;&gt;0,G226&lt;&gt;0,H226&lt;&gt;0,I226&lt;&gt;0)*(F226 + (F226 = 0))*(G226 + (G226 = 0))*(H226 + (H226 = 0))*(I226 + (I226 = 0))</f>
        <v>0</v>
      </c>
      <c r="K226" s="11"/>
      <c r="L226" s="11"/>
      <c r="M226" s="11"/>
    </row>
    <row r="227" spans="1:14" x14ac:dyDescent="0.2">
      <c r="A227" s="11"/>
      <c r="B227" s="11"/>
      <c r="C227" s="11"/>
      <c r="D227" s="30"/>
      <c r="E227" s="11"/>
      <c r="F227" s="11"/>
      <c r="G227" s="11"/>
      <c r="H227" s="11"/>
      <c r="I227" s="11"/>
      <c r="J227" s="16" t="s">
        <v>199</v>
      </c>
      <c r="K227" s="17">
        <f>SUM(J225:J226)*1</f>
        <v>1</v>
      </c>
      <c r="L227" s="15">
        <v>0</v>
      </c>
      <c r="M227" s="17">
        <f>ROUND(K227*L227,2)</f>
        <v>0</v>
      </c>
    </row>
    <row r="228" spans="1:14" ht="1" customHeight="1" x14ac:dyDescent="0.2">
      <c r="A228" s="18"/>
      <c r="B228" s="18"/>
      <c r="C228" s="18"/>
      <c r="D228" s="31"/>
      <c r="E228" s="18"/>
      <c r="F228" s="18"/>
      <c r="G228" s="18"/>
      <c r="H228" s="18"/>
      <c r="I228" s="18"/>
      <c r="J228" s="18"/>
      <c r="K228" s="18"/>
      <c r="L228" s="18"/>
      <c r="M228" s="18"/>
    </row>
    <row r="229" spans="1:14" x14ac:dyDescent="0.2">
      <c r="A229" s="9" t="s">
        <v>200</v>
      </c>
      <c r="B229" s="10" t="s">
        <v>20</v>
      </c>
      <c r="C229" s="10" t="s">
        <v>92</v>
      </c>
      <c r="D229" s="13" t="s">
        <v>201</v>
      </c>
      <c r="E229" s="11"/>
      <c r="F229" s="11"/>
      <c r="G229" s="11"/>
      <c r="H229" s="11"/>
      <c r="I229" s="11"/>
      <c r="J229" s="11"/>
      <c r="K229" s="12">
        <f>K233</f>
        <v>1</v>
      </c>
      <c r="L229" s="12">
        <f>L233</f>
        <v>0</v>
      </c>
      <c r="M229" s="12">
        <f>M233</f>
        <v>0</v>
      </c>
      <c r="N229" t="s">
        <v>2094</v>
      </c>
    </row>
    <row r="230" spans="1:14" ht="24" x14ac:dyDescent="0.2">
      <c r="A230" s="11"/>
      <c r="B230" s="11"/>
      <c r="C230" s="11"/>
      <c r="D230" s="13" t="s">
        <v>202</v>
      </c>
      <c r="E230" s="11"/>
      <c r="F230" s="11"/>
      <c r="G230" s="11"/>
      <c r="H230" s="11"/>
      <c r="I230" s="11"/>
      <c r="J230" s="11"/>
      <c r="K230" s="11"/>
      <c r="L230" s="11"/>
      <c r="M230" s="11"/>
    </row>
    <row r="231" spans="1:14" x14ac:dyDescent="0.2">
      <c r="A231" s="11"/>
      <c r="B231" s="11"/>
      <c r="C231" s="11"/>
      <c r="D231" s="30"/>
      <c r="E231" s="10" t="s">
        <v>203</v>
      </c>
      <c r="F231" s="14">
        <v>1</v>
      </c>
      <c r="G231" s="15">
        <v>0</v>
      </c>
      <c r="H231" s="15">
        <v>0</v>
      </c>
      <c r="I231" s="15">
        <v>0</v>
      </c>
      <c r="J231" s="12">
        <f>OR(F231&lt;&gt;0,G231&lt;&gt;0,H231&lt;&gt;0,I231&lt;&gt;0)*(F231 + (F231 = 0))*(G231 + (G231 = 0))*(H231 + (H231 = 0))*(I231 + (I231 = 0))</f>
        <v>1</v>
      </c>
      <c r="K231" s="11"/>
      <c r="L231" s="11"/>
      <c r="M231" s="11"/>
    </row>
    <row r="232" spans="1:14" x14ac:dyDescent="0.2">
      <c r="A232" s="11"/>
      <c r="B232" s="11"/>
      <c r="C232" s="11"/>
      <c r="D232" s="30"/>
      <c r="E232" s="10" t="s">
        <v>15</v>
      </c>
      <c r="F232" s="14"/>
      <c r="G232" s="15"/>
      <c r="H232" s="15"/>
      <c r="I232" s="15"/>
      <c r="J232" s="12">
        <f>OR(F232&lt;&gt;0,G232&lt;&gt;0,H232&lt;&gt;0,I232&lt;&gt;0)*(F232 + (F232 = 0))*(G232 + (G232 = 0))*(H232 + (H232 = 0))*(I232 + (I232 = 0))</f>
        <v>0</v>
      </c>
      <c r="K232" s="11"/>
      <c r="L232" s="11"/>
      <c r="M232" s="11"/>
    </row>
    <row r="233" spans="1:14" x14ac:dyDescent="0.2">
      <c r="A233" s="11"/>
      <c r="B233" s="11"/>
      <c r="C233" s="11"/>
      <c r="D233" s="30"/>
      <c r="E233" s="11"/>
      <c r="F233" s="11"/>
      <c r="G233" s="11"/>
      <c r="H233" s="11"/>
      <c r="I233" s="11"/>
      <c r="J233" s="16" t="s">
        <v>204</v>
      </c>
      <c r="K233" s="17">
        <f>SUM(J231:J232)*1</f>
        <v>1</v>
      </c>
      <c r="L233" s="15">
        <v>0</v>
      </c>
      <c r="M233" s="17">
        <f>ROUND(K233*L233,2)</f>
        <v>0</v>
      </c>
    </row>
    <row r="234" spans="1:14" ht="1" customHeight="1" x14ac:dyDescent="0.2">
      <c r="A234" s="18"/>
      <c r="B234" s="18"/>
      <c r="C234" s="18"/>
      <c r="D234" s="31"/>
      <c r="E234" s="18"/>
      <c r="F234" s="18"/>
      <c r="G234" s="18"/>
      <c r="H234" s="18"/>
      <c r="I234" s="18"/>
      <c r="J234" s="18"/>
      <c r="K234" s="18"/>
      <c r="L234" s="18"/>
      <c r="M234" s="18"/>
    </row>
    <row r="235" spans="1:14" x14ac:dyDescent="0.2">
      <c r="A235" s="9" t="s">
        <v>205</v>
      </c>
      <c r="B235" s="10" t="s">
        <v>20</v>
      </c>
      <c r="C235" s="10" t="s">
        <v>33</v>
      </c>
      <c r="D235" s="13" t="s">
        <v>206</v>
      </c>
      <c r="E235" s="11"/>
      <c r="F235" s="11"/>
      <c r="G235" s="11"/>
      <c r="H235" s="11"/>
      <c r="I235" s="11"/>
      <c r="J235" s="11"/>
      <c r="K235" s="12">
        <f>K239</f>
        <v>1</v>
      </c>
      <c r="L235" s="12">
        <f>L239</f>
        <v>363</v>
      </c>
      <c r="M235" s="12">
        <f>M239</f>
        <v>363</v>
      </c>
    </row>
    <row r="236" spans="1:14" ht="60" x14ac:dyDescent="0.2">
      <c r="A236" s="11"/>
      <c r="B236" s="11"/>
      <c r="C236" s="11"/>
      <c r="D236" s="13" t="s">
        <v>207</v>
      </c>
      <c r="E236" s="11"/>
      <c r="F236" s="11"/>
      <c r="G236" s="11"/>
      <c r="H236" s="11"/>
      <c r="I236" s="11"/>
      <c r="J236" s="11"/>
      <c r="K236" s="11"/>
      <c r="L236" s="11"/>
      <c r="M236" s="11"/>
    </row>
    <row r="237" spans="1:14" x14ac:dyDescent="0.2">
      <c r="A237" s="11"/>
      <c r="B237" s="11"/>
      <c r="C237" s="11"/>
      <c r="D237" s="30"/>
      <c r="E237" s="10" t="s">
        <v>208</v>
      </c>
      <c r="F237" s="14">
        <v>1</v>
      </c>
      <c r="G237" s="15">
        <v>0</v>
      </c>
      <c r="H237" s="15">
        <v>0</v>
      </c>
      <c r="I237" s="15">
        <v>0</v>
      </c>
      <c r="J237" s="12">
        <f>OR(F237&lt;&gt;0,G237&lt;&gt;0,H237&lt;&gt;0,I237&lt;&gt;0)*(F237 + (F237 = 0))*(G237 + (G237 = 0))*(H237 + (H237 = 0))*(I237 + (I237 = 0))</f>
        <v>1</v>
      </c>
      <c r="K237" s="11"/>
      <c r="L237" s="11"/>
      <c r="M237" s="11"/>
    </row>
    <row r="238" spans="1:14" x14ac:dyDescent="0.2">
      <c r="A238" s="11"/>
      <c r="B238" s="11"/>
      <c r="C238" s="11"/>
      <c r="D238" s="30"/>
      <c r="E238" s="10" t="s">
        <v>15</v>
      </c>
      <c r="F238" s="14"/>
      <c r="G238" s="15"/>
      <c r="H238" s="15"/>
      <c r="I238" s="15"/>
      <c r="J238" s="12">
        <f>OR(F238&lt;&gt;0,G238&lt;&gt;0,H238&lt;&gt;0,I238&lt;&gt;0)*(F238 + (F238 = 0))*(G238 + (G238 = 0))*(H238 + (H238 = 0))*(I238 + (I238 = 0))</f>
        <v>0</v>
      </c>
      <c r="K238" s="11"/>
      <c r="L238" s="11"/>
      <c r="M238" s="11"/>
    </row>
    <row r="239" spans="1:14" x14ac:dyDescent="0.2">
      <c r="A239" s="11"/>
      <c r="B239" s="11"/>
      <c r="C239" s="11"/>
      <c r="D239" s="30"/>
      <c r="E239" s="11"/>
      <c r="F239" s="11"/>
      <c r="G239" s="11"/>
      <c r="H239" s="11"/>
      <c r="I239" s="11"/>
      <c r="J239" s="16" t="s">
        <v>209</v>
      </c>
      <c r="K239" s="17">
        <f>SUM(J237:J238)*1</f>
        <v>1</v>
      </c>
      <c r="L239" s="15">
        <v>363</v>
      </c>
      <c r="M239" s="17">
        <f>ROUND(K239*L239,2)</f>
        <v>363</v>
      </c>
    </row>
    <row r="240" spans="1:14" ht="1" customHeight="1" x14ac:dyDescent="0.2">
      <c r="A240" s="18"/>
      <c r="B240" s="18"/>
      <c r="C240" s="18"/>
      <c r="D240" s="31"/>
      <c r="E240" s="18"/>
      <c r="F240" s="18"/>
      <c r="G240" s="18"/>
      <c r="H240" s="18"/>
      <c r="I240" s="18"/>
      <c r="J240" s="18"/>
      <c r="K240" s="18"/>
      <c r="L240" s="18"/>
      <c r="M240" s="18"/>
    </row>
    <row r="241" spans="1:13" x14ac:dyDescent="0.2">
      <c r="A241" s="9" t="s">
        <v>210</v>
      </c>
      <c r="B241" s="10" t="s">
        <v>20</v>
      </c>
      <c r="C241" s="10" t="s">
        <v>92</v>
      </c>
      <c r="D241" s="13" t="s">
        <v>211</v>
      </c>
      <c r="E241" s="11"/>
      <c r="F241" s="11"/>
      <c r="G241" s="11"/>
      <c r="H241" s="11"/>
      <c r="I241" s="11"/>
      <c r="J241" s="11"/>
      <c r="K241" s="12">
        <f>K245</f>
        <v>4</v>
      </c>
      <c r="L241" s="12">
        <f>L245</f>
        <v>1627.45</v>
      </c>
      <c r="M241" s="12">
        <f>M245</f>
        <v>6509.8</v>
      </c>
    </row>
    <row r="242" spans="1:13" ht="60" x14ac:dyDescent="0.2">
      <c r="A242" s="11"/>
      <c r="B242" s="11"/>
      <c r="C242" s="11"/>
      <c r="D242" s="13" t="s">
        <v>212</v>
      </c>
      <c r="E242" s="11"/>
      <c r="F242" s="11"/>
      <c r="G242" s="11"/>
      <c r="H242" s="11"/>
      <c r="I242" s="11"/>
      <c r="J242" s="11"/>
      <c r="K242" s="11"/>
      <c r="L242" s="11"/>
      <c r="M242" s="11"/>
    </row>
    <row r="243" spans="1:13" x14ac:dyDescent="0.2">
      <c r="A243" s="11"/>
      <c r="B243" s="11"/>
      <c r="C243" s="11"/>
      <c r="D243" s="30"/>
      <c r="E243" s="10" t="s">
        <v>213</v>
      </c>
      <c r="F243" s="14">
        <v>4</v>
      </c>
      <c r="G243" s="15">
        <v>0</v>
      </c>
      <c r="H243" s="15">
        <v>0</v>
      </c>
      <c r="I243" s="15">
        <v>0</v>
      </c>
      <c r="J243" s="12">
        <f>OR(F243&lt;&gt;0,G243&lt;&gt;0,H243&lt;&gt;0,I243&lt;&gt;0)*(F243 + (F243 = 0))*(G243 + (G243 = 0))*(H243 + (H243 = 0))*(I243 + (I243 = 0))</f>
        <v>4</v>
      </c>
      <c r="K243" s="11"/>
      <c r="L243" s="11"/>
      <c r="M243" s="11"/>
    </row>
    <row r="244" spans="1:13" x14ac:dyDescent="0.2">
      <c r="A244" s="11"/>
      <c r="B244" s="11"/>
      <c r="C244" s="11"/>
      <c r="D244" s="30"/>
      <c r="E244" s="10" t="s">
        <v>15</v>
      </c>
      <c r="F244" s="14"/>
      <c r="G244" s="15"/>
      <c r="H244" s="15"/>
      <c r="I244" s="15"/>
      <c r="J244" s="12">
        <f>OR(F244&lt;&gt;0,G244&lt;&gt;0,H244&lt;&gt;0,I244&lt;&gt;0)*(F244 + (F244 = 0))*(G244 + (G244 = 0))*(H244 + (H244 = 0))*(I244 + (I244 = 0))</f>
        <v>0</v>
      </c>
      <c r="K244" s="11"/>
      <c r="L244" s="11"/>
      <c r="M244" s="11"/>
    </row>
    <row r="245" spans="1:13" x14ac:dyDescent="0.2">
      <c r="A245" s="11"/>
      <c r="B245" s="11"/>
      <c r="C245" s="11"/>
      <c r="D245" s="30"/>
      <c r="E245" s="11"/>
      <c r="F245" s="11"/>
      <c r="G245" s="11"/>
      <c r="H245" s="11"/>
      <c r="I245" s="11"/>
      <c r="J245" s="16" t="s">
        <v>214</v>
      </c>
      <c r="K245" s="17">
        <f>SUM(J243:J244)*1</f>
        <v>4</v>
      </c>
      <c r="L245" s="15">
        <v>1627.45</v>
      </c>
      <c r="M245" s="17">
        <f>ROUND(K245*L245,2)</f>
        <v>6509.8</v>
      </c>
    </row>
    <row r="246" spans="1:13" ht="1" customHeight="1" x14ac:dyDescent="0.2">
      <c r="A246" s="18"/>
      <c r="B246" s="18"/>
      <c r="C246" s="18"/>
      <c r="D246" s="31"/>
      <c r="E246" s="18"/>
      <c r="F246" s="18"/>
      <c r="G246" s="18"/>
      <c r="H246" s="18"/>
      <c r="I246" s="18"/>
      <c r="J246" s="18"/>
      <c r="K246" s="18"/>
      <c r="L246" s="18"/>
      <c r="M246" s="18"/>
    </row>
    <row r="247" spans="1:13" x14ac:dyDescent="0.2">
      <c r="A247" s="9" t="s">
        <v>215</v>
      </c>
      <c r="B247" s="10" t="s">
        <v>20</v>
      </c>
      <c r="C247" s="10" t="s">
        <v>21</v>
      </c>
      <c r="D247" s="13" t="s">
        <v>216</v>
      </c>
      <c r="E247" s="11"/>
      <c r="F247" s="11"/>
      <c r="G247" s="11"/>
      <c r="H247" s="11"/>
      <c r="I247" s="11"/>
      <c r="J247" s="11"/>
      <c r="K247" s="12">
        <f>K251</f>
        <v>48.63</v>
      </c>
      <c r="L247" s="12">
        <f>L251</f>
        <v>24.2</v>
      </c>
      <c r="M247" s="12">
        <f>M251</f>
        <v>1176.8499999999999</v>
      </c>
    </row>
    <row r="248" spans="1:13" ht="24" x14ac:dyDescent="0.2">
      <c r="A248" s="11"/>
      <c r="B248" s="11"/>
      <c r="C248" s="11"/>
      <c r="D248" s="13" t="s">
        <v>217</v>
      </c>
      <c r="E248" s="11"/>
      <c r="F248" s="11"/>
      <c r="G248" s="11"/>
      <c r="H248" s="11"/>
      <c r="I248" s="11"/>
      <c r="J248" s="11"/>
      <c r="K248" s="11"/>
      <c r="L248" s="11"/>
      <c r="M248" s="11"/>
    </row>
    <row r="249" spans="1:13" x14ac:dyDescent="0.2">
      <c r="A249" s="11"/>
      <c r="B249" s="11"/>
      <c r="C249" s="11"/>
      <c r="D249" s="30"/>
      <c r="E249" s="10" t="s">
        <v>218</v>
      </c>
      <c r="F249" s="14">
        <v>1</v>
      </c>
      <c r="G249" s="15">
        <v>48.63</v>
      </c>
      <c r="H249" s="15">
        <v>0</v>
      </c>
      <c r="I249" s="15">
        <v>0</v>
      </c>
      <c r="J249" s="12">
        <f>OR(F249&lt;&gt;0,G249&lt;&gt;0,H249&lt;&gt;0,I249&lt;&gt;0)*(F249 + (F249 = 0))*(G249 + (G249 = 0))*(H249 + (H249 = 0))*(I249 + (I249 = 0))</f>
        <v>48.63</v>
      </c>
      <c r="K249" s="11"/>
      <c r="L249" s="11"/>
      <c r="M249" s="11"/>
    </row>
    <row r="250" spans="1:13" x14ac:dyDescent="0.2">
      <c r="A250" s="11"/>
      <c r="B250" s="11"/>
      <c r="C250" s="11"/>
      <c r="D250" s="30"/>
      <c r="E250" s="10" t="s">
        <v>15</v>
      </c>
      <c r="F250" s="14"/>
      <c r="G250" s="15"/>
      <c r="H250" s="15"/>
      <c r="I250" s="15"/>
      <c r="J250" s="12">
        <f>OR(F250&lt;&gt;0,G250&lt;&gt;0,H250&lt;&gt;0,I250&lt;&gt;0)*(F250 + (F250 = 0))*(G250 + (G250 = 0))*(H250 + (H250 = 0))*(I250 + (I250 = 0))</f>
        <v>0</v>
      </c>
      <c r="K250" s="11"/>
      <c r="L250" s="11"/>
      <c r="M250" s="11"/>
    </row>
    <row r="251" spans="1:13" x14ac:dyDescent="0.2">
      <c r="A251" s="11"/>
      <c r="B251" s="11"/>
      <c r="C251" s="11"/>
      <c r="D251" s="30"/>
      <c r="E251" s="11"/>
      <c r="F251" s="11"/>
      <c r="G251" s="11"/>
      <c r="H251" s="11"/>
      <c r="I251" s="11"/>
      <c r="J251" s="16" t="s">
        <v>219</v>
      </c>
      <c r="K251" s="17">
        <f>SUM(J249:J250)*1</f>
        <v>48.63</v>
      </c>
      <c r="L251" s="15">
        <v>24.2</v>
      </c>
      <c r="M251" s="17">
        <f>ROUND(K251*L251,2)</f>
        <v>1176.8499999999999</v>
      </c>
    </row>
    <row r="252" spans="1:13" ht="1" customHeight="1" x14ac:dyDescent="0.2">
      <c r="A252" s="18"/>
      <c r="B252" s="18"/>
      <c r="C252" s="18"/>
      <c r="D252" s="31"/>
      <c r="E252" s="18"/>
      <c r="F252" s="18"/>
      <c r="G252" s="18"/>
      <c r="H252" s="18"/>
      <c r="I252" s="18"/>
      <c r="J252" s="18"/>
      <c r="K252" s="18"/>
      <c r="L252" s="18"/>
      <c r="M252" s="18"/>
    </row>
    <row r="253" spans="1:13" x14ac:dyDescent="0.2">
      <c r="A253" s="9" t="s">
        <v>220</v>
      </c>
      <c r="B253" s="10" t="s">
        <v>20</v>
      </c>
      <c r="C253" s="10" t="s">
        <v>21</v>
      </c>
      <c r="D253" s="13" t="s">
        <v>221</v>
      </c>
      <c r="E253" s="11"/>
      <c r="F253" s="11"/>
      <c r="G253" s="11"/>
      <c r="H253" s="11"/>
      <c r="I253" s="11"/>
      <c r="J253" s="11"/>
      <c r="K253" s="12">
        <f>K257</f>
        <v>40</v>
      </c>
      <c r="L253" s="12">
        <f>L257</f>
        <v>100.97</v>
      </c>
      <c r="M253" s="12">
        <f>M257</f>
        <v>4038.8</v>
      </c>
    </row>
    <row r="254" spans="1:13" ht="36" x14ac:dyDescent="0.2">
      <c r="A254" s="11"/>
      <c r="B254" s="11"/>
      <c r="C254" s="11"/>
      <c r="D254" s="13" t="s">
        <v>222</v>
      </c>
      <c r="E254" s="11"/>
      <c r="F254" s="11"/>
      <c r="G254" s="11"/>
      <c r="H254" s="11"/>
      <c r="I254" s="11"/>
      <c r="J254" s="11"/>
      <c r="K254" s="11"/>
      <c r="L254" s="11"/>
      <c r="M254" s="11"/>
    </row>
    <row r="255" spans="1:13" x14ac:dyDescent="0.2">
      <c r="A255" s="11"/>
      <c r="B255" s="11"/>
      <c r="C255" s="11"/>
      <c r="D255" s="30"/>
      <c r="E255" s="10" t="s">
        <v>223</v>
      </c>
      <c r="F255" s="14">
        <v>1</v>
      </c>
      <c r="G255" s="15">
        <v>40</v>
      </c>
      <c r="H255" s="15">
        <v>0</v>
      </c>
      <c r="I255" s="15">
        <v>0</v>
      </c>
      <c r="J255" s="12">
        <f>OR(F255&lt;&gt;0,G255&lt;&gt;0,H255&lt;&gt;0,I255&lt;&gt;0)*(F255 + (F255 = 0))*(G255 + (G255 = 0))*(H255 + (H255 = 0))*(I255 + (I255 = 0))</f>
        <v>40</v>
      </c>
      <c r="K255" s="11"/>
      <c r="L255" s="11"/>
      <c r="M255" s="11"/>
    </row>
    <row r="256" spans="1:13" x14ac:dyDescent="0.2">
      <c r="A256" s="11"/>
      <c r="B256" s="11"/>
      <c r="C256" s="11"/>
      <c r="D256" s="30"/>
      <c r="E256" s="10" t="s">
        <v>15</v>
      </c>
      <c r="F256" s="14"/>
      <c r="G256" s="15"/>
      <c r="H256" s="15"/>
      <c r="I256" s="15"/>
      <c r="J256" s="12">
        <f>OR(F256&lt;&gt;0,G256&lt;&gt;0,H256&lt;&gt;0,I256&lt;&gt;0)*(F256 + (F256 = 0))*(G256 + (G256 = 0))*(H256 + (H256 = 0))*(I256 + (I256 = 0))</f>
        <v>0</v>
      </c>
      <c r="K256" s="11"/>
      <c r="L256" s="11"/>
      <c r="M256" s="11"/>
    </row>
    <row r="257" spans="1:13" x14ac:dyDescent="0.2">
      <c r="A257" s="11"/>
      <c r="B257" s="11"/>
      <c r="C257" s="11"/>
      <c r="D257" s="30"/>
      <c r="E257" s="11"/>
      <c r="F257" s="11"/>
      <c r="G257" s="11"/>
      <c r="H257" s="11"/>
      <c r="I257" s="11"/>
      <c r="J257" s="16" t="s">
        <v>224</v>
      </c>
      <c r="K257" s="17">
        <f>SUM(J255:J256)*1</f>
        <v>40</v>
      </c>
      <c r="L257" s="15">
        <v>100.97</v>
      </c>
      <c r="M257" s="17">
        <f>ROUND(K257*L257,2)</f>
        <v>4038.8</v>
      </c>
    </row>
    <row r="258" spans="1:13" ht="1" customHeight="1" x14ac:dyDescent="0.2">
      <c r="A258" s="18"/>
      <c r="B258" s="18"/>
      <c r="C258" s="18"/>
      <c r="D258" s="31"/>
      <c r="E258" s="18"/>
      <c r="F258" s="18"/>
      <c r="G258" s="18"/>
      <c r="H258" s="18"/>
      <c r="I258" s="18"/>
      <c r="J258" s="18"/>
      <c r="K258" s="18"/>
      <c r="L258" s="18"/>
      <c r="M258" s="18"/>
    </row>
    <row r="259" spans="1:13" x14ac:dyDescent="0.2">
      <c r="A259" s="11"/>
      <c r="B259" s="11"/>
      <c r="C259" s="11"/>
      <c r="D259" s="30"/>
      <c r="E259" s="11"/>
      <c r="F259" s="11"/>
      <c r="G259" s="11"/>
      <c r="H259" s="11"/>
      <c r="I259" s="11"/>
      <c r="J259" s="16" t="s">
        <v>225</v>
      </c>
      <c r="K259" s="15">
        <v>1</v>
      </c>
      <c r="L259" s="17">
        <f>M4+M13+M19+M25+M31+M37+M45+M51+M62+M79+M85+M91+M97+M104+M110+M117+M123+M129+M135+M142+M150+M161+M167+M174+M180+M187+M193+M199+M205+M211+M217+M223+M229+M235+M241+M247+M253</f>
        <v>136638.43</v>
      </c>
      <c r="M259" s="17">
        <f>ROUND(K259*L259,2)</f>
        <v>136638.43</v>
      </c>
    </row>
    <row r="260" spans="1:13" ht="1" customHeight="1" x14ac:dyDescent="0.2">
      <c r="A260" s="18"/>
      <c r="B260" s="18"/>
      <c r="C260" s="18"/>
      <c r="D260" s="31"/>
      <c r="E260" s="18"/>
      <c r="F260" s="18"/>
      <c r="G260" s="18"/>
      <c r="H260" s="18"/>
      <c r="I260" s="18"/>
      <c r="J260" s="18"/>
      <c r="K260" s="18"/>
      <c r="L260" s="18"/>
      <c r="M260" s="18"/>
    </row>
    <row r="261" spans="1:13" x14ac:dyDescent="0.2">
      <c r="A261" s="6" t="s">
        <v>226</v>
      </c>
      <c r="B261" s="6" t="s">
        <v>14</v>
      </c>
      <c r="C261" s="6" t="s">
        <v>15</v>
      </c>
      <c r="D261" s="29" t="s">
        <v>227</v>
      </c>
      <c r="E261" s="7"/>
      <c r="F261" s="7"/>
      <c r="G261" s="7"/>
      <c r="H261" s="7"/>
      <c r="I261" s="7"/>
      <c r="J261" s="7"/>
      <c r="K261" s="8">
        <f>K1311</f>
        <v>1</v>
      </c>
      <c r="L261" s="8">
        <f>L1311</f>
        <v>698281.89</v>
      </c>
      <c r="M261" s="8">
        <f>M1311</f>
        <v>698281.89</v>
      </c>
    </row>
    <row r="262" spans="1:13" x14ac:dyDescent="0.2">
      <c r="A262" s="19" t="s">
        <v>228</v>
      </c>
      <c r="B262" s="19" t="s">
        <v>14</v>
      </c>
      <c r="C262" s="19" t="s">
        <v>15</v>
      </c>
      <c r="D262" s="32" t="s">
        <v>229</v>
      </c>
      <c r="E262" s="20"/>
      <c r="F262" s="20"/>
      <c r="G262" s="20"/>
      <c r="H262" s="20"/>
      <c r="I262" s="20"/>
      <c r="J262" s="20"/>
      <c r="K262" s="21">
        <f>K501</f>
        <v>1</v>
      </c>
      <c r="L262" s="21">
        <f>L501</f>
        <v>162891.75</v>
      </c>
      <c r="M262" s="21">
        <f>M501</f>
        <v>162891.75</v>
      </c>
    </row>
    <row r="263" spans="1:13" x14ac:dyDescent="0.2">
      <c r="A263" s="9" t="s">
        <v>230</v>
      </c>
      <c r="B263" s="10" t="s">
        <v>20</v>
      </c>
      <c r="C263" s="10" t="s">
        <v>33</v>
      </c>
      <c r="D263" s="13" t="s">
        <v>231</v>
      </c>
      <c r="E263" s="11"/>
      <c r="F263" s="11"/>
      <c r="G263" s="11"/>
      <c r="H263" s="11"/>
      <c r="I263" s="11"/>
      <c r="J263" s="11"/>
      <c r="K263" s="12">
        <f>K267</f>
        <v>1</v>
      </c>
      <c r="L263" s="12">
        <f>L267</f>
        <v>1270.5</v>
      </c>
      <c r="M263" s="12">
        <f>M267</f>
        <v>1270.5</v>
      </c>
    </row>
    <row r="264" spans="1:13" ht="72" x14ac:dyDescent="0.2">
      <c r="A264" s="11"/>
      <c r="B264" s="11"/>
      <c r="C264" s="11"/>
      <c r="D264" s="13" t="s">
        <v>232</v>
      </c>
      <c r="E264" s="11"/>
      <c r="F264" s="11"/>
      <c r="G264" s="11"/>
      <c r="H264" s="11"/>
      <c r="I264" s="11"/>
      <c r="J264" s="11"/>
      <c r="K264" s="11"/>
      <c r="L264" s="11"/>
      <c r="M264" s="11"/>
    </row>
    <row r="265" spans="1:13" x14ac:dyDescent="0.2">
      <c r="A265" s="11"/>
      <c r="B265" s="11"/>
      <c r="C265" s="11"/>
      <c r="D265" s="30"/>
      <c r="E265" s="10" t="s">
        <v>233</v>
      </c>
      <c r="F265" s="14">
        <v>1</v>
      </c>
      <c r="G265" s="15">
        <v>0</v>
      </c>
      <c r="H265" s="15">
        <v>0</v>
      </c>
      <c r="I265" s="15">
        <v>0</v>
      </c>
      <c r="J265" s="12">
        <f>OR(F265&lt;&gt;0,G265&lt;&gt;0,H265&lt;&gt;0,I265&lt;&gt;0)*(F265 + (F265 = 0))*(G265 + (G265 = 0))*(H265 + (H265 = 0))*(I265 + (I265 = 0))</f>
        <v>1</v>
      </c>
      <c r="K265" s="11"/>
      <c r="L265" s="11"/>
      <c r="M265" s="11"/>
    </row>
    <row r="266" spans="1:13" x14ac:dyDescent="0.2">
      <c r="A266" s="11"/>
      <c r="B266" s="11"/>
      <c r="C266" s="11"/>
      <c r="D266" s="30"/>
      <c r="E266" s="10" t="s">
        <v>15</v>
      </c>
      <c r="F266" s="14"/>
      <c r="G266" s="15"/>
      <c r="H266" s="15"/>
      <c r="I266" s="15"/>
      <c r="J266" s="12">
        <f>OR(F266&lt;&gt;0,G266&lt;&gt;0,H266&lt;&gt;0,I266&lt;&gt;0)*(F266 + (F266 = 0))*(G266 + (G266 = 0))*(H266 + (H266 = 0))*(I266 + (I266 = 0))</f>
        <v>0</v>
      </c>
      <c r="K266" s="11"/>
      <c r="L266" s="11"/>
      <c r="M266" s="11"/>
    </row>
    <row r="267" spans="1:13" x14ac:dyDescent="0.2">
      <c r="A267" s="11"/>
      <c r="B267" s="11"/>
      <c r="C267" s="11"/>
      <c r="D267" s="30"/>
      <c r="E267" s="11"/>
      <c r="F267" s="11"/>
      <c r="G267" s="11"/>
      <c r="H267" s="11"/>
      <c r="I267" s="11"/>
      <c r="J267" s="16" t="s">
        <v>234</v>
      </c>
      <c r="K267" s="17">
        <f>SUM(J265:J266)*1</f>
        <v>1</v>
      </c>
      <c r="L267" s="15">
        <v>1270.5</v>
      </c>
      <c r="M267" s="17">
        <f>ROUND(K267*L267,2)</f>
        <v>1270.5</v>
      </c>
    </row>
    <row r="268" spans="1:13" ht="1" customHeight="1" x14ac:dyDescent="0.2">
      <c r="A268" s="18"/>
      <c r="B268" s="18"/>
      <c r="C268" s="18"/>
      <c r="D268" s="31"/>
      <c r="E268" s="18"/>
      <c r="F268" s="18"/>
      <c r="G268" s="18"/>
      <c r="H268" s="18"/>
      <c r="I268" s="18"/>
      <c r="J268" s="18"/>
      <c r="K268" s="18"/>
      <c r="L268" s="18"/>
      <c r="M268" s="18"/>
    </row>
    <row r="269" spans="1:13" x14ac:dyDescent="0.2">
      <c r="A269" s="9" t="s">
        <v>235</v>
      </c>
      <c r="B269" s="10" t="s">
        <v>20</v>
      </c>
      <c r="C269" s="10" t="s">
        <v>92</v>
      </c>
      <c r="D269" s="13" t="s">
        <v>236</v>
      </c>
      <c r="E269" s="11"/>
      <c r="F269" s="11"/>
      <c r="G269" s="11"/>
      <c r="H269" s="11"/>
      <c r="I269" s="11"/>
      <c r="J269" s="11"/>
      <c r="K269" s="12">
        <f>K273</f>
        <v>2</v>
      </c>
      <c r="L269" s="12">
        <f>L273</f>
        <v>508.2</v>
      </c>
      <c r="M269" s="12">
        <f>M273</f>
        <v>1016.4</v>
      </c>
    </row>
    <row r="270" spans="1:13" ht="48" x14ac:dyDescent="0.2">
      <c r="A270" s="11"/>
      <c r="B270" s="11"/>
      <c r="C270" s="11"/>
      <c r="D270" s="13" t="s">
        <v>237</v>
      </c>
      <c r="E270" s="11"/>
      <c r="F270" s="11"/>
      <c r="G270" s="11"/>
      <c r="H270" s="11"/>
      <c r="I270" s="11"/>
      <c r="J270" s="11"/>
      <c r="K270" s="11"/>
      <c r="L270" s="11"/>
      <c r="M270" s="11"/>
    </row>
    <row r="271" spans="1:13" x14ac:dyDescent="0.2">
      <c r="A271" s="11"/>
      <c r="B271" s="11"/>
      <c r="C271" s="11"/>
      <c r="D271" s="30"/>
      <c r="E271" s="10" t="s">
        <v>238</v>
      </c>
      <c r="F271" s="14">
        <v>2</v>
      </c>
      <c r="G271" s="15">
        <v>0</v>
      </c>
      <c r="H271" s="15">
        <v>0</v>
      </c>
      <c r="I271" s="15">
        <v>0</v>
      </c>
      <c r="J271" s="12">
        <f>OR(F271&lt;&gt;0,G271&lt;&gt;0,H271&lt;&gt;0,I271&lt;&gt;0)*(F271 + (F271 = 0))*(G271 + (G271 = 0))*(H271 + (H271 = 0))*(I271 + (I271 = 0))</f>
        <v>2</v>
      </c>
      <c r="K271" s="11"/>
      <c r="L271" s="11"/>
      <c r="M271" s="11"/>
    </row>
    <row r="272" spans="1:13" x14ac:dyDescent="0.2">
      <c r="A272" s="11"/>
      <c r="B272" s="11"/>
      <c r="C272" s="11"/>
      <c r="D272" s="30"/>
      <c r="E272" s="10" t="s">
        <v>15</v>
      </c>
      <c r="F272" s="14"/>
      <c r="G272" s="15"/>
      <c r="H272" s="15"/>
      <c r="I272" s="15"/>
      <c r="J272" s="12">
        <f>OR(F272&lt;&gt;0,G272&lt;&gt;0,H272&lt;&gt;0,I272&lt;&gt;0)*(F272 + (F272 = 0))*(G272 + (G272 = 0))*(H272 + (H272 = 0))*(I272 + (I272 = 0))</f>
        <v>0</v>
      </c>
      <c r="K272" s="11"/>
      <c r="L272" s="11"/>
      <c r="M272" s="11"/>
    </row>
    <row r="273" spans="1:13" x14ac:dyDescent="0.2">
      <c r="A273" s="11"/>
      <c r="B273" s="11"/>
      <c r="C273" s="11"/>
      <c r="D273" s="30"/>
      <c r="E273" s="11"/>
      <c r="F273" s="11"/>
      <c r="G273" s="11"/>
      <c r="H273" s="11"/>
      <c r="I273" s="11"/>
      <c r="J273" s="16" t="s">
        <v>239</v>
      </c>
      <c r="K273" s="17">
        <f>SUM(J271:J272)*1</f>
        <v>2</v>
      </c>
      <c r="L273" s="15">
        <v>508.2</v>
      </c>
      <c r="M273" s="17">
        <f>ROUND(K273*L273,2)</f>
        <v>1016.4</v>
      </c>
    </row>
    <row r="274" spans="1:13" ht="1" customHeight="1" x14ac:dyDescent="0.2">
      <c r="A274" s="18"/>
      <c r="B274" s="18"/>
      <c r="C274" s="18"/>
      <c r="D274" s="31"/>
      <c r="E274" s="18"/>
      <c r="F274" s="18"/>
      <c r="G274" s="18"/>
      <c r="H274" s="18"/>
      <c r="I274" s="18"/>
      <c r="J274" s="18"/>
      <c r="K274" s="18"/>
      <c r="L274" s="18"/>
      <c r="M274" s="18"/>
    </row>
    <row r="275" spans="1:13" x14ac:dyDescent="0.2">
      <c r="A275" s="9" t="s">
        <v>240</v>
      </c>
      <c r="B275" s="10" t="s">
        <v>20</v>
      </c>
      <c r="C275" s="10" t="s">
        <v>92</v>
      </c>
      <c r="D275" s="13" t="s">
        <v>241</v>
      </c>
      <c r="E275" s="11"/>
      <c r="F275" s="11"/>
      <c r="G275" s="11"/>
      <c r="H275" s="11"/>
      <c r="I275" s="11"/>
      <c r="J275" s="11"/>
      <c r="K275" s="12">
        <f>K279</f>
        <v>1</v>
      </c>
      <c r="L275" s="12">
        <f>L279</f>
        <v>968</v>
      </c>
      <c r="M275" s="12">
        <f>M279</f>
        <v>968</v>
      </c>
    </row>
    <row r="276" spans="1:13" ht="48" x14ac:dyDescent="0.2">
      <c r="A276" s="11"/>
      <c r="B276" s="11"/>
      <c r="C276" s="11"/>
      <c r="D276" s="13" t="s">
        <v>242</v>
      </c>
      <c r="E276" s="11"/>
      <c r="F276" s="11"/>
      <c r="G276" s="11"/>
      <c r="H276" s="11"/>
      <c r="I276" s="11"/>
      <c r="J276" s="11"/>
      <c r="K276" s="11"/>
      <c r="L276" s="11"/>
      <c r="M276" s="11"/>
    </row>
    <row r="277" spans="1:13" x14ac:dyDescent="0.2">
      <c r="A277" s="11"/>
      <c r="B277" s="11"/>
      <c r="C277" s="11"/>
      <c r="D277" s="30"/>
      <c r="E277" s="10" t="s">
        <v>243</v>
      </c>
      <c r="F277" s="14">
        <v>1</v>
      </c>
      <c r="G277" s="15">
        <v>0</v>
      </c>
      <c r="H277" s="15">
        <v>0</v>
      </c>
      <c r="I277" s="15">
        <v>0</v>
      </c>
      <c r="J277" s="12">
        <f>OR(F277&lt;&gt;0,G277&lt;&gt;0,H277&lt;&gt;0,I277&lt;&gt;0)*(F277 + (F277 = 0))*(G277 + (G277 = 0))*(H277 + (H277 = 0))*(I277 + (I277 = 0))</f>
        <v>1</v>
      </c>
      <c r="K277" s="11"/>
      <c r="L277" s="11"/>
      <c r="M277" s="11"/>
    </row>
    <row r="278" spans="1:13" x14ac:dyDescent="0.2">
      <c r="A278" s="11"/>
      <c r="B278" s="11"/>
      <c r="C278" s="11"/>
      <c r="D278" s="30"/>
      <c r="E278" s="10" t="s">
        <v>15</v>
      </c>
      <c r="F278" s="14"/>
      <c r="G278" s="15"/>
      <c r="H278" s="15"/>
      <c r="I278" s="15"/>
      <c r="J278" s="12">
        <f>OR(F278&lt;&gt;0,G278&lt;&gt;0,H278&lt;&gt;0,I278&lt;&gt;0)*(F278 + (F278 = 0))*(G278 + (G278 = 0))*(H278 + (H278 = 0))*(I278 + (I278 = 0))</f>
        <v>0</v>
      </c>
      <c r="K278" s="11"/>
      <c r="L278" s="11"/>
      <c r="M278" s="11"/>
    </row>
    <row r="279" spans="1:13" x14ac:dyDescent="0.2">
      <c r="A279" s="11"/>
      <c r="B279" s="11"/>
      <c r="C279" s="11"/>
      <c r="D279" s="30"/>
      <c r="E279" s="11"/>
      <c r="F279" s="11"/>
      <c r="G279" s="11"/>
      <c r="H279" s="11"/>
      <c r="I279" s="11"/>
      <c r="J279" s="16" t="s">
        <v>244</v>
      </c>
      <c r="K279" s="17">
        <f>SUM(J277:J278)*1</f>
        <v>1</v>
      </c>
      <c r="L279" s="15">
        <v>968</v>
      </c>
      <c r="M279" s="17">
        <f>ROUND(K279*L279,2)</f>
        <v>968</v>
      </c>
    </row>
    <row r="280" spans="1:13" ht="1" customHeight="1" x14ac:dyDescent="0.2">
      <c r="A280" s="18"/>
      <c r="B280" s="18"/>
      <c r="C280" s="18"/>
      <c r="D280" s="31"/>
      <c r="E280" s="18"/>
      <c r="F280" s="18"/>
      <c r="G280" s="18"/>
      <c r="H280" s="18"/>
      <c r="I280" s="18"/>
      <c r="J280" s="18"/>
      <c r="K280" s="18"/>
      <c r="L280" s="18"/>
      <c r="M280" s="18"/>
    </row>
    <row r="281" spans="1:13" x14ac:dyDescent="0.2">
      <c r="A281" s="9" t="s">
        <v>245</v>
      </c>
      <c r="B281" s="10" t="s">
        <v>20</v>
      </c>
      <c r="C281" s="10" t="s">
        <v>92</v>
      </c>
      <c r="D281" s="13" t="s">
        <v>246</v>
      </c>
      <c r="E281" s="11"/>
      <c r="F281" s="11"/>
      <c r="G281" s="11"/>
      <c r="H281" s="11"/>
      <c r="I281" s="11"/>
      <c r="J281" s="11"/>
      <c r="K281" s="12">
        <f>K285</f>
        <v>2</v>
      </c>
      <c r="L281" s="12">
        <f>L285</f>
        <v>193.6</v>
      </c>
      <c r="M281" s="12">
        <f>M285</f>
        <v>387.2</v>
      </c>
    </row>
    <row r="282" spans="1:13" ht="48" x14ac:dyDescent="0.2">
      <c r="A282" s="11"/>
      <c r="B282" s="11"/>
      <c r="C282" s="11"/>
      <c r="D282" s="13" t="s">
        <v>247</v>
      </c>
      <c r="E282" s="11"/>
      <c r="F282" s="11"/>
      <c r="G282" s="11"/>
      <c r="H282" s="11"/>
      <c r="I282" s="11"/>
      <c r="J282" s="11"/>
      <c r="K282" s="11"/>
      <c r="L282" s="11"/>
      <c r="M282" s="11"/>
    </row>
    <row r="283" spans="1:13" x14ac:dyDescent="0.2">
      <c r="A283" s="11"/>
      <c r="B283" s="11"/>
      <c r="C283" s="11"/>
      <c r="D283" s="30"/>
      <c r="E283" s="10" t="s">
        <v>248</v>
      </c>
      <c r="F283" s="14">
        <v>2</v>
      </c>
      <c r="G283" s="15">
        <v>0</v>
      </c>
      <c r="H283" s="15">
        <v>0</v>
      </c>
      <c r="I283" s="15">
        <v>0</v>
      </c>
      <c r="J283" s="12">
        <f>OR(F283&lt;&gt;0,G283&lt;&gt;0,H283&lt;&gt;0,I283&lt;&gt;0)*(F283 + (F283 = 0))*(G283 + (G283 = 0))*(H283 + (H283 = 0))*(I283 + (I283 = 0))</f>
        <v>2</v>
      </c>
      <c r="K283" s="11"/>
      <c r="L283" s="11"/>
      <c r="M283" s="11"/>
    </row>
    <row r="284" spans="1:13" x14ac:dyDescent="0.2">
      <c r="A284" s="11"/>
      <c r="B284" s="11"/>
      <c r="C284" s="11"/>
      <c r="D284" s="30"/>
      <c r="E284" s="10" t="s">
        <v>15</v>
      </c>
      <c r="F284" s="14"/>
      <c r="G284" s="15"/>
      <c r="H284" s="15"/>
      <c r="I284" s="15"/>
      <c r="J284" s="12">
        <f>OR(F284&lt;&gt;0,G284&lt;&gt;0,H284&lt;&gt;0,I284&lt;&gt;0)*(F284 + (F284 = 0))*(G284 + (G284 = 0))*(H284 + (H284 = 0))*(I284 + (I284 = 0))</f>
        <v>0</v>
      </c>
      <c r="K284" s="11"/>
      <c r="L284" s="11"/>
      <c r="M284" s="11"/>
    </row>
    <row r="285" spans="1:13" x14ac:dyDescent="0.2">
      <c r="A285" s="11"/>
      <c r="B285" s="11"/>
      <c r="C285" s="11"/>
      <c r="D285" s="30"/>
      <c r="E285" s="11"/>
      <c r="F285" s="11"/>
      <c r="G285" s="11"/>
      <c r="H285" s="11"/>
      <c r="I285" s="11"/>
      <c r="J285" s="16" t="s">
        <v>249</v>
      </c>
      <c r="K285" s="17">
        <f>SUM(J283:J284)*1</f>
        <v>2</v>
      </c>
      <c r="L285" s="15">
        <v>193.6</v>
      </c>
      <c r="M285" s="17">
        <f>ROUND(K285*L285,2)</f>
        <v>387.2</v>
      </c>
    </row>
    <row r="286" spans="1:13" ht="1" customHeight="1" x14ac:dyDescent="0.2">
      <c r="A286" s="18"/>
      <c r="B286" s="18"/>
      <c r="C286" s="18"/>
      <c r="D286" s="31"/>
      <c r="E286" s="18"/>
      <c r="F286" s="18"/>
      <c r="G286" s="18"/>
      <c r="H286" s="18"/>
      <c r="I286" s="18"/>
      <c r="J286" s="18"/>
      <c r="K286" s="18"/>
      <c r="L286" s="18"/>
      <c r="M286" s="18"/>
    </row>
    <row r="287" spans="1:13" x14ac:dyDescent="0.2">
      <c r="A287" s="9" t="s">
        <v>250</v>
      </c>
      <c r="B287" s="10" t="s">
        <v>20</v>
      </c>
      <c r="C287" s="10" t="s">
        <v>21</v>
      </c>
      <c r="D287" s="13" t="s">
        <v>251</v>
      </c>
      <c r="E287" s="11"/>
      <c r="F287" s="11"/>
      <c r="G287" s="11"/>
      <c r="H287" s="11"/>
      <c r="I287" s="11"/>
      <c r="J287" s="11"/>
      <c r="K287" s="12">
        <f>K292</f>
        <v>72</v>
      </c>
      <c r="L287" s="12">
        <f>L292</f>
        <v>58.08</v>
      </c>
      <c r="M287" s="12">
        <f>M292</f>
        <v>4181.76</v>
      </c>
    </row>
    <row r="288" spans="1:13" ht="60" x14ac:dyDescent="0.2">
      <c r="A288" s="11"/>
      <c r="B288" s="11"/>
      <c r="C288" s="11"/>
      <c r="D288" s="13" t="s">
        <v>252</v>
      </c>
      <c r="E288" s="11"/>
      <c r="F288" s="11"/>
      <c r="G288" s="11"/>
      <c r="H288" s="11"/>
      <c r="I288" s="11"/>
      <c r="J288" s="11"/>
      <c r="K288" s="11"/>
      <c r="L288" s="11"/>
      <c r="M288" s="11"/>
    </row>
    <row r="289" spans="1:13" x14ac:dyDescent="0.2">
      <c r="A289" s="11"/>
      <c r="B289" s="11"/>
      <c r="C289" s="11"/>
      <c r="D289" s="30"/>
      <c r="E289" s="10" t="s">
        <v>253</v>
      </c>
      <c r="F289" s="14">
        <v>2</v>
      </c>
      <c r="G289" s="15">
        <v>30</v>
      </c>
      <c r="H289" s="15">
        <v>0</v>
      </c>
      <c r="I289" s="15">
        <v>0</v>
      </c>
      <c r="J289" s="12">
        <f>OR(F289&lt;&gt;0,G289&lt;&gt;0,H289&lt;&gt;0,I289&lt;&gt;0)*(F289 + (F289 = 0))*(G289 + (G289 = 0))*(H289 + (H289 = 0))*(I289 + (I289 = 0))</f>
        <v>60</v>
      </c>
      <c r="K289" s="11"/>
      <c r="L289" s="11"/>
      <c r="M289" s="11"/>
    </row>
    <row r="290" spans="1:13" x14ac:dyDescent="0.2">
      <c r="A290" s="11"/>
      <c r="B290" s="11"/>
      <c r="C290" s="11"/>
      <c r="D290" s="30"/>
      <c r="E290" s="10" t="s">
        <v>15</v>
      </c>
      <c r="F290" s="14">
        <v>2</v>
      </c>
      <c r="G290" s="15">
        <v>6</v>
      </c>
      <c r="H290" s="15">
        <v>0</v>
      </c>
      <c r="I290" s="15">
        <v>0</v>
      </c>
      <c r="J290" s="12">
        <f>OR(F290&lt;&gt;0,G290&lt;&gt;0,H290&lt;&gt;0,I290&lt;&gt;0)*(F290 + (F290 = 0))*(G290 + (G290 = 0))*(H290 + (H290 = 0))*(I290 + (I290 = 0))</f>
        <v>12</v>
      </c>
      <c r="K290" s="11"/>
      <c r="L290" s="11"/>
      <c r="M290" s="11"/>
    </row>
    <row r="291" spans="1:13" x14ac:dyDescent="0.2">
      <c r="A291" s="11"/>
      <c r="B291" s="11"/>
      <c r="C291" s="11"/>
      <c r="D291" s="30"/>
      <c r="E291" s="10" t="s">
        <v>15</v>
      </c>
      <c r="F291" s="14"/>
      <c r="G291" s="15"/>
      <c r="H291" s="15"/>
      <c r="I291" s="15"/>
      <c r="J291" s="12">
        <f>OR(F291&lt;&gt;0,G291&lt;&gt;0,H291&lt;&gt;0,I291&lt;&gt;0)*(F291 + (F291 = 0))*(G291 + (G291 = 0))*(H291 + (H291 = 0))*(I291 + (I291 = 0))</f>
        <v>0</v>
      </c>
      <c r="K291" s="11"/>
      <c r="L291" s="11"/>
      <c r="M291" s="11"/>
    </row>
    <row r="292" spans="1:13" x14ac:dyDescent="0.2">
      <c r="A292" s="11"/>
      <c r="B292" s="11"/>
      <c r="C292" s="11"/>
      <c r="D292" s="30"/>
      <c r="E292" s="11"/>
      <c r="F292" s="11"/>
      <c r="G292" s="11"/>
      <c r="H292" s="11"/>
      <c r="I292" s="11"/>
      <c r="J292" s="16" t="s">
        <v>254</v>
      </c>
      <c r="K292" s="17">
        <f>SUM(J289:J291)*1</f>
        <v>72</v>
      </c>
      <c r="L292" s="15">
        <v>58.08</v>
      </c>
      <c r="M292" s="17">
        <f>ROUND(K292*L292,2)</f>
        <v>4181.76</v>
      </c>
    </row>
    <row r="293" spans="1:13" ht="1" customHeight="1" x14ac:dyDescent="0.2">
      <c r="A293" s="18"/>
      <c r="B293" s="18"/>
      <c r="C293" s="18"/>
      <c r="D293" s="31"/>
      <c r="E293" s="18"/>
      <c r="F293" s="18"/>
      <c r="G293" s="18"/>
      <c r="H293" s="18"/>
      <c r="I293" s="18"/>
      <c r="J293" s="18"/>
      <c r="K293" s="18"/>
      <c r="L293" s="18"/>
      <c r="M293" s="18"/>
    </row>
    <row r="294" spans="1:13" x14ac:dyDescent="0.2">
      <c r="A294" s="9" t="s">
        <v>19</v>
      </c>
      <c r="B294" s="10" t="s">
        <v>20</v>
      </c>
      <c r="C294" s="10" t="s">
        <v>21</v>
      </c>
      <c r="D294" s="13" t="s">
        <v>22</v>
      </c>
      <c r="E294" s="11"/>
      <c r="F294" s="11"/>
      <c r="G294" s="11"/>
      <c r="H294" s="11"/>
      <c r="I294" s="11"/>
      <c r="J294" s="11"/>
      <c r="K294" s="12">
        <f>K310</f>
        <v>903</v>
      </c>
      <c r="L294" s="12">
        <f>L310</f>
        <v>17.36</v>
      </c>
      <c r="M294" s="12">
        <f>M310</f>
        <v>15676.08</v>
      </c>
    </row>
    <row r="295" spans="1:13" ht="84" x14ac:dyDescent="0.2">
      <c r="A295" s="11"/>
      <c r="B295" s="11"/>
      <c r="C295" s="11"/>
      <c r="D295" s="13" t="s">
        <v>23</v>
      </c>
      <c r="E295" s="11"/>
      <c r="F295" s="11"/>
      <c r="G295" s="11"/>
      <c r="H295" s="11"/>
      <c r="I295" s="11"/>
      <c r="J295" s="11"/>
      <c r="K295" s="11"/>
      <c r="L295" s="11"/>
      <c r="M295" s="11"/>
    </row>
    <row r="296" spans="1:13" x14ac:dyDescent="0.2">
      <c r="A296" s="11"/>
      <c r="B296" s="11"/>
      <c r="C296" s="11"/>
      <c r="D296" s="30"/>
      <c r="E296" s="10" t="s">
        <v>255</v>
      </c>
      <c r="F296" s="14">
        <v>1</v>
      </c>
      <c r="G296" s="15">
        <v>7</v>
      </c>
      <c r="H296" s="15">
        <v>0</v>
      </c>
      <c r="I296" s="15">
        <v>5</v>
      </c>
      <c r="J296" s="12">
        <f t="shared" ref="J296:J309" si="3">OR(F296&lt;&gt;0,G296&lt;&gt;0,H296&lt;&gt;0,I296&lt;&gt;0)*(F296 + (F296 = 0))*(G296 + (G296 = 0))*(H296 + (H296 = 0))*(I296 + (I296 = 0))</f>
        <v>35</v>
      </c>
      <c r="K296" s="11"/>
      <c r="L296" s="11"/>
      <c r="M296" s="11"/>
    </row>
    <row r="297" spans="1:13" x14ac:dyDescent="0.2">
      <c r="A297" s="11"/>
      <c r="B297" s="11"/>
      <c r="C297" s="11"/>
      <c r="D297" s="30"/>
      <c r="E297" s="10" t="s">
        <v>15</v>
      </c>
      <c r="F297" s="14">
        <v>1</v>
      </c>
      <c r="G297" s="15">
        <v>6</v>
      </c>
      <c r="H297" s="15">
        <v>0</v>
      </c>
      <c r="I297" s="15">
        <v>5</v>
      </c>
      <c r="J297" s="12">
        <f t="shared" si="3"/>
        <v>30</v>
      </c>
      <c r="K297" s="11"/>
      <c r="L297" s="11"/>
      <c r="M297" s="11"/>
    </row>
    <row r="298" spans="1:13" x14ac:dyDescent="0.2">
      <c r="A298" s="11"/>
      <c r="B298" s="11"/>
      <c r="C298" s="11"/>
      <c r="D298" s="30"/>
      <c r="E298" s="10" t="s">
        <v>15</v>
      </c>
      <c r="F298" s="14">
        <v>4</v>
      </c>
      <c r="G298" s="15">
        <v>2</v>
      </c>
      <c r="H298" s="15">
        <v>0</v>
      </c>
      <c r="I298" s="15">
        <v>5</v>
      </c>
      <c r="J298" s="12">
        <f t="shared" si="3"/>
        <v>40</v>
      </c>
      <c r="K298" s="11"/>
      <c r="L298" s="11"/>
      <c r="M298" s="11"/>
    </row>
    <row r="299" spans="1:13" x14ac:dyDescent="0.2">
      <c r="A299" s="11"/>
      <c r="B299" s="11"/>
      <c r="C299" s="11"/>
      <c r="D299" s="30"/>
      <c r="E299" s="10" t="s">
        <v>256</v>
      </c>
      <c r="F299" s="14">
        <v>2</v>
      </c>
      <c r="G299" s="15">
        <v>30</v>
      </c>
      <c r="H299" s="15">
        <v>0</v>
      </c>
      <c r="I299" s="15">
        <v>5</v>
      </c>
      <c r="J299" s="12">
        <f t="shared" si="3"/>
        <v>300</v>
      </c>
      <c r="K299" s="11"/>
      <c r="L299" s="11"/>
      <c r="M299" s="11"/>
    </row>
    <row r="300" spans="1:13" x14ac:dyDescent="0.2">
      <c r="A300" s="11"/>
      <c r="B300" s="11"/>
      <c r="C300" s="11"/>
      <c r="D300" s="30"/>
      <c r="E300" s="10" t="s">
        <v>15</v>
      </c>
      <c r="F300" s="14">
        <v>3</v>
      </c>
      <c r="G300" s="15">
        <v>6</v>
      </c>
      <c r="H300" s="15">
        <v>0</v>
      </c>
      <c r="I300" s="15">
        <v>5</v>
      </c>
      <c r="J300" s="12">
        <f t="shared" si="3"/>
        <v>90</v>
      </c>
      <c r="K300" s="11"/>
      <c r="L300" s="11"/>
      <c r="M300" s="11"/>
    </row>
    <row r="301" spans="1:13" x14ac:dyDescent="0.2">
      <c r="A301" s="11"/>
      <c r="B301" s="11"/>
      <c r="C301" s="11"/>
      <c r="D301" s="30"/>
      <c r="E301" s="10" t="s">
        <v>15</v>
      </c>
      <c r="F301" s="14">
        <v>5</v>
      </c>
      <c r="G301" s="15">
        <v>2</v>
      </c>
      <c r="H301" s="15">
        <v>0</v>
      </c>
      <c r="I301" s="15">
        <v>5</v>
      </c>
      <c r="J301" s="12">
        <f t="shared" si="3"/>
        <v>50</v>
      </c>
      <c r="K301" s="11"/>
      <c r="L301" s="11"/>
      <c r="M301" s="11"/>
    </row>
    <row r="302" spans="1:13" x14ac:dyDescent="0.2">
      <c r="A302" s="11"/>
      <c r="B302" s="11"/>
      <c r="C302" s="11"/>
      <c r="D302" s="30"/>
      <c r="E302" s="10" t="s">
        <v>15</v>
      </c>
      <c r="F302" s="14">
        <v>1</v>
      </c>
      <c r="G302" s="15">
        <v>4</v>
      </c>
      <c r="H302" s="15">
        <v>0</v>
      </c>
      <c r="I302" s="15">
        <v>5</v>
      </c>
      <c r="J302" s="12">
        <f t="shared" si="3"/>
        <v>20</v>
      </c>
      <c r="K302" s="11"/>
      <c r="L302" s="11"/>
      <c r="M302" s="11"/>
    </row>
    <row r="303" spans="1:13" x14ac:dyDescent="0.2">
      <c r="A303" s="11"/>
      <c r="B303" s="11"/>
      <c r="C303" s="11"/>
      <c r="D303" s="30"/>
      <c r="E303" s="10" t="s">
        <v>15</v>
      </c>
      <c r="F303" s="14">
        <v>4</v>
      </c>
      <c r="G303" s="15">
        <v>3</v>
      </c>
      <c r="H303" s="15">
        <v>0</v>
      </c>
      <c r="I303" s="15">
        <v>5</v>
      </c>
      <c r="J303" s="12">
        <f t="shared" si="3"/>
        <v>60</v>
      </c>
      <c r="K303" s="11"/>
      <c r="L303" s="11"/>
      <c r="M303" s="11"/>
    </row>
    <row r="304" spans="1:13" x14ac:dyDescent="0.2">
      <c r="A304" s="11"/>
      <c r="B304" s="11"/>
      <c r="C304" s="11"/>
      <c r="D304" s="30"/>
      <c r="E304" s="10" t="s">
        <v>15</v>
      </c>
      <c r="F304" s="14">
        <v>1</v>
      </c>
      <c r="G304" s="15">
        <v>5.5</v>
      </c>
      <c r="H304" s="15">
        <v>0</v>
      </c>
      <c r="I304" s="15">
        <v>5</v>
      </c>
      <c r="J304" s="12">
        <f t="shared" si="3"/>
        <v>27.5</v>
      </c>
      <c r="K304" s="11"/>
      <c r="L304" s="11"/>
      <c r="M304" s="11"/>
    </row>
    <row r="305" spans="1:13" x14ac:dyDescent="0.2">
      <c r="A305" s="11"/>
      <c r="B305" s="11"/>
      <c r="C305" s="11"/>
      <c r="D305" s="30"/>
      <c r="E305" s="10" t="s">
        <v>15</v>
      </c>
      <c r="F305" s="14">
        <v>1</v>
      </c>
      <c r="G305" s="15">
        <v>4</v>
      </c>
      <c r="H305" s="15">
        <v>0</v>
      </c>
      <c r="I305" s="15">
        <v>5</v>
      </c>
      <c r="J305" s="12">
        <f t="shared" si="3"/>
        <v>20</v>
      </c>
      <c r="K305" s="11"/>
      <c r="L305" s="11"/>
      <c r="M305" s="11"/>
    </row>
    <row r="306" spans="1:13" x14ac:dyDescent="0.2">
      <c r="A306" s="11"/>
      <c r="B306" s="11"/>
      <c r="C306" s="11"/>
      <c r="D306" s="30"/>
      <c r="E306" s="10" t="s">
        <v>15</v>
      </c>
      <c r="F306" s="14">
        <v>1</v>
      </c>
      <c r="G306" s="15">
        <v>15.8</v>
      </c>
      <c r="H306" s="15">
        <v>0</v>
      </c>
      <c r="I306" s="15">
        <v>5</v>
      </c>
      <c r="J306" s="12">
        <f t="shared" si="3"/>
        <v>79</v>
      </c>
      <c r="K306" s="11"/>
      <c r="L306" s="11"/>
      <c r="M306" s="11"/>
    </row>
    <row r="307" spans="1:13" x14ac:dyDescent="0.2">
      <c r="A307" s="11"/>
      <c r="B307" s="11"/>
      <c r="C307" s="11"/>
      <c r="D307" s="30"/>
      <c r="E307" s="10" t="s">
        <v>15</v>
      </c>
      <c r="F307" s="14">
        <v>3</v>
      </c>
      <c r="G307" s="15">
        <v>2</v>
      </c>
      <c r="H307" s="15">
        <v>0</v>
      </c>
      <c r="I307" s="15">
        <v>5</v>
      </c>
      <c r="J307" s="12">
        <f t="shared" si="3"/>
        <v>30</v>
      </c>
      <c r="K307" s="11"/>
      <c r="L307" s="11"/>
      <c r="M307" s="11"/>
    </row>
    <row r="308" spans="1:13" x14ac:dyDescent="0.2">
      <c r="A308" s="11"/>
      <c r="B308" s="11"/>
      <c r="C308" s="11"/>
      <c r="D308" s="30"/>
      <c r="E308" s="10" t="s">
        <v>257</v>
      </c>
      <c r="F308" s="14">
        <v>9</v>
      </c>
      <c r="G308" s="15">
        <v>2.7</v>
      </c>
      <c r="H308" s="15">
        <v>0</v>
      </c>
      <c r="I308" s="15">
        <v>5</v>
      </c>
      <c r="J308" s="12">
        <f t="shared" si="3"/>
        <v>121.5</v>
      </c>
      <c r="K308" s="11"/>
      <c r="L308" s="11"/>
      <c r="M308" s="11"/>
    </row>
    <row r="309" spans="1:13" x14ac:dyDescent="0.2">
      <c r="A309" s="11"/>
      <c r="B309" s="11"/>
      <c r="C309" s="11"/>
      <c r="D309" s="30"/>
      <c r="E309" s="10" t="s">
        <v>15</v>
      </c>
      <c r="F309" s="14"/>
      <c r="G309" s="15"/>
      <c r="H309" s="15"/>
      <c r="I309" s="15"/>
      <c r="J309" s="12">
        <f t="shared" si="3"/>
        <v>0</v>
      </c>
      <c r="K309" s="11"/>
      <c r="L309" s="11"/>
      <c r="M309" s="11"/>
    </row>
    <row r="310" spans="1:13" x14ac:dyDescent="0.2">
      <c r="A310" s="11"/>
      <c r="B310" s="11"/>
      <c r="C310" s="11"/>
      <c r="D310" s="30"/>
      <c r="E310" s="11"/>
      <c r="F310" s="11"/>
      <c r="G310" s="11"/>
      <c r="H310" s="11"/>
      <c r="I310" s="11"/>
      <c r="J310" s="16" t="s">
        <v>26</v>
      </c>
      <c r="K310" s="17">
        <f>SUM(J296:J309)*1</f>
        <v>903</v>
      </c>
      <c r="L310" s="15">
        <v>17.36</v>
      </c>
      <c r="M310" s="17">
        <f>ROUND(K310*L310,2)</f>
        <v>15676.08</v>
      </c>
    </row>
    <row r="311" spans="1:13" ht="1" customHeight="1" x14ac:dyDescent="0.2">
      <c r="A311" s="18"/>
      <c r="B311" s="18"/>
      <c r="C311" s="18"/>
      <c r="D311" s="31"/>
      <c r="E311" s="18"/>
      <c r="F311" s="18"/>
      <c r="G311" s="18"/>
      <c r="H311" s="18"/>
      <c r="I311" s="18"/>
      <c r="J311" s="18"/>
      <c r="K311" s="18"/>
      <c r="L311" s="18"/>
      <c r="M311" s="18"/>
    </row>
    <row r="312" spans="1:13" x14ac:dyDescent="0.2">
      <c r="A312" s="9" t="s">
        <v>258</v>
      </c>
      <c r="B312" s="10" t="s">
        <v>20</v>
      </c>
      <c r="C312" s="10" t="s">
        <v>21</v>
      </c>
      <c r="D312" s="13" t="s">
        <v>259</v>
      </c>
      <c r="E312" s="11"/>
      <c r="F312" s="11"/>
      <c r="G312" s="11"/>
      <c r="H312" s="11"/>
      <c r="I312" s="11"/>
      <c r="J312" s="11"/>
      <c r="K312" s="12">
        <f>K316</f>
        <v>221</v>
      </c>
      <c r="L312" s="12">
        <f>L316</f>
        <v>24.38</v>
      </c>
      <c r="M312" s="12">
        <f>M316</f>
        <v>5387.98</v>
      </c>
    </row>
    <row r="313" spans="1:13" ht="96" x14ac:dyDescent="0.2">
      <c r="A313" s="11"/>
      <c r="B313" s="11"/>
      <c r="C313" s="11"/>
      <c r="D313" s="13" t="s">
        <v>260</v>
      </c>
      <c r="E313" s="11"/>
      <c r="F313" s="11"/>
      <c r="G313" s="11"/>
      <c r="H313" s="11"/>
      <c r="I313" s="11"/>
      <c r="J313" s="11"/>
      <c r="K313" s="11"/>
      <c r="L313" s="11"/>
      <c r="M313" s="11"/>
    </row>
    <row r="314" spans="1:13" x14ac:dyDescent="0.2">
      <c r="A314" s="11"/>
      <c r="B314" s="11"/>
      <c r="C314" s="11"/>
      <c r="D314" s="30"/>
      <c r="E314" s="10" t="s">
        <v>261</v>
      </c>
      <c r="F314" s="14">
        <v>17</v>
      </c>
      <c r="G314" s="15">
        <v>2.6</v>
      </c>
      <c r="H314" s="15">
        <v>0</v>
      </c>
      <c r="I314" s="15">
        <v>5</v>
      </c>
      <c r="J314" s="12">
        <f>OR(F314&lt;&gt;0,G314&lt;&gt;0,H314&lt;&gt;0,I314&lt;&gt;0)*(F314 + (F314 = 0))*(G314 + (G314 = 0))*(H314 + (H314 = 0))*(I314 + (I314 = 0))</f>
        <v>221</v>
      </c>
      <c r="K314" s="11"/>
      <c r="L314" s="11"/>
      <c r="M314" s="11"/>
    </row>
    <row r="315" spans="1:13" x14ac:dyDescent="0.2">
      <c r="A315" s="11"/>
      <c r="B315" s="11"/>
      <c r="C315" s="11"/>
      <c r="D315" s="30"/>
      <c r="E315" s="10" t="s">
        <v>15</v>
      </c>
      <c r="F315" s="14"/>
      <c r="G315" s="15"/>
      <c r="H315" s="15"/>
      <c r="I315" s="15"/>
      <c r="J315" s="12">
        <f>OR(F315&lt;&gt;0,G315&lt;&gt;0,H315&lt;&gt;0,I315&lt;&gt;0)*(F315 + (F315 = 0))*(G315 + (G315 = 0))*(H315 + (H315 = 0))*(I315 + (I315 = 0))</f>
        <v>0</v>
      </c>
      <c r="K315" s="11"/>
      <c r="L315" s="11"/>
      <c r="M315" s="11"/>
    </row>
    <row r="316" spans="1:13" x14ac:dyDescent="0.2">
      <c r="A316" s="11"/>
      <c r="B316" s="11"/>
      <c r="C316" s="11"/>
      <c r="D316" s="30"/>
      <c r="E316" s="11"/>
      <c r="F316" s="11"/>
      <c r="G316" s="11"/>
      <c r="H316" s="11"/>
      <c r="I316" s="11"/>
      <c r="J316" s="16" t="s">
        <v>262</v>
      </c>
      <c r="K316" s="17">
        <f>SUM(J314:J315)*1</f>
        <v>221</v>
      </c>
      <c r="L316" s="15">
        <v>24.38</v>
      </c>
      <c r="M316" s="17">
        <f>ROUND(K316*L316,2)</f>
        <v>5387.98</v>
      </c>
    </row>
    <row r="317" spans="1:13" ht="1" customHeight="1" x14ac:dyDescent="0.2">
      <c r="A317" s="18"/>
      <c r="B317" s="18"/>
      <c r="C317" s="18"/>
      <c r="D317" s="31"/>
      <c r="E317" s="18"/>
      <c r="F317" s="18"/>
      <c r="G317" s="18"/>
      <c r="H317" s="18"/>
      <c r="I317" s="18"/>
      <c r="J317" s="18"/>
      <c r="K317" s="18"/>
      <c r="L317" s="18"/>
      <c r="M317" s="18"/>
    </row>
    <row r="318" spans="1:13" x14ac:dyDescent="0.2">
      <c r="A318" s="9" t="s">
        <v>263</v>
      </c>
      <c r="B318" s="10" t="s">
        <v>20</v>
      </c>
      <c r="C318" s="10" t="s">
        <v>21</v>
      </c>
      <c r="D318" s="13" t="s">
        <v>264</v>
      </c>
      <c r="E318" s="11"/>
      <c r="F318" s="11"/>
      <c r="G318" s="11"/>
      <c r="H318" s="11"/>
      <c r="I318" s="11"/>
      <c r="J318" s="11"/>
      <c r="K318" s="12">
        <f>K323</f>
        <v>460</v>
      </c>
      <c r="L318" s="12">
        <f>L323</f>
        <v>10.130000000000001</v>
      </c>
      <c r="M318" s="12">
        <f>M323</f>
        <v>4659.8</v>
      </c>
    </row>
    <row r="319" spans="1:13" ht="36" x14ac:dyDescent="0.2">
      <c r="A319" s="11"/>
      <c r="B319" s="11"/>
      <c r="C319" s="11"/>
      <c r="D319" s="13" t="s">
        <v>265</v>
      </c>
      <c r="E319" s="11"/>
      <c r="F319" s="11"/>
      <c r="G319" s="11"/>
      <c r="H319" s="11"/>
      <c r="I319" s="11"/>
      <c r="J319" s="11"/>
      <c r="K319" s="11"/>
      <c r="L319" s="11"/>
      <c r="M319" s="11"/>
    </row>
    <row r="320" spans="1:13" x14ac:dyDescent="0.2">
      <c r="A320" s="11"/>
      <c r="B320" s="11"/>
      <c r="C320" s="11"/>
      <c r="D320" s="30"/>
      <c r="E320" s="10" t="s">
        <v>266</v>
      </c>
      <c r="F320" s="14">
        <v>1</v>
      </c>
      <c r="G320" s="15">
        <v>435</v>
      </c>
      <c r="H320" s="15">
        <v>0</v>
      </c>
      <c r="I320" s="15">
        <v>0</v>
      </c>
      <c r="J320" s="12">
        <f>OR(F320&lt;&gt;0,G320&lt;&gt;0,H320&lt;&gt;0,I320&lt;&gt;0)*(F320 + (F320 = 0))*(G320 + (G320 = 0))*(H320 + (H320 = 0))*(I320 + (I320 = 0))</f>
        <v>435</v>
      </c>
      <c r="K320" s="11"/>
      <c r="L320" s="11"/>
      <c r="M320" s="11"/>
    </row>
    <row r="321" spans="1:13" x14ac:dyDescent="0.2">
      <c r="A321" s="11"/>
      <c r="B321" s="11"/>
      <c r="C321" s="11"/>
      <c r="D321" s="30"/>
      <c r="E321" s="10" t="s">
        <v>267</v>
      </c>
      <c r="F321" s="14">
        <v>1</v>
      </c>
      <c r="G321" s="15">
        <v>25</v>
      </c>
      <c r="H321" s="15">
        <v>0</v>
      </c>
      <c r="I321" s="15">
        <v>0</v>
      </c>
      <c r="J321" s="12">
        <f>OR(F321&lt;&gt;0,G321&lt;&gt;0,H321&lt;&gt;0,I321&lt;&gt;0)*(F321 + (F321 = 0))*(G321 + (G321 = 0))*(H321 + (H321 = 0))*(I321 + (I321 = 0))</f>
        <v>25</v>
      </c>
      <c r="K321" s="11"/>
      <c r="L321" s="11"/>
      <c r="M321" s="11"/>
    </row>
    <row r="322" spans="1:13" x14ac:dyDescent="0.2">
      <c r="A322" s="11"/>
      <c r="B322" s="11"/>
      <c r="C322" s="11"/>
      <c r="D322" s="30"/>
      <c r="E322" s="10" t="s">
        <v>15</v>
      </c>
      <c r="F322" s="14"/>
      <c r="G322" s="15"/>
      <c r="H322" s="15"/>
      <c r="I322" s="15"/>
      <c r="J322" s="12">
        <f>OR(F322&lt;&gt;0,G322&lt;&gt;0,H322&lt;&gt;0,I322&lt;&gt;0)*(F322 + (F322 = 0))*(G322 + (G322 = 0))*(H322 + (H322 = 0))*(I322 + (I322 = 0))</f>
        <v>0</v>
      </c>
      <c r="K322" s="11"/>
      <c r="L322" s="11"/>
      <c r="M322" s="11"/>
    </row>
    <row r="323" spans="1:13" x14ac:dyDescent="0.2">
      <c r="A323" s="11"/>
      <c r="B323" s="11"/>
      <c r="C323" s="11"/>
      <c r="D323" s="30"/>
      <c r="E323" s="11"/>
      <c r="F323" s="11"/>
      <c r="G323" s="11"/>
      <c r="H323" s="11"/>
      <c r="I323" s="11"/>
      <c r="J323" s="16" t="s">
        <v>268</v>
      </c>
      <c r="K323" s="17">
        <f>SUM(J320:J322)*1</f>
        <v>460</v>
      </c>
      <c r="L323" s="15">
        <v>10.130000000000001</v>
      </c>
      <c r="M323" s="17">
        <f>ROUND(K323*L323,2)</f>
        <v>4659.8</v>
      </c>
    </row>
    <row r="324" spans="1:13" ht="1" customHeight="1" x14ac:dyDescent="0.2">
      <c r="A324" s="18"/>
      <c r="B324" s="18"/>
      <c r="C324" s="18"/>
      <c r="D324" s="31"/>
      <c r="E324" s="18"/>
      <c r="F324" s="18"/>
      <c r="G324" s="18"/>
      <c r="H324" s="18"/>
      <c r="I324" s="18"/>
      <c r="J324" s="18"/>
      <c r="K324" s="18"/>
      <c r="L324" s="18"/>
      <c r="M324" s="18"/>
    </row>
    <row r="325" spans="1:13" x14ac:dyDescent="0.2">
      <c r="A325" s="9" t="s">
        <v>269</v>
      </c>
      <c r="B325" s="10" t="s">
        <v>20</v>
      </c>
      <c r="C325" s="10" t="s">
        <v>92</v>
      </c>
      <c r="D325" s="13" t="s">
        <v>270</v>
      </c>
      <c r="E325" s="11"/>
      <c r="F325" s="11"/>
      <c r="G325" s="11"/>
      <c r="H325" s="11"/>
      <c r="I325" s="11"/>
      <c r="J325" s="11"/>
      <c r="K325" s="12">
        <f>K331</f>
        <v>4</v>
      </c>
      <c r="L325" s="12">
        <f>L331</f>
        <v>580.79999999999995</v>
      </c>
      <c r="M325" s="12">
        <f>M331</f>
        <v>2323.1999999999998</v>
      </c>
    </row>
    <row r="326" spans="1:13" ht="48" x14ac:dyDescent="0.2">
      <c r="A326" s="11"/>
      <c r="B326" s="11"/>
      <c r="C326" s="11"/>
      <c r="D326" s="13" t="s">
        <v>271</v>
      </c>
      <c r="E326" s="11"/>
      <c r="F326" s="11"/>
      <c r="G326" s="11"/>
      <c r="H326" s="11"/>
      <c r="I326" s="11"/>
      <c r="J326" s="11"/>
      <c r="K326" s="11"/>
      <c r="L326" s="11"/>
      <c r="M326" s="11"/>
    </row>
    <row r="327" spans="1:13" x14ac:dyDescent="0.2">
      <c r="A327" s="11"/>
      <c r="B327" s="11"/>
      <c r="C327" s="11"/>
      <c r="D327" s="30"/>
      <c r="E327" s="10" t="s">
        <v>272</v>
      </c>
      <c r="F327" s="14">
        <v>1</v>
      </c>
      <c r="G327" s="15">
        <v>0</v>
      </c>
      <c r="H327" s="15">
        <v>0</v>
      </c>
      <c r="I327" s="15">
        <v>0</v>
      </c>
      <c r="J327" s="12">
        <f>OR(F327&lt;&gt;0,G327&lt;&gt;0,H327&lt;&gt;0,I327&lt;&gt;0)*(F327 + (F327 = 0))*(G327 + (G327 = 0))*(H327 + (H327 = 0))*(I327 + (I327 = 0))</f>
        <v>1</v>
      </c>
      <c r="K327" s="11"/>
      <c r="L327" s="11"/>
      <c r="M327" s="11"/>
    </row>
    <row r="328" spans="1:13" x14ac:dyDescent="0.2">
      <c r="A328" s="11"/>
      <c r="B328" s="11"/>
      <c r="C328" s="11"/>
      <c r="D328" s="30"/>
      <c r="E328" s="10" t="s">
        <v>273</v>
      </c>
      <c r="F328" s="14">
        <v>2</v>
      </c>
      <c r="G328" s="15">
        <v>0</v>
      </c>
      <c r="H328" s="15">
        <v>0</v>
      </c>
      <c r="I328" s="15">
        <v>0</v>
      </c>
      <c r="J328" s="12">
        <f>OR(F328&lt;&gt;0,G328&lt;&gt;0,H328&lt;&gt;0,I328&lt;&gt;0)*(F328 + (F328 = 0))*(G328 + (G328 = 0))*(H328 + (H328 = 0))*(I328 + (I328 = 0))</f>
        <v>2</v>
      </c>
      <c r="K328" s="11"/>
      <c r="L328" s="11"/>
      <c r="M328" s="11"/>
    </row>
    <row r="329" spans="1:13" x14ac:dyDescent="0.2">
      <c r="A329" s="11"/>
      <c r="B329" s="11"/>
      <c r="C329" s="11"/>
      <c r="D329" s="30"/>
      <c r="E329" s="10" t="s">
        <v>274</v>
      </c>
      <c r="F329" s="14">
        <v>1</v>
      </c>
      <c r="G329" s="15">
        <v>0</v>
      </c>
      <c r="H329" s="15">
        <v>0</v>
      </c>
      <c r="I329" s="15">
        <v>0</v>
      </c>
      <c r="J329" s="12">
        <f>OR(F329&lt;&gt;0,G329&lt;&gt;0,H329&lt;&gt;0,I329&lt;&gt;0)*(F329 + (F329 = 0))*(G329 + (G329 = 0))*(H329 + (H329 = 0))*(I329 + (I329 = 0))</f>
        <v>1</v>
      </c>
      <c r="K329" s="11"/>
      <c r="L329" s="11"/>
      <c r="M329" s="11"/>
    </row>
    <row r="330" spans="1:13" x14ac:dyDescent="0.2">
      <c r="A330" s="11"/>
      <c r="B330" s="11"/>
      <c r="C330" s="11"/>
      <c r="D330" s="30"/>
      <c r="E330" s="10" t="s">
        <v>15</v>
      </c>
      <c r="F330" s="14"/>
      <c r="G330" s="15"/>
      <c r="H330" s="15"/>
      <c r="I330" s="15"/>
      <c r="J330" s="12">
        <f>OR(F330&lt;&gt;0,G330&lt;&gt;0,H330&lt;&gt;0,I330&lt;&gt;0)*(F330 + (F330 = 0))*(G330 + (G330 = 0))*(H330 + (H330 = 0))*(I330 + (I330 = 0))</f>
        <v>0</v>
      </c>
      <c r="K330" s="11"/>
      <c r="L330" s="11"/>
      <c r="M330" s="11"/>
    </row>
    <row r="331" spans="1:13" x14ac:dyDescent="0.2">
      <c r="A331" s="11"/>
      <c r="B331" s="11"/>
      <c r="C331" s="11"/>
      <c r="D331" s="30"/>
      <c r="E331" s="11"/>
      <c r="F331" s="11"/>
      <c r="G331" s="11"/>
      <c r="H331" s="11"/>
      <c r="I331" s="11"/>
      <c r="J331" s="16" t="s">
        <v>275</v>
      </c>
      <c r="K331" s="17">
        <f>SUM(J327:J330)*1</f>
        <v>4</v>
      </c>
      <c r="L331" s="15">
        <v>580.79999999999995</v>
      </c>
      <c r="M331" s="17">
        <f>ROUND(K331*L331,2)</f>
        <v>2323.1999999999998</v>
      </c>
    </row>
    <row r="332" spans="1:13" ht="1" customHeight="1" x14ac:dyDescent="0.2">
      <c r="A332" s="18"/>
      <c r="B332" s="18"/>
      <c r="C332" s="18"/>
      <c r="D332" s="31"/>
      <c r="E332" s="18"/>
      <c r="F332" s="18"/>
      <c r="G332" s="18"/>
      <c r="H332" s="18"/>
      <c r="I332" s="18"/>
      <c r="J332" s="18"/>
      <c r="K332" s="18"/>
      <c r="L332" s="18"/>
      <c r="M332" s="18"/>
    </row>
    <row r="333" spans="1:13" x14ac:dyDescent="0.2">
      <c r="A333" s="9" t="s">
        <v>276</v>
      </c>
      <c r="B333" s="10" t="s">
        <v>20</v>
      </c>
      <c r="C333" s="10" t="s">
        <v>21</v>
      </c>
      <c r="D333" s="13" t="s">
        <v>277</v>
      </c>
      <c r="E333" s="11"/>
      <c r="F333" s="11"/>
      <c r="G333" s="11"/>
      <c r="H333" s="11"/>
      <c r="I333" s="11"/>
      <c r="J333" s="11"/>
      <c r="K333" s="12">
        <f>K337</f>
        <v>221</v>
      </c>
      <c r="L333" s="12">
        <f>L337</f>
        <v>9.8000000000000007</v>
      </c>
      <c r="M333" s="12">
        <f>M337</f>
        <v>2165.8000000000002</v>
      </c>
    </row>
    <row r="334" spans="1:13" ht="60" x14ac:dyDescent="0.2">
      <c r="A334" s="11"/>
      <c r="B334" s="11"/>
      <c r="C334" s="11"/>
      <c r="D334" s="13" t="s">
        <v>278</v>
      </c>
      <c r="E334" s="11"/>
      <c r="F334" s="11"/>
      <c r="G334" s="11"/>
      <c r="H334" s="11"/>
      <c r="I334" s="11"/>
      <c r="J334" s="11"/>
      <c r="K334" s="11"/>
      <c r="L334" s="11"/>
      <c r="M334" s="11"/>
    </row>
    <row r="335" spans="1:13" x14ac:dyDescent="0.2">
      <c r="A335" s="11"/>
      <c r="B335" s="11"/>
      <c r="C335" s="11"/>
      <c r="D335" s="30"/>
      <c r="E335" s="10" t="s">
        <v>279</v>
      </c>
      <c r="F335" s="14">
        <v>17</v>
      </c>
      <c r="G335" s="15">
        <v>2.6</v>
      </c>
      <c r="H335" s="15">
        <v>0</v>
      </c>
      <c r="I335" s="15">
        <v>5</v>
      </c>
      <c r="J335" s="12">
        <f>OR(F335&lt;&gt;0,G335&lt;&gt;0,H335&lt;&gt;0,I335&lt;&gt;0)*(F335 + (F335 = 0))*(G335 + (G335 = 0))*(H335 + (H335 = 0))*(I335 + (I335 = 0))</f>
        <v>221</v>
      </c>
      <c r="K335" s="11"/>
      <c r="L335" s="11"/>
      <c r="M335" s="11"/>
    </row>
    <row r="336" spans="1:13" x14ac:dyDescent="0.2">
      <c r="A336" s="11"/>
      <c r="B336" s="11"/>
      <c r="C336" s="11"/>
      <c r="D336" s="30"/>
      <c r="E336" s="10" t="s">
        <v>15</v>
      </c>
      <c r="F336" s="14"/>
      <c r="G336" s="15"/>
      <c r="H336" s="15"/>
      <c r="I336" s="15"/>
      <c r="J336" s="12">
        <f>OR(F336&lt;&gt;0,G336&lt;&gt;0,H336&lt;&gt;0,I336&lt;&gt;0)*(F336 + (F336 = 0))*(G336 + (G336 = 0))*(H336 + (H336 = 0))*(I336 + (I336 = 0))</f>
        <v>0</v>
      </c>
      <c r="K336" s="11"/>
      <c r="L336" s="11"/>
      <c r="M336" s="11"/>
    </row>
    <row r="337" spans="1:13" x14ac:dyDescent="0.2">
      <c r="A337" s="11"/>
      <c r="B337" s="11"/>
      <c r="C337" s="11"/>
      <c r="D337" s="30"/>
      <c r="E337" s="11"/>
      <c r="F337" s="11"/>
      <c r="G337" s="11"/>
      <c r="H337" s="11"/>
      <c r="I337" s="11"/>
      <c r="J337" s="16" t="s">
        <v>280</v>
      </c>
      <c r="K337" s="17">
        <f>SUM(J335:J336)*1</f>
        <v>221</v>
      </c>
      <c r="L337" s="15">
        <v>9.8000000000000007</v>
      </c>
      <c r="M337" s="17">
        <f>ROUND(K337*L337,2)</f>
        <v>2165.8000000000002</v>
      </c>
    </row>
    <row r="338" spans="1:13" ht="1" customHeight="1" x14ac:dyDescent="0.2">
      <c r="A338" s="18"/>
      <c r="B338" s="18"/>
      <c r="C338" s="18"/>
      <c r="D338" s="31"/>
      <c r="E338" s="18"/>
      <c r="F338" s="18"/>
      <c r="G338" s="18"/>
      <c r="H338" s="18"/>
      <c r="I338" s="18"/>
      <c r="J338" s="18"/>
      <c r="K338" s="18"/>
      <c r="L338" s="18"/>
      <c r="M338" s="18"/>
    </row>
    <row r="339" spans="1:13" x14ac:dyDescent="0.2">
      <c r="A339" s="9" t="s">
        <v>281</v>
      </c>
      <c r="B339" s="10" t="s">
        <v>20</v>
      </c>
      <c r="C339" s="10" t="s">
        <v>21</v>
      </c>
      <c r="D339" s="13" t="s">
        <v>282</v>
      </c>
      <c r="E339" s="11"/>
      <c r="F339" s="11"/>
      <c r="G339" s="11"/>
      <c r="H339" s="11"/>
      <c r="I339" s="11"/>
      <c r="J339" s="11"/>
      <c r="K339" s="12">
        <f>K344</f>
        <v>52.5</v>
      </c>
      <c r="L339" s="12">
        <f>L344</f>
        <v>377.52</v>
      </c>
      <c r="M339" s="12">
        <f>M344</f>
        <v>19819.8</v>
      </c>
    </row>
    <row r="340" spans="1:13" ht="48" x14ac:dyDescent="0.2">
      <c r="A340" s="11"/>
      <c r="B340" s="11"/>
      <c r="C340" s="11"/>
      <c r="D340" s="13" t="s">
        <v>283</v>
      </c>
      <c r="E340" s="11"/>
      <c r="F340" s="11"/>
      <c r="G340" s="11"/>
      <c r="H340" s="11"/>
      <c r="I340" s="11"/>
      <c r="J340" s="11"/>
      <c r="K340" s="11"/>
      <c r="L340" s="11"/>
      <c r="M340" s="11"/>
    </row>
    <row r="341" spans="1:13" x14ac:dyDescent="0.2">
      <c r="A341" s="11"/>
      <c r="B341" s="11"/>
      <c r="C341" s="11"/>
      <c r="D341" s="30"/>
      <c r="E341" s="10" t="s">
        <v>284</v>
      </c>
      <c r="F341" s="14">
        <v>4</v>
      </c>
      <c r="G341" s="15">
        <v>2.5</v>
      </c>
      <c r="H341" s="15">
        <v>0</v>
      </c>
      <c r="I341" s="15">
        <v>4</v>
      </c>
      <c r="J341" s="12">
        <f>OR(F341&lt;&gt;0,G341&lt;&gt;0,H341&lt;&gt;0,I341&lt;&gt;0)*(F341 + (F341 = 0))*(G341 + (G341 = 0))*(H341 + (H341 = 0))*(I341 + (I341 = 0))</f>
        <v>40</v>
      </c>
      <c r="K341" s="11"/>
      <c r="L341" s="11"/>
      <c r="M341" s="11"/>
    </row>
    <row r="342" spans="1:13" x14ac:dyDescent="0.2">
      <c r="A342" s="11"/>
      <c r="B342" s="11"/>
      <c r="C342" s="11"/>
      <c r="D342" s="30"/>
      <c r="E342" s="10" t="s">
        <v>15</v>
      </c>
      <c r="F342" s="14">
        <v>2</v>
      </c>
      <c r="G342" s="15">
        <v>2.5</v>
      </c>
      <c r="H342" s="15">
        <v>2.5</v>
      </c>
      <c r="I342" s="15">
        <v>0</v>
      </c>
      <c r="J342" s="12">
        <f>OR(F342&lt;&gt;0,G342&lt;&gt;0,H342&lt;&gt;0,I342&lt;&gt;0)*(F342 + (F342 = 0))*(G342 + (G342 = 0))*(H342 + (H342 = 0))*(I342 + (I342 = 0))</f>
        <v>12.5</v>
      </c>
      <c r="K342" s="11"/>
      <c r="L342" s="11"/>
      <c r="M342" s="11"/>
    </row>
    <row r="343" spans="1:13" x14ac:dyDescent="0.2">
      <c r="A343" s="11"/>
      <c r="B343" s="11"/>
      <c r="C343" s="11"/>
      <c r="D343" s="30"/>
      <c r="E343" s="10" t="s">
        <v>15</v>
      </c>
      <c r="F343" s="14"/>
      <c r="G343" s="15"/>
      <c r="H343" s="15"/>
      <c r="I343" s="15"/>
      <c r="J343" s="12">
        <f>OR(F343&lt;&gt;0,G343&lt;&gt;0,H343&lt;&gt;0,I343&lt;&gt;0)*(F343 + (F343 = 0))*(G343 + (G343 = 0))*(H343 + (H343 = 0))*(I343 + (I343 = 0))</f>
        <v>0</v>
      </c>
      <c r="K343" s="11"/>
      <c r="L343" s="11"/>
      <c r="M343" s="11"/>
    </row>
    <row r="344" spans="1:13" x14ac:dyDescent="0.2">
      <c r="A344" s="11"/>
      <c r="B344" s="11"/>
      <c r="C344" s="11"/>
      <c r="D344" s="30"/>
      <c r="E344" s="11"/>
      <c r="F344" s="11"/>
      <c r="G344" s="11"/>
      <c r="H344" s="11"/>
      <c r="I344" s="11"/>
      <c r="J344" s="16" t="s">
        <v>285</v>
      </c>
      <c r="K344" s="17">
        <f>SUM(J341:J343)*1</f>
        <v>52.5</v>
      </c>
      <c r="L344" s="15">
        <v>377.52</v>
      </c>
      <c r="M344" s="17">
        <f>ROUND(K344*L344,2)</f>
        <v>19819.8</v>
      </c>
    </row>
    <row r="345" spans="1:13" ht="1" customHeight="1" x14ac:dyDescent="0.2">
      <c r="A345" s="18"/>
      <c r="B345" s="18"/>
      <c r="C345" s="18"/>
      <c r="D345" s="31"/>
      <c r="E345" s="18"/>
      <c r="F345" s="18"/>
      <c r="G345" s="18"/>
      <c r="H345" s="18"/>
      <c r="I345" s="18"/>
      <c r="J345" s="18"/>
      <c r="K345" s="18"/>
      <c r="L345" s="18"/>
      <c r="M345" s="18"/>
    </row>
    <row r="346" spans="1:13" x14ac:dyDescent="0.2">
      <c r="A346" s="9" t="s">
        <v>286</v>
      </c>
      <c r="B346" s="10" t="s">
        <v>20</v>
      </c>
      <c r="C346" s="10" t="s">
        <v>160</v>
      </c>
      <c r="D346" s="13" t="s">
        <v>287</v>
      </c>
      <c r="E346" s="11"/>
      <c r="F346" s="11"/>
      <c r="G346" s="11"/>
      <c r="H346" s="11"/>
      <c r="I346" s="11"/>
      <c r="J346" s="11"/>
      <c r="K346" s="12">
        <f>K375</f>
        <v>284.39999999999998</v>
      </c>
      <c r="L346" s="12">
        <f>L375</f>
        <v>175.21</v>
      </c>
      <c r="M346" s="12">
        <f>M375</f>
        <v>49829.72</v>
      </c>
    </row>
    <row r="347" spans="1:13" ht="24" x14ac:dyDescent="0.2">
      <c r="A347" s="11"/>
      <c r="B347" s="11"/>
      <c r="C347" s="11"/>
      <c r="D347" s="13" t="s">
        <v>288</v>
      </c>
      <c r="E347" s="11"/>
      <c r="F347" s="11"/>
      <c r="G347" s="11"/>
      <c r="H347" s="11"/>
      <c r="I347" s="11"/>
      <c r="J347" s="11"/>
      <c r="K347" s="11"/>
      <c r="L347" s="11"/>
      <c r="M347" s="11"/>
    </row>
    <row r="348" spans="1:13" x14ac:dyDescent="0.2">
      <c r="A348" s="11"/>
      <c r="B348" s="11"/>
      <c r="C348" s="11"/>
      <c r="D348" s="30"/>
      <c r="E348" s="10" t="s">
        <v>289</v>
      </c>
      <c r="F348" s="14">
        <v>2</v>
      </c>
      <c r="G348" s="15">
        <v>4.5</v>
      </c>
      <c r="H348" s="15">
        <v>0</v>
      </c>
      <c r="I348" s="15">
        <v>0</v>
      </c>
      <c r="J348" s="12">
        <f t="shared" ref="J348:J374" si="4">OR(F348&lt;&gt;0,G348&lt;&gt;0,H348&lt;&gt;0,I348&lt;&gt;0)*(F348 + (F348 = 0))*(G348 + (G348 = 0))*(H348 + (H348 = 0))*(I348 + (I348 = 0))</f>
        <v>9</v>
      </c>
      <c r="K348" s="11"/>
      <c r="L348" s="11"/>
      <c r="M348" s="11"/>
    </row>
    <row r="349" spans="1:13" x14ac:dyDescent="0.2">
      <c r="A349" s="11"/>
      <c r="B349" s="11"/>
      <c r="C349" s="11"/>
      <c r="D349" s="30"/>
      <c r="E349" s="10" t="s">
        <v>15</v>
      </c>
      <c r="F349" s="14">
        <v>2</v>
      </c>
      <c r="G349" s="15">
        <v>3</v>
      </c>
      <c r="H349" s="15">
        <v>0</v>
      </c>
      <c r="I349" s="15">
        <v>0</v>
      </c>
      <c r="J349" s="12">
        <f t="shared" si="4"/>
        <v>6</v>
      </c>
      <c r="K349" s="11"/>
      <c r="L349" s="11"/>
      <c r="M349" s="11"/>
    </row>
    <row r="350" spans="1:13" x14ac:dyDescent="0.2">
      <c r="A350" s="11"/>
      <c r="B350" s="11"/>
      <c r="C350" s="11"/>
      <c r="D350" s="30"/>
      <c r="E350" s="10" t="s">
        <v>290</v>
      </c>
      <c r="F350" s="14">
        <v>2</v>
      </c>
      <c r="G350" s="15">
        <v>4.5</v>
      </c>
      <c r="H350" s="15">
        <v>0</v>
      </c>
      <c r="I350" s="15">
        <v>0</v>
      </c>
      <c r="J350" s="12">
        <f t="shared" si="4"/>
        <v>9</v>
      </c>
      <c r="K350" s="11"/>
      <c r="L350" s="11"/>
      <c r="M350" s="11"/>
    </row>
    <row r="351" spans="1:13" x14ac:dyDescent="0.2">
      <c r="A351" s="11"/>
      <c r="B351" s="11"/>
      <c r="C351" s="11"/>
      <c r="D351" s="30"/>
      <c r="E351" s="10" t="s">
        <v>15</v>
      </c>
      <c r="F351" s="14">
        <v>2</v>
      </c>
      <c r="G351" s="15">
        <v>3</v>
      </c>
      <c r="H351" s="15">
        <v>0</v>
      </c>
      <c r="I351" s="15">
        <v>0</v>
      </c>
      <c r="J351" s="12">
        <f t="shared" si="4"/>
        <v>6</v>
      </c>
      <c r="K351" s="11"/>
      <c r="L351" s="11"/>
      <c r="M351" s="11"/>
    </row>
    <row r="352" spans="1:13" x14ac:dyDescent="0.2">
      <c r="A352" s="11"/>
      <c r="B352" s="11"/>
      <c r="C352" s="11"/>
      <c r="D352" s="30"/>
      <c r="E352" s="10" t="s">
        <v>291</v>
      </c>
      <c r="F352" s="14">
        <v>1</v>
      </c>
      <c r="G352" s="15">
        <v>3.8</v>
      </c>
      <c r="H352" s="15">
        <v>0</v>
      </c>
      <c r="I352" s="15">
        <v>0</v>
      </c>
      <c r="J352" s="12">
        <f t="shared" si="4"/>
        <v>3.8</v>
      </c>
      <c r="K352" s="11"/>
      <c r="L352" s="11"/>
      <c r="M352" s="11"/>
    </row>
    <row r="353" spans="1:13" x14ac:dyDescent="0.2">
      <c r="A353" s="11"/>
      <c r="B353" s="11"/>
      <c r="C353" s="11"/>
      <c r="D353" s="30"/>
      <c r="E353" s="10" t="s">
        <v>15</v>
      </c>
      <c r="F353" s="14">
        <v>1</v>
      </c>
      <c r="G353" s="15">
        <v>1.4</v>
      </c>
      <c r="H353" s="15">
        <v>0</v>
      </c>
      <c r="I353" s="15">
        <v>0</v>
      </c>
      <c r="J353" s="12">
        <f t="shared" si="4"/>
        <v>1.4</v>
      </c>
      <c r="K353" s="11"/>
      <c r="L353" s="11"/>
      <c r="M353" s="11"/>
    </row>
    <row r="354" spans="1:13" x14ac:dyDescent="0.2">
      <c r="A354" s="11"/>
      <c r="B354" s="11"/>
      <c r="C354" s="11"/>
      <c r="D354" s="30"/>
      <c r="E354" s="10" t="s">
        <v>15</v>
      </c>
      <c r="F354" s="14">
        <v>1</v>
      </c>
      <c r="G354" s="15">
        <v>4</v>
      </c>
      <c r="H354" s="15">
        <v>0</v>
      </c>
      <c r="I354" s="15">
        <v>0</v>
      </c>
      <c r="J354" s="12">
        <f t="shared" si="4"/>
        <v>4</v>
      </c>
      <c r="K354" s="11"/>
      <c r="L354" s="11"/>
      <c r="M354" s="11"/>
    </row>
    <row r="355" spans="1:13" x14ac:dyDescent="0.2">
      <c r="A355" s="11"/>
      <c r="B355" s="11"/>
      <c r="C355" s="11"/>
      <c r="D355" s="30"/>
      <c r="E355" s="10" t="s">
        <v>15</v>
      </c>
      <c r="F355" s="14">
        <v>1</v>
      </c>
      <c r="G355" s="15">
        <v>8</v>
      </c>
      <c r="H355" s="15">
        <v>0</v>
      </c>
      <c r="I355" s="15">
        <v>0</v>
      </c>
      <c r="J355" s="12">
        <f t="shared" si="4"/>
        <v>8</v>
      </c>
      <c r="K355" s="11"/>
      <c r="L355" s="11"/>
      <c r="M355" s="11"/>
    </row>
    <row r="356" spans="1:13" x14ac:dyDescent="0.2">
      <c r="A356" s="11"/>
      <c r="B356" s="11"/>
      <c r="C356" s="11"/>
      <c r="D356" s="30"/>
      <c r="E356" s="10" t="s">
        <v>15</v>
      </c>
      <c r="F356" s="14">
        <v>1</v>
      </c>
      <c r="G356" s="15">
        <v>0.5</v>
      </c>
      <c r="H356" s="15">
        <v>0</v>
      </c>
      <c r="I356" s="15">
        <v>0</v>
      </c>
      <c r="J356" s="12">
        <f t="shared" si="4"/>
        <v>0.5</v>
      </c>
      <c r="K356" s="11"/>
      <c r="L356" s="11"/>
      <c r="M356" s="11"/>
    </row>
    <row r="357" spans="1:13" x14ac:dyDescent="0.2">
      <c r="A357" s="11"/>
      <c r="B357" s="11"/>
      <c r="C357" s="11"/>
      <c r="D357" s="30"/>
      <c r="E357" s="10" t="s">
        <v>15</v>
      </c>
      <c r="F357" s="14">
        <v>1</v>
      </c>
      <c r="G357" s="15">
        <v>5</v>
      </c>
      <c r="H357" s="15">
        <v>0</v>
      </c>
      <c r="I357" s="15">
        <v>0</v>
      </c>
      <c r="J357" s="12">
        <f t="shared" si="4"/>
        <v>5</v>
      </c>
      <c r="K357" s="11"/>
      <c r="L357" s="11"/>
      <c r="M357" s="11"/>
    </row>
    <row r="358" spans="1:13" x14ac:dyDescent="0.2">
      <c r="A358" s="11"/>
      <c r="B358" s="11"/>
      <c r="C358" s="11"/>
      <c r="D358" s="30"/>
      <c r="E358" s="10" t="s">
        <v>15</v>
      </c>
      <c r="F358" s="14">
        <v>1</v>
      </c>
      <c r="G358" s="15">
        <v>5.7</v>
      </c>
      <c r="H358" s="15">
        <v>0</v>
      </c>
      <c r="I358" s="15">
        <v>0</v>
      </c>
      <c r="J358" s="12">
        <f t="shared" si="4"/>
        <v>5.7</v>
      </c>
      <c r="K358" s="11"/>
      <c r="L358" s="11"/>
      <c r="M358" s="11"/>
    </row>
    <row r="359" spans="1:13" x14ac:dyDescent="0.2">
      <c r="A359" s="11"/>
      <c r="B359" s="11"/>
      <c r="C359" s="11"/>
      <c r="D359" s="30"/>
      <c r="E359" s="10" t="s">
        <v>15</v>
      </c>
      <c r="F359" s="14">
        <v>1</v>
      </c>
      <c r="G359" s="15">
        <v>16</v>
      </c>
      <c r="H359" s="15">
        <v>0</v>
      </c>
      <c r="I359" s="15">
        <v>0</v>
      </c>
      <c r="J359" s="12">
        <f t="shared" si="4"/>
        <v>16</v>
      </c>
      <c r="K359" s="11"/>
      <c r="L359" s="11"/>
      <c r="M359" s="11"/>
    </row>
    <row r="360" spans="1:13" x14ac:dyDescent="0.2">
      <c r="A360" s="11"/>
      <c r="B360" s="11"/>
      <c r="C360" s="11"/>
      <c r="D360" s="30"/>
      <c r="E360" s="10" t="s">
        <v>292</v>
      </c>
      <c r="F360" s="14">
        <v>2</v>
      </c>
      <c r="G360" s="15">
        <v>1</v>
      </c>
      <c r="H360" s="15">
        <v>0</v>
      </c>
      <c r="I360" s="15">
        <v>0</v>
      </c>
      <c r="J360" s="12">
        <f t="shared" si="4"/>
        <v>2</v>
      </c>
      <c r="K360" s="11"/>
      <c r="L360" s="11"/>
      <c r="M360" s="11"/>
    </row>
    <row r="361" spans="1:13" x14ac:dyDescent="0.2">
      <c r="A361" s="11"/>
      <c r="B361" s="11"/>
      <c r="C361" s="11"/>
      <c r="D361" s="30"/>
      <c r="E361" s="10" t="s">
        <v>15</v>
      </c>
      <c r="F361" s="14">
        <v>1</v>
      </c>
      <c r="G361" s="15">
        <v>8</v>
      </c>
      <c r="H361" s="15">
        <v>0</v>
      </c>
      <c r="I361" s="15">
        <v>0</v>
      </c>
      <c r="J361" s="12">
        <f t="shared" si="4"/>
        <v>8</v>
      </c>
      <c r="K361" s="11"/>
      <c r="L361" s="11"/>
      <c r="M361" s="11"/>
    </row>
    <row r="362" spans="1:13" x14ac:dyDescent="0.2">
      <c r="A362" s="11"/>
      <c r="B362" s="11"/>
      <c r="C362" s="11"/>
      <c r="D362" s="30"/>
      <c r="E362" s="10" t="s">
        <v>293</v>
      </c>
      <c r="F362" s="14">
        <v>2</v>
      </c>
      <c r="G362" s="15">
        <v>4.5</v>
      </c>
      <c r="H362" s="15">
        <v>0</v>
      </c>
      <c r="I362" s="15">
        <v>0</v>
      </c>
      <c r="J362" s="12">
        <f t="shared" si="4"/>
        <v>9</v>
      </c>
      <c r="K362" s="11"/>
      <c r="L362" s="11"/>
      <c r="M362" s="11"/>
    </row>
    <row r="363" spans="1:13" x14ac:dyDescent="0.2">
      <c r="A363" s="11"/>
      <c r="B363" s="11"/>
      <c r="C363" s="11"/>
      <c r="D363" s="30"/>
      <c r="E363" s="10" t="s">
        <v>15</v>
      </c>
      <c r="F363" s="14">
        <v>2</v>
      </c>
      <c r="G363" s="15">
        <v>5.5</v>
      </c>
      <c r="H363" s="15">
        <v>0</v>
      </c>
      <c r="I363" s="15">
        <v>0</v>
      </c>
      <c r="J363" s="12">
        <f t="shared" si="4"/>
        <v>11</v>
      </c>
      <c r="K363" s="11"/>
      <c r="L363" s="11"/>
      <c r="M363" s="11"/>
    </row>
    <row r="364" spans="1:13" x14ac:dyDescent="0.2">
      <c r="A364" s="11"/>
      <c r="B364" s="11"/>
      <c r="C364" s="11"/>
      <c r="D364" s="30"/>
      <c r="E364" s="10" t="s">
        <v>294</v>
      </c>
      <c r="F364" s="14">
        <v>2</v>
      </c>
      <c r="G364" s="15">
        <v>20</v>
      </c>
      <c r="H364" s="15">
        <v>0</v>
      </c>
      <c r="I364" s="15">
        <v>0</v>
      </c>
      <c r="J364" s="12">
        <f t="shared" si="4"/>
        <v>40</v>
      </c>
      <c r="K364" s="11"/>
      <c r="L364" s="11"/>
      <c r="M364" s="11"/>
    </row>
    <row r="365" spans="1:13" x14ac:dyDescent="0.2">
      <c r="A365" s="11"/>
      <c r="B365" s="11"/>
      <c r="C365" s="11"/>
      <c r="D365" s="30"/>
      <c r="E365" s="10" t="s">
        <v>15</v>
      </c>
      <c r="F365" s="14">
        <v>2</v>
      </c>
      <c r="G365" s="15">
        <v>0.5</v>
      </c>
      <c r="H365" s="15">
        <v>0</v>
      </c>
      <c r="I365" s="15">
        <v>0</v>
      </c>
      <c r="J365" s="12">
        <f t="shared" si="4"/>
        <v>1</v>
      </c>
      <c r="K365" s="11"/>
      <c r="L365" s="11"/>
      <c r="M365" s="11"/>
    </row>
    <row r="366" spans="1:13" x14ac:dyDescent="0.2">
      <c r="A366" s="11"/>
      <c r="B366" s="11"/>
      <c r="C366" s="11"/>
      <c r="D366" s="30"/>
      <c r="E366" s="10" t="s">
        <v>295</v>
      </c>
      <c r="F366" s="14">
        <v>2</v>
      </c>
      <c r="G366" s="15">
        <v>14</v>
      </c>
      <c r="H366" s="15">
        <v>0</v>
      </c>
      <c r="I366" s="15">
        <v>0</v>
      </c>
      <c r="J366" s="12">
        <f t="shared" si="4"/>
        <v>28</v>
      </c>
      <c r="K366" s="11"/>
      <c r="L366" s="11"/>
      <c r="M366" s="11"/>
    </row>
    <row r="367" spans="1:13" x14ac:dyDescent="0.2">
      <c r="A367" s="11"/>
      <c r="B367" s="11"/>
      <c r="C367" s="11"/>
      <c r="D367" s="30"/>
      <c r="E367" s="10" t="s">
        <v>15</v>
      </c>
      <c r="F367" s="14">
        <v>4</v>
      </c>
      <c r="G367" s="15">
        <v>1</v>
      </c>
      <c r="H367" s="15">
        <v>0</v>
      </c>
      <c r="I367" s="15">
        <v>0</v>
      </c>
      <c r="J367" s="12">
        <f t="shared" si="4"/>
        <v>4</v>
      </c>
      <c r="K367" s="11"/>
      <c r="L367" s="11"/>
      <c r="M367" s="11"/>
    </row>
    <row r="368" spans="1:13" x14ac:dyDescent="0.2">
      <c r="A368" s="11"/>
      <c r="B368" s="11"/>
      <c r="C368" s="11"/>
      <c r="D368" s="30"/>
      <c r="E368" s="10" t="s">
        <v>296</v>
      </c>
      <c r="F368" s="14">
        <v>4</v>
      </c>
      <c r="G368" s="15">
        <v>1</v>
      </c>
      <c r="H368" s="15">
        <v>0</v>
      </c>
      <c r="I368" s="15">
        <v>0</v>
      </c>
      <c r="J368" s="12">
        <f t="shared" si="4"/>
        <v>4</v>
      </c>
      <c r="K368" s="11"/>
      <c r="L368" s="11"/>
      <c r="M368" s="11"/>
    </row>
    <row r="369" spans="1:13" x14ac:dyDescent="0.2">
      <c r="A369" s="11"/>
      <c r="B369" s="11"/>
      <c r="C369" s="11"/>
      <c r="D369" s="30"/>
      <c r="E369" s="10" t="s">
        <v>15</v>
      </c>
      <c r="F369" s="14">
        <v>2</v>
      </c>
      <c r="G369" s="15">
        <v>4</v>
      </c>
      <c r="H369" s="15">
        <v>0</v>
      </c>
      <c r="I369" s="15">
        <v>0</v>
      </c>
      <c r="J369" s="12">
        <f t="shared" si="4"/>
        <v>8</v>
      </c>
      <c r="K369" s="11"/>
      <c r="L369" s="11"/>
      <c r="M369" s="11"/>
    </row>
    <row r="370" spans="1:13" x14ac:dyDescent="0.2">
      <c r="A370" s="11"/>
      <c r="B370" s="11"/>
      <c r="C370" s="11"/>
      <c r="D370" s="30"/>
      <c r="E370" s="10" t="s">
        <v>256</v>
      </c>
      <c r="F370" s="14">
        <v>4</v>
      </c>
      <c r="G370" s="15">
        <v>4</v>
      </c>
      <c r="H370" s="15">
        <v>0</v>
      </c>
      <c r="I370" s="15">
        <v>0</v>
      </c>
      <c r="J370" s="12">
        <f t="shared" si="4"/>
        <v>16</v>
      </c>
      <c r="K370" s="11"/>
      <c r="L370" s="11"/>
      <c r="M370" s="11"/>
    </row>
    <row r="371" spans="1:13" x14ac:dyDescent="0.2">
      <c r="A371" s="11"/>
      <c r="B371" s="11"/>
      <c r="C371" s="11"/>
      <c r="D371" s="30"/>
      <c r="E371" s="10" t="s">
        <v>15</v>
      </c>
      <c r="F371" s="14">
        <v>2</v>
      </c>
      <c r="G371" s="15">
        <v>14</v>
      </c>
      <c r="H371" s="15">
        <v>0</v>
      </c>
      <c r="I371" s="15">
        <v>0</v>
      </c>
      <c r="J371" s="12">
        <f t="shared" si="4"/>
        <v>28</v>
      </c>
      <c r="K371" s="11"/>
      <c r="L371" s="11"/>
      <c r="M371" s="11"/>
    </row>
    <row r="372" spans="1:13" x14ac:dyDescent="0.2">
      <c r="A372" s="11"/>
      <c r="B372" s="11"/>
      <c r="C372" s="11"/>
      <c r="D372" s="30"/>
      <c r="E372" s="10" t="s">
        <v>15</v>
      </c>
      <c r="F372" s="14">
        <v>2</v>
      </c>
      <c r="G372" s="15">
        <v>8.5</v>
      </c>
      <c r="H372" s="15">
        <v>0</v>
      </c>
      <c r="I372" s="15">
        <v>0</v>
      </c>
      <c r="J372" s="12">
        <f t="shared" si="4"/>
        <v>17</v>
      </c>
      <c r="K372" s="11"/>
      <c r="L372" s="11"/>
      <c r="M372" s="11"/>
    </row>
    <row r="373" spans="1:13" x14ac:dyDescent="0.2">
      <c r="A373" s="11"/>
      <c r="B373" s="11"/>
      <c r="C373" s="11"/>
      <c r="D373" s="30"/>
      <c r="E373" s="10" t="s">
        <v>15</v>
      </c>
      <c r="F373" s="14">
        <v>2</v>
      </c>
      <c r="G373" s="15">
        <v>17</v>
      </c>
      <c r="H373" s="15">
        <v>0</v>
      </c>
      <c r="I373" s="15">
        <v>0</v>
      </c>
      <c r="J373" s="12">
        <f t="shared" si="4"/>
        <v>34</v>
      </c>
      <c r="K373" s="11"/>
      <c r="L373" s="11"/>
      <c r="M373" s="11"/>
    </row>
    <row r="374" spans="1:13" x14ac:dyDescent="0.2">
      <c r="A374" s="11"/>
      <c r="B374" s="11"/>
      <c r="C374" s="11"/>
      <c r="D374" s="30"/>
      <c r="E374" s="10" t="s">
        <v>15</v>
      </c>
      <c r="F374" s="14"/>
      <c r="G374" s="15"/>
      <c r="H374" s="15"/>
      <c r="I374" s="15"/>
      <c r="J374" s="12">
        <f t="shared" si="4"/>
        <v>0</v>
      </c>
      <c r="K374" s="11"/>
      <c r="L374" s="11"/>
      <c r="M374" s="11"/>
    </row>
    <row r="375" spans="1:13" x14ac:dyDescent="0.2">
      <c r="A375" s="11"/>
      <c r="B375" s="11"/>
      <c r="C375" s="11"/>
      <c r="D375" s="30"/>
      <c r="E375" s="11"/>
      <c r="F375" s="11"/>
      <c r="G375" s="11"/>
      <c r="H375" s="11"/>
      <c r="I375" s="11"/>
      <c r="J375" s="16" t="s">
        <v>297</v>
      </c>
      <c r="K375" s="17">
        <f>SUM(J348:J374)*1</f>
        <v>284.39999999999998</v>
      </c>
      <c r="L375" s="15">
        <v>175.21</v>
      </c>
      <c r="M375" s="17">
        <f>ROUND(K375*L375,2)</f>
        <v>49829.72</v>
      </c>
    </row>
    <row r="376" spans="1:13" ht="1" customHeight="1" x14ac:dyDescent="0.2">
      <c r="A376" s="18"/>
      <c r="B376" s="18"/>
      <c r="C376" s="18"/>
      <c r="D376" s="31"/>
      <c r="E376" s="18"/>
      <c r="F376" s="18"/>
      <c r="G376" s="18"/>
      <c r="H376" s="18"/>
      <c r="I376" s="18"/>
      <c r="J376" s="18"/>
      <c r="K376" s="18"/>
      <c r="L376" s="18"/>
      <c r="M376" s="18"/>
    </row>
    <row r="377" spans="1:13" x14ac:dyDescent="0.2">
      <c r="A377" s="9" t="s">
        <v>298</v>
      </c>
      <c r="B377" s="10" t="s">
        <v>20</v>
      </c>
      <c r="C377" s="10" t="s">
        <v>142</v>
      </c>
      <c r="D377" s="13" t="s">
        <v>299</v>
      </c>
      <c r="E377" s="11"/>
      <c r="F377" s="11"/>
      <c r="G377" s="11"/>
      <c r="H377" s="11"/>
      <c r="I377" s="11"/>
      <c r="J377" s="11"/>
      <c r="K377" s="12">
        <f>K392</f>
        <v>32.61</v>
      </c>
      <c r="L377" s="12">
        <f>L392</f>
        <v>157.72</v>
      </c>
      <c r="M377" s="12">
        <f>M392</f>
        <v>5143.25</v>
      </c>
    </row>
    <row r="378" spans="1:13" ht="36" x14ac:dyDescent="0.2">
      <c r="A378" s="11"/>
      <c r="B378" s="11"/>
      <c r="C378" s="11"/>
      <c r="D378" s="13" t="s">
        <v>300</v>
      </c>
      <c r="E378" s="11"/>
      <c r="F378" s="11"/>
      <c r="G378" s="11"/>
      <c r="H378" s="11"/>
      <c r="I378" s="11"/>
      <c r="J378" s="11"/>
      <c r="K378" s="11"/>
      <c r="L378" s="11"/>
      <c r="M378" s="11"/>
    </row>
    <row r="379" spans="1:13" x14ac:dyDescent="0.2">
      <c r="A379" s="11"/>
      <c r="B379" s="11"/>
      <c r="C379" s="11"/>
      <c r="D379" s="30"/>
      <c r="E379" s="10" t="s">
        <v>289</v>
      </c>
      <c r="F379" s="14">
        <v>1</v>
      </c>
      <c r="G379" s="15">
        <v>4.5</v>
      </c>
      <c r="H379" s="15">
        <v>3</v>
      </c>
      <c r="I379" s="15">
        <v>0.2</v>
      </c>
      <c r="J379" s="12">
        <f t="shared" ref="J379:J391" si="5">OR(F379&lt;&gt;0,G379&lt;&gt;0,H379&lt;&gt;0,I379&lt;&gt;0)*(F379 + (F379 = 0))*(G379 + (G379 = 0))*(H379 + (H379 = 0))*(I379 + (I379 = 0))</f>
        <v>2.7</v>
      </c>
      <c r="K379" s="11"/>
      <c r="L379" s="11"/>
      <c r="M379" s="11"/>
    </row>
    <row r="380" spans="1:13" x14ac:dyDescent="0.2">
      <c r="A380" s="11"/>
      <c r="B380" s="11"/>
      <c r="C380" s="11"/>
      <c r="D380" s="30"/>
      <c r="E380" s="10" t="s">
        <v>301</v>
      </c>
      <c r="F380" s="14">
        <v>1</v>
      </c>
      <c r="G380" s="15">
        <v>4.5</v>
      </c>
      <c r="H380" s="15">
        <v>3</v>
      </c>
      <c r="I380" s="15">
        <v>0.2</v>
      </c>
      <c r="J380" s="12">
        <f t="shared" si="5"/>
        <v>2.7</v>
      </c>
      <c r="K380" s="11"/>
      <c r="L380" s="11"/>
      <c r="M380" s="11"/>
    </row>
    <row r="381" spans="1:13" x14ac:dyDescent="0.2">
      <c r="A381" s="11"/>
      <c r="B381" s="11"/>
      <c r="C381" s="11"/>
      <c r="D381" s="30"/>
      <c r="E381" s="10" t="s">
        <v>302</v>
      </c>
      <c r="F381" s="14">
        <v>1</v>
      </c>
      <c r="G381" s="15">
        <v>80</v>
      </c>
      <c r="H381" s="15">
        <v>0</v>
      </c>
      <c r="I381" s="15">
        <v>0.2</v>
      </c>
      <c r="J381" s="12">
        <f t="shared" si="5"/>
        <v>16</v>
      </c>
      <c r="K381" s="11"/>
      <c r="L381" s="11"/>
      <c r="M381" s="11"/>
    </row>
    <row r="382" spans="1:13" x14ac:dyDescent="0.2">
      <c r="A382" s="11"/>
      <c r="B382" s="11"/>
      <c r="C382" s="11"/>
      <c r="D382" s="30"/>
      <c r="E382" s="10" t="s">
        <v>303</v>
      </c>
      <c r="F382" s="14">
        <v>1</v>
      </c>
      <c r="G382" s="15">
        <v>4.5</v>
      </c>
      <c r="H382" s="15">
        <v>5.5</v>
      </c>
      <c r="I382" s="15">
        <v>0.2</v>
      </c>
      <c r="J382" s="12">
        <f t="shared" si="5"/>
        <v>4.95</v>
      </c>
      <c r="K382" s="11"/>
      <c r="L382" s="11"/>
      <c r="M382" s="11"/>
    </row>
    <row r="383" spans="1:13" x14ac:dyDescent="0.2">
      <c r="A383" s="11"/>
      <c r="B383" s="11"/>
      <c r="C383" s="11"/>
      <c r="D383" s="30"/>
      <c r="E383" s="10" t="s">
        <v>295</v>
      </c>
      <c r="F383" s="14">
        <v>1</v>
      </c>
      <c r="G383" s="15">
        <v>14</v>
      </c>
      <c r="H383" s="15">
        <v>0.45</v>
      </c>
      <c r="I383" s="15">
        <v>0.2</v>
      </c>
      <c r="J383" s="12">
        <f t="shared" si="5"/>
        <v>1.26</v>
      </c>
      <c r="K383" s="11"/>
      <c r="L383" s="11"/>
      <c r="M383" s="11"/>
    </row>
    <row r="384" spans="1:13" x14ac:dyDescent="0.2">
      <c r="A384" s="11"/>
      <c r="B384" s="11"/>
      <c r="C384" s="11"/>
      <c r="D384" s="30"/>
      <c r="E384" s="10" t="s">
        <v>15</v>
      </c>
      <c r="F384" s="14">
        <v>2</v>
      </c>
      <c r="G384" s="15">
        <v>1</v>
      </c>
      <c r="H384" s="15">
        <v>0.45</v>
      </c>
      <c r="I384" s="15">
        <v>0.2</v>
      </c>
      <c r="J384" s="12">
        <f t="shared" si="5"/>
        <v>0.18</v>
      </c>
      <c r="K384" s="11"/>
      <c r="L384" s="11"/>
      <c r="M384" s="11"/>
    </row>
    <row r="385" spans="1:13" x14ac:dyDescent="0.2">
      <c r="A385" s="11"/>
      <c r="B385" s="11"/>
      <c r="C385" s="11"/>
      <c r="D385" s="30"/>
      <c r="E385" s="10" t="s">
        <v>304</v>
      </c>
      <c r="F385" s="14">
        <v>2</v>
      </c>
      <c r="G385" s="15">
        <v>1</v>
      </c>
      <c r="H385" s="15">
        <v>0.45</v>
      </c>
      <c r="I385" s="15">
        <v>0.2</v>
      </c>
      <c r="J385" s="12">
        <f t="shared" si="5"/>
        <v>0.18</v>
      </c>
      <c r="K385" s="11"/>
      <c r="L385" s="11"/>
      <c r="M385" s="11"/>
    </row>
    <row r="386" spans="1:13" x14ac:dyDescent="0.2">
      <c r="A386" s="11"/>
      <c r="B386" s="11"/>
      <c r="C386" s="11"/>
      <c r="D386" s="30"/>
      <c r="E386" s="10" t="s">
        <v>15</v>
      </c>
      <c r="F386" s="14">
        <v>1</v>
      </c>
      <c r="G386" s="15">
        <v>4</v>
      </c>
      <c r="H386" s="15">
        <v>0.45</v>
      </c>
      <c r="I386" s="15">
        <v>0.2</v>
      </c>
      <c r="J386" s="12">
        <f t="shared" si="5"/>
        <v>0.36</v>
      </c>
      <c r="K386" s="11"/>
      <c r="L386" s="11"/>
      <c r="M386" s="11"/>
    </row>
    <row r="387" spans="1:13" x14ac:dyDescent="0.2">
      <c r="A387" s="11"/>
      <c r="B387" s="11"/>
      <c r="C387" s="11"/>
      <c r="D387" s="30"/>
      <c r="E387" s="10" t="s">
        <v>256</v>
      </c>
      <c r="F387" s="14">
        <v>2</v>
      </c>
      <c r="G387" s="15">
        <v>4</v>
      </c>
      <c r="H387" s="15">
        <v>0.45</v>
      </c>
      <c r="I387" s="15">
        <v>0.2</v>
      </c>
      <c r="J387" s="12">
        <f t="shared" si="5"/>
        <v>0.72</v>
      </c>
      <c r="K387" s="11"/>
      <c r="L387" s="11"/>
      <c r="M387" s="11"/>
    </row>
    <row r="388" spans="1:13" x14ac:dyDescent="0.2">
      <c r="A388" s="11"/>
      <c r="B388" s="11"/>
      <c r="C388" s="11"/>
      <c r="D388" s="30"/>
      <c r="E388" s="10" t="s">
        <v>15</v>
      </c>
      <c r="F388" s="14">
        <v>1</v>
      </c>
      <c r="G388" s="15">
        <v>14</v>
      </c>
      <c r="H388" s="15">
        <v>0.45</v>
      </c>
      <c r="I388" s="15">
        <v>0.2</v>
      </c>
      <c r="J388" s="12">
        <f t="shared" si="5"/>
        <v>1.26</v>
      </c>
      <c r="K388" s="11"/>
      <c r="L388" s="11"/>
      <c r="M388" s="11"/>
    </row>
    <row r="389" spans="1:13" x14ac:dyDescent="0.2">
      <c r="A389" s="11"/>
      <c r="B389" s="11"/>
      <c r="C389" s="11"/>
      <c r="D389" s="30"/>
      <c r="E389" s="10" t="s">
        <v>15</v>
      </c>
      <c r="F389" s="14">
        <v>1</v>
      </c>
      <c r="G389" s="15">
        <v>8.5</v>
      </c>
      <c r="H389" s="15">
        <v>0.45</v>
      </c>
      <c r="I389" s="15">
        <v>0.2</v>
      </c>
      <c r="J389" s="12">
        <f t="shared" si="5"/>
        <v>0.77</v>
      </c>
      <c r="K389" s="11"/>
      <c r="L389" s="11"/>
      <c r="M389" s="11"/>
    </row>
    <row r="390" spans="1:13" x14ac:dyDescent="0.2">
      <c r="A390" s="11"/>
      <c r="B390" s="11"/>
      <c r="C390" s="11"/>
      <c r="D390" s="30"/>
      <c r="E390" s="10" t="s">
        <v>15</v>
      </c>
      <c r="F390" s="14">
        <v>1</v>
      </c>
      <c r="G390" s="15">
        <v>17</v>
      </c>
      <c r="H390" s="15">
        <v>0.45</v>
      </c>
      <c r="I390" s="15">
        <v>0.2</v>
      </c>
      <c r="J390" s="12">
        <f t="shared" si="5"/>
        <v>1.53</v>
      </c>
      <c r="K390" s="11"/>
      <c r="L390" s="11"/>
      <c r="M390" s="11"/>
    </row>
    <row r="391" spans="1:13" x14ac:dyDescent="0.2">
      <c r="A391" s="11"/>
      <c r="B391" s="11"/>
      <c r="C391" s="11"/>
      <c r="D391" s="30"/>
      <c r="E391" s="10" t="s">
        <v>15</v>
      </c>
      <c r="F391" s="14"/>
      <c r="G391" s="15"/>
      <c r="H391" s="15"/>
      <c r="I391" s="15"/>
      <c r="J391" s="12">
        <f t="shared" si="5"/>
        <v>0</v>
      </c>
      <c r="K391" s="11"/>
      <c r="L391" s="11"/>
      <c r="M391" s="11"/>
    </row>
    <row r="392" spans="1:13" x14ac:dyDescent="0.2">
      <c r="A392" s="11"/>
      <c r="B392" s="11"/>
      <c r="C392" s="11"/>
      <c r="D392" s="30"/>
      <c r="E392" s="11"/>
      <c r="F392" s="11"/>
      <c r="G392" s="11"/>
      <c r="H392" s="11"/>
      <c r="I392" s="11"/>
      <c r="J392" s="16" t="s">
        <v>305</v>
      </c>
      <c r="K392" s="17">
        <f>SUM(J379:J391)*1</f>
        <v>32.61</v>
      </c>
      <c r="L392" s="15">
        <v>157.72</v>
      </c>
      <c r="M392" s="17">
        <f>ROUND(K392*L392,2)</f>
        <v>5143.25</v>
      </c>
    </row>
    <row r="393" spans="1:13" ht="1" customHeight="1" x14ac:dyDescent="0.2">
      <c r="A393" s="18"/>
      <c r="B393" s="18"/>
      <c r="C393" s="18"/>
      <c r="D393" s="31"/>
      <c r="E393" s="18"/>
      <c r="F393" s="18"/>
      <c r="G393" s="18"/>
      <c r="H393" s="18"/>
      <c r="I393" s="18"/>
      <c r="J393" s="18"/>
      <c r="K393" s="18"/>
      <c r="L393" s="18"/>
      <c r="M393" s="18"/>
    </row>
    <row r="394" spans="1:13" x14ac:dyDescent="0.2">
      <c r="A394" s="9" t="s">
        <v>306</v>
      </c>
      <c r="B394" s="10" t="s">
        <v>20</v>
      </c>
      <c r="C394" s="10" t="s">
        <v>142</v>
      </c>
      <c r="D394" s="13" t="s">
        <v>307</v>
      </c>
      <c r="E394" s="11"/>
      <c r="F394" s="11"/>
      <c r="G394" s="11"/>
      <c r="H394" s="11"/>
      <c r="I394" s="11"/>
      <c r="J394" s="11"/>
      <c r="K394" s="12">
        <f>K398</f>
        <v>42.39</v>
      </c>
      <c r="L394" s="12">
        <f>L398</f>
        <v>48.4</v>
      </c>
      <c r="M394" s="12">
        <f>M398</f>
        <v>2051.6799999999998</v>
      </c>
    </row>
    <row r="395" spans="1:13" ht="24" x14ac:dyDescent="0.2">
      <c r="A395" s="11"/>
      <c r="B395" s="11"/>
      <c r="C395" s="11"/>
      <c r="D395" s="13" t="s">
        <v>308</v>
      </c>
      <c r="E395" s="11"/>
      <c r="F395" s="11"/>
      <c r="G395" s="11"/>
      <c r="H395" s="11"/>
      <c r="I395" s="11"/>
      <c r="J395" s="11"/>
      <c r="K395" s="11"/>
      <c r="L395" s="11"/>
      <c r="M395" s="11"/>
    </row>
    <row r="396" spans="1:13" x14ac:dyDescent="0.2">
      <c r="A396" s="11"/>
      <c r="B396" s="11"/>
      <c r="C396" s="11"/>
      <c r="D396" s="30"/>
      <c r="E396" s="10" t="s">
        <v>309</v>
      </c>
      <c r="F396" s="14">
        <v>42.39</v>
      </c>
      <c r="G396" s="15">
        <v>0</v>
      </c>
      <c r="H396" s="15">
        <v>0</v>
      </c>
      <c r="I396" s="15">
        <v>0</v>
      </c>
      <c r="J396" s="12">
        <f>OR(F396&lt;&gt;0,G396&lt;&gt;0,H396&lt;&gt;0,I396&lt;&gt;0)*(F396 + (F396 = 0))*(G396 + (G396 = 0))*(H396 + (H396 = 0))*(I396 + (I396 = 0))</f>
        <v>42.39</v>
      </c>
      <c r="K396" s="11"/>
      <c r="L396" s="11"/>
      <c r="M396" s="11"/>
    </row>
    <row r="397" spans="1:13" x14ac:dyDescent="0.2">
      <c r="A397" s="11"/>
      <c r="B397" s="11"/>
      <c r="C397" s="11"/>
      <c r="D397" s="30"/>
      <c r="E397" s="10" t="s">
        <v>15</v>
      </c>
      <c r="F397" s="14"/>
      <c r="G397" s="15"/>
      <c r="H397" s="15"/>
      <c r="I397" s="15"/>
      <c r="J397" s="12">
        <f>OR(F397&lt;&gt;0,G397&lt;&gt;0,H397&lt;&gt;0,I397&lt;&gt;0)*(F397 + (F397 = 0))*(G397 + (G397 = 0))*(H397 + (H397 = 0))*(I397 + (I397 = 0))</f>
        <v>0</v>
      </c>
      <c r="K397" s="11"/>
      <c r="L397" s="11"/>
      <c r="M397" s="11"/>
    </row>
    <row r="398" spans="1:13" x14ac:dyDescent="0.2">
      <c r="A398" s="11"/>
      <c r="B398" s="11"/>
      <c r="C398" s="11"/>
      <c r="D398" s="30"/>
      <c r="E398" s="11"/>
      <c r="F398" s="11"/>
      <c r="G398" s="11"/>
      <c r="H398" s="11"/>
      <c r="I398" s="11"/>
      <c r="J398" s="16" t="s">
        <v>310</v>
      </c>
      <c r="K398" s="17">
        <f>SUM(J396:J397)*1</f>
        <v>42.39</v>
      </c>
      <c r="L398" s="15">
        <v>48.4</v>
      </c>
      <c r="M398" s="17">
        <f>ROUND(K398*L398,2)</f>
        <v>2051.6799999999998</v>
      </c>
    </row>
    <row r="399" spans="1:13" ht="1" customHeight="1" x14ac:dyDescent="0.2">
      <c r="A399" s="18"/>
      <c r="B399" s="18"/>
      <c r="C399" s="18"/>
      <c r="D399" s="31"/>
      <c r="E399" s="18"/>
      <c r="F399" s="18"/>
      <c r="G399" s="18"/>
      <c r="H399" s="18"/>
      <c r="I399" s="18"/>
      <c r="J399" s="18"/>
      <c r="K399" s="18"/>
      <c r="L399" s="18"/>
      <c r="M399" s="18"/>
    </row>
    <row r="400" spans="1:13" ht="24" x14ac:dyDescent="0.2">
      <c r="A400" s="9" t="s">
        <v>311</v>
      </c>
      <c r="B400" s="10" t="s">
        <v>20</v>
      </c>
      <c r="C400" s="10" t="s">
        <v>142</v>
      </c>
      <c r="D400" s="13" t="s">
        <v>312</v>
      </c>
      <c r="E400" s="11"/>
      <c r="F400" s="11"/>
      <c r="G400" s="11"/>
      <c r="H400" s="11"/>
      <c r="I400" s="11"/>
      <c r="J400" s="11"/>
      <c r="K400" s="12">
        <f>K408</f>
        <v>81.2</v>
      </c>
      <c r="L400" s="12">
        <f>L408</f>
        <v>21.11</v>
      </c>
      <c r="M400" s="12">
        <f>M408</f>
        <v>1714.13</v>
      </c>
    </row>
    <row r="401" spans="1:13" ht="36" x14ac:dyDescent="0.2">
      <c r="A401" s="11"/>
      <c r="B401" s="11"/>
      <c r="C401" s="11"/>
      <c r="D401" s="13" t="s">
        <v>313</v>
      </c>
      <c r="E401" s="11"/>
      <c r="F401" s="11"/>
      <c r="G401" s="11"/>
      <c r="H401" s="11"/>
      <c r="I401" s="11"/>
      <c r="J401" s="11"/>
      <c r="K401" s="11"/>
      <c r="L401" s="11"/>
      <c r="M401" s="11"/>
    </row>
    <row r="402" spans="1:13" x14ac:dyDescent="0.2">
      <c r="A402" s="11"/>
      <c r="B402" s="11"/>
      <c r="C402" s="11"/>
      <c r="D402" s="30"/>
      <c r="E402" s="10" t="s">
        <v>314</v>
      </c>
      <c r="F402" s="14">
        <v>1</v>
      </c>
      <c r="G402" s="15">
        <v>80</v>
      </c>
      <c r="H402" s="15">
        <v>0</v>
      </c>
      <c r="I402" s="15">
        <v>0.6</v>
      </c>
      <c r="J402" s="12">
        <f t="shared" ref="J402:J407" si="6">OR(F402&lt;&gt;0,G402&lt;&gt;0,H402&lt;&gt;0,I402&lt;&gt;0)*(F402 + (F402 = 0))*(G402 + (G402 = 0))*(H402 + (H402 = 0))*(I402 + (I402 = 0))</f>
        <v>48</v>
      </c>
      <c r="K402" s="11"/>
      <c r="L402" s="11"/>
      <c r="M402" s="11"/>
    </row>
    <row r="403" spans="1:13" x14ac:dyDescent="0.2">
      <c r="A403" s="11"/>
      <c r="B403" s="11"/>
      <c r="C403" s="11"/>
      <c r="D403" s="30"/>
      <c r="E403" s="10" t="s">
        <v>315</v>
      </c>
      <c r="F403" s="14">
        <v>1</v>
      </c>
      <c r="G403" s="15">
        <v>4.5</v>
      </c>
      <c r="H403" s="15">
        <v>3</v>
      </c>
      <c r="I403" s="15">
        <v>0.4</v>
      </c>
      <c r="J403" s="12">
        <f t="shared" si="6"/>
        <v>5.4</v>
      </c>
      <c r="K403" s="11"/>
      <c r="L403" s="11"/>
      <c r="M403" s="11"/>
    </row>
    <row r="404" spans="1:13" x14ac:dyDescent="0.2">
      <c r="A404" s="11"/>
      <c r="B404" s="11"/>
      <c r="C404" s="11"/>
      <c r="D404" s="30"/>
      <c r="E404" s="10" t="s">
        <v>316</v>
      </c>
      <c r="F404" s="14">
        <v>1</v>
      </c>
      <c r="G404" s="15">
        <v>4.5</v>
      </c>
      <c r="H404" s="15">
        <v>3</v>
      </c>
      <c r="I404" s="15">
        <v>0.4</v>
      </c>
      <c r="J404" s="12">
        <f t="shared" si="6"/>
        <v>5.4</v>
      </c>
      <c r="K404" s="11"/>
      <c r="L404" s="11"/>
      <c r="M404" s="11"/>
    </row>
    <row r="405" spans="1:13" x14ac:dyDescent="0.2">
      <c r="A405" s="11"/>
      <c r="B405" s="11"/>
      <c r="C405" s="11"/>
      <c r="D405" s="30"/>
      <c r="E405" s="10" t="s">
        <v>317</v>
      </c>
      <c r="F405" s="14">
        <v>1</v>
      </c>
      <c r="G405" s="15">
        <v>2.5</v>
      </c>
      <c r="H405" s="15">
        <v>2.5</v>
      </c>
      <c r="I405" s="15">
        <v>2</v>
      </c>
      <c r="J405" s="12">
        <f t="shared" si="6"/>
        <v>12.5</v>
      </c>
      <c r="K405" s="11"/>
      <c r="L405" s="11"/>
      <c r="M405" s="11"/>
    </row>
    <row r="406" spans="1:13" x14ac:dyDescent="0.2">
      <c r="A406" s="11"/>
      <c r="B406" s="11"/>
      <c r="C406" s="11"/>
      <c r="D406" s="30"/>
      <c r="E406" s="10" t="s">
        <v>318</v>
      </c>
      <c r="F406" s="14">
        <v>1</v>
      </c>
      <c r="G406" s="15">
        <v>4.5</v>
      </c>
      <c r="H406" s="15">
        <v>5.5</v>
      </c>
      <c r="I406" s="15">
        <v>0.4</v>
      </c>
      <c r="J406" s="12">
        <f t="shared" si="6"/>
        <v>9.9</v>
      </c>
      <c r="K406" s="11"/>
      <c r="L406" s="11"/>
      <c r="M406" s="11"/>
    </row>
    <row r="407" spans="1:13" x14ac:dyDescent="0.2">
      <c r="A407" s="11"/>
      <c r="B407" s="11"/>
      <c r="C407" s="11"/>
      <c r="D407" s="30"/>
      <c r="E407" s="10" t="s">
        <v>15</v>
      </c>
      <c r="F407" s="14"/>
      <c r="G407" s="15"/>
      <c r="H407" s="15"/>
      <c r="I407" s="15"/>
      <c r="J407" s="12">
        <f t="shared" si="6"/>
        <v>0</v>
      </c>
      <c r="K407" s="11"/>
      <c r="L407" s="11"/>
      <c r="M407" s="11"/>
    </row>
    <row r="408" spans="1:13" x14ac:dyDescent="0.2">
      <c r="A408" s="11"/>
      <c r="B408" s="11"/>
      <c r="C408" s="11"/>
      <c r="D408" s="30"/>
      <c r="E408" s="11"/>
      <c r="F408" s="11"/>
      <c r="G408" s="11"/>
      <c r="H408" s="11"/>
      <c r="I408" s="11"/>
      <c r="J408" s="16" t="s">
        <v>319</v>
      </c>
      <c r="K408" s="17">
        <f>SUM(J402:J407)*1</f>
        <v>81.2</v>
      </c>
      <c r="L408" s="15">
        <v>21.11</v>
      </c>
      <c r="M408" s="17">
        <f>ROUND(K408*L408,2)</f>
        <v>1714.13</v>
      </c>
    </row>
    <row r="409" spans="1:13" ht="1" customHeight="1" x14ac:dyDescent="0.2">
      <c r="A409" s="18"/>
      <c r="B409" s="18"/>
      <c r="C409" s="18"/>
      <c r="D409" s="31"/>
      <c r="E409" s="18"/>
      <c r="F409" s="18"/>
      <c r="G409" s="18"/>
      <c r="H409" s="18"/>
      <c r="I409" s="18"/>
      <c r="J409" s="18"/>
      <c r="K409" s="18"/>
      <c r="L409" s="18"/>
      <c r="M409" s="18"/>
    </row>
    <row r="410" spans="1:13" x14ac:dyDescent="0.2">
      <c r="A410" s="9" t="s">
        <v>320</v>
      </c>
      <c r="B410" s="10" t="s">
        <v>20</v>
      </c>
      <c r="C410" s="10" t="s">
        <v>142</v>
      </c>
      <c r="D410" s="13" t="s">
        <v>321</v>
      </c>
      <c r="E410" s="11"/>
      <c r="F410" s="11"/>
      <c r="G410" s="11"/>
      <c r="H410" s="11"/>
      <c r="I410" s="11"/>
      <c r="J410" s="11"/>
      <c r="K410" s="12">
        <f>K433</f>
        <v>40.53</v>
      </c>
      <c r="L410" s="12">
        <f>L433</f>
        <v>23.41</v>
      </c>
      <c r="M410" s="12">
        <f>M433</f>
        <v>948.81</v>
      </c>
    </row>
    <row r="411" spans="1:13" ht="36" x14ac:dyDescent="0.2">
      <c r="A411" s="11"/>
      <c r="B411" s="11"/>
      <c r="C411" s="11"/>
      <c r="D411" s="13" t="s">
        <v>322</v>
      </c>
      <c r="E411" s="11"/>
      <c r="F411" s="11"/>
      <c r="G411" s="11"/>
      <c r="H411" s="11"/>
      <c r="I411" s="11"/>
      <c r="J411" s="11"/>
      <c r="K411" s="11"/>
      <c r="L411" s="11"/>
      <c r="M411" s="11"/>
    </row>
    <row r="412" spans="1:13" x14ac:dyDescent="0.2">
      <c r="A412" s="11"/>
      <c r="B412" s="11"/>
      <c r="C412" s="11"/>
      <c r="D412" s="30"/>
      <c r="E412" s="10" t="s">
        <v>289</v>
      </c>
      <c r="F412" s="14">
        <v>2</v>
      </c>
      <c r="G412" s="15">
        <v>4.5</v>
      </c>
      <c r="H412" s="15">
        <v>0.45</v>
      </c>
      <c r="I412" s="15">
        <v>0.7</v>
      </c>
      <c r="J412" s="12">
        <f t="shared" ref="J412:J432" si="7">OR(F412&lt;&gt;0,G412&lt;&gt;0,H412&lt;&gt;0,I412&lt;&gt;0)*(F412 + (F412 = 0))*(G412 + (G412 = 0))*(H412 + (H412 = 0))*(I412 + (I412 = 0))</f>
        <v>2.84</v>
      </c>
      <c r="K412" s="11"/>
      <c r="L412" s="11"/>
      <c r="M412" s="11"/>
    </row>
    <row r="413" spans="1:13" x14ac:dyDescent="0.2">
      <c r="A413" s="11"/>
      <c r="B413" s="11"/>
      <c r="C413" s="11"/>
      <c r="D413" s="30"/>
      <c r="E413" s="10" t="s">
        <v>301</v>
      </c>
      <c r="F413" s="14">
        <v>2</v>
      </c>
      <c r="G413" s="15">
        <v>4.5</v>
      </c>
      <c r="H413" s="15">
        <v>0.45</v>
      </c>
      <c r="I413" s="15">
        <v>0.7</v>
      </c>
      <c r="J413" s="12">
        <f t="shared" si="7"/>
        <v>2.84</v>
      </c>
      <c r="K413" s="11"/>
      <c r="L413" s="11"/>
      <c r="M413" s="11"/>
    </row>
    <row r="414" spans="1:13" x14ac:dyDescent="0.2">
      <c r="A414" s="11"/>
      <c r="B414" s="11"/>
      <c r="C414" s="11"/>
      <c r="D414" s="30"/>
      <c r="E414" s="10" t="s">
        <v>291</v>
      </c>
      <c r="F414" s="14">
        <v>1</v>
      </c>
      <c r="G414" s="15">
        <v>3.8</v>
      </c>
      <c r="H414" s="15">
        <v>0.45</v>
      </c>
      <c r="I414" s="15">
        <v>0.7</v>
      </c>
      <c r="J414" s="12">
        <f t="shared" si="7"/>
        <v>1.2</v>
      </c>
      <c r="K414" s="11"/>
      <c r="L414" s="11"/>
      <c r="M414" s="11"/>
    </row>
    <row r="415" spans="1:13" x14ac:dyDescent="0.2">
      <c r="A415" s="11"/>
      <c r="B415" s="11"/>
      <c r="C415" s="11"/>
      <c r="D415" s="30"/>
      <c r="E415" s="10" t="s">
        <v>15</v>
      </c>
      <c r="F415" s="14">
        <v>1</v>
      </c>
      <c r="G415" s="15">
        <v>1.4</v>
      </c>
      <c r="H415" s="15">
        <v>0.45</v>
      </c>
      <c r="I415" s="15">
        <v>0.7</v>
      </c>
      <c r="J415" s="12">
        <f t="shared" si="7"/>
        <v>0.44</v>
      </c>
      <c r="K415" s="11"/>
      <c r="L415" s="11"/>
      <c r="M415" s="11"/>
    </row>
    <row r="416" spans="1:13" x14ac:dyDescent="0.2">
      <c r="A416" s="11"/>
      <c r="B416" s="11"/>
      <c r="C416" s="11"/>
      <c r="D416" s="30"/>
      <c r="E416" s="10" t="s">
        <v>15</v>
      </c>
      <c r="F416" s="14">
        <v>1</v>
      </c>
      <c r="G416" s="15">
        <v>4</v>
      </c>
      <c r="H416" s="15">
        <v>0.45</v>
      </c>
      <c r="I416" s="15">
        <v>0.7</v>
      </c>
      <c r="J416" s="12">
        <f t="shared" si="7"/>
        <v>1.26</v>
      </c>
      <c r="K416" s="11"/>
      <c r="L416" s="11"/>
      <c r="M416" s="11"/>
    </row>
    <row r="417" spans="1:13" x14ac:dyDescent="0.2">
      <c r="A417" s="11"/>
      <c r="B417" s="11"/>
      <c r="C417" s="11"/>
      <c r="D417" s="30"/>
      <c r="E417" s="10" t="s">
        <v>15</v>
      </c>
      <c r="F417" s="14">
        <v>1</v>
      </c>
      <c r="G417" s="15">
        <v>8</v>
      </c>
      <c r="H417" s="15">
        <v>0.45</v>
      </c>
      <c r="I417" s="15">
        <v>0.7</v>
      </c>
      <c r="J417" s="12">
        <f t="shared" si="7"/>
        <v>2.52</v>
      </c>
      <c r="K417" s="11"/>
      <c r="L417" s="11"/>
      <c r="M417" s="11"/>
    </row>
    <row r="418" spans="1:13" x14ac:dyDescent="0.2">
      <c r="A418" s="11"/>
      <c r="B418" s="11"/>
      <c r="C418" s="11"/>
      <c r="D418" s="30"/>
      <c r="E418" s="10" t="s">
        <v>15</v>
      </c>
      <c r="F418" s="14">
        <v>1</v>
      </c>
      <c r="G418" s="15">
        <v>0.5</v>
      </c>
      <c r="H418" s="15">
        <v>0.45</v>
      </c>
      <c r="I418" s="15">
        <v>0.7</v>
      </c>
      <c r="J418" s="12">
        <f t="shared" si="7"/>
        <v>0.16</v>
      </c>
      <c r="K418" s="11"/>
      <c r="L418" s="11"/>
      <c r="M418" s="11"/>
    </row>
    <row r="419" spans="1:13" x14ac:dyDescent="0.2">
      <c r="A419" s="11"/>
      <c r="B419" s="11"/>
      <c r="C419" s="11"/>
      <c r="D419" s="30"/>
      <c r="E419" s="10" t="s">
        <v>15</v>
      </c>
      <c r="F419" s="14">
        <v>1</v>
      </c>
      <c r="G419" s="15">
        <v>5</v>
      </c>
      <c r="H419" s="15">
        <v>0.45</v>
      </c>
      <c r="I419" s="15">
        <v>0.7</v>
      </c>
      <c r="J419" s="12">
        <f t="shared" si="7"/>
        <v>1.58</v>
      </c>
      <c r="K419" s="11"/>
      <c r="L419" s="11"/>
      <c r="M419" s="11"/>
    </row>
    <row r="420" spans="1:13" x14ac:dyDescent="0.2">
      <c r="A420" s="11"/>
      <c r="B420" s="11"/>
      <c r="C420" s="11"/>
      <c r="D420" s="30"/>
      <c r="E420" s="10" t="s">
        <v>15</v>
      </c>
      <c r="F420" s="14">
        <v>1</v>
      </c>
      <c r="G420" s="15">
        <v>5.7</v>
      </c>
      <c r="H420" s="15">
        <v>0.45</v>
      </c>
      <c r="I420" s="15">
        <v>0.7</v>
      </c>
      <c r="J420" s="12">
        <f t="shared" si="7"/>
        <v>1.8</v>
      </c>
      <c r="K420" s="11"/>
      <c r="L420" s="11"/>
      <c r="M420" s="11"/>
    </row>
    <row r="421" spans="1:13" x14ac:dyDescent="0.2">
      <c r="A421" s="11"/>
      <c r="B421" s="11"/>
      <c r="C421" s="11"/>
      <c r="D421" s="30"/>
      <c r="E421" s="10" t="s">
        <v>292</v>
      </c>
      <c r="F421" s="14">
        <v>2</v>
      </c>
      <c r="G421" s="15">
        <v>1</v>
      </c>
      <c r="H421" s="15">
        <v>0.45</v>
      </c>
      <c r="I421" s="15">
        <v>0.7</v>
      </c>
      <c r="J421" s="12">
        <f t="shared" si="7"/>
        <v>0.63</v>
      </c>
      <c r="K421" s="11"/>
      <c r="L421" s="11"/>
      <c r="M421" s="11"/>
    </row>
    <row r="422" spans="1:13" x14ac:dyDescent="0.2">
      <c r="A422" s="11"/>
      <c r="B422" s="11"/>
      <c r="C422" s="11"/>
      <c r="D422" s="30"/>
      <c r="E422" s="10" t="s">
        <v>15</v>
      </c>
      <c r="F422" s="14">
        <v>1</v>
      </c>
      <c r="G422" s="15">
        <v>8</v>
      </c>
      <c r="H422" s="15">
        <v>0.45</v>
      </c>
      <c r="I422" s="15">
        <v>0.7</v>
      </c>
      <c r="J422" s="12">
        <f t="shared" si="7"/>
        <v>2.52</v>
      </c>
      <c r="K422" s="11"/>
      <c r="L422" s="11"/>
      <c r="M422" s="11"/>
    </row>
    <row r="423" spans="1:13" x14ac:dyDescent="0.2">
      <c r="A423" s="11"/>
      <c r="B423" s="11"/>
      <c r="C423" s="11"/>
      <c r="D423" s="30"/>
      <c r="E423" s="10" t="s">
        <v>323</v>
      </c>
      <c r="F423" s="14">
        <v>1</v>
      </c>
      <c r="G423" s="15">
        <v>1.2</v>
      </c>
      <c r="H423" s="15">
        <v>1</v>
      </c>
      <c r="I423" s="15">
        <v>0.7</v>
      </c>
      <c r="J423" s="12">
        <f t="shared" si="7"/>
        <v>0.84</v>
      </c>
      <c r="K423" s="11"/>
      <c r="L423" s="11"/>
      <c r="M423" s="11"/>
    </row>
    <row r="424" spans="1:13" x14ac:dyDescent="0.2">
      <c r="A424" s="11"/>
      <c r="B424" s="11"/>
      <c r="C424" s="11"/>
      <c r="D424" s="30"/>
      <c r="E424" s="10" t="s">
        <v>324</v>
      </c>
      <c r="F424" s="14">
        <v>1</v>
      </c>
      <c r="G424" s="15">
        <v>14</v>
      </c>
      <c r="H424" s="15">
        <v>0.45</v>
      </c>
      <c r="I424" s="15">
        <v>0.7</v>
      </c>
      <c r="J424" s="12">
        <f t="shared" si="7"/>
        <v>4.41</v>
      </c>
      <c r="K424" s="11"/>
      <c r="L424" s="11"/>
      <c r="M424" s="11"/>
    </row>
    <row r="425" spans="1:13" x14ac:dyDescent="0.2">
      <c r="A425" s="11"/>
      <c r="B425" s="11"/>
      <c r="C425" s="11"/>
      <c r="D425" s="30"/>
      <c r="E425" s="10" t="s">
        <v>15</v>
      </c>
      <c r="F425" s="14">
        <v>2</v>
      </c>
      <c r="G425" s="15">
        <v>1</v>
      </c>
      <c r="H425" s="15">
        <v>0.45</v>
      </c>
      <c r="I425" s="15">
        <v>0.7</v>
      </c>
      <c r="J425" s="12">
        <f t="shared" si="7"/>
        <v>0.63</v>
      </c>
      <c r="K425" s="11"/>
      <c r="L425" s="11"/>
      <c r="M425" s="11"/>
    </row>
    <row r="426" spans="1:13" x14ac:dyDescent="0.2">
      <c r="A426" s="11"/>
      <c r="B426" s="11"/>
      <c r="C426" s="11"/>
      <c r="D426" s="30"/>
      <c r="E426" s="10" t="s">
        <v>296</v>
      </c>
      <c r="F426" s="14">
        <v>2</v>
      </c>
      <c r="G426" s="15">
        <v>1</v>
      </c>
      <c r="H426" s="15">
        <v>0.45</v>
      </c>
      <c r="I426" s="15">
        <v>0.7</v>
      </c>
      <c r="J426" s="12">
        <f t="shared" si="7"/>
        <v>0.63</v>
      </c>
      <c r="K426" s="11"/>
      <c r="L426" s="11"/>
      <c r="M426" s="11"/>
    </row>
    <row r="427" spans="1:13" x14ac:dyDescent="0.2">
      <c r="A427" s="11"/>
      <c r="B427" s="11"/>
      <c r="C427" s="11"/>
      <c r="D427" s="30"/>
      <c r="E427" s="10" t="s">
        <v>15</v>
      </c>
      <c r="F427" s="14">
        <v>1</v>
      </c>
      <c r="G427" s="15">
        <v>4</v>
      </c>
      <c r="H427" s="15">
        <v>0.45</v>
      </c>
      <c r="I427" s="15">
        <v>0.7</v>
      </c>
      <c r="J427" s="12">
        <f t="shared" si="7"/>
        <v>1.26</v>
      </c>
      <c r="K427" s="11"/>
      <c r="L427" s="11"/>
      <c r="M427" s="11"/>
    </row>
    <row r="428" spans="1:13" x14ac:dyDescent="0.2">
      <c r="A428" s="11"/>
      <c r="B428" s="11"/>
      <c r="C428" s="11"/>
      <c r="D428" s="30"/>
      <c r="E428" s="10" t="s">
        <v>256</v>
      </c>
      <c r="F428" s="14">
        <v>2</v>
      </c>
      <c r="G428" s="15">
        <v>4</v>
      </c>
      <c r="H428" s="15">
        <v>0.45</v>
      </c>
      <c r="I428" s="15">
        <v>0.7</v>
      </c>
      <c r="J428" s="12">
        <f t="shared" si="7"/>
        <v>2.52</v>
      </c>
      <c r="K428" s="11"/>
      <c r="L428" s="11"/>
      <c r="M428" s="11"/>
    </row>
    <row r="429" spans="1:13" x14ac:dyDescent="0.2">
      <c r="A429" s="11"/>
      <c r="B429" s="11"/>
      <c r="C429" s="11"/>
      <c r="D429" s="30"/>
      <c r="E429" s="10" t="s">
        <v>15</v>
      </c>
      <c r="F429" s="14">
        <v>1</v>
      </c>
      <c r="G429" s="15">
        <v>14</v>
      </c>
      <c r="H429" s="15">
        <v>0.45</v>
      </c>
      <c r="I429" s="15">
        <v>0.7</v>
      </c>
      <c r="J429" s="12">
        <f t="shared" si="7"/>
        <v>4.41</v>
      </c>
      <c r="K429" s="11"/>
      <c r="L429" s="11"/>
      <c r="M429" s="11"/>
    </row>
    <row r="430" spans="1:13" x14ac:dyDescent="0.2">
      <c r="A430" s="11"/>
      <c r="B430" s="11"/>
      <c r="C430" s="11"/>
      <c r="D430" s="30"/>
      <c r="E430" s="10" t="s">
        <v>15</v>
      </c>
      <c r="F430" s="14">
        <v>1</v>
      </c>
      <c r="G430" s="15">
        <v>8.5</v>
      </c>
      <c r="H430" s="15">
        <v>0.45</v>
      </c>
      <c r="I430" s="15">
        <v>0.7</v>
      </c>
      <c r="J430" s="12">
        <f t="shared" si="7"/>
        <v>2.68</v>
      </c>
      <c r="K430" s="11"/>
      <c r="L430" s="11"/>
      <c r="M430" s="11"/>
    </row>
    <row r="431" spans="1:13" x14ac:dyDescent="0.2">
      <c r="A431" s="11"/>
      <c r="B431" s="11"/>
      <c r="C431" s="11"/>
      <c r="D431" s="30"/>
      <c r="E431" s="10" t="s">
        <v>15</v>
      </c>
      <c r="F431" s="14">
        <v>1</v>
      </c>
      <c r="G431" s="15">
        <v>17</v>
      </c>
      <c r="H431" s="15">
        <v>0.45</v>
      </c>
      <c r="I431" s="15">
        <v>0.7</v>
      </c>
      <c r="J431" s="12">
        <f t="shared" si="7"/>
        <v>5.36</v>
      </c>
      <c r="K431" s="11"/>
      <c r="L431" s="11"/>
      <c r="M431" s="11"/>
    </row>
    <row r="432" spans="1:13" x14ac:dyDescent="0.2">
      <c r="A432" s="11"/>
      <c r="B432" s="11"/>
      <c r="C432" s="11"/>
      <c r="D432" s="30"/>
      <c r="E432" s="10" t="s">
        <v>15</v>
      </c>
      <c r="F432" s="14"/>
      <c r="G432" s="15"/>
      <c r="H432" s="15"/>
      <c r="I432" s="15"/>
      <c r="J432" s="12">
        <f t="shared" si="7"/>
        <v>0</v>
      </c>
      <c r="K432" s="11"/>
      <c r="L432" s="11"/>
      <c r="M432" s="11"/>
    </row>
    <row r="433" spans="1:13" x14ac:dyDescent="0.2">
      <c r="A433" s="11"/>
      <c r="B433" s="11"/>
      <c r="C433" s="11"/>
      <c r="D433" s="30"/>
      <c r="E433" s="11"/>
      <c r="F433" s="11"/>
      <c r="G433" s="11"/>
      <c r="H433" s="11"/>
      <c r="I433" s="11"/>
      <c r="J433" s="16" t="s">
        <v>325</v>
      </c>
      <c r="K433" s="17">
        <f>SUM(J412:J432)*1</f>
        <v>40.53</v>
      </c>
      <c r="L433" s="15">
        <v>23.41</v>
      </c>
      <c r="M433" s="17">
        <f>ROUND(K433*L433,2)</f>
        <v>948.81</v>
      </c>
    </row>
    <row r="434" spans="1:13" ht="1" customHeight="1" x14ac:dyDescent="0.2">
      <c r="A434" s="18"/>
      <c r="B434" s="18"/>
      <c r="C434" s="18"/>
      <c r="D434" s="31"/>
      <c r="E434" s="18"/>
      <c r="F434" s="18"/>
      <c r="G434" s="18"/>
      <c r="H434" s="18"/>
      <c r="I434" s="18"/>
      <c r="J434" s="18"/>
      <c r="K434" s="18"/>
      <c r="L434" s="18"/>
      <c r="M434" s="18"/>
    </row>
    <row r="435" spans="1:13" x14ac:dyDescent="0.2">
      <c r="A435" s="9" t="s">
        <v>326</v>
      </c>
      <c r="B435" s="10" t="s">
        <v>20</v>
      </c>
      <c r="C435" s="10" t="s">
        <v>142</v>
      </c>
      <c r="D435" s="13" t="s">
        <v>327</v>
      </c>
      <c r="E435" s="11"/>
      <c r="F435" s="11"/>
      <c r="G435" s="11"/>
      <c r="H435" s="11"/>
      <c r="I435" s="11"/>
      <c r="J435" s="11"/>
      <c r="K435" s="12">
        <f>K440</f>
        <v>29.7</v>
      </c>
      <c r="L435" s="12">
        <f>L440</f>
        <v>31.64</v>
      </c>
      <c r="M435" s="12">
        <f>M440</f>
        <v>939.71</v>
      </c>
    </row>
    <row r="436" spans="1:13" ht="24" x14ac:dyDescent="0.2">
      <c r="A436" s="11"/>
      <c r="B436" s="11"/>
      <c r="C436" s="11"/>
      <c r="D436" s="13" t="s">
        <v>328</v>
      </c>
      <c r="E436" s="11"/>
      <c r="F436" s="11"/>
      <c r="G436" s="11"/>
      <c r="H436" s="11"/>
      <c r="I436" s="11"/>
      <c r="J436" s="11"/>
      <c r="K436" s="11"/>
      <c r="L436" s="11"/>
      <c r="M436" s="11"/>
    </row>
    <row r="437" spans="1:13" x14ac:dyDescent="0.2">
      <c r="A437" s="11"/>
      <c r="B437" s="11"/>
      <c r="C437" s="11"/>
      <c r="D437" s="30"/>
      <c r="E437" s="10" t="s">
        <v>329</v>
      </c>
      <c r="F437" s="14">
        <v>3</v>
      </c>
      <c r="G437" s="15">
        <v>2</v>
      </c>
      <c r="H437" s="15">
        <v>0.45</v>
      </c>
      <c r="I437" s="15">
        <v>1</v>
      </c>
      <c r="J437" s="12">
        <f>OR(F437&lt;&gt;0,G437&lt;&gt;0,H437&lt;&gt;0,I437&lt;&gt;0)*(F437 + (F437 = 0))*(G437 + (G437 = 0))*(H437 + (H437 = 0))*(I437 + (I437 = 0))</f>
        <v>2.7</v>
      </c>
      <c r="K437" s="11"/>
      <c r="L437" s="11"/>
      <c r="M437" s="11"/>
    </row>
    <row r="438" spans="1:13" x14ac:dyDescent="0.2">
      <c r="A438" s="11"/>
      <c r="B438" s="11"/>
      <c r="C438" s="11"/>
      <c r="D438" s="30"/>
      <c r="E438" s="10" t="s">
        <v>15</v>
      </c>
      <c r="F438" s="14">
        <v>2</v>
      </c>
      <c r="G438" s="15">
        <v>20</v>
      </c>
      <c r="H438" s="15">
        <v>0.45</v>
      </c>
      <c r="I438" s="15">
        <v>1.5</v>
      </c>
      <c r="J438" s="12">
        <f>OR(F438&lt;&gt;0,G438&lt;&gt;0,H438&lt;&gt;0,I438&lt;&gt;0)*(F438 + (F438 = 0))*(G438 + (G438 = 0))*(H438 + (H438 = 0))*(I438 + (I438 = 0))</f>
        <v>27</v>
      </c>
      <c r="K438" s="11"/>
      <c r="L438" s="11"/>
      <c r="M438" s="11"/>
    </row>
    <row r="439" spans="1:13" x14ac:dyDescent="0.2">
      <c r="A439" s="11"/>
      <c r="B439" s="11"/>
      <c r="C439" s="11"/>
      <c r="D439" s="30"/>
      <c r="E439" s="10" t="s">
        <v>15</v>
      </c>
      <c r="F439" s="14"/>
      <c r="G439" s="15"/>
      <c r="H439" s="15"/>
      <c r="I439" s="15"/>
      <c r="J439" s="12">
        <f>OR(F439&lt;&gt;0,G439&lt;&gt;0,H439&lt;&gt;0,I439&lt;&gt;0)*(F439 + (F439 = 0))*(G439 + (G439 = 0))*(H439 + (H439 = 0))*(I439 + (I439 = 0))</f>
        <v>0</v>
      </c>
      <c r="K439" s="11"/>
      <c r="L439" s="11"/>
      <c r="M439" s="11"/>
    </row>
    <row r="440" spans="1:13" x14ac:dyDescent="0.2">
      <c r="A440" s="11"/>
      <c r="B440" s="11"/>
      <c r="C440" s="11"/>
      <c r="D440" s="30"/>
      <c r="E440" s="11"/>
      <c r="F440" s="11"/>
      <c r="G440" s="11"/>
      <c r="H440" s="11"/>
      <c r="I440" s="11"/>
      <c r="J440" s="16" t="s">
        <v>330</v>
      </c>
      <c r="K440" s="17">
        <f>SUM(J437:J439)*1</f>
        <v>29.7</v>
      </c>
      <c r="L440" s="15">
        <v>31.64</v>
      </c>
      <c r="M440" s="17">
        <f>ROUND(K440*L440,2)</f>
        <v>939.71</v>
      </c>
    </row>
    <row r="441" spans="1:13" ht="1" customHeight="1" x14ac:dyDescent="0.2">
      <c r="A441" s="18"/>
      <c r="B441" s="18"/>
      <c r="C441" s="18"/>
      <c r="D441" s="31"/>
      <c r="E441" s="18"/>
      <c r="F441" s="18"/>
      <c r="G441" s="18"/>
      <c r="H441" s="18"/>
      <c r="I441" s="18"/>
      <c r="J441" s="18"/>
      <c r="K441" s="18"/>
      <c r="L441" s="18"/>
      <c r="M441" s="18"/>
    </row>
    <row r="442" spans="1:13" x14ac:dyDescent="0.2">
      <c r="A442" s="9" t="s">
        <v>331</v>
      </c>
      <c r="B442" s="10" t="s">
        <v>20</v>
      </c>
      <c r="C442" s="10" t="s">
        <v>142</v>
      </c>
      <c r="D442" s="13" t="s">
        <v>332</v>
      </c>
      <c r="E442" s="11"/>
      <c r="F442" s="11"/>
      <c r="G442" s="11"/>
      <c r="H442" s="11"/>
      <c r="I442" s="11"/>
      <c r="J442" s="11"/>
      <c r="K442" s="12">
        <f>K447</f>
        <v>12.42</v>
      </c>
      <c r="L442" s="12">
        <f>L447</f>
        <v>78.08</v>
      </c>
      <c r="M442" s="12">
        <f>M447</f>
        <v>969.75</v>
      </c>
    </row>
    <row r="443" spans="1:13" x14ac:dyDescent="0.2">
      <c r="A443" s="11"/>
      <c r="B443" s="11"/>
      <c r="C443" s="11"/>
      <c r="D443" s="13" t="s">
        <v>333</v>
      </c>
      <c r="E443" s="11"/>
      <c r="F443" s="11"/>
      <c r="G443" s="11"/>
      <c r="H443" s="11"/>
      <c r="I443" s="11"/>
      <c r="J443" s="11"/>
      <c r="K443" s="11"/>
      <c r="L443" s="11"/>
      <c r="M443" s="11"/>
    </row>
    <row r="444" spans="1:13" x14ac:dyDescent="0.2">
      <c r="A444" s="11"/>
      <c r="B444" s="11"/>
      <c r="C444" s="11"/>
      <c r="D444" s="30"/>
      <c r="E444" s="10" t="s">
        <v>329</v>
      </c>
      <c r="F444" s="14">
        <v>3</v>
      </c>
      <c r="G444" s="15">
        <v>2</v>
      </c>
      <c r="H444" s="15">
        <v>0.45</v>
      </c>
      <c r="I444" s="15">
        <v>0.6</v>
      </c>
      <c r="J444" s="12">
        <f>OR(F444&lt;&gt;0,G444&lt;&gt;0,H444&lt;&gt;0,I444&lt;&gt;0)*(F444 + (F444 = 0))*(G444 + (G444 = 0))*(H444 + (H444 = 0))*(I444 + (I444 = 0))</f>
        <v>1.62</v>
      </c>
      <c r="K444" s="11"/>
      <c r="L444" s="11"/>
      <c r="M444" s="11"/>
    </row>
    <row r="445" spans="1:13" x14ac:dyDescent="0.2">
      <c r="A445" s="11"/>
      <c r="B445" s="11"/>
      <c r="C445" s="11"/>
      <c r="D445" s="30"/>
      <c r="E445" s="10" t="s">
        <v>15</v>
      </c>
      <c r="F445" s="14">
        <v>2</v>
      </c>
      <c r="G445" s="15">
        <v>20</v>
      </c>
      <c r="H445" s="15">
        <v>0.45</v>
      </c>
      <c r="I445" s="15">
        <v>0.6</v>
      </c>
      <c r="J445" s="12">
        <f>OR(F445&lt;&gt;0,G445&lt;&gt;0,H445&lt;&gt;0,I445&lt;&gt;0)*(F445 + (F445 = 0))*(G445 + (G445 = 0))*(H445 + (H445 = 0))*(I445 + (I445 = 0))</f>
        <v>10.8</v>
      </c>
      <c r="K445" s="11"/>
      <c r="L445" s="11"/>
      <c r="M445" s="11"/>
    </row>
    <row r="446" spans="1:13" x14ac:dyDescent="0.2">
      <c r="A446" s="11"/>
      <c r="B446" s="11"/>
      <c r="C446" s="11"/>
      <c r="D446" s="30"/>
      <c r="E446" s="10" t="s">
        <v>15</v>
      </c>
      <c r="F446" s="14"/>
      <c r="G446" s="15"/>
      <c r="H446" s="15"/>
      <c r="I446" s="15"/>
      <c r="J446" s="12">
        <f>OR(F446&lt;&gt;0,G446&lt;&gt;0,H446&lt;&gt;0,I446&lt;&gt;0)*(F446 + (F446 = 0))*(G446 + (G446 = 0))*(H446 + (H446 = 0))*(I446 + (I446 = 0))</f>
        <v>0</v>
      </c>
      <c r="K446" s="11"/>
      <c r="L446" s="11"/>
      <c r="M446" s="11"/>
    </row>
    <row r="447" spans="1:13" x14ac:dyDescent="0.2">
      <c r="A447" s="11"/>
      <c r="B447" s="11"/>
      <c r="C447" s="11"/>
      <c r="D447" s="30"/>
      <c r="E447" s="11"/>
      <c r="F447" s="11"/>
      <c r="G447" s="11"/>
      <c r="H447" s="11"/>
      <c r="I447" s="11"/>
      <c r="J447" s="16" t="s">
        <v>334</v>
      </c>
      <c r="K447" s="17">
        <f>SUM(J444:J446)*1</f>
        <v>12.42</v>
      </c>
      <c r="L447" s="15">
        <v>78.08</v>
      </c>
      <c r="M447" s="17">
        <f>ROUND(K447*L447,2)</f>
        <v>969.75</v>
      </c>
    </row>
    <row r="448" spans="1:13" ht="1" customHeight="1" x14ac:dyDescent="0.2">
      <c r="A448" s="18"/>
      <c r="B448" s="18"/>
      <c r="C448" s="18"/>
      <c r="D448" s="31"/>
      <c r="E448" s="18"/>
      <c r="F448" s="18"/>
      <c r="G448" s="18"/>
      <c r="H448" s="18"/>
      <c r="I448" s="18"/>
      <c r="J448" s="18"/>
      <c r="K448" s="18"/>
      <c r="L448" s="18"/>
      <c r="M448" s="18"/>
    </row>
    <row r="449" spans="1:13" x14ac:dyDescent="0.2">
      <c r="A449" s="9" t="s">
        <v>335</v>
      </c>
      <c r="B449" s="10" t="s">
        <v>20</v>
      </c>
      <c r="C449" s="10" t="s">
        <v>142</v>
      </c>
      <c r="D449" s="13" t="s">
        <v>336</v>
      </c>
      <c r="E449" s="11"/>
      <c r="F449" s="11"/>
      <c r="G449" s="11"/>
      <c r="H449" s="11"/>
      <c r="I449" s="11"/>
      <c r="J449" s="11"/>
      <c r="K449" s="12">
        <f>K454</f>
        <v>16.559999999999999</v>
      </c>
      <c r="L449" s="12">
        <f>L454</f>
        <v>77.98</v>
      </c>
      <c r="M449" s="12">
        <f>M454</f>
        <v>1291.3499999999999</v>
      </c>
    </row>
    <row r="450" spans="1:13" ht="24" x14ac:dyDescent="0.2">
      <c r="A450" s="11"/>
      <c r="B450" s="11"/>
      <c r="C450" s="11"/>
      <c r="D450" s="13" t="s">
        <v>337</v>
      </c>
      <c r="E450" s="11"/>
      <c r="F450" s="11"/>
      <c r="G450" s="11"/>
      <c r="H450" s="11"/>
      <c r="I450" s="11"/>
      <c r="J450" s="11"/>
      <c r="K450" s="11"/>
      <c r="L450" s="11"/>
      <c r="M450" s="11"/>
    </row>
    <row r="451" spans="1:13" x14ac:dyDescent="0.2">
      <c r="A451" s="11"/>
      <c r="B451" s="11"/>
      <c r="C451" s="11"/>
      <c r="D451" s="30"/>
      <c r="E451" s="10" t="s">
        <v>329</v>
      </c>
      <c r="F451" s="14">
        <v>3</v>
      </c>
      <c r="G451" s="15">
        <v>2</v>
      </c>
      <c r="H451" s="15">
        <v>0.45</v>
      </c>
      <c r="I451" s="15">
        <v>0.8</v>
      </c>
      <c r="J451" s="12">
        <f>OR(F451&lt;&gt;0,G451&lt;&gt;0,H451&lt;&gt;0,I451&lt;&gt;0)*(F451 + (F451 = 0))*(G451 + (G451 = 0))*(H451 + (H451 = 0))*(I451 + (I451 = 0))</f>
        <v>2.16</v>
      </c>
      <c r="K451" s="11"/>
      <c r="L451" s="11"/>
      <c r="M451" s="11"/>
    </row>
    <row r="452" spans="1:13" x14ac:dyDescent="0.2">
      <c r="A452" s="11"/>
      <c r="B452" s="11"/>
      <c r="C452" s="11"/>
      <c r="D452" s="30"/>
      <c r="E452" s="10" t="s">
        <v>15</v>
      </c>
      <c r="F452" s="14">
        <v>2</v>
      </c>
      <c r="G452" s="15">
        <v>20</v>
      </c>
      <c r="H452" s="15">
        <v>0.45</v>
      </c>
      <c r="I452" s="15">
        <v>0.8</v>
      </c>
      <c r="J452" s="12">
        <f>OR(F452&lt;&gt;0,G452&lt;&gt;0,H452&lt;&gt;0,I452&lt;&gt;0)*(F452 + (F452 = 0))*(G452 + (G452 = 0))*(H452 + (H452 = 0))*(I452 + (I452 = 0))</f>
        <v>14.4</v>
      </c>
      <c r="K452" s="11"/>
      <c r="L452" s="11"/>
      <c r="M452" s="11"/>
    </row>
    <row r="453" spans="1:13" x14ac:dyDescent="0.2">
      <c r="A453" s="11"/>
      <c r="B453" s="11"/>
      <c r="C453" s="11"/>
      <c r="D453" s="30"/>
      <c r="E453" s="10" t="s">
        <v>15</v>
      </c>
      <c r="F453" s="14"/>
      <c r="G453" s="15"/>
      <c r="H453" s="15"/>
      <c r="I453" s="15"/>
      <c r="J453" s="12">
        <f>OR(F453&lt;&gt;0,G453&lt;&gt;0,H453&lt;&gt;0,I453&lt;&gt;0)*(F453 + (F453 = 0))*(G453 + (G453 = 0))*(H453 + (H453 = 0))*(I453 + (I453 = 0))</f>
        <v>0</v>
      </c>
      <c r="K453" s="11"/>
      <c r="L453" s="11"/>
      <c r="M453" s="11"/>
    </row>
    <row r="454" spans="1:13" x14ac:dyDescent="0.2">
      <c r="A454" s="11"/>
      <c r="B454" s="11"/>
      <c r="C454" s="11"/>
      <c r="D454" s="30"/>
      <c r="E454" s="11"/>
      <c r="F454" s="11"/>
      <c r="G454" s="11"/>
      <c r="H454" s="11"/>
      <c r="I454" s="11"/>
      <c r="J454" s="16" t="s">
        <v>338</v>
      </c>
      <c r="K454" s="17">
        <f>SUM(J451:J453)*1</f>
        <v>16.559999999999999</v>
      </c>
      <c r="L454" s="15">
        <v>77.98</v>
      </c>
      <c r="M454" s="17">
        <f>ROUND(K454*L454,2)</f>
        <v>1291.3499999999999</v>
      </c>
    </row>
    <row r="455" spans="1:13" ht="1" customHeight="1" x14ac:dyDescent="0.2">
      <c r="A455" s="18"/>
      <c r="B455" s="18"/>
      <c r="C455" s="18"/>
      <c r="D455" s="31"/>
      <c r="E455" s="18"/>
      <c r="F455" s="18"/>
      <c r="G455" s="18"/>
      <c r="H455" s="18"/>
      <c r="I455" s="18"/>
      <c r="J455" s="18"/>
      <c r="K455" s="18"/>
      <c r="L455" s="18"/>
      <c r="M455" s="18"/>
    </row>
    <row r="456" spans="1:13" x14ac:dyDescent="0.2">
      <c r="A456" s="9" t="s">
        <v>339</v>
      </c>
      <c r="B456" s="10" t="s">
        <v>20</v>
      </c>
      <c r="C456" s="10" t="s">
        <v>142</v>
      </c>
      <c r="D456" s="13" t="s">
        <v>340</v>
      </c>
      <c r="E456" s="11"/>
      <c r="F456" s="11"/>
      <c r="G456" s="11"/>
      <c r="H456" s="11"/>
      <c r="I456" s="11"/>
      <c r="J456" s="11"/>
      <c r="K456" s="12">
        <f>K463</f>
        <v>180.3</v>
      </c>
      <c r="L456" s="12">
        <f>L463</f>
        <v>48.4</v>
      </c>
      <c r="M456" s="12">
        <f>M463</f>
        <v>8726.52</v>
      </c>
    </row>
    <row r="457" spans="1:13" ht="36" x14ac:dyDescent="0.2">
      <c r="A457" s="11"/>
      <c r="B457" s="11"/>
      <c r="C457" s="11"/>
      <c r="D457" s="13" t="s">
        <v>341</v>
      </c>
      <c r="E457" s="11"/>
      <c r="F457" s="11"/>
      <c r="G457" s="11"/>
      <c r="H457" s="11"/>
      <c r="I457" s="11"/>
      <c r="J457" s="11"/>
      <c r="K457" s="11"/>
      <c r="L457" s="11"/>
      <c r="M457" s="11"/>
    </row>
    <row r="458" spans="1:13" x14ac:dyDescent="0.2">
      <c r="A458" s="11"/>
      <c r="B458" s="11"/>
      <c r="C458" s="11"/>
      <c r="D458" s="30"/>
      <c r="E458" s="10" t="s">
        <v>342</v>
      </c>
      <c r="F458" s="14">
        <v>105.56</v>
      </c>
      <c r="G458" s="15">
        <v>0</v>
      </c>
      <c r="H458" s="15">
        <v>0</v>
      </c>
      <c r="I458" s="15">
        <v>0</v>
      </c>
      <c r="J458" s="12">
        <f>OR(F458&lt;&gt;0,G458&lt;&gt;0,H458&lt;&gt;0,I458&lt;&gt;0)*(F458 + (F458 = 0))*(G458 + (G458 = 0))*(H458 + (H458 = 0))*(I458 + (I458 = 0))</f>
        <v>105.56</v>
      </c>
      <c r="K458" s="11"/>
      <c r="L458" s="11"/>
      <c r="M458" s="11"/>
    </row>
    <row r="459" spans="1:13" x14ac:dyDescent="0.2">
      <c r="A459" s="11"/>
      <c r="B459" s="11"/>
      <c r="C459" s="11"/>
      <c r="D459" s="30"/>
      <c r="E459" s="10" t="s">
        <v>343</v>
      </c>
      <c r="F459" s="14">
        <v>52.69</v>
      </c>
      <c r="G459" s="15">
        <v>0</v>
      </c>
      <c r="H459" s="15">
        <v>0</v>
      </c>
      <c r="I459" s="15">
        <v>0</v>
      </c>
      <c r="J459" s="12">
        <f>OR(F459&lt;&gt;0,G459&lt;&gt;0,H459&lt;&gt;0,I459&lt;&gt;0)*(F459 + (F459 = 0))*(G459 + (G459 = 0))*(H459 + (H459 = 0))*(I459 + (I459 = 0))</f>
        <v>52.69</v>
      </c>
      <c r="K459" s="11"/>
      <c r="L459" s="11"/>
      <c r="M459" s="11"/>
    </row>
    <row r="460" spans="1:13" x14ac:dyDescent="0.2">
      <c r="A460" s="11"/>
      <c r="B460" s="11"/>
      <c r="C460" s="11"/>
      <c r="D460" s="30"/>
      <c r="E460" s="10" t="s">
        <v>344</v>
      </c>
      <c r="F460" s="14">
        <v>38.61</v>
      </c>
      <c r="G460" s="15">
        <v>0</v>
      </c>
      <c r="H460" s="15">
        <v>0</v>
      </c>
      <c r="I460" s="15">
        <v>0</v>
      </c>
      <c r="J460" s="12">
        <f>OR(F460&lt;&gt;0,G460&lt;&gt;0,H460&lt;&gt;0,I460&lt;&gt;0)*(F460 + (F460 = 0))*(G460 + (G460 = 0))*(H460 + (H460 = 0))*(I460 + (I460 = 0))</f>
        <v>38.61</v>
      </c>
      <c r="K460" s="11"/>
      <c r="L460" s="11"/>
      <c r="M460" s="11"/>
    </row>
    <row r="461" spans="1:13" x14ac:dyDescent="0.2">
      <c r="A461" s="11"/>
      <c r="B461" s="11"/>
      <c r="C461" s="11"/>
      <c r="D461" s="30"/>
      <c r="E461" s="10" t="s">
        <v>345</v>
      </c>
      <c r="F461" s="14">
        <v>-16.559999999999999</v>
      </c>
      <c r="G461" s="15">
        <v>0</v>
      </c>
      <c r="H461" s="15">
        <v>0</v>
      </c>
      <c r="I461" s="15">
        <v>0</v>
      </c>
      <c r="J461" s="12">
        <f>OR(F461&lt;&gt;0,G461&lt;&gt;0,H461&lt;&gt;0,I461&lt;&gt;0)*(F461 + (F461 = 0))*(G461 + (G461 = 0))*(H461 + (H461 = 0))*(I461 + (I461 = 0))</f>
        <v>-16.559999999999999</v>
      </c>
      <c r="K461" s="11"/>
      <c r="L461" s="11"/>
      <c r="M461" s="11"/>
    </row>
    <row r="462" spans="1:13" x14ac:dyDescent="0.2">
      <c r="A462" s="11"/>
      <c r="B462" s="11"/>
      <c r="C462" s="11"/>
      <c r="D462" s="30"/>
      <c r="E462" s="10" t="s">
        <v>15</v>
      </c>
      <c r="F462" s="14"/>
      <c r="G462" s="15"/>
      <c r="H462" s="15"/>
      <c r="I462" s="15"/>
      <c r="J462" s="12">
        <f>OR(F462&lt;&gt;0,G462&lt;&gt;0,H462&lt;&gt;0,I462&lt;&gt;0)*(F462 + (F462 = 0))*(G462 + (G462 = 0))*(H462 + (H462 = 0))*(I462 + (I462 = 0))</f>
        <v>0</v>
      </c>
      <c r="K462" s="11"/>
      <c r="L462" s="11"/>
      <c r="M462" s="11"/>
    </row>
    <row r="463" spans="1:13" x14ac:dyDescent="0.2">
      <c r="A463" s="11"/>
      <c r="B463" s="11"/>
      <c r="C463" s="11"/>
      <c r="D463" s="30"/>
      <c r="E463" s="11"/>
      <c r="F463" s="11"/>
      <c r="G463" s="11"/>
      <c r="H463" s="11"/>
      <c r="I463" s="11"/>
      <c r="J463" s="16" t="s">
        <v>346</v>
      </c>
      <c r="K463" s="17">
        <f>SUM(J458:J462)*1</f>
        <v>180.3</v>
      </c>
      <c r="L463" s="15">
        <v>48.4</v>
      </c>
      <c r="M463" s="17">
        <f>ROUND(K463*L463,2)</f>
        <v>8726.52</v>
      </c>
    </row>
    <row r="464" spans="1:13" ht="1" customHeight="1" x14ac:dyDescent="0.2">
      <c r="A464" s="18"/>
      <c r="B464" s="18"/>
      <c r="C464" s="18"/>
      <c r="D464" s="31"/>
      <c r="E464" s="18"/>
      <c r="F464" s="18"/>
      <c r="G464" s="18"/>
      <c r="H464" s="18"/>
      <c r="I464" s="18"/>
      <c r="J464" s="18"/>
      <c r="K464" s="18"/>
      <c r="L464" s="18"/>
      <c r="M464" s="18"/>
    </row>
    <row r="465" spans="1:13" x14ac:dyDescent="0.2">
      <c r="A465" s="9" t="s">
        <v>347</v>
      </c>
      <c r="B465" s="10" t="s">
        <v>20</v>
      </c>
      <c r="C465" s="10" t="s">
        <v>33</v>
      </c>
      <c r="D465" s="13" t="s">
        <v>348</v>
      </c>
      <c r="E465" s="11"/>
      <c r="F465" s="11"/>
      <c r="G465" s="11"/>
      <c r="H465" s="11"/>
      <c r="I465" s="11"/>
      <c r="J465" s="11"/>
      <c r="K465" s="12">
        <f>K469</f>
        <v>1</v>
      </c>
      <c r="L465" s="12">
        <f>L469</f>
        <v>586.85</v>
      </c>
      <c r="M465" s="12">
        <f>M469</f>
        <v>586.85</v>
      </c>
    </row>
    <row r="466" spans="1:13" ht="180" x14ac:dyDescent="0.2">
      <c r="A466" s="11"/>
      <c r="B466" s="11"/>
      <c r="C466" s="11"/>
      <c r="D466" s="13" t="s">
        <v>349</v>
      </c>
      <c r="E466" s="11"/>
      <c r="F466" s="11"/>
      <c r="G466" s="11"/>
      <c r="H466" s="11"/>
      <c r="I466" s="11"/>
      <c r="J466" s="11"/>
      <c r="K466" s="11"/>
      <c r="L466" s="11"/>
      <c r="M466" s="11"/>
    </row>
    <row r="467" spans="1:13" x14ac:dyDescent="0.2">
      <c r="A467" s="11"/>
      <c r="B467" s="11"/>
      <c r="C467" s="11"/>
      <c r="D467" s="30"/>
      <c r="E467" s="10" t="s">
        <v>203</v>
      </c>
      <c r="F467" s="14">
        <v>1</v>
      </c>
      <c r="G467" s="15">
        <v>0</v>
      </c>
      <c r="H467" s="15">
        <v>0</v>
      </c>
      <c r="I467" s="15">
        <v>0</v>
      </c>
      <c r="J467" s="12">
        <f>OR(F467&lt;&gt;0,G467&lt;&gt;0,H467&lt;&gt;0,I467&lt;&gt;0)*(F467 + (F467 = 0))*(G467 + (G467 = 0))*(H467 + (H467 = 0))*(I467 + (I467 = 0))</f>
        <v>1</v>
      </c>
      <c r="K467" s="11"/>
      <c r="L467" s="11"/>
      <c r="M467" s="11"/>
    </row>
    <row r="468" spans="1:13" x14ac:dyDescent="0.2">
      <c r="A468" s="11"/>
      <c r="B468" s="11"/>
      <c r="C468" s="11"/>
      <c r="D468" s="30"/>
      <c r="E468" s="10" t="s">
        <v>15</v>
      </c>
      <c r="F468" s="14"/>
      <c r="G468" s="15"/>
      <c r="H468" s="15"/>
      <c r="I468" s="15"/>
      <c r="J468" s="12">
        <f>OR(F468&lt;&gt;0,G468&lt;&gt;0,H468&lt;&gt;0,I468&lt;&gt;0)*(F468 + (F468 = 0))*(G468 + (G468 = 0))*(H468 + (H468 = 0))*(I468 + (I468 = 0))</f>
        <v>0</v>
      </c>
      <c r="K468" s="11"/>
      <c r="L468" s="11"/>
      <c r="M468" s="11"/>
    </row>
    <row r="469" spans="1:13" x14ac:dyDescent="0.2">
      <c r="A469" s="11"/>
      <c r="B469" s="11"/>
      <c r="C469" s="11"/>
      <c r="D469" s="30"/>
      <c r="E469" s="11"/>
      <c r="F469" s="11"/>
      <c r="G469" s="11"/>
      <c r="H469" s="11"/>
      <c r="I469" s="11"/>
      <c r="J469" s="16" t="s">
        <v>350</v>
      </c>
      <c r="K469" s="17">
        <f>SUM(J467:J468)*1</f>
        <v>1</v>
      </c>
      <c r="L469" s="15">
        <v>586.85</v>
      </c>
      <c r="M469" s="17">
        <f>ROUND(K469*L469,2)</f>
        <v>586.85</v>
      </c>
    </row>
    <row r="470" spans="1:13" ht="1" customHeight="1" x14ac:dyDescent="0.2">
      <c r="A470" s="18"/>
      <c r="B470" s="18"/>
      <c r="C470" s="18"/>
      <c r="D470" s="31"/>
      <c r="E470" s="18"/>
      <c r="F470" s="18"/>
      <c r="G470" s="18"/>
      <c r="H470" s="18"/>
      <c r="I470" s="18"/>
      <c r="J470" s="18"/>
      <c r="K470" s="18"/>
      <c r="L470" s="18"/>
      <c r="M470" s="18"/>
    </row>
    <row r="471" spans="1:13" x14ac:dyDescent="0.2">
      <c r="A471" s="9" t="s">
        <v>351</v>
      </c>
      <c r="B471" s="10" t="s">
        <v>20</v>
      </c>
      <c r="C471" s="10" t="s">
        <v>33</v>
      </c>
      <c r="D471" s="13" t="s">
        <v>352</v>
      </c>
      <c r="E471" s="11"/>
      <c r="F471" s="11"/>
      <c r="G471" s="11"/>
      <c r="H471" s="11"/>
      <c r="I471" s="11"/>
      <c r="J471" s="11"/>
      <c r="K471" s="12">
        <f>K475</f>
        <v>1</v>
      </c>
      <c r="L471" s="12">
        <f>L475</f>
        <v>459.8</v>
      </c>
      <c r="M471" s="12">
        <f>M475</f>
        <v>459.8</v>
      </c>
    </row>
    <row r="472" spans="1:13" ht="60" x14ac:dyDescent="0.2">
      <c r="A472" s="11"/>
      <c r="B472" s="11"/>
      <c r="C472" s="11"/>
      <c r="D472" s="13" t="s">
        <v>353</v>
      </c>
      <c r="E472" s="11"/>
      <c r="F472" s="11"/>
      <c r="G472" s="11"/>
      <c r="H472" s="11"/>
      <c r="I472" s="11"/>
      <c r="J472" s="11"/>
      <c r="K472" s="11"/>
      <c r="L472" s="11"/>
      <c r="M472" s="11"/>
    </row>
    <row r="473" spans="1:13" x14ac:dyDescent="0.2">
      <c r="A473" s="11"/>
      <c r="B473" s="11"/>
      <c r="C473" s="11"/>
      <c r="D473" s="30"/>
      <c r="E473" s="10" t="s">
        <v>354</v>
      </c>
      <c r="F473" s="14">
        <v>1</v>
      </c>
      <c r="G473" s="15">
        <v>0</v>
      </c>
      <c r="H473" s="15">
        <v>0</v>
      </c>
      <c r="I473" s="15">
        <v>0</v>
      </c>
      <c r="J473" s="12">
        <f>OR(F473&lt;&gt;0,G473&lt;&gt;0,H473&lt;&gt;0,I473&lt;&gt;0)*(F473 + (F473 = 0))*(G473 + (G473 = 0))*(H473 + (H473 = 0))*(I473 + (I473 = 0))</f>
        <v>1</v>
      </c>
      <c r="K473" s="11"/>
      <c r="L473" s="11"/>
      <c r="M473" s="11"/>
    </row>
    <row r="474" spans="1:13" x14ac:dyDescent="0.2">
      <c r="A474" s="11"/>
      <c r="B474" s="11"/>
      <c r="C474" s="11"/>
      <c r="D474" s="30"/>
      <c r="E474" s="10" t="s">
        <v>15</v>
      </c>
      <c r="F474" s="14"/>
      <c r="G474" s="15"/>
      <c r="H474" s="15"/>
      <c r="I474" s="15"/>
      <c r="J474" s="12">
        <f>OR(F474&lt;&gt;0,G474&lt;&gt;0,H474&lt;&gt;0,I474&lt;&gt;0)*(F474 + (F474 = 0))*(G474 + (G474 = 0))*(H474 + (H474 = 0))*(I474 + (I474 = 0))</f>
        <v>0</v>
      </c>
      <c r="K474" s="11"/>
      <c r="L474" s="11"/>
      <c r="M474" s="11"/>
    </row>
    <row r="475" spans="1:13" x14ac:dyDescent="0.2">
      <c r="A475" s="11"/>
      <c r="B475" s="11"/>
      <c r="C475" s="11"/>
      <c r="D475" s="30"/>
      <c r="E475" s="11"/>
      <c r="F475" s="11"/>
      <c r="G475" s="11"/>
      <c r="H475" s="11"/>
      <c r="I475" s="11"/>
      <c r="J475" s="16" t="s">
        <v>355</v>
      </c>
      <c r="K475" s="17">
        <f>SUM(J473:J474)*1</f>
        <v>1</v>
      </c>
      <c r="L475" s="15">
        <v>459.8</v>
      </c>
      <c r="M475" s="17">
        <f>ROUND(K475*L475,2)</f>
        <v>459.8</v>
      </c>
    </row>
    <row r="476" spans="1:13" ht="1" customHeight="1" x14ac:dyDescent="0.2">
      <c r="A476" s="18"/>
      <c r="B476" s="18"/>
      <c r="C476" s="18"/>
      <c r="D476" s="31"/>
      <c r="E476" s="18"/>
      <c r="F476" s="18"/>
      <c r="G476" s="18"/>
      <c r="H476" s="18"/>
      <c r="I476" s="18"/>
      <c r="J476" s="18"/>
      <c r="K476" s="18"/>
      <c r="L476" s="18"/>
      <c r="M476" s="18"/>
    </row>
    <row r="477" spans="1:13" x14ac:dyDescent="0.2">
      <c r="A477" s="9" t="s">
        <v>356</v>
      </c>
      <c r="B477" s="10" t="s">
        <v>20</v>
      </c>
      <c r="C477" s="10" t="s">
        <v>21</v>
      </c>
      <c r="D477" s="13" t="s">
        <v>357</v>
      </c>
      <c r="E477" s="11"/>
      <c r="F477" s="11"/>
      <c r="G477" s="11"/>
      <c r="H477" s="11"/>
      <c r="I477" s="11"/>
      <c r="J477" s="11"/>
      <c r="K477" s="12">
        <f>K481</f>
        <v>546.76</v>
      </c>
      <c r="L477" s="12">
        <f>L481</f>
        <v>7.5</v>
      </c>
      <c r="M477" s="12">
        <f>M481</f>
        <v>4100.7</v>
      </c>
    </row>
    <row r="478" spans="1:13" x14ac:dyDescent="0.2">
      <c r="A478" s="11"/>
      <c r="B478" s="11"/>
      <c r="C478" s="11"/>
      <c r="D478" s="13" t="s">
        <v>357</v>
      </c>
      <c r="E478" s="11"/>
      <c r="F478" s="11"/>
      <c r="G478" s="11"/>
      <c r="H478" s="11"/>
      <c r="I478" s="11"/>
      <c r="J478" s="11"/>
      <c r="K478" s="11"/>
      <c r="L478" s="11"/>
      <c r="M478" s="11"/>
    </row>
    <row r="479" spans="1:13" x14ac:dyDescent="0.2">
      <c r="A479" s="11"/>
      <c r="B479" s="11"/>
      <c r="C479" s="11"/>
      <c r="D479" s="30"/>
      <c r="E479" s="10" t="s">
        <v>358</v>
      </c>
      <c r="F479" s="14">
        <v>546.76</v>
      </c>
      <c r="G479" s="15">
        <v>0</v>
      </c>
      <c r="H479" s="15">
        <v>0</v>
      </c>
      <c r="I479" s="15">
        <v>0</v>
      </c>
      <c r="J479" s="12">
        <f>OR(F479&lt;&gt;0,G479&lt;&gt;0,H479&lt;&gt;0,I479&lt;&gt;0)*(F479 + (F479 = 0))*(G479 + (G479 = 0))*(H479 + (H479 = 0))*(I479 + (I479 = 0))</f>
        <v>546.76</v>
      </c>
      <c r="K479" s="11"/>
      <c r="L479" s="11"/>
      <c r="M479" s="11"/>
    </row>
    <row r="480" spans="1:13" x14ac:dyDescent="0.2">
      <c r="A480" s="11"/>
      <c r="B480" s="11"/>
      <c r="C480" s="11"/>
      <c r="D480" s="30"/>
      <c r="E480" s="10" t="s">
        <v>15</v>
      </c>
      <c r="F480" s="14"/>
      <c r="G480" s="15"/>
      <c r="H480" s="15"/>
      <c r="I480" s="15"/>
      <c r="J480" s="12">
        <f>OR(F480&lt;&gt;0,G480&lt;&gt;0,H480&lt;&gt;0,I480&lt;&gt;0)*(F480 + (F480 = 0))*(G480 + (G480 = 0))*(H480 + (H480 = 0))*(I480 + (I480 = 0))</f>
        <v>0</v>
      </c>
      <c r="K480" s="11"/>
      <c r="L480" s="11"/>
      <c r="M480" s="11"/>
    </row>
    <row r="481" spans="1:13" x14ac:dyDescent="0.2">
      <c r="A481" s="11"/>
      <c r="B481" s="11"/>
      <c r="C481" s="11"/>
      <c r="D481" s="30"/>
      <c r="E481" s="11"/>
      <c r="F481" s="11"/>
      <c r="G481" s="11"/>
      <c r="H481" s="11"/>
      <c r="I481" s="11"/>
      <c r="J481" s="16" t="s">
        <v>359</v>
      </c>
      <c r="K481" s="17">
        <f>SUM(J479:J480)*1</f>
        <v>546.76</v>
      </c>
      <c r="L481" s="15">
        <v>7.5</v>
      </c>
      <c r="M481" s="17">
        <f>ROUND(K481*L481,2)</f>
        <v>4100.7</v>
      </c>
    </row>
    <row r="482" spans="1:13" ht="1" customHeight="1" x14ac:dyDescent="0.2">
      <c r="A482" s="18"/>
      <c r="B482" s="18"/>
      <c r="C482" s="18"/>
      <c r="D482" s="31"/>
      <c r="E482" s="18"/>
      <c r="F482" s="18"/>
      <c r="G482" s="18"/>
      <c r="H482" s="18"/>
      <c r="I482" s="18"/>
      <c r="J482" s="18"/>
      <c r="K482" s="18"/>
      <c r="L482" s="18"/>
      <c r="M482" s="18"/>
    </row>
    <row r="483" spans="1:13" x14ac:dyDescent="0.2">
      <c r="A483" s="9" t="s">
        <v>360</v>
      </c>
      <c r="B483" s="10" t="s">
        <v>20</v>
      </c>
      <c r="C483" s="10" t="s">
        <v>92</v>
      </c>
      <c r="D483" s="13" t="s">
        <v>361</v>
      </c>
      <c r="E483" s="11"/>
      <c r="F483" s="11"/>
      <c r="G483" s="11"/>
      <c r="H483" s="11"/>
      <c r="I483" s="11"/>
      <c r="J483" s="11"/>
      <c r="K483" s="12">
        <f>K487</f>
        <v>1</v>
      </c>
      <c r="L483" s="12">
        <f>L487</f>
        <v>508.2</v>
      </c>
      <c r="M483" s="12">
        <f>M487</f>
        <v>508.2</v>
      </c>
    </row>
    <row r="484" spans="1:13" x14ac:dyDescent="0.2">
      <c r="A484" s="11"/>
      <c r="B484" s="11"/>
      <c r="C484" s="11"/>
      <c r="D484" s="13" t="s">
        <v>361</v>
      </c>
      <c r="E484" s="11"/>
      <c r="F484" s="11"/>
      <c r="G484" s="11"/>
      <c r="H484" s="11"/>
      <c r="I484" s="11"/>
      <c r="J484" s="11"/>
      <c r="K484" s="11"/>
      <c r="L484" s="11"/>
      <c r="M484" s="11"/>
    </row>
    <row r="485" spans="1:13" x14ac:dyDescent="0.2">
      <c r="A485" s="11"/>
      <c r="B485" s="11"/>
      <c r="C485" s="11"/>
      <c r="D485" s="30"/>
      <c r="E485" s="10" t="s">
        <v>362</v>
      </c>
      <c r="F485" s="14">
        <v>1</v>
      </c>
      <c r="G485" s="15">
        <v>0</v>
      </c>
      <c r="H485" s="15">
        <v>0</v>
      </c>
      <c r="I485" s="15">
        <v>0</v>
      </c>
      <c r="J485" s="12">
        <f>OR(F485&lt;&gt;0,G485&lt;&gt;0,H485&lt;&gt;0,I485&lt;&gt;0)*(F485 + (F485 = 0))*(G485 + (G485 = 0))*(H485 + (H485 = 0))*(I485 + (I485 = 0))</f>
        <v>1</v>
      </c>
      <c r="K485" s="11"/>
      <c r="L485" s="11"/>
      <c r="M485" s="11"/>
    </row>
    <row r="486" spans="1:13" x14ac:dyDescent="0.2">
      <c r="A486" s="11"/>
      <c r="B486" s="11"/>
      <c r="C486" s="11"/>
      <c r="D486" s="30"/>
      <c r="E486" s="10" t="s">
        <v>15</v>
      </c>
      <c r="F486" s="14"/>
      <c r="G486" s="15"/>
      <c r="H486" s="15"/>
      <c r="I486" s="15"/>
      <c r="J486" s="12">
        <f>OR(F486&lt;&gt;0,G486&lt;&gt;0,H486&lt;&gt;0,I486&lt;&gt;0)*(F486 + (F486 = 0))*(G486 + (G486 = 0))*(H486 + (H486 = 0))*(I486 + (I486 = 0))</f>
        <v>0</v>
      </c>
      <c r="K486" s="11"/>
      <c r="L486" s="11"/>
      <c r="M486" s="11"/>
    </row>
    <row r="487" spans="1:13" x14ac:dyDescent="0.2">
      <c r="A487" s="11"/>
      <c r="B487" s="11"/>
      <c r="C487" s="11"/>
      <c r="D487" s="30"/>
      <c r="E487" s="11"/>
      <c r="F487" s="11"/>
      <c r="G487" s="11"/>
      <c r="H487" s="11"/>
      <c r="I487" s="11"/>
      <c r="J487" s="16" t="s">
        <v>363</v>
      </c>
      <c r="K487" s="17">
        <f>SUM(J485:J486)*1</f>
        <v>1</v>
      </c>
      <c r="L487" s="15">
        <v>508.2</v>
      </c>
      <c r="M487" s="17">
        <f>ROUND(K487*L487,2)</f>
        <v>508.2</v>
      </c>
    </row>
    <row r="488" spans="1:13" ht="1" customHeight="1" x14ac:dyDescent="0.2">
      <c r="A488" s="18"/>
      <c r="B488" s="18"/>
      <c r="C488" s="18"/>
      <c r="D488" s="31"/>
      <c r="E488" s="18"/>
      <c r="F488" s="18"/>
      <c r="G488" s="18"/>
      <c r="H488" s="18"/>
      <c r="I488" s="18"/>
      <c r="J488" s="18"/>
      <c r="K488" s="18"/>
      <c r="L488" s="18"/>
      <c r="M488" s="18"/>
    </row>
    <row r="489" spans="1:13" x14ac:dyDescent="0.2">
      <c r="A489" s="9" t="s">
        <v>364</v>
      </c>
      <c r="B489" s="10" t="s">
        <v>20</v>
      </c>
      <c r="C489" s="10" t="s">
        <v>21</v>
      </c>
      <c r="D489" s="13" t="s">
        <v>365</v>
      </c>
      <c r="E489" s="11"/>
      <c r="F489" s="11"/>
      <c r="G489" s="11"/>
      <c r="H489" s="11"/>
      <c r="I489" s="11"/>
      <c r="J489" s="11"/>
      <c r="K489" s="12">
        <f>K493</f>
        <v>93.4</v>
      </c>
      <c r="L489" s="12">
        <f>L493</f>
        <v>290.39999999999998</v>
      </c>
      <c r="M489" s="12">
        <f>M493</f>
        <v>27123.360000000001</v>
      </c>
    </row>
    <row r="490" spans="1:13" x14ac:dyDescent="0.2">
      <c r="A490" s="11"/>
      <c r="B490" s="11"/>
      <c r="C490" s="11"/>
      <c r="D490" s="13" t="s">
        <v>365</v>
      </c>
      <c r="E490" s="11"/>
      <c r="F490" s="11"/>
      <c r="G490" s="11"/>
      <c r="H490" s="11"/>
      <c r="I490" s="11"/>
      <c r="J490" s="11"/>
      <c r="K490" s="11"/>
      <c r="L490" s="11"/>
      <c r="M490" s="11"/>
    </row>
    <row r="491" spans="1:13" x14ac:dyDescent="0.2">
      <c r="A491" s="11"/>
      <c r="B491" s="11"/>
      <c r="C491" s="11"/>
      <c r="D491" s="30"/>
      <c r="E491" s="10" t="s">
        <v>366</v>
      </c>
      <c r="F491" s="14">
        <v>93.4</v>
      </c>
      <c r="G491" s="15">
        <v>0</v>
      </c>
      <c r="H491" s="15">
        <v>0</v>
      </c>
      <c r="I491" s="15">
        <v>0</v>
      </c>
      <c r="J491" s="12">
        <f>OR(F491&lt;&gt;0,G491&lt;&gt;0,H491&lt;&gt;0,I491&lt;&gt;0)*(F491 + (F491 = 0))*(G491 + (G491 = 0))*(H491 + (H491 = 0))*(I491 + (I491 = 0))</f>
        <v>93.4</v>
      </c>
      <c r="K491" s="11"/>
      <c r="L491" s="11"/>
      <c r="M491" s="11"/>
    </row>
    <row r="492" spans="1:13" x14ac:dyDescent="0.2">
      <c r="A492" s="11"/>
      <c r="B492" s="11"/>
      <c r="C492" s="11"/>
      <c r="D492" s="30"/>
      <c r="E492" s="10" t="s">
        <v>15</v>
      </c>
      <c r="F492" s="14"/>
      <c r="G492" s="15"/>
      <c r="H492" s="15"/>
      <c r="I492" s="15"/>
      <c r="J492" s="12">
        <f>OR(F492&lt;&gt;0,G492&lt;&gt;0,H492&lt;&gt;0,I492&lt;&gt;0)*(F492 + (F492 = 0))*(G492 + (G492 = 0))*(H492 + (H492 = 0))*(I492 + (I492 = 0))</f>
        <v>0</v>
      </c>
      <c r="K492" s="11"/>
      <c r="L492" s="11"/>
      <c r="M492" s="11"/>
    </row>
    <row r="493" spans="1:13" x14ac:dyDescent="0.2">
      <c r="A493" s="11"/>
      <c r="B493" s="11"/>
      <c r="C493" s="11"/>
      <c r="D493" s="30"/>
      <c r="E493" s="11"/>
      <c r="F493" s="11"/>
      <c r="G493" s="11"/>
      <c r="H493" s="11"/>
      <c r="I493" s="11"/>
      <c r="J493" s="16" t="s">
        <v>367</v>
      </c>
      <c r="K493" s="17">
        <f>SUM(J491:J492)*1</f>
        <v>93.4</v>
      </c>
      <c r="L493" s="15">
        <v>290.39999999999998</v>
      </c>
      <c r="M493" s="17">
        <f>ROUND(K493*L493,2)</f>
        <v>27123.360000000001</v>
      </c>
    </row>
    <row r="494" spans="1:13" ht="1" customHeight="1" x14ac:dyDescent="0.2">
      <c r="A494" s="18"/>
      <c r="B494" s="18"/>
      <c r="C494" s="18"/>
      <c r="D494" s="31"/>
      <c r="E494" s="18"/>
      <c r="F494" s="18"/>
      <c r="G494" s="18"/>
      <c r="H494" s="18"/>
      <c r="I494" s="18"/>
      <c r="J494" s="18"/>
      <c r="K494" s="18"/>
      <c r="L494" s="18"/>
      <c r="M494" s="18"/>
    </row>
    <row r="495" spans="1:13" x14ac:dyDescent="0.2">
      <c r="A495" s="9" t="s">
        <v>368</v>
      </c>
      <c r="B495" s="10" t="s">
        <v>20</v>
      </c>
      <c r="C495" s="10" t="s">
        <v>21</v>
      </c>
      <c r="D495" s="13" t="s">
        <v>369</v>
      </c>
      <c r="E495" s="11"/>
      <c r="F495" s="11"/>
      <c r="G495" s="11"/>
      <c r="H495" s="11"/>
      <c r="I495" s="11"/>
      <c r="J495" s="11"/>
      <c r="K495" s="12">
        <f>K499</f>
        <v>20</v>
      </c>
      <c r="L495" s="12">
        <f>L499</f>
        <v>32.07</v>
      </c>
      <c r="M495" s="12">
        <f>M499</f>
        <v>641.4</v>
      </c>
    </row>
    <row r="496" spans="1:13" x14ac:dyDescent="0.2">
      <c r="A496" s="11"/>
      <c r="B496" s="11"/>
      <c r="C496" s="11"/>
      <c r="D496" s="13" t="s">
        <v>369</v>
      </c>
      <c r="E496" s="11"/>
      <c r="F496" s="11"/>
      <c r="G496" s="11"/>
      <c r="H496" s="11"/>
      <c r="I496" s="11"/>
      <c r="J496" s="11"/>
      <c r="K496" s="11"/>
      <c r="L496" s="11"/>
      <c r="M496" s="11"/>
    </row>
    <row r="497" spans="1:13" x14ac:dyDescent="0.2">
      <c r="A497" s="11"/>
      <c r="B497" s="11"/>
      <c r="C497" s="11"/>
      <c r="D497" s="30"/>
      <c r="E497" s="10" t="s">
        <v>248</v>
      </c>
      <c r="F497" s="14">
        <v>20</v>
      </c>
      <c r="G497" s="15">
        <v>0</v>
      </c>
      <c r="H497" s="15">
        <v>0</v>
      </c>
      <c r="I497" s="15">
        <v>0</v>
      </c>
      <c r="J497" s="12">
        <f>OR(F497&lt;&gt;0,G497&lt;&gt;0,H497&lt;&gt;0,I497&lt;&gt;0)*(F497 + (F497 = 0))*(G497 + (G497 = 0))*(H497 + (H497 = 0))*(I497 + (I497 = 0))</f>
        <v>20</v>
      </c>
      <c r="K497" s="11"/>
      <c r="L497" s="11"/>
      <c r="M497" s="11"/>
    </row>
    <row r="498" spans="1:13" x14ac:dyDescent="0.2">
      <c r="A498" s="11"/>
      <c r="B498" s="11"/>
      <c r="C498" s="11"/>
      <c r="D498" s="30"/>
      <c r="E498" s="10" t="s">
        <v>15</v>
      </c>
      <c r="F498" s="14"/>
      <c r="G498" s="15"/>
      <c r="H498" s="15"/>
      <c r="I498" s="15"/>
      <c r="J498" s="12">
        <f>OR(F498&lt;&gt;0,G498&lt;&gt;0,H498&lt;&gt;0,I498&lt;&gt;0)*(F498 + (F498 = 0))*(G498 + (G498 = 0))*(H498 + (H498 = 0))*(I498 + (I498 = 0))</f>
        <v>0</v>
      </c>
      <c r="K498" s="11"/>
      <c r="L498" s="11"/>
      <c r="M498" s="11"/>
    </row>
    <row r="499" spans="1:13" x14ac:dyDescent="0.2">
      <c r="A499" s="11"/>
      <c r="B499" s="11"/>
      <c r="C499" s="11"/>
      <c r="D499" s="30"/>
      <c r="E499" s="11"/>
      <c r="F499" s="11"/>
      <c r="G499" s="11"/>
      <c r="H499" s="11"/>
      <c r="I499" s="11"/>
      <c r="J499" s="16" t="s">
        <v>370</v>
      </c>
      <c r="K499" s="17">
        <f>SUM(J497:J498)*1</f>
        <v>20</v>
      </c>
      <c r="L499" s="15">
        <v>32.07</v>
      </c>
      <c r="M499" s="17">
        <f>ROUND(K499*L499,2)</f>
        <v>641.4</v>
      </c>
    </row>
    <row r="500" spans="1:13" ht="1" customHeight="1" x14ac:dyDescent="0.2">
      <c r="A500" s="18"/>
      <c r="B500" s="18"/>
      <c r="C500" s="18"/>
      <c r="D500" s="31"/>
      <c r="E500" s="18"/>
      <c r="F500" s="18"/>
      <c r="G500" s="18"/>
      <c r="H500" s="18"/>
      <c r="I500" s="18"/>
      <c r="J500" s="18"/>
      <c r="K500" s="18"/>
      <c r="L500" s="18"/>
      <c r="M500" s="18"/>
    </row>
    <row r="501" spans="1:13" x14ac:dyDescent="0.2">
      <c r="A501" s="11"/>
      <c r="B501" s="11"/>
      <c r="C501" s="11"/>
      <c r="D501" s="30"/>
      <c r="E501" s="11"/>
      <c r="F501" s="11"/>
      <c r="G501" s="11"/>
      <c r="H501" s="11"/>
      <c r="I501" s="11"/>
      <c r="J501" s="16" t="s">
        <v>371</v>
      </c>
      <c r="K501" s="15">
        <v>1</v>
      </c>
      <c r="L501" s="17">
        <f>M263+M269+M275+M281+M287+M294+M312+M318+M325+M333+M339+M346+M377+M394+M400+M410+M435+M442+M449+M456+M465+M471+M477+M483+M489+M495</f>
        <v>162891.75</v>
      </c>
      <c r="M501" s="17">
        <f>ROUND(K501*L501,2)</f>
        <v>162891.75</v>
      </c>
    </row>
    <row r="502" spans="1:13" ht="1" customHeight="1" x14ac:dyDescent="0.2">
      <c r="A502" s="18"/>
      <c r="B502" s="18"/>
      <c r="C502" s="18"/>
      <c r="D502" s="31"/>
      <c r="E502" s="18"/>
      <c r="F502" s="18"/>
      <c r="G502" s="18"/>
      <c r="H502" s="18"/>
      <c r="I502" s="18"/>
      <c r="J502" s="18"/>
      <c r="K502" s="18"/>
      <c r="L502" s="18"/>
      <c r="M502" s="18"/>
    </row>
    <row r="503" spans="1:13" x14ac:dyDescent="0.2">
      <c r="A503" s="19" t="s">
        <v>372</v>
      </c>
      <c r="B503" s="19" t="s">
        <v>14</v>
      </c>
      <c r="C503" s="19" t="s">
        <v>15</v>
      </c>
      <c r="D503" s="32" t="s">
        <v>373</v>
      </c>
      <c r="E503" s="20"/>
      <c r="F503" s="20"/>
      <c r="G503" s="20"/>
      <c r="H503" s="20"/>
      <c r="I503" s="20"/>
      <c r="J503" s="20"/>
      <c r="K503" s="21">
        <f>K702</f>
        <v>1</v>
      </c>
      <c r="L503" s="21">
        <f>L702</f>
        <v>24601.57</v>
      </c>
      <c r="M503" s="21">
        <f>M702</f>
        <v>24601.57</v>
      </c>
    </row>
    <row r="504" spans="1:13" x14ac:dyDescent="0.2">
      <c r="A504" s="9" t="s">
        <v>374</v>
      </c>
      <c r="B504" s="10" t="s">
        <v>20</v>
      </c>
      <c r="C504" s="10" t="s">
        <v>142</v>
      </c>
      <c r="D504" s="13" t="s">
        <v>375</v>
      </c>
      <c r="E504" s="11"/>
      <c r="F504" s="11"/>
      <c r="G504" s="11"/>
      <c r="H504" s="11"/>
      <c r="I504" s="11"/>
      <c r="J504" s="11"/>
      <c r="K504" s="12">
        <f>K528</f>
        <v>7.54</v>
      </c>
      <c r="L504" s="12">
        <f>L528</f>
        <v>135.52000000000001</v>
      </c>
      <c r="M504" s="12">
        <f>M528</f>
        <v>1021.82</v>
      </c>
    </row>
    <row r="505" spans="1:13" ht="24" x14ac:dyDescent="0.2">
      <c r="A505" s="11"/>
      <c r="B505" s="11"/>
      <c r="C505" s="11"/>
      <c r="D505" s="13" t="s">
        <v>376</v>
      </c>
      <c r="E505" s="11"/>
      <c r="F505" s="11"/>
      <c r="G505" s="11"/>
      <c r="H505" s="11"/>
      <c r="I505" s="11"/>
      <c r="J505" s="11"/>
      <c r="K505" s="11"/>
      <c r="L505" s="11"/>
      <c r="M505" s="11"/>
    </row>
    <row r="506" spans="1:13" x14ac:dyDescent="0.2">
      <c r="A506" s="11"/>
      <c r="B506" s="11"/>
      <c r="C506" s="11"/>
      <c r="D506" s="30"/>
      <c r="E506" s="10" t="s">
        <v>289</v>
      </c>
      <c r="F506" s="14">
        <v>2</v>
      </c>
      <c r="G506" s="15">
        <v>4.5</v>
      </c>
      <c r="H506" s="15">
        <v>0.45</v>
      </c>
      <c r="I506" s="15">
        <v>0.1</v>
      </c>
      <c r="J506" s="12">
        <f t="shared" ref="J506:J527" si="8">OR(F506&lt;&gt;0,G506&lt;&gt;0,H506&lt;&gt;0,I506&lt;&gt;0)*(F506 + (F506 = 0))*(G506 + (G506 = 0))*(H506 + (H506 = 0))*(I506 + (I506 = 0))</f>
        <v>0.41</v>
      </c>
      <c r="K506" s="11"/>
      <c r="L506" s="11"/>
      <c r="M506" s="11"/>
    </row>
    <row r="507" spans="1:13" x14ac:dyDescent="0.2">
      <c r="A507" s="11"/>
      <c r="B507" s="11"/>
      <c r="C507" s="11"/>
      <c r="D507" s="30"/>
      <c r="E507" s="10" t="s">
        <v>301</v>
      </c>
      <c r="F507" s="14">
        <v>2</v>
      </c>
      <c r="G507" s="15">
        <v>4.5</v>
      </c>
      <c r="H507" s="15">
        <v>0.45</v>
      </c>
      <c r="I507" s="15">
        <v>0.1</v>
      </c>
      <c r="J507" s="12">
        <f t="shared" si="8"/>
        <v>0.41</v>
      </c>
      <c r="K507" s="11"/>
      <c r="L507" s="11"/>
      <c r="M507" s="11"/>
    </row>
    <row r="508" spans="1:13" x14ac:dyDescent="0.2">
      <c r="A508" s="11"/>
      <c r="B508" s="11"/>
      <c r="C508" s="11"/>
      <c r="D508" s="30"/>
      <c r="E508" s="10" t="s">
        <v>291</v>
      </c>
      <c r="F508" s="14">
        <v>1</v>
      </c>
      <c r="G508" s="15">
        <v>3.8</v>
      </c>
      <c r="H508" s="15">
        <v>0.45</v>
      </c>
      <c r="I508" s="15">
        <v>0.1</v>
      </c>
      <c r="J508" s="12">
        <f t="shared" si="8"/>
        <v>0.17</v>
      </c>
      <c r="K508" s="11"/>
      <c r="L508" s="11"/>
      <c r="M508" s="11"/>
    </row>
    <row r="509" spans="1:13" x14ac:dyDescent="0.2">
      <c r="A509" s="11"/>
      <c r="B509" s="11"/>
      <c r="C509" s="11"/>
      <c r="D509" s="30"/>
      <c r="E509" s="10" t="s">
        <v>15</v>
      </c>
      <c r="F509" s="14">
        <v>1</v>
      </c>
      <c r="G509" s="15">
        <v>1.4</v>
      </c>
      <c r="H509" s="15">
        <v>0.45</v>
      </c>
      <c r="I509" s="15">
        <v>0.1</v>
      </c>
      <c r="J509" s="12">
        <f t="shared" si="8"/>
        <v>0.06</v>
      </c>
      <c r="K509" s="11"/>
      <c r="L509" s="11"/>
      <c r="M509" s="11"/>
    </row>
    <row r="510" spans="1:13" x14ac:dyDescent="0.2">
      <c r="A510" s="11"/>
      <c r="B510" s="11"/>
      <c r="C510" s="11"/>
      <c r="D510" s="30"/>
      <c r="E510" s="10" t="s">
        <v>15</v>
      </c>
      <c r="F510" s="14">
        <v>1</v>
      </c>
      <c r="G510" s="15">
        <v>4</v>
      </c>
      <c r="H510" s="15">
        <v>0.45</v>
      </c>
      <c r="I510" s="15">
        <v>0.1</v>
      </c>
      <c r="J510" s="12">
        <f t="shared" si="8"/>
        <v>0.18</v>
      </c>
      <c r="K510" s="11"/>
      <c r="L510" s="11"/>
      <c r="M510" s="11"/>
    </row>
    <row r="511" spans="1:13" x14ac:dyDescent="0.2">
      <c r="A511" s="11"/>
      <c r="B511" s="11"/>
      <c r="C511" s="11"/>
      <c r="D511" s="30"/>
      <c r="E511" s="10" t="s">
        <v>15</v>
      </c>
      <c r="F511" s="14">
        <v>1</v>
      </c>
      <c r="G511" s="15">
        <v>8</v>
      </c>
      <c r="H511" s="15">
        <v>0.45</v>
      </c>
      <c r="I511" s="15">
        <v>0.1</v>
      </c>
      <c r="J511" s="12">
        <f t="shared" si="8"/>
        <v>0.36</v>
      </c>
      <c r="K511" s="11"/>
      <c r="L511" s="11"/>
      <c r="M511" s="11"/>
    </row>
    <row r="512" spans="1:13" x14ac:dyDescent="0.2">
      <c r="A512" s="11"/>
      <c r="B512" s="11"/>
      <c r="C512" s="11"/>
      <c r="D512" s="30"/>
      <c r="E512" s="10" t="s">
        <v>15</v>
      </c>
      <c r="F512" s="14">
        <v>1</v>
      </c>
      <c r="G512" s="15">
        <v>0.5</v>
      </c>
      <c r="H512" s="15">
        <v>0.45</v>
      </c>
      <c r="I512" s="15">
        <v>0.1</v>
      </c>
      <c r="J512" s="12">
        <f t="shared" si="8"/>
        <v>0.02</v>
      </c>
      <c r="K512" s="11"/>
      <c r="L512" s="11"/>
      <c r="M512" s="11"/>
    </row>
    <row r="513" spans="1:13" x14ac:dyDescent="0.2">
      <c r="A513" s="11"/>
      <c r="B513" s="11"/>
      <c r="C513" s="11"/>
      <c r="D513" s="30"/>
      <c r="E513" s="10" t="s">
        <v>15</v>
      </c>
      <c r="F513" s="14">
        <v>1</v>
      </c>
      <c r="G513" s="15">
        <v>5</v>
      </c>
      <c r="H513" s="15">
        <v>0.45</v>
      </c>
      <c r="I513" s="15">
        <v>0.1</v>
      </c>
      <c r="J513" s="12">
        <f t="shared" si="8"/>
        <v>0.23</v>
      </c>
      <c r="K513" s="11"/>
      <c r="L513" s="11"/>
      <c r="M513" s="11"/>
    </row>
    <row r="514" spans="1:13" x14ac:dyDescent="0.2">
      <c r="A514" s="11"/>
      <c r="B514" s="11"/>
      <c r="C514" s="11"/>
      <c r="D514" s="30"/>
      <c r="E514" s="10" t="s">
        <v>15</v>
      </c>
      <c r="F514" s="14">
        <v>1</v>
      </c>
      <c r="G514" s="15">
        <v>5.7</v>
      </c>
      <c r="H514" s="15">
        <v>0.45</v>
      </c>
      <c r="I514" s="15">
        <v>0.1</v>
      </c>
      <c r="J514" s="12">
        <f t="shared" si="8"/>
        <v>0.26</v>
      </c>
      <c r="K514" s="11"/>
      <c r="L514" s="11"/>
      <c r="M514" s="11"/>
    </row>
    <row r="515" spans="1:13" x14ac:dyDescent="0.2">
      <c r="A515" s="11"/>
      <c r="B515" s="11"/>
      <c r="C515" s="11"/>
      <c r="D515" s="30"/>
      <c r="E515" s="10" t="s">
        <v>377</v>
      </c>
      <c r="F515" s="14">
        <v>2</v>
      </c>
      <c r="G515" s="15">
        <v>1</v>
      </c>
      <c r="H515" s="15">
        <v>0.45</v>
      </c>
      <c r="I515" s="15">
        <v>0.1</v>
      </c>
      <c r="J515" s="12">
        <f t="shared" si="8"/>
        <v>0.09</v>
      </c>
      <c r="K515" s="11"/>
      <c r="L515" s="11"/>
      <c r="M515" s="11"/>
    </row>
    <row r="516" spans="1:13" x14ac:dyDescent="0.2">
      <c r="A516" s="11"/>
      <c r="B516" s="11"/>
      <c r="C516" s="11"/>
      <c r="D516" s="30"/>
      <c r="E516" s="10" t="s">
        <v>15</v>
      </c>
      <c r="F516" s="14">
        <v>1</v>
      </c>
      <c r="G516" s="15">
        <v>8</v>
      </c>
      <c r="H516" s="15">
        <v>0.45</v>
      </c>
      <c r="I516" s="15">
        <v>0.1</v>
      </c>
      <c r="J516" s="12">
        <f t="shared" si="8"/>
        <v>0.36</v>
      </c>
      <c r="K516" s="11"/>
      <c r="L516" s="11"/>
      <c r="M516" s="11"/>
    </row>
    <row r="517" spans="1:13" x14ac:dyDescent="0.2">
      <c r="A517" s="11"/>
      <c r="B517" s="11"/>
      <c r="C517" s="11"/>
      <c r="D517" s="30"/>
      <c r="E517" s="10" t="s">
        <v>378</v>
      </c>
      <c r="F517" s="14">
        <v>1</v>
      </c>
      <c r="G517" s="15">
        <v>1.2</v>
      </c>
      <c r="H517" s="15">
        <v>1</v>
      </c>
      <c r="I517" s="15">
        <v>0.1</v>
      </c>
      <c r="J517" s="12">
        <f t="shared" si="8"/>
        <v>0.12</v>
      </c>
      <c r="K517" s="11"/>
      <c r="L517" s="11"/>
      <c r="M517" s="11"/>
    </row>
    <row r="518" spans="1:13" x14ac:dyDescent="0.2">
      <c r="A518" s="11"/>
      <c r="B518" s="11"/>
      <c r="C518" s="11"/>
      <c r="D518" s="30"/>
      <c r="E518" s="10" t="s">
        <v>379</v>
      </c>
      <c r="F518" s="14">
        <v>1</v>
      </c>
      <c r="G518" s="15">
        <v>14</v>
      </c>
      <c r="H518" s="15">
        <v>0.45</v>
      </c>
      <c r="I518" s="15">
        <v>0.1</v>
      </c>
      <c r="J518" s="12">
        <f t="shared" si="8"/>
        <v>0.63</v>
      </c>
      <c r="K518" s="11"/>
      <c r="L518" s="11"/>
      <c r="M518" s="11"/>
    </row>
    <row r="519" spans="1:13" x14ac:dyDescent="0.2">
      <c r="A519" s="11"/>
      <c r="B519" s="11"/>
      <c r="C519" s="11"/>
      <c r="D519" s="30"/>
      <c r="E519" s="10" t="s">
        <v>15</v>
      </c>
      <c r="F519" s="14">
        <v>2</v>
      </c>
      <c r="G519" s="15">
        <v>1</v>
      </c>
      <c r="H519" s="15">
        <v>0.45</v>
      </c>
      <c r="I519" s="15">
        <v>0.1</v>
      </c>
      <c r="J519" s="12">
        <f t="shared" si="8"/>
        <v>0.09</v>
      </c>
      <c r="K519" s="11"/>
      <c r="L519" s="11"/>
      <c r="M519" s="11"/>
    </row>
    <row r="520" spans="1:13" x14ac:dyDescent="0.2">
      <c r="A520" s="11"/>
      <c r="B520" s="11"/>
      <c r="C520" s="11"/>
      <c r="D520" s="30"/>
      <c r="E520" s="10" t="s">
        <v>380</v>
      </c>
      <c r="F520" s="14">
        <v>2</v>
      </c>
      <c r="G520" s="15">
        <v>1</v>
      </c>
      <c r="H520" s="15">
        <v>0.45</v>
      </c>
      <c r="I520" s="15">
        <v>0.1</v>
      </c>
      <c r="J520" s="12">
        <f t="shared" si="8"/>
        <v>0.09</v>
      </c>
      <c r="K520" s="11"/>
      <c r="L520" s="11"/>
      <c r="M520" s="11"/>
    </row>
    <row r="521" spans="1:13" x14ac:dyDescent="0.2">
      <c r="A521" s="11"/>
      <c r="B521" s="11"/>
      <c r="C521" s="11"/>
      <c r="D521" s="30"/>
      <c r="E521" s="10" t="s">
        <v>15</v>
      </c>
      <c r="F521" s="14">
        <v>1</v>
      </c>
      <c r="G521" s="15">
        <v>4</v>
      </c>
      <c r="H521" s="15">
        <v>0.45</v>
      </c>
      <c r="I521" s="15">
        <v>0.1</v>
      </c>
      <c r="J521" s="12">
        <f t="shared" si="8"/>
        <v>0.18</v>
      </c>
      <c r="K521" s="11"/>
      <c r="L521" s="11"/>
      <c r="M521" s="11"/>
    </row>
    <row r="522" spans="1:13" x14ac:dyDescent="0.2">
      <c r="A522" s="11"/>
      <c r="B522" s="11"/>
      <c r="C522" s="11"/>
      <c r="D522" s="30"/>
      <c r="E522" s="10" t="s">
        <v>381</v>
      </c>
      <c r="F522" s="14">
        <v>2</v>
      </c>
      <c r="G522" s="15">
        <v>4</v>
      </c>
      <c r="H522" s="15">
        <v>0.45</v>
      </c>
      <c r="I522" s="15">
        <v>0.1</v>
      </c>
      <c r="J522" s="12">
        <f t="shared" si="8"/>
        <v>0.36</v>
      </c>
      <c r="K522" s="11"/>
      <c r="L522" s="11"/>
      <c r="M522" s="11"/>
    </row>
    <row r="523" spans="1:13" x14ac:dyDescent="0.2">
      <c r="A523" s="11"/>
      <c r="B523" s="11"/>
      <c r="C523" s="11"/>
      <c r="D523" s="30"/>
      <c r="E523" s="10" t="s">
        <v>15</v>
      </c>
      <c r="F523" s="14">
        <v>1</v>
      </c>
      <c r="G523" s="15">
        <v>14</v>
      </c>
      <c r="H523" s="15">
        <v>0.45</v>
      </c>
      <c r="I523" s="15">
        <v>0.1</v>
      </c>
      <c r="J523" s="12">
        <f t="shared" si="8"/>
        <v>0.63</v>
      </c>
      <c r="K523" s="11"/>
      <c r="L523" s="11"/>
      <c r="M523" s="11"/>
    </row>
    <row r="524" spans="1:13" x14ac:dyDescent="0.2">
      <c r="A524" s="11"/>
      <c r="B524" s="11"/>
      <c r="C524" s="11"/>
      <c r="D524" s="30"/>
      <c r="E524" s="10" t="s">
        <v>15</v>
      </c>
      <c r="F524" s="14">
        <v>1</v>
      </c>
      <c r="G524" s="15">
        <v>8.5</v>
      </c>
      <c r="H524" s="15">
        <v>0.45</v>
      </c>
      <c r="I524" s="15">
        <v>0.1</v>
      </c>
      <c r="J524" s="12">
        <f t="shared" si="8"/>
        <v>0.38</v>
      </c>
      <c r="K524" s="11"/>
      <c r="L524" s="11"/>
      <c r="M524" s="11"/>
    </row>
    <row r="525" spans="1:13" x14ac:dyDescent="0.2">
      <c r="A525" s="11"/>
      <c r="B525" s="11"/>
      <c r="C525" s="11"/>
      <c r="D525" s="30"/>
      <c r="E525" s="10" t="s">
        <v>15</v>
      </c>
      <c r="F525" s="14">
        <v>1</v>
      </c>
      <c r="G525" s="15">
        <v>17</v>
      </c>
      <c r="H525" s="15">
        <v>0.45</v>
      </c>
      <c r="I525" s="15">
        <v>0.1</v>
      </c>
      <c r="J525" s="12">
        <f t="shared" si="8"/>
        <v>0.77</v>
      </c>
      <c r="K525" s="11"/>
      <c r="L525" s="11"/>
      <c r="M525" s="11"/>
    </row>
    <row r="526" spans="1:13" x14ac:dyDescent="0.2">
      <c r="A526" s="11"/>
      <c r="B526" s="11"/>
      <c r="C526" s="11"/>
      <c r="D526" s="30"/>
      <c r="E526" s="10" t="s">
        <v>382</v>
      </c>
      <c r="F526" s="14">
        <v>0.3</v>
      </c>
      <c r="G526" s="15">
        <v>5.8</v>
      </c>
      <c r="H526" s="15">
        <v>0</v>
      </c>
      <c r="I526" s="15">
        <v>0</v>
      </c>
      <c r="J526" s="12">
        <f t="shared" si="8"/>
        <v>1.74</v>
      </c>
      <c r="K526" s="11"/>
      <c r="L526" s="11"/>
      <c r="M526" s="11"/>
    </row>
    <row r="527" spans="1:13" x14ac:dyDescent="0.2">
      <c r="A527" s="11"/>
      <c r="B527" s="11"/>
      <c r="C527" s="11"/>
      <c r="D527" s="30"/>
      <c r="E527" s="10" t="s">
        <v>15</v>
      </c>
      <c r="F527" s="14"/>
      <c r="G527" s="15"/>
      <c r="H527" s="15"/>
      <c r="I527" s="15"/>
      <c r="J527" s="12">
        <f t="shared" si="8"/>
        <v>0</v>
      </c>
      <c r="K527" s="11"/>
      <c r="L527" s="11"/>
      <c r="M527" s="11"/>
    </row>
    <row r="528" spans="1:13" x14ac:dyDescent="0.2">
      <c r="A528" s="11"/>
      <c r="B528" s="11"/>
      <c r="C528" s="11"/>
      <c r="D528" s="30"/>
      <c r="E528" s="11"/>
      <c r="F528" s="11"/>
      <c r="G528" s="11"/>
      <c r="H528" s="11"/>
      <c r="I528" s="11"/>
      <c r="J528" s="16" t="s">
        <v>383</v>
      </c>
      <c r="K528" s="17">
        <f>SUM(J506:J527)*1</f>
        <v>7.54</v>
      </c>
      <c r="L528" s="15">
        <v>135.52000000000001</v>
      </c>
      <c r="M528" s="17">
        <f>ROUND(K528*L528,2)</f>
        <v>1021.82</v>
      </c>
    </row>
    <row r="529" spans="1:13" ht="1" customHeight="1" x14ac:dyDescent="0.2">
      <c r="A529" s="18"/>
      <c r="B529" s="18"/>
      <c r="C529" s="18"/>
      <c r="D529" s="31"/>
      <c r="E529" s="18"/>
      <c r="F529" s="18"/>
      <c r="G529" s="18"/>
      <c r="H529" s="18"/>
      <c r="I529" s="18"/>
      <c r="J529" s="18"/>
      <c r="K529" s="18"/>
      <c r="L529" s="18"/>
      <c r="M529" s="18"/>
    </row>
    <row r="530" spans="1:13" x14ac:dyDescent="0.2">
      <c r="A530" s="9" t="s">
        <v>384</v>
      </c>
      <c r="B530" s="10" t="s">
        <v>20</v>
      </c>
      <c r="C530" s="10" t="s">
        <v>142</v>
      </c>
      <c r="D530" s="13" t="s">
        <v>385</v>
      </c>
      <c r="E530" s="11"/>
      <c r="F530" s="11"/>
      <c r="G530" s="11"/>
      <c r="H530" s="11"/>
      <c r="I530" s="11"/>
      <c r="J530" s="11"/>
      <c r="K530" s="12">
        <f>K555</f>
        <v>42.3</v>
      </c>
      <c r="L530" s="12">
        <f>L555</f>
        <v>159.72</v>
      </c>
      <c r="M530" s="12">
        <f>M555</f>
        <v>6756.16</v>
      </c>
    </row>
    <row r="531" spans="1:13" ht="24" x14ac:dyDescent="0.2">
      <c r="A531" s="11"/>
      <c r="B531" s="11"/>
      <c r="C531" s="11"/>
      <c r="D531" s="13" t="s">
        <v>386</v>
      </c>
      <c r="E531" s="11"/>
      <c r="F531" s="11"/>
      <c r="G531" s="11"/>
      <c r="H531" s="11"/>
      <c r="I531" s="11"/>
      <c r="J531" s="11"/>
      <c r="K531" s="11"/>
      <c r="L531" s="11"/>
      <c r="M531" s="11"/>
    </row>
    <row r="532" spans="1:13" x14ac:dyDescent="0.2">
      <c r="A532" s="11"/>
      <c r="B532" s="11"/>
      <c r="C532" s="11"/>
      <c r="D532" s="30"/>
      <c r="E532" s="10" t="s">
        <v>387</v>
      </c>
      <c r="F532" s="14">
        <v>1</v>
      </c>
      <c r="G532" s="15">
        <v>3.2</v>
      </c>
      <c r="H532" s="15">
        <v>2.8</v>
      </c>
      <c r="I532" s="15">
        <v>0.5</v>
      </c>
      <c r="J532" s="12">
        <f t="shared" ref="J532:J554" si="9">OR(F532&lt;&gt;0,G532&lt;&gt;0,H532&lt;&gt;0,I532&lt;&gt;0)*(F532 + (F532 = 0))*(G532 + (G532 = 0))*(H532 + (H532 = 0))*(I532 + (I532 = 0))</f>
        <v>4.4800000000000004</v>
      </c>
      <c r="K532" s="11"/>
      <c r="L532" s="11"/>
      <c r="M532" s="11"/>
    </row>
    <row r="533" spans="1:13" x14ac:dyDescent="0.2">
      <c r="A533" s="11"/>
      <c r="B533" s="11"/>
      <c r="C533" s="11"/>
      <c r="D533" s="30"/>
      <c r="E533" s="10" t="s">
        <v>289</v>
      </c>
      <c r="F533" s="14">
        <v>1</v>
      </c>
      <c r="G533" s="15">
        <v>4.5</v>
      </c>
      <c r="H533" s="15">
        <v>0.45</v>
      </c>
      <c r="I533" s="15">
        <v>0.6</v>
      </c>
      <c r="J533" s="12">
        <f t="shared" si="9"/>
        <v>1.22</v>
      </c>
      <c r="K533" s="11"/>
      <c r="L533" s="11"/>
      <c r="M533" s="11"/>
    </row>
    <row r="534" spans="1:13" x14ac:dyDescent="0.2">
      <c r="A534" s="11"/>
      <c r="B534" s="11"/>
      <c r="C534" s="11"/>
      <c r="D534" s="30"/>
      <c r="E534" s="10" t="s">
        <v>301</v>
      </c>
      <c r="F534" s="14">
        <v>1</v>
      </c>
      <c r="G534" s="15">
        <v>4.5</v>
      </c>
      <c r="H534" s="15">
        <v>0.45</v>
      </c>
      <c r="I534" s="15">
        <v>0.6</v>
      </c>
      <c r="J534" s="12">
        <f t="shared" si="9"/>
        <v>1.22</v>
      </c>
      <c r="K534" s="11"/>
      <c r="L534" s="11"/>
      <c r="M534" s="11"/>
    </row>
    <row r="535" spans="1:13" x14ac:dyDescent="0.2">
      <c r="A535" s="11"/>
      <c r="B535" s="11"/>
      <c r="C535" s="11"/>
      <c r="D535" s="30"/>
      <c r="E535" s="10" t="s">
        <v>291</v>
      </c>
      <c r="F535" s="14">
        <v>1</v>
      </c>
      <c r="G535" s="15">
        <v>3.8</v>
      </c>
      <c r="H535" s="15">
        <v>0.45</v>
      </c>
      <c r="I535" s="15">
        <v>0.6</v>
      </c>
      <c r="J535" s="12">
        <f t="shared" si="9"/>
        <v>1.03</v>
      </c>
      <c r="K535" s="11"/>
      <c r="L535" s="11"/>
      <c r="M535" s="11"/>
    </row>
    <row r="536" spans="1:13" x14ac:dyDescent="0.2">
      <c r="A536" s="11"/>
      <c r="B536" s="11"/>
      <c r="C536" s="11"/>
      <c r="D536" s="30"/>
      <c r="E536" s="10" t="s">
        <v>15</v>
      </c>
      <c r="F536" s="14">
        <v>1</v>
      </c>
      <c r="G536" s="15">
        <v>1.4</v>
      </c>
      <c r="H536" s="15">
        <v>0.45</v>
      </c>
      <c r="I536" s="15">
        <v>0.6</v>
      </c>
      <c r="J536" s="12">
        <f t="shared" si="9"/>
        <v>0.38</v>
      </c>
      <c r="K536" s="11"/>
      <c r="L536" s="11"/>
      <c r="M536" s="11"/>
    </row>
    <row r="537" spans="1:13" x14ac:dyDescent="0.2">
      <c r="A537" s="11"/>
      <c r="B537" s="11"/>
      <c r="C537" s="11"/>
      <c r="D537" s="30"/>
      <c r="E537" s="10" t="s">
        <v>15</v>
      </c>
      <c r="F537" s="14">
        <v>1</v>
      </c>
      <c r="G537" s="15">
        <v>4</v>
      </c>
      <c r="H537" s="15">
        <v>0.45</v>
      </c>
      <c r="I537" s="15">
        <v>0.6</v>
      </c>
      <c r="J537" s="12">
        <f t="shared" si="9"/>
        <v>1.08</v>
      </c>
      <c r="K537" s="11"/>
      <c r="L537" s="11"/>
      <c r="M537" s="11"/>
    </row>
    <row r="538" spans="1:13" x14ac:dyDescent="0.2">
      <c r="A538" s="11"/>
      <c r="B538" s="11"/>
      <c r="C538" s="11"/>
      <c r="D538" s="30"/>
      <c r="E538" s="10" t="s">
        <v>15</v>
      </c>
      <c r="F538" s="14">
        <v>1</v>
      </c>
      <c r="G538" s="15">
        <v>8</v>
      </c>
      <c r="H538" s="15">
        <v>0.45</v>
      </c>
      <c r="I538" s="15">
        <v>0.6</v>
      </c>
      <c r="J538" s="12">
        <f t="shared" si="9"/>
        <v>2.16</v>
      </c>
      <c r="K538" s="11"/>
      <c r="L538" s="11"/>
      <c r="M538" s="11"/>
    </row>
    <row r="539" spans="1:13" x14ac:dyDescent="0.2">
      <c r="A539" s="11"/>
      <c r="B539" s="11"/>
      <c r="C539" s="11"/>
      <c r="D539" s="30"/>
      <c r="E539" s="10" t="s">
        <v>15</v>
      </c>
      <c r="F539" s="14">
        <v>1</v>
      </c>
      <c r="G539" s="15">
        <v>0.5</v>
      </c>
      <c r="H539" s="15">
        <v>0.45</v>
      </c>
      <c r="I539" s="15">
        <v>0.6</v>
      </c>
      <c r="J539" s="12">
        <f t="shared" si="9"/>
        <v>0.14000000000000001</v>
      </c>
      <c r="K539" s="11"/>
      <c r="L539" s="11"/>
      <c r="M539" s="11"/>
    </row>
    <row r="540" spans="1:13" x14ac:dyDescent="0.2">
      <c r="A540" s="11"/>
      <c r="B540" s="11"/>
      <c r="C540" s="11"/>
      <c r="D540" s="30"/>
      <c r="E540" s="10" t="s">
        <v>15</v>
      </c>
      <c r="F540" s="14">
        <v>1</v>
      </c>
      <c r="G540" s="15">
        <v>5</v>
      </c>
      <c r="H540" s="15">
        <v>0.45</v>
      </c>
      <c r="I540" s="15">
        <v>0.6</v>
      </c>
      <c r="J540" s="12">
        <f t="shared" si="9"/>
        <v>1.35</v>
      </c>
      <c r="K540" s="11"/>
      <c r="L540" s="11"/>
      <c r="M540" s="11"/>
    </row>
    <row r="541" spans="1:13" x14ac:dyDescent="0.2">
      <c r="A541" s="11"/>
      <c r="B541" s="11"/>
      <c r="C541" s="11"/>
      <c r="D541" s="30"/>
      <c r="E541" s="10" t="s">
        <v>15</v>
      </c>
      <c r="F541" s="14">
        <v>1</v>
      </c>
      <c r="G541" s="15">
        <v>5.7</v>
      </c>
      <c r="H541" s="15">
        <v>0.45</v>
      </c>
      <c r="I541" s="15">
        <v>0.6</v>
      </c>
      <c r="J541" s="12">
        <f t="shared" si="9"/>
        <v>1.54</v>
      </c>
      <c r="K541" s="11"/>
      <c r="L541" s="11"/>
      <c r="M541" s="11"/>
    </row>
    <row r="542" spans="1:13" x14ac:dyDescent="0.2">
      <c r="A542" s="11"/>
      <c r="B542" s="11"/>
      <c r="C542" s="11"/>
      <c r="D542" s="30"/>
      <c r="E542" s="10" t="s">
        <v>377</v>
      </c>
      <c r="F542" s="14">
        <v>2</v>
      </c>
      <c r="G542" s="15">
        <v>1</v>
      </c>
      <c r="H542" s="15">
        <v>0.45</v>
      </c>
      <c r="I542" s="15">
        <v>0.6</v>
      </c>
      <c r="J542" s="12">
        <f t="shared" si="9"/>
        <v>0.54</v>
      </c>
      <c r="K542" s="11"/>
      <c r="L542" s="11"/>
      <c r="M542" s="11"/>
    </row>
    <row r="543" spans="1:13" x14ac:dyDescent="0.2">
      <c r="A543" s="11"/>
      <c r="B543" s="11"/>
      <c r="C543" s="11"/>
      <c r="D543" s="30"/>
      <c r="E543" s="10" t="s">
        <v>15</v>
      </c>
      <c r="F543" s="14">
        <v>1</v>
      </c>
      <c r="G543" s="15">
        <v>8</v>
      </c>
      <c r="H543" s="15">
        <v>0.45</v>
      </c>
      <c r="I543" s="15">
        <v>0.6</v>
      </c>
      <c r="J543" s="12">
        <f t="shared" si="9"/>
        <v>2.16</v>
      </c>
      <c r="K543" s="11"/>
      <c r="L543" s="11"/>
      <c r="M543" s="11"/>
    </row>
    <row r="544" spans="1:13" x14ac:dyDescent="0.2">
      <c r="A544" s="11"/>
      <c r="B544" s="11"/>
      <c r="C544" s="11"/>
      <c r="D544" s="30"/>
      <c r="E544" s="10" t="s">
        <v>388</v>
      </c>
      <c r="F544" s="14">
        <v>1</v>
      </c>
      <c r="G544" s="15">
        <v>1.2</v>
      </c>
      <c r="H544" s="15">
        <v>1</v>
      </c>
      <c r="I544" s="15">
        <v>0.5</v>
      </c>
      <c r="J544" s="12">
        <f t="shared" si="9"/>
        <v>0.6</v>
      </c>
      <c r="K544" s="11"/>
      <c r="L544" s="11"/>
      <c r="M544" s="11"/>
    </row>
    <row r="545" spans="1:13" x14ac:dyDescent="0.2">
      <c r="A545" s="11"/>
      <c r="B545" s="11"/>
      <c r="C545" s="11"/>
      <c r="D545" s="30"/>
      <c r="E545" s="10" t="s">
        <v>379</v>
      </c>
      <c r="F545" s="14">
        <v>1</v>
      </c>
      <c r="G545" s="15">
        <v>14</v>
      </c>
      <c r="H545" s="15">
        <v>0.45</v>
      </c>
      <c r="I545" s="15">
        <v>0.6</v>
      </c>
      <c r="J545" s="12">
        <f t="shared" si="9"/>
        <v>3.78</v>
      </c>
      <c r="K545" s="11"/>
      <c r="L545" s="11"/>
      <c r="M545" s="11"/>
    </row>
    <row r="546" spans="1:13" x14ac:dyDescent="0.2">
      <c r="A546" s="11"/>
      <c r="B546" s="11"/>
      <c r="C546" s="11"/>
      <c r="D546" s="30"/>
      <c r="E546" s="10" t="s">
        <v>15</v>
      </c>
      <c r="F546" s="14">
        <v>2</v>
      </c>
      <c r="G546" s="15">
        <v>1</v>
      </c>
      <c r="H546" s="15">
        <v>0.45</v>
      </c>
      <c r="I546" s="15">
        <v>0.6</v>
      </c>
      <c r="J546" s="12">
        <f t="shared" si="9"/>
        <v>0.54</v>
      </c>
      <c r="K546" s="11"/>
      <c r="L546" s="11"/>
      <c r="M546" s="11"/>
    </row>
    <row r="547" spans="1:13" x14ac:dyDescent="0.2">
      <c r="A547" s="11"/>
      <c r="B547" s="11"/>
      <c r="C547" s="11"/>
      <c r="D547" s="30"/>
      <c r="E547" s="10" t="s">
        <v>380</v>
      </c>
      <c r="F547" s="14">
        <v>2</v>
      </c>
      <c r="G547" s="15">
        <v>1</v>
      </c>
      <c r="H547" s="15">
        <v>0.45</v>
      </c>
      <c r="I547" s="15">
        <v>0.6</v>
      </c>
      <c r="J547" s="12">
        <f t="shared" si="9"/>
        <v>0.54</v>
      </c>
      <c r="K547" s="11"/>
      <c r="L547" s="11"/>
      <c r="M547" s="11"/>
    </row>
    <row r="548" spans="1:13" x14ac:dyDescent="0.2">
      <c r="A548" s="11"/>
      <c r="B548" s="11"/>
      <c r="C548" s="11"/>
      <c r="D548" s="30"/>
      <c r="E548" s="10" t="s">
        <v>15</v>
      </c>
      <c r="F548" s="14">
        <v>1</v>
      </c>
      <c r="G548" s="15">
        <v>4</v>
      </c>
      <c r="H548" s="15">
        <v>0.45</v>
      </c>
      <c r="I548" s="15">
        <v>0.6</v>
      </c>
      <c r="J548" s="12">
        <f t="shared" si="9"/>
        <v>1.08</v>
      </c>
      <c r="K548" s="11"/>
      <c r="L548" s="11"/>
      <c r="M548" s="11"/>
    </row>
    <row r="549" spans="1:13" x14ac:dyDescent="0.2">
      <c r="A549" s="11"/>
      <c r="B549" s="11"/>
      <c r="C549" s="11"/>
      <c r="D549" s="30"/>
      <c r="E549" s="10" t="s">
        <v>389</v>
      </c>
      <c r="F549" s="14">
        <v>2</v>
      </c>
      <c r="G549" s="15">
        <v>4</v>
      </c>
      <c r="H549" s="15">
        <v>0.45</v>
      </c>
      <c r="I549" s="15">
        <v>0.6</v>
      </c>
      <c r="J549" s="12">
        <f t="shared" si="9"/>
        <v>2.16</v>
      </c>
      <c r="K549" s="11"/>
      <c r="L549" s="11"/>
      <c r="M549" s="11"/>
    </row>
    <row r="550" spans="1:13" x14ac:dyDescent="0.2">
      <c r="A550" s="11"/>
      <c r="B550" s="11"/>
      <c r="C550" s="11"/>
      <c r="D550" s="30"/>
      <c r="E550" s="10" t="s">
        <v>15</v>
      </c>
      <c r="F550" s="14">
        <v>1</v>
      </c>
      <c r="G550" s="15">
        <v>14</v>
      </c>
      <c r="H550" s="15">
        <v>0.45</v>
      </c>
      <c r="I550" s="15">
        <v>0.6</v>
      </c>
      <c r="J550" s="12">
        <f t="shared" si="9"/>
        <v>3.78</v>
      </c>
      <c r="K550" s="11"/>
      <c r="L550" s="11"/>
      <c r="M550" s="11"/>
    </row>
    <row r="551" spans="1:13" x14ac:dyDescent="0.2">
      <c r="A551" s="11"/>
      <c r="B551" s="11"/>
      <c r="C551" s="11"/>
      <c r="D551" s="30"/>
      <c r="E551" s="10" t="s">
        <v>15</v>
      </c>
      <c r="F551" s="14">
        <v>1</v>
      </c>
      <c r="G551" s="15">
        <v>8.5</v>
      </c>
      <c r="H551" s="15">
        <v>0.45</v>
      </c>
      <c r="I551" s="15">
        <v>0.6</v>
      </c>
      <c r="J551" s="12">
        <f t="shared" si="9"/>
        <v>2.2999999999999998</v>
      </c>
      <c r="K551" s="11"/>
      <c r="L551" s="11"/>
      <c r="M551" s="11"/>
    </row>
    <row r="552" spans="1:13" x14ac:dyDescent="0.2">
      <c r="A552" s="11"/>
      <c r="B552" s="11"/>
      <c r="C552" s="11"/>
      <c r="D552" s="30"/>
      <c r="E552" s="10" t="s">
        <v>15</v>
      </c>
      <c r="F552" s="14">
        <v>1</v>
      </c>
      <c r="G552" s="15">
        <v>17</v>
      </c>
      <c r="H552" s="15">
        <v>0.45</v>
      </c>
      <c r="I552" s="15">
        <v>0.6</v>
      </c>
      <c r="J552" s="12">
        <f t="shared" si="9"/>
        <v>4.59</v>
      </c>
      <c r="K552" s="11"/>
      <c r="L552" s="11"/>
      <c r="M552" s="11"/>
    </row>
    <row r="553" spans="1:13" x14ac:dyDescent="0.2">
      <c r="A553" s="11"/>
      <c r="B553" s="11"/>
      <c r="C553" s="11"/>
      <c r="D553" s="30"/>
      <c r="E553" s="10" t="s">
        <v>382</v>
      </c>
      <c r="F553" s="14">
        <v>0.3</v>
      </c>
      <c r="G553" s="15">
        <v>18.77</v>
      </c>
      <c r="H553" s="15">
        <v>0</v>
      </c>
      <c r="I553" s="15">
        <v>0</v>
      </c>
      <c r="J553" s="12">
        <f t="shared" si="9"/>
        <v>5.63</v>
      </c>
      <c r="K553" s="11"/>
      <c r="L553" s="11"/>
      <c r="M553" s="11"/>
    </row>
    <row r="554" spans="1:13" x14ac:dyDescent="0.2">
      <c r="A554" s="11"/>
      <c r="B554" s="11"/>
      <c r="C554" s="11"/>
      <c r="D554" s="30"/>
      <c r="E554" s="10" t="s">
        <v>15</v>
      </c>
      <c r="F554" s="14"/>
      <c r="G554" s="15"/>
      <c r="H554" s="15"/>
      <c r="I554" s="15"/>
      <c r="J554" s="12">
        <f t="shared" si="9"/>
        <v>0</v>
      </c>
      <c r="K554" s="11"/>
      <c r="L554" s="11"/>
      <c r="M554" s="11"/>
    </row>
    <row r="555" spans="1:13" x14ac:dyDescent="0.2">
      <c r="A555" s="11"/>
      <c r="B555" s="11"/>
      <c r="C555" s="11"/>
      <c r="D555" s="30"/>
      <c r="E555" s="11"/>
      <c r="F555" s="11"/>
      <c r="G555" s="11"/>
      <c r="H555" s="11"/>
      <c r="I555" s="11"/>
      <c r="J555" s="16" t="s">
        <v>390</v>
      </c>
      <c r="K555" s="17">
        <f>SUM(J532:J554)*1</f>
        <v>42.3</v>
      </c>
      <c r="L555" s="15">
        <v>159.72</v>
      </c>
      <c r="M555" s="17">
        <f>ROUND(K555*L555,2)</f>
        <v>6756.16</v>
      </c>
    </row>
    <row r="556" spans="1:13" ht="1" customHeight="1" x14ac:dyDescent="0.2">
      <c r="A556" s="18"/>
      <c r="B556" s="18"/>
      <c r="C556" s="18"/>
      <c r="D556" s="31"/>
      <c r="E556" s="18"/>
      <c r="F556" s="18"/>
      <c r="G556" s="18"/>
      <c r="H556" s="18"/>
      <c r="I556" s="18"/>
      <c r="J556" s="18"/>
      <c r="K556" s="18"/>
      <c r="L556" s="18"/>
      <c r="M556" s="18"/>
    </row>
    <row r="557" spans="1:13" x14ac:dyDescent="0.2">
      <c r="A557" s="9" t="s">
        <v>391</v>
      </c>
      <c r="B557" s="10" t="s">
        <v>20</v>
      </c>
      <c r="C557" s="10" t="s">
        <v>148</v>
      </c>
      <c r="D557" s="13" t="s">
        <v>392</v>
      </c>
      <c r="E557" s="11"/>
      <c r="F557" s="11"/>
      <c r="G557" s="11"/>
      <c r="H557" s="11"/>
      <c r="I557" s="11"/>
      <c r="J557" s="11"/>
      <c r="K557" s="12">
        <f>K594</f>
        <v>3441.3</v>
      </c>
      <c r="L557" s="12">
        <f>L594</f>
        <v>2.36</v>
      </c>
      <c r="M557" s="12">
        <f>M594</f>
        <v>8121.47</v>
      </c>
    </row>
    <row r="558" spans="1:13" ht="24" x14ac:dyDescent="0.2">
      <c r="A558" s="11"/>
      <c r="B558" s="11"/>
      <c r="C558" s="11"/>
      <c r="D558" s="13" t="s">
        <v>393</v>
      </c>
      <c r="E558" s="11"/>
      <c r="F558" s="11"/>
      <c r="G558" s="11"/>
      <c r="H558" s="11"/>
      <c r="I558" s="11"/>
      <c r="J558" s="11"/>
      <c r="K558" s="11"/>
      <c r="L558" s="11"/>
      <c r="M558" s="11"/>
    </row>
    <row r="559" spans="1:13" x14ac:dyDescent="0.2">
      <c r="A559" s="11"/>
      <c r="B559" s="11"/>
      <c r="C559" s="11"/>
      <c r="D559" s="30"/>
      <c r="E559" s="10" t="s">
        <v>387</v>
      </c>
      <c r="F559" s="14"/>
      <c r="G559" s="15"/>
      <c r="H559" s="15"/>
      <c r="I559" s="15"/>
      <c r="J559" s="12">
        <f t="shared" ref="J559:J593" si="10">OR(F559&lt;&gt;0,G559&lt;&gt;0,H559&lt;&gt;0,I559&lt;&gt;0)*(F559 + (F559 = 0))*(G559 + (G559 = 0))*(H559 + (H559 = 0))*(I559 + (I559 = 0))</f>
        <v>0</v>
      </c>
      <c r="K559" s="11"/>
      <c r="L559" s="11"/>
      <c r="M559" s="11"/>
    </row>
    <row r="560" spans="1:13" x14ac:dyDescent="0.2">
      <c r="A560" s="11"/>
      <c r="B560" s="11"/>
      <c r="C560" s="11"/>
      <c r="D560" s="30"/>
      <c r="E560" s="10" t="s">
        <v>394</v>
      </c>
      <c r="F560" s="14">
        <v>14.29</v>
      </c>
      <c r="G560" s="15">
        <v>0</v>
      </c>
      <c r="H560" s="15">
        <v>0</v>
      </c>
      <c r="I560" s="15">
        <v>0</v>
      </c>
      <c r="J560" s="12">
        <f t="shared" si="10"/>
        <v>14.29</v>
      </c>
      <c r="K560" s="11"/>
      <c r="L560" s="11"/>
      <c r="M560" s="11"/>
    </row>
    <row r="561" spans="1:13" x14ac:dyDescent="0.2">
      <c r="A561" s="11"/>
      <c r="B561" s="11"/>
      <c r="C561" s="11"/>
      <c r="D561" s="30"/>
      <c r="E561" s="10" t="s">
        <v>395</v>
      </c>
      <c r="F561" s="14">
        <v>14.29</v>
      </c>
      <c r="G561" s="15">
        <v>0</v>
      </c>
      <c r="H561" s="15">
        <v>0</v>
      </c>
      <c r="I561" s="15">
        <v>0</v>
      </c>
      <c r="J561" s="12">
        <f t="shared" si="10"/>
        <v>14.29</v>
      </c>
      <c r="K561" s="11"/>
      <c r="L561" s="11"/>
      <c r="M561" s="11"/>
    </row>
    <row r="562" spans="1:13" x14ac:dyDescent="0.2">
      <c r="A562" s="11"/>
      <c r="B562" s="11"/>
      <c r="C562" s="11"/>
      <c r="D562" s="30"/>
      <c r="E562" s="10" t="s">
        <v>396</v>
      </c>
      <c r="F562" s="14">
        <v>1</v>
      </c>
      <c r="G562" s="15">
        <v>3.2</v>
      </c>
      <c r="H562" s="15">
        <v>2.8</v>
      </c>
      <c r="I562" s="15">
        <v>28.6</v>
      </c>
      <c r="J562" s="12">
        <f t="shared" si="10"/>
        <v>256.26</v>
      </c>
      <c r="K562" s="11"/>
      <c r="L562" s="11"/>
      <c r="M562" s="11"/>
    </row>
    <row r="563" spans="1:13" x14ac:dyDescent="0.2">
      <c r="A563" s="11"/>
      <c r="B563" s="11"/>
      <c r="C563" s="11"/>
      <c r="D563" s="30"/>
      <c r="E563" s="10" t="s">
        <v>397</v>
      </c>
      <c r="F563" s="14">
        <v>15.09</v>
      </c>
      <c r="G563" s="15">
        <v>0</v>
      </c>
      <c r="H563" s="15">
        <v>0</v>
      </c>
      <c r="I563" s="15">
        <v>0</v>
      </c>
      <c r="J563" s="12">
        <f t="shared" si="10"/>
        <v>15.09</v>
      </c>
      <c r="K563" s="11"/>
      <c r="L563" s="11"/>
      <c r="M563" s="11"/>
    </row>
    <row r="564" spans="1:13" x14ac:dyDescent="0.2">
      <c r="A564" s="11"/>
      <c r="B564" s="11"/>
      <c r="C564" s="11"/>
      <c r="D564" s="30"/>
      <c r="E564" s="10" t="s">
        <v>398</v>
      </c>
      <c r="F564" s="14">
        <v>2</v>
      </c>
      <c r="G564" s="15">
        <v>2.1</v>
      </c>
      <c r="H564" s="15">
        <v>0</v>
      </c>
      <c r="I564" s="15">
        <v>15.09</v>
      </c>
      <c r="J564" s="12">
        <f t="shared" si="10"/>
        <v>63.38</v>
      </c>
      <c r="K564" s="11"/>
      <c r="L564" s="11"/>
      <c r="M564" s="11"/>
    </row>
    <row r="565" spans="1:13" x14ac:dyDescent="0.2">
      <c r="A565" s="11"/>
      <c r="B565" s="11"/>
      <c r="C565" s="11"/>
      <c r="D565" s="30"/>
      <c r="E565" s="10" t="s">
        <v>398</v>
      </c>
      <c r="F565" s="14">
        <v>2</v>
      </c>
      <c r="G565" s="15">
        <v>2.6</v>
      </c>
      <c r="H565" s="15">
        <v>0</v>
      </c>
      <c r="I565" s="15">
        <v>15.09</v>
      </c>
      <c r="J565" s="12">
        <f t="shared" si="10"/>
        <v>78.47</v>
      </c>
      <c r="K565" s="11"/>
      <c r="L565" s="11"/>
      <c r="M565" s="11"/>
    </row>
    <row r="566" spans="1:13" x14ac:dyDescent="0.2">
      <c r="A566" s="11"/>
      <c r="B566" s="11"/>
      <c r="C566" s="11"/>
      <c r="D566" s="30"/>
      <c r="E566" s="10" t="s">
        <v>399</v>
      </c>
      <c r="F566" s="14"/>
      <c r="G566" s="15"/>
      <c r="H566" s="15"/>
      <c r="I566" s="15"/>
      <c r="J566" s="12">
        <f t="shared" si="10"/>
        <v>0</v>
      </c>
      <c r="K566" s="11"/>
      <c r="L566" s="11"/>
      <c r="M566" s="11"/>
    </row>
    <row r="567" spans="1:13" x14ac:dyDescent="0.2">
      <c r="A567" s="11"/>
      <c r="B567" s="11"/>
      <c r="C567" s="11"/>
      <c r="D567" s="30"/>
      <c r="E567" s="10" t="s">
        <v>400</v>
      </c>
      <c r="F567" s="14">
        <v>6.13</v>
      </c>
      <c r="G567" s="15">
        <v>0</v>
      </c>
      <c r="H567" s="15">
        <v>0</v>
      </c>
      <c r="I567" s="15">
        <v>0</v>
      </c>
      <c r="J567" s="12">
        <f t="shared" si="10"/>
        <v>6.13</v>
      </c>
      <c r="K567" s="11"/>
      <c r="L567" s="11"/>
      <c r="M567" s="11"/>
    </row>
    <row r="568" spans="1:13" x14ac:dyDescent="0.2">
      <c r="A568" s="11"/>
      <c r="B568" s="11"/>
      <c r="C568" s="11"/>
      <c r="D568" s="30"/>
      <c r="E568" s="10" t="s">
        <v>401</v>
      </c>
      <c r="F568" s="14">
        <v>2.04</v>
      </c>
      <c r="G568" s="15">
        <v>0</v>
      </c>
      <c r="H568" s="15">
        <v>0</v>
      </c>
      <c r="I568" s="15">
        <v>0</v>
      </c>
      <c r="J568" s="12">
        <f t="shared" si="10"/>
        <v>2.04</v>
      </c>
      <c r="K568" s="11"/>
      <c r="L568" s="11"/>
      <c r="M568" s="11"/>
    </row>
    <row r="569" spans="1:13" x14ac:dyDescent="0.2">
      <c r="A569" s="11"/>
      <c r="B569" s="11"/>
      <c r="C569" s="11"/>
      <c r="D569" s="30"/>
      <c r="E569" s="10" t="s">
        <v>402</v>
      </c>
      <c r="F569" s="14">
        <v>7.09</v>
      </c>
      <c r="G569" s="15">
        <v>0</v>
      </c>
      <c r="H569" s="15">
        <v>0</v>
      </c>
      <c r="I569" s="15">
        <v>0</v>
      </c>
      <c r="J569" s="12">
        <f t="shared" si="10"/>
        <v>7.09</v>
      </c>
      <c r="K569" s="11"/>
      <c r="L569" s="11"/>
      <c r="M569" s="11"/>
    </row>
    <row r="570" spans="1:13" x14ac:dyDescent="0.2">
      <c r="A570" s="11"/>
      <c r="B570" s="11"/>
      <c r="C570" s="11"/>
      <c r="D570" s="30"/>
      <c r="E570" s="10" t="s">
        <v>403</v>
      </c>
      <c r="F570" s="14">
        <v>10.65</v>
      </c>
      <c r="G570" s="15">
        <v>0</v>
      </c>
      <c r="H570" s="15">
        <v>0</v>
      </c>
      <c r="I570" s="15">
        <v>0</v>
      </c>
      <c r="J570" s="12">
        <f t="shared" si="10"/>
        <v>10.65</v>
      </c>
      <c r="K570" s="11"/>
      <c r="L570" s="11"/>
      <c r="M570" s="11"/>
    </row>
    <row r="571" spans="1:13" x14ac:dyDescent="0.2">
      <c r="A571" s="11"/>
      <c r="B571" s="11"/>
      <c r="C571" s="11"/>
      <c r="D571" s="30"/>
      <c r="E571" s="10" t="s">
        <v>404</v>
      </c>
      <c r="F571" s="14">
        <v>1</v>
      </c>
      <c r="G571" s="15">
        <v>2.4</v>
      </c>
      <c r="H571" s="15">
        <v>0</v>
      </c>
      <c r="I571" s="15">
        <v>26</v>
      </c>
      <c r="J571" s="12">
        <f t="shared" si="10"/>
        <v>62.4</v>
      </c>
      <c r="K571" s="11"/>
      <c r="L571" s="11"/>
      <c r="M571" s="11"/>
    </row>
    <row r="572" spans="1:13" x14ac:dyDescent="0.2">
      <c r="A572" s="11"/>
      <c r="B572" s="11"/>
      <c r="C572" s="11"/>
      <c r="D572" s="30"/>
      <c r="E572" s="10" t="s">
        <v>15</v>
      </c>
      <c r="F572" s="14">
        <v>1</v>
      </c>
      <c r="G572" s="15">
        <v>4</v>
      </c>
      <c r="H572" s="15">
        <v>0</v>
      </c>
      <c r="I572" s="15">
        <v>26</v>
      </c>
      <c r="J572" s="12">
        <f t="shared" si="10"/>
        <v>104</v>
      </c>
      <c r="K572" s="11"/>
      <c r="L572" s="11"/>
      <c r="M572" s="11"/>
    </row>
    <row r="573" spans="1:13" x14ac:dyDescent="0.2">
      <c r="A573" s="11"/>
      <c r="B573" s="11"/>
      <c r="C573" s="11"/>
      <c r="D573" s="30"/>
      <c r="E573" s="10" t="s">
        <v>15</v>
      </c>
      <c r="F573" s="14">
        <v>1</v>
      </c>
      <c r="G573" s="15">
        <v>1.6</v>
      </c>
      <c r="H573" s="15">
        <v>0</v>
      </c>
      <c r="I573" s="15">
        <v>26</v>
      </c>
      <c r="J573" s="12">
        <f t="shared" si="10"/>
        <v>41.6</v>
      </c>
      <c r="K573" s="11"/>
      <c r="L573" s="11"/>
      <c r="M573" s="11"/>
    </row>
    <row r="574" spans="1:13" x14ac:dyDescent="0.2">
      <c r="A574" s="11"/>
      <c r="B574" s="11"/>
      <c r="C574" s="11"/>
      <c r="D574" s="30"/>
      <c r="E574" s="10" t="s">
        <v>15</v>
      </c>
      <c r="F574" s="14">
        <v>1</v>
      </c>
      <c r="G574" s="15">
        <v>7.6</v>
      </c>
      <c r="H574" s="15">
        <v>0</v>
      </c>
      <c r="I574" s="15">
        <v>26</v>
      </c>
      <c r="J574" s="12">
        <f t="shared" si="10"/>
        <v>197.6</v>
      </c>
      <c r="K574" s="11"/>
      <c r="L574" s="11"/>
      <c r="M574" s="11"/>
    </row>
    <row r="575" spans="1:13" x14ac:dyDescent="0.2">
      <c r="A575" s="11"/>
      <c r="B575" s="11"/>
      <c r="C575" s="11"/>
      <c r="D575" s="30"/>
      <c r="E575" s="10" t="s">
        <v>15</v>
      </c>
      <c r="F575" s="14">
        <v>1</v>
      </c>
      <c r="G575" s="15">
        <v>0.7</v>
      </c>
      <c r="H575" s="15">
        <v>0</v>
      </c>
      <c r="I575" s="15">
        <v>26</v>
      </c>
      <c r="J575" s="12">
        <f t="shared" si="10"/>
        <v>18.2</v>
      </c>
      <c r="K575" s="11"/>
      <c r="L575" s="11"/>
      <c r="M575" s="11"/>
    </row>
    <row r="576" spans="1:13" x14ac:dyDescent="0.2">
      <c r="A576" s="11"/>
      <c r="B576" s="11"/>
      <c r="C576" s="11"/>
      <c r="D576" s="30"/>
      <c r="E576" s="10" t="s">
        <v>15</v>
      </c>
      <c r="F576" s="14">
        <v>1</v>
      </c>
      <c r="G576" s="15">
        <v>2.8</v>
      </c>
      <c r="H576" s="15">
        <v>0</v>
      </c>
      <c r="I576" s="15">
        <v>26</v>
      </c>
      <c r="J576" s="12">
        <f t="shared" si="10"/>
        <v>72.8</v>
      </c>
      <c r="K576" s="11"/>
      <c r="L576" s="11"/>
      <c r="M576" s="11"/>
    </row>
    <row r="577" spans="1:13" x14ac:dyDescent="0.2">
      <c r="A577" s="11"/>
      <c r="B577" s="11"/>
      <c r="C577" s="11"/>
      <c r="D577" s="30"/>
      <c r="E577" s="10" t="s">
        <v>15</v>
      </c>
      <c r="F577" s="14">
        <v>1</v>
      </c>
      <c r="G577" s="15">
        <v>4.7</v>
      </c>
      <c r="H577" s="15">
        <v>0</v>
      </c>
      <c r="I577" s="15">
        <v>26</v>
      </c>
      <c r="J577" s="12">
        <f t="shared" si="10"/>
        <v>122.2</v>
      </c>
      <c r="K577" s="11"/>
      <c r="L577" s="11"/>
      <c r="M577" s="11"/>
    </row>
    <row r="578" spans="1:13" x14ac:dyDescent="0.2">
      <c r="A578" s="11"/>
      <c r="B578" s="11"/>
      <c r="C578" s="11"/>
      <c r="D578" s="30"/>
      <c r="E578" s="10" t="s">
        <v>15</v>
      </c>
      <c r="F578" s="14">
        <v>1</v>
      </c>
      <c r="G578" s="15">
        <v>1</v>
      </c>
      <c r="H578" s="15">
        <v>0</v>
      </c>
      <c r="I578" s="15">
        <v>26</v>
      </c>
      <c r="J578" s="12">
        <f t="shared" si="10"/>
        <v>26</v>
      </c>
      <c r="K578" s="11"/>
      <c r="L578" s="11"/>
      <c r="M578" s="11"/>
    </row>
    <row r="579" spans="1:13" x14ac:dyDescent="0.2">
      <c r="A579" s="11"/>
      <c r="B579" s="11"/>
      <c r="C579" s="11"/>
      <c r="D579" s="30"/>
      <c r="E579" s="10" t="s">
        <v>405</v>
      </c>
      <c r="F579" s="14">
        <v>1</v>
      </c>
      <c r="G579" s="15">
        <v>8</v>
      </c>
      <c r="H579" s="15">
        <v>0</v>
      </c>
      <c r="I579" s="15">
        <v>26</v>
      </c>
      <c r="J579" s="12">
        <f t="shared" si="10"/>
        <v>208</v>
      </c>
      <c r="K579" s="11"/>
      <c r="L579" s="11"/>
      <c r="M579" s="11"/>
    </row>
    <row r="580" spans="1:13" x14ac:dyDescent="0.2">
      <c r="A580" s="11"/>
      <c r="B580" s="11"/>
      <c r="C580" s="11"/>
      <c r="D580" s="30"/>
      <c r="E580" s="10" t="s">
        <v>15</v>
      </c>
      <c r="F580" s="14">
        <v>1</v>
      </c>
      <c r="G580" s="15">
        <v>14</v>
      </c>
      <c r="H580" s="15">
        <v>0</v>
      </c>
      <c r="I580" s="15">
        <v>26</v>
      </c>
      <c r="J580" s="12">
        <f t="shared" si="10"/>
        <v>364</v>
      </c>
      <c r="K580" s="11"/>
      <c r="L580" s="11"/>
      <c r="M580" s="11"/>
    </row>
    <row r="581" spans="1:13" x14ac:dyDescent="0.2">
      <c r="A581" s="11"/>
      <c r="B581" s="11"/>
      <c r="C581" s="11"/>
      <c r="D581" s="30"/>
      <c r="E581" s="10" t="s">
        <v>406</v>
      </c>
      <c r="F581" s="14">
        <v>2</v>
      </c>
      <c r="G581" s="15">
        <v>1</v>
      </c>
      <c r="H581" s="15">
        <v>0</v>
      </c>
      <c r="I581" s="15">
        <v>26</v>
      </c>
      <c r="J581" s="12">
        <f t="shared" si="10"/>
        <v>52</v>
      </c>
      <c r="K581" s="11"/>
      <c r="L581" s="11"/>
      <c r="M581" s="11"/>
    </row>
    <row r="582" spans="1:13" x14ac:dyDescent="0.2">
      <c r="A582" s="11"/>
      <c r="B582" s="11"/>
      <c r="C582" s="11"/>
      <c r="D582" s="30"/>
      <c r="E582" s="10" t="s">
        <v>15</v>
      </c>
      <c r="F582" s="14">
        <v>2</v>
      </c>
      <c r="G582" s="15">
        <v>1</v>
      </c>
      <c r="H582" s="15">
        <v>0</v>
      </c>
      <c r="I582" s="15">
        <v>26</v>
      </c>
      <c r="J582" s="12">
        <f t="shared" si="10"/>
        <v>52</v>
      </c>
      <c r="K582" s="11"/>
      <c r="L582" s="11"/>
      <c r="M582" s="11"/>
    </row>
    <row r="583" spans="1:13" x14ac:dyDescent="0.2">
      <c r="A583" s="11"/>
      <c r="B583" s="11"/>
      <c r="C583" s="11"/>
      <c r="D583" s="30"/>
      <c r="E583" s="10" t="s">
        <v>407</v>
      </c>
      <c r="F583" s="14">
        <v>1</v>
      </c>
      <c r="G583" s="15">
        <v>4</v>
      </c>
      <c r="H583" s="15">
        <v>0</v>
      </c>
      <c r="I583" s="15">
        <v>26</v>
      </c>
      <c r="J583" s="12">
        <f t="shared" si="10"/>
        <v>104</v>
      </c>
      <c r="K583" s="11"/>
      <c r="L583" s="11"/>
      <c r="M583" s="11"/>
    </row>
    <row r="584" spans="1:13" x14ac:dyDescent="0.2">
      <c r="A584" s="11"/>
      <c r="B584" s="11"/>
      <c r="C584" s="11"/>
      <c r="D584" s="30"/>
      <c r="E584" s="10" t="s">
        <v>15</v>
      </c>
      <c r="F584" s="14">
        <v>2</v>
      </c>
      <c r="G584" s="15">
        <v>4</v>
      </c>
      <c r="H584" s="15">
        <v>0</v>
      </c>
      <c r="I584" s="15">
        <v>26</v>
      </c>
      <c r="J584" s="12">
        <f t="shared" si="10"/>
        <v>208</v>
      </c>
      <c r="K584" s="11"/>
      <c r="L584" s="11"/>
      <c r="M584" s="11"/>
    </row>
    <row r="585" spans="1:13" x14ac:dyDescent="0.2">
      <c r="A585" s="11"/>
      <c r="B585" s="11"/>
      <c r="C585" s="11"/>
      <c r="D585" s="30"/>
      <c r="E585" s="10" t="s">
        <v>408</v>
      </c>
      <c r="F585" s="14">
        <v>1</v>
      </c>
      <c r="G585" s="15">
        <v>14</v>
      </c>
      <c r="H585" s="15">
        <v>0</v>
      </c>
      <c r="I585" s="15">
        <v>26</v>
      </c>
      <c r="J585" s="12">
        <f t="shared" si="10"/>
        <v>364</v>
      </c>
      <c r="K585" s="11"/>
      <c r="L585" s="11"/>
      <c r="M585" s="11"/>
    </row>
    <row r="586" spans="1:13" x14ac:dyDescent="0.2">
      <c r="A586" s="11"/>
      <c r="B586" s="11"/>
      <c r="C586" s="11"/>
      <c r="D586" s="30"/>
      <c r="E586" s="10" t="s">
        <v>15</v>
      </c>
      <c r="F586" s="14">
        <v>1</v>
      </c>
      <c r="G586" s="15">
        <v>8.5</v>
      </c>
      <c r="H586" s="15">
        <v>0</v>
      </c>
      <c r="I586" s="15">
        <v>26</v>
      </c>
      <c r="J586" s="12">
        <f t="shared" si="10"/>
        <v>221</v>
      </c>
      <c r="K586" s="11"/>
      <c r="L586" s="11"/>
      <c r="M586" s="11"/>
    </row>
    <row r="587" spans="1:13" x14ac:dyDescent="0.2">
      <c r="A587" s="11"/>
      <c r="B587" s="11"/>
      <c r="C587" s="11"/>
      <c r="D587" s="30"/>
      <c r="E587" s="10" t="s">
        <v>15</v>
      </c>
      <c r="F587" s="14">
        <v>1</v>
      </c>
      <c r="G587" s="15">
        <v>17</v>
      </c>
      <c r="H587" s="15">
        <v>0</v>
      </c>
      <c r="I587" s="15">
        <v>26</v>
      </c>
      <c r="J587" s="12">
        <f t="shared" si="10"/>
        <v>442</v>
      </c>
      <c r="K587" s="11"/>
      <c r="L587" s="11"/>
      <c r="M587" s="11"/>
    </row>
    <row r="588" spans="1:13" x14ac:dyDescent="0.2">
      <c r="A588" s="11"/>
      <c r="B588" s="11"/>
      <c r="C588" s="11"/>
      <c r="D588" s="30"/>
      <c r="E588" s="10" t="s">
        <v>409</v>
      </c>
      <c r="F588" s="14"/>
      <c r="G588" s="15"/>
      <c r="H588" s="15"/>
      <c r="I588" s="15"/>
      <c r="J588" s="12">
        <f t="shared" si="10"/>
        <v>0</v>
      </c>
      <c r="K588" s="11"/>
      <c r="L588" s="11"/>
      <c r="M588" s="11"/>
    </row>
    <row r="589" spans="1:13" x14ac:dyDescent="0.2">
      <c r="A589" s="11"/>
      <c r="B589" s="11"/>
      <c r="C589" s="11"/>
      <c r="D589" s="30"/>
      <c r="E589" s="10" t="s">
        <v>410</v>
      </c>
      <c r="F589" s="14">
        <v>31.57</v>
      </c>
      <c r="G589" s="15">
        <v>0</v>
      </c>
      <c r="H589" s="15">
        <v>0</v>
      </c>
      <c r="I589" s="15">
        <v>0</v>
      </c>
      <c r="J589" s="12">
        <f t="shared" si="10"/>
        <v>31.57</v>
      </c>
      <c r="K589" s="11"/>
      <c r="L589" s="11"/>
      <c r="M589" s="11"/>
    </row>
    <row r="590" spans="1:13" x14ac:dyDescent="0.2">
      <c r="A590" s="11"/>
      <c r="B590" s="11"/>
      <c r="C590" s="11"/>
      <c r="D590" s="30"/>
      <c r="E590" s="10" t="s">
        <v>411</v>
      </c>
      <c r="F590" s="14">
        <v>3.55</v>
      </c>
      <c r="G590" s="15">
        <v>0</v>
      </c>
      <c r="H590" s="15">
        <v>0</v>
      </c>
      <c r="I590" s="15">
        <v>0</v>
      </c>
      <c r="J590" s="12">
        <f t="shared" si="10"/>
        <v>3.55</v>
      </c>
      <c r="K590" s="11"/>
      <c r="L590" s="11"/>
      <c r="M590" s="11"/>
    </row>
    <row r="591" spans="1:13" x14ac:dyDescent="0.2">
      <c r="A591" s="11"/>
      <c r="B591" s="11"/>
      <c r="C591" s="11"/>
      <c r="D591" s="30"/>
      <c r="E591" s="10" t="s">
        <v>412</v>
      </c>
      <c r="F591" s="14">
        <v>6.31</v>
      </c>
      <c r="G591" s="15">
        <v>0</v>
      </c>
      <c r="H591" s="15">
        <v>0</v>
      </c>
      <c r="I591" s="15">
        <v>0</v>
      </c>
      <c r="J591" s="12">
        <f t="shared" si="10"/>
        <v>6.31</v>
      </c>
      <c r="K591" s="11"/>
      <c r="L591" s="11"/>
      <c r="M591" s="11"/>
    </row>
    <row r="592" spans="1:13" x14ac:dyDescent="0.2">
      <c r="A592" s="11"/>
      <c r="B592" s="11"/>
      <c r="C592" s="11"/>
      <c r="D592" s="30"/>
      <c r="E592" s="10" t="s">
        <v>413</v>
      </c>
      <c r="F592" s="14">
        <v>0.2</v>
      </c>
      <c r="G592" s="15">
        <v>1361.92</v>
      </c>
      <c r="H592" s="15">
        <v>0</v>
      </c>
      <c r="I592" s="15">
        <v>0</v>
      </c>
      <c r="J592" s="12">
        <f t="shared" si="10"/>
        <v>272.38</v>
      </c>
      <c r="K592" s="11"/>
      <c r="L592" s="11"/>
      <c r="M592" s="11"/>
    </row>
    <row r="593" spans="1:13" x14ac:dyDescent="0.2">
      <c r="A593" s="11"/>
      <c r="B593" s="11"/>
      <c r="C593" s="11"/>
      <c r="D593" s="30"/>
      <c r="E593" s="10" t="s">
        <v>15</v>
      </c>
      <c r="F593" s="14"/>
      <c r="G593" s="15"/>
      <c r="H593" s="15"/>
      <c r="I593" s="15"/>
      <c r="J593" s="12">
        <f t="shared" si="10"/>
        <v>0</v>
      </c>
      <c r="K593" s="11"/>
      <c r="L593" s="11"/>
      <c r="M593" s="11"/>
    </row>
    <row r="594" spans="1:13" x14ac:dyDescent="0.2">
      <c r="A594" s="11"/>
      <c r="B594" s="11"/>
      <c r="C594" s="11"/>
      <c r="D594" s="30"/>
      <c r="E594" s="11"/>
      <c r="F594" s="11"/>
      <c r="G594" s="11"/>
      <c r="H594" s="11"/>
      <c r="I594" s="11"/>
      <c r="J594" s="16" t="s">
        <v>414</v>
      </c>
      <c r="K594" s="17">
        <f>SUM(J559:J593)*1</f>
        <v>3441.3</v>
      </c>
      <c r="L594" s="15">
        <v>2.36</v>
      </c>
      <c r="M594" s="17">
        <f>ROUND(K594*L594,2)</f>
        <v>8121.47</v>
      </c>
    </row>
    <row r="595" spans="1:13" ht="1" customHeight="1" x14ac:dyDescent="0.2">
      <c r="A595" s="18"/>
      <c r="B595" s="18"/>
      <c r="C595" s="18"/>
      <c r="D595" s="31"/>
      <c r="E595" s="18"/>
      <c r="F595" s="18"/>
      <c r="G595" s="18"/>
      <c r="H595" s="18"/>
      <c r="I595" s="18"/>
      <c r="J595" s="18"/>
      <c r="K595" s="18"/>
      <c r="L595" s="18"/>
      <c r="M595" s="18"/>
    </row>
    <row r="596" spans="1:13" x14ac:dyDescent="0.2">
      <c r="A596" s="9" t="s">
        <v>415</v>
      </c>
      <c r="B596" s="10" t="s">
        <v>20</v>
      </c>
      <c r="C596" s="10" t="s">
        <v>142</v>
      </c>
      <c r="D596" s="13" t="s">
        <v>416</v>
      </c>
      <c r="E596" s="11"/>
      <c r="F596" s="11"/>
      <c r="G596" s="11"/>
      <c r="H596" s="11"/>
      <c r="I596" s="11"/>
      <c r="J596" s="11"/>
      <c r="K596" s="12">
        <f>K614</f>
        <v>10.49</v>
      </c>
      <c r="L596" s="12">
        <f>L614</f>
        <v>149.44</v>
      </c>
      <c r="M596" s="12">
        <f>M614</f>
        <v>1567.63</v>
      </c>
    </row>
    <row r="597" spans="1:13" ht="75" customHeight="1" x14ac:dyDescent="0.2">
      <c r="A597" s="11"/>
      <c r="B597" s="11"/>
      <c r="C597" s="11"/>
      <c r="D597" s="13" t="s">
        <v>417</v>
      </c>
      <c r="E597" s="11"/>
      <c r="F597" s="11"/>
      <c r="G597" s="11"/>
      <c r="H597" s="11"/>
      <c r="I597" s="11"/>
      <c r="J597" s="11"/>
      <c r="K597" s="11"/>
      <c r="L597" s="11"/>
      <c r="M597" s="11"/>
    </row>
    <row r="598" spans="1:13" x14ac:dyDescent="0.2">
      <c r="A598" s="11"/>
      <c r="B598" s="11"/>
      <c r="C598" s="11"/>
      <c r="D598" s="30"/>
      <c r="E598" s="10" t="s">
        <v>418</v>
      </c>
      <c r="F598" s="14">
        <v>2</v>
      </c>
      <c r="G598" s="15">
        <v>2.6</v>
      </c>
      <c r="H598" s="15">
        <v>0.3</v>
      </c>
      <c r="I598" s="15">
        <v>1.5</v>
      </c>
      <c r="J598" s="12">
        <f t="shared" ref="J598:J613" si="11">OR(F598&lt;&gt;0,G598&lt;&gt;0,H598&lt;&gt;0,I598&lt;&gt;0)*(F598 + (F598 = 0))*(G598 + (G598 = 0))*(H598 + (H598 = 0))*(I598 + (I598 = 0))</f>
        <v>2.34</v>
      </c>
      <c r="K598" s="11"/>
      <c r="L598" s="11"/>
      <c r="M598" s="11"/>
    </row>
    <row r="599" spans="1:13" x14ac:dyDescent="0.2">
      <c r="A599" s="11"/>
      <c r="B599" s="11"/>
      <c r="C599" s="11"/>
      <c r="D599" s="30"/>
      <c r="E599" s="10" t="s">
        <v>15</v>
      </c>
      <c r="F599" s="14">
        <v>2</v>
      </c>
      <c r="G599" s="15">
        <v>2.1</v>
      </c>
      <c r="H599" s="15">
        <v>0.3</v>
      </c>
      <c r="I599" s="15">
        <v>1.5</v>
      </c>
      <c r="J599" s="12">
        <f t="shared" si="11"/>
        <v>1.89</v>
      </c>
      <c r="K599" s="11"/>
      <c r="L599" s="11"/>
      <c r="M599" s="11"/>
    </row>
    <row r="600" spans="1:13" x14ac:dyDescent="0.2">
      <c r="A600" s="11"/>
      <c r="B600" s="11"/>
      <c r="C600" s="11"/>
      <c r="D600" s="30"/>
      <c r="E600" s="10" t="s">
        <v>419</v>
      </c>
      <c r="F600" s="14"/>
      <c r="G600" s="15"/>
      <c r="H600" s="15"/>
      <c r="I600" s="15"/>
      <c r="J600" s="12">
        <f t="shared" si="11"/>
        <v>0</v>
      </c>
      <c r="K600" s="11"/>
      <c r="L600" s="11"/>
      <c r="M600" s="11"/>
    </row>
    <row r="601" spans="1:13" x14ac:dyDescent="0.2">
      <c r="A601" s="11"/>
      <c r="B601" s="11"/>
      <c r="C601" s="11"/>
      <c r="D601" s="30"/>
      <c r="E601" s="10" t="s">
        <v>420</v>
      </c>
      <c r="F601" s="14">
        <v>2</v>
      </c>
      <c r="G601" s="15">
        <v>4.5</v>
      </c>
      <c r="H601" s="15">
        <v>0.2</v>
      </c>
      <c r="I601" s="15">
        <v>0.4</v>
      </c>
      <c r="J601" s="12">
        <f t="shared" si="11"/>
        <v>0.72</v>
      </c>
      <c r="K601" s="11"/>
      <c r="L601" s="11"/>
      <c r="M601" s="11"/>
    </row>
    <row r="602" spans="1:13" x14ac:dyDescent="0.2">
      <c r="A602" s="11"/>
      <c r="B602" s="11"/>
      <c r="C602" s="11"/>
      <c r="D602" s="30"/>
      <c r="E602" s="10" t="s">
        <v>421</v>
      </c>
      <c r="F602" s="14">
        <v>2</v>
      </c>
      <c r="G602" s="15">
        <v>4.5</v>
      </c>
      <c r="H602" s="15">
        <v>0.2</v>
      </c>
      <c r="I602" s="15">
        <v>0.4</v>
      </c>
      <c r="J602" s="12">
        <f t="shared" si="11"/>
        <v>0.72</v>
      </c>
      <c r="K602" s="11"/>
      <c r="L602" s="11"/>
      <c r="M602" s="11"/>
    </row>
    <row r="603" spans="1:13" x14ac:dyDescent="0.2">
      <c r="A603" s="11"/>
      <c r="B603" s="11"/>
      <c r="C603" s="11"/>
      <c r="D603" s="30"/>
      <c r="E603" s="10" t="s">
        <v>422</v>
      </c>
      <c r="F603" s="14">
        <v>1</v>
      </c>
      <c r="G603" s="15">
        <v>3.8</v>
      </c>
      <c r="H603" s="15">
        <v>0.2</v>
      </c>
      <c r="I603" s="15">
        <v>0.4</v>
      </c>
      <c r="J603" s="12">
        <f t="shared" si="11"/>
        <v>0.3</v>
      </c>
      <c r="K603" s="11"/>
      <c r="L603" s="11"/>
      <c r="M603" s="11"/>
    </row>
    <row r="604" spans="1:13" x14ac:dyDescent="0.2">
      <c r="A604" s="11"/>
      <c r="B604" s="11"/>
      <c r="C604" s="11"/>
      <c r="D604" s="30"/>
      <c r="E604" s="10" t="s">
        <v>15</v>
      </c>
      <c r="F604" s="14">
        <v>1</v>
      </c>
      <c r="G604" s="15">
        <v>1.4</v>
      </c>
      <c r="H604" s="15">
        <v>0.2</v>
      </c>
      <c r="I604" s="15">
        <v>0.4</v>
      </c>
      <c r="J604" s="12">
        <f t="shared" si="11"/>
        <v>0.11</v>
      </c>
      <c r="K604" s="11"/>
      <c r="L604" s="11"/>
      <c r="M604" s="11"/>
    </row>
    <row r="605" spans="1:13" x14ac:dyDescent="0.2">
      <c r="A605" s="11"/>
      <c r="B605" s="11"/>
      <c r="C605" s="11"/>
      <c r="D605" s="30"/>
      <c r="E605" s="10" t="s">
        <v>15</v>
      </c>
      <c r="F605" s="14">
        <v>1</v>
      </c>
      <c r="G605" s="15">
        <v>4</v>
      </c>
      <c r="H605" s="15">
        <v>0.2</v>
      </c>
      <c r="I605" s="15">
        <v>0.4</v>
      </c>
      <c r="J605" s="12">
        <f t="shared" si="11"/>
        <v>0.32</v>
      </c>
      <c r="K605" s="11"/>
      <c r="L605" s="11"/>
      <c r="M605" s="11"/>
    </row>
    <row r="606" spans="1:13" x14ac:dyDescent="0.2">
      <c r="A606" s="11"/>
      <c r="B606" s="11"/>
      <c r="C606" s="11"/>
      <c r="D606" s="30"/>
      <c r="E606" s="10" t="s">
        <v>15</v>
      </c>
      <c r="F606" s="14">
        <v>1</v>
      </c>
      <c r="G606" s="15">
        <v>8</v>
      </c>
      <c r="H606" s="15">
        <v>0.2</v>
      </c>
      <c r="I606" s="15">
        <v>0.4</v>
      </c>
      <c r="J606" s="12">
        <f t="shared" si="11"/>
        <v>0.64</v>
      </c>
      <c r="K606" s="11"/>
      <c r="L606" s="11"/>
      <c r="M606" s="11"/>
    </row>
    <row r="607" spans="1:13" x14ac:dyDescent="0.2">
      <c r="A607" s="11"/>
      <c r="B607" s="11"/>
      <c r="C607" s="11"/>
      <c r="D607" s="30"/>
      <c r="E607" s="10" t="s">
        <v>15</v>
      </c>
      <c r="F607" s="14">
        <v>1</v>
      </c>
      <c r="G607" s="15">
        <v>0.5</v>
      </c>
      <c r="H607" s="15">
        <v>0.2</v>
      </c>
      <c r="I607" s="15">
        <v>0.4</v>
      </c>
      <c r="J607" s="12">
        <f t="shared" si="11"/>
        <v>0.04</v>
      </c>
      <c r="K607" s="11"/>
      <c r="L607" s="11"/>
      <c r="M607" s="11"/>
    </row>
    <row r="608" spans="1:13" x14ac:dyDescent="0.2">
      <c r="A608" s="11"/>
      <c r="B608" s="11"/>
      <c r="C608" s="11"/>
      <c r="D608" s="30"/>
      <c r="E608" s="10" t="s">
        <v>15</v>
      </c>
      <c r="F608" s="14">
        <v>1</v>
      </c>
      <c r="G608" s="15">
        <v>5</v>
      </c>
      <c r="H608" s="15">
        <v>0.2</v>
      </c>
      <c r="I608" s="15">
        <v>0.4</v>
      </c>
      <c r="J608" s="12">
        <f t="shared" si="11"/>
        <v>0.4</v>
      </c>
      <c r="K608" s="11"/>
      <c r="L608" s="11"/>
      <c r="M608" s="11"/>
    </row>
    <row r="609" spans="1:13" x14ac:dyDescent="0.2">
      <c r="A609" s="11"/>
      <c r="B609" s="11"/>
      <c r="C609" s="11"/>
      <c r="D609" s="30"/>
      <c r="E609" s="10" t="s">
        <v>15</v>
      </c>
      <c r="F609" s="14">
        <v>1</v>
      </c>
      <c r="G609" s="15">
        <v>5.7</v>
      </c>
      <c r="H609" s="15">
        <v>0.2</v>
      </c>
      <c r="I609" s="15">
        <v>0.4</v>
      </c>
      <c r="J609" s="12">
        <f t="shared" si="11"/>
        <v>0.46</v>
      </c>
      <c r="K609" s="11"/>
      <c r="L609" s="11"/>
      <c r="M609" s="11"/>
    </row>
    <row r="610" spans="1:13" x14ac:dyDescent="0.2">
      <c r="A610" s="11"/>
      <c r="B610" s="11"/>
      <c r="C610" s="11"/>
      <c r="D610" s="30"/>
      <c r="E610" s="10" t="s">
        <v>377</v>
      </c>
      <c r="F610" s="14">
        <v>2</v>
      </c>
      <c r="G610" s="15">
        <v>1</v>
      </c>
      <c r="H610" s="15">
        <v>0.2</v>
      </c>
      <c r="I610" s="15">
        <v>0.4</v>
      </c>
      <c r="J610" s="12">
        <f t="shared" si="11"/>
        <v>0.16</v>
      </c>
      <c r="K610" s="11"/>
      <c r="L610" s="11"/>
      <c r="M610" s="11"/>
    </row>
    <row r="611" spans="1:13" x14ac:dyDescent="0.2">
      <c r="A611" s="11"/>
      <c r="B611" s="11"/>
      <c r="C611" s="11"/>
      <c r="D611" s="30"/>
      <c r="E611" s="10" t="s">
        <v>15</v>
      </c>
      <c r="F611" s="14">
        <v>1</v>
      </c>
      <c r="G611" s="15">
        <v>8</v>
      </c>
      <c r="H611" s="15">
        <v>0.2</v>
      </c>
      <c r="I611" s="15">
        <v>0.4</v>
      </c>
      <c r="J611" s="12">
        <f t="shared" si="11"/>
        <v>0.64</v>
      </c>
      <c r="K611" s="11"/>
      <c r="L611" s="11"/>
      <c r="M611" s="11"/>
    </row>
    <row r="612" spans="1:13" x14ac:dyDescent="0.2">
      <c r="A612" s="11"/>
      <c r="B612" s="11"/>
      <c r="C612" s="11"/>
      <c r="D612" s="30"/>
      <c r="E612" s="10" t="s">
        <v>413</v>
      </c>
      <c r="F612" s="14">
        <v>0.2</v>
      </c>
      <c r="G612" s="15">
        <v>8.74</v>
      </c>
      <c r="H612" s="15">
        <v>0</v>
      </c>
      <c r="I612" s="15">
        <v>0</v>
      </c>
      <c r="J612" s="12">
        <f t="shared" si="11"/>
        <v>1.75</v>
      </c>
      <c r="K612" s="11"/>
      <c r="L612" s="11"/>
      <c r="M612" s="11"/>
    </row>
    <row r="613" spans="1:13" x14ac:dyDescent="0.2">
      <c r="A613" s="11"/>
      <c r="B613" s="11"/>
      <c r="C613" s="11"/>
      <c r="D613" s="30"/>
      <c r="E613" s="10" t="s">
        <v>15</v>
      </c>
      <c r="F613" s="14"/>
      <c r="G613" s="15"/>
      <c r="H613" s="15"/>
      <c r="I613" s="15"/>
      <c r="J613" s="12">
        <f t="shared" si="11"/>
        <v>0</v>
      </c>
      <c r="K613" s="11"/>
      <c r="L613" s="11"/>
      <c r="M613" s="11"/>
    </row>
    <row r="614" spans="1:13" x14ac:dyDescent="0.2">
      <c r="A614" s="11"/>
      <c r="B614" s="11"/>
      <c r="C614" s="11"/>
      <c r="D614" s="30"/>
      <c r="E614" s="11"/>
      <c r="F614" s="11"/>
      <c r="G614" s="11"/>
      <c r="H614" s="11"/>
      <c r="I614" s="11"/>
      <c r="J614" s="16" t="s">
        <v>423</v>
      </c>
      <c r="K614" s="17">
        <f>SUM(J598:J613)*1</f>
        <v>10.49</v>
      </c>
      <c r="L614" s="15">
        <v>149.44</v>
      </c>
      <c r="M614" s="17">
        <f>ROUND(K614*L614,2)</f>
        <v>1567.63</v>
      </c>
    </row>
    <row r="615" spans="1:13" ht="1" customHeight="1" x14ac:dyDescent="0.2">
      <c r="A615" s="18"/>
      <c r="B615" s="18"/>
      <c r="C615" s="18"/>
      <c r="D615" s="31"/>
      <c r="E615" s="18"/>
      <c r="F615" s="18"/>
      <c r="G615" s="18"/>
      <c r="H615" s="18"/>
      <c r="I615" s="18"/>
      <c r="J615" s="18"/>
      <c r="K615" s="18"/>
      <c r="L615" s="18"/>
      <c r="M615" s="18"/>
    </row>
    <row r="616" spans="1:13" x14ac:dyDescent="0.2">
      <c r="A616" s="9" t="s">
        <v>424</v>
      </c>
      <c r="B616" s="10" t="s">
        <v>20</v>
      </c>
      <c r="C616" s="10" t="s">
        <v>148</v>
      </c>
      <c r="D616" s="13" t="s">
        <v>425</v>
      </c>
      <c r="E616" s="11"/>
      <c r="F616" s="11"/>
      <c r="G616" s="11"/>
      <c r="H616" s="11"/>
      <c r="I616" s="11"/>
      <c r="J616" s="11"/>
      <c r="K616" s="12">
        <f>K645</f>
        <v>1323.04</v>
      </c>
      <c r="L616" s="12">
        <f>L645</f>
        <v>2.36</v>
      </c>
      <c r="M616" s="12">
        <f>M645</f>
        <v>3122.37</v>
      </c>
    </row>
    <row r="617" spans="1:13" x14ac:dyDescent="0.2">
      <c r="A617" s="11"/>
      <c r="B617" s="11"/>
      <c r="C617" s="11"/>
      <c r="D617" s="13" t="s">
        <v>426</v>
      </c>
      <c r="E617" s="11"/>
      <c r="F617" s="11"/>
      <c r="G617" s="11"/>
      <c r="H617" s="11"/>
      <c r="I617" s="11"/>
      <c r="J617" s="11"/>
      <c r="K617" s="11"/>
      <c r="L617" s="11"/>
      <c r="M617" s="11"/>
    </row>
    <row r="618" spans="1:13" x14ac:dyDescent="0.2">
      <c r="A618" s="11"/>
      <c r="B618" s="11"/>
      <c r="C618" s="11"/>
      <c r="D618" s="30"/>
      <c r="E618" s="10" t="s">
        <v>427</v>
      </c>
      <c r="F618" s="14"/>
      <c r="G618" s="15"/>
      <c r="H618" s="15"/>
      <c r="I618" s="15"/>
      <c r="J618" s="12">
        <f t="shared" ref="J618:J644" si="12">OR(F618&lt;&gt;0,G618&lt;&gt;0,H618&lt;&gt;0,I618&lt;&gt;0)*(F618 + (F618 = 0))*(G618 + (G618 = 0))*(H618 + (H618 = 0))*(I618 + (I618 = 0))</f>
        <v>0</v>
      </c>
      <c r="K618" s="11"/>
      <c r="L618" s="11"/>
      <c r="M618" s="11"/>
    </row>
    <row r="619" spans="1:13" x14ac:dyDescent="0.2">
      <c r="A619" s="11"/>
      <c r="B619" s="11"/>
      <c r="C619" s="11"/>
      <c r="D619" s="30"/>
      <c r="E619" s="10" t="s">
        <v>428</v>
      </c>
      <c r="F619" s="14">
        <v>13.56</v>
      </c>
      <c r="G619" s="15">
        <v>0</v>
      </c>
      <c r="H619" s="15">
        <v>0</v>
      </c>
      <c r="I619" s="15">
        <v>0</v>
      </c>
      <c r="J619" s="12">
        <f t="shared" si="12"/>
        <v>13.56</v>
      </c>
      <c r="K619" s="11"/>
      <c r="L619" s="11"/>
      <c r="M619" s="11"/>
    </row>
    <row r="620" spans="1:13" x14ac:dyDescent="0.2">
      <c r="A620" s="11"/>
      <c r="B620" s="11"/>
      <c r="C620" s="11"/>
      <c r="D620" s="30"/>
      <c r="E620" s="10" t="s">
        <v>429</v>
      </c>
      <c r="F620" s="14">
        <v>15.09</v>
      </c>
      <c r="G620" s="15">
        <v>0</v>
      </c>
      <c r="H620" s="15">
        <v>0</v>
      </c>
      <c r="I620" s="15">
        <v>0</v>
      </c>
      <c r="J620" s="12">
        <f t="shared" si="12"/>
        <v>15.09</v>
      </c>
      <c r="K620" s="11"/>
      <c r="L620" s="11"/>
      <c r="M620" s="11"/>
    </row>
    <row r="621" spans="1:13" x14ac:dyDescent="0.2">
      <c r="A621" s="11"/>
      <c r="B621" s="11"/>
      <c r="C621" s="11"/>
      <c r="D621" s="30"/>
      <c r="E621" s="10" t="s">
        <v>430</v>
      </c>
      <c r="F621" s="14">
        <v>6.13</v>
      </c>
      <c r="G621" s="15">
        <v>0</v>
      </c>
      <c r="H621" s="15">
        <v>0</v>
      </c>
      <c r="I621" s="15">
        <v>0</v>
      </c>
      <c r="J621" s="12">
        <f t="shared" si="12"/>
        <v>6.13</v>
      </c>
      <c r="K621" s="11"/>
      <c r="L621" s="11"/>
      <c r="M621" s="11"/>
    </row>
    <row r="622" spans="1:13" x14ac:dyDescent="0.2">
      <c r="A622" s="11"/>
      <c r="B622" s="11"/>
      <c r="C622" s="11"/>
      <c r="D622" s="30"/>
      <c r="E622" s="10" t="s">
        <v>431</v>
      </c>
      <c r="F622" s="14">
        <v>2.68</v>
      </c>
      <c r="G622" s="15">
        <v>0</v>
      </c>
      <c r="H622" s="15">
        <v>0</v>
      </c>
      <c r="I622" s="15">
        <v>0</v>
      </c>
      <c r="J622" s="12">
        <f t="shared" si="12"/>
        <v>2.68</v>
      </c>
      <c r="K622" s="11"/>
      <c r="L622" s="11"/>
      <c r="M622" s="11"/>
    </row>
    <row r="623" spans="1:13" x14ac:dyDescent="0.2">
      <c r="A623" s="11"/>
      <c r="B623" s="11"/>
      <c r="C623" s="11"/>
      <c r="D623" s="30"/>
      <c r="E623" s="10" t="s">
        <v>432</v>
      </c>
      <c r="F623" s="14">
        <v>8.8800000000000008</v>
      </c>
      <c r="G623" s="15">
        <v>0</v>
      </c>
      <c r="H623" s="15">
        <v>0</v>
      </c>
      <c r="I623" s="15">
        <v>0</v>
      </c>
      <c r="J623" s="12">
        <f t="shared" si="12"/>
        <v>8.8800000000000008</v>
      </c>
      <c r="K623" s="11"/>
      <c r="L623" s="11"/>
      <c r="M623" s="11"/>
    </row>
    <row r="624" spans="1:13" x14ac:dyDescent="0.2">
      <c r="A624" s="11"/>
      <c r="B624" s="11"/>
      <c r="C624" s="11"/>
      <c r="D624" s="30"/>
      <c r="E624" s="10" t="s">
        <v>433</v>
      </c>
      <c r="F624" s="14">
        <v>2</v>
      </c>
      <c r="G624" s="15">
        <v>2.6</v>
      </c>
      <c r="H624" s="15">
        <v>0</v>
      </c>
      <c r="I624" s="15">
        <v>46.4</v>
      </c>
      <c r="J624" s="12">
        <f t="shared" si="12"/>
        <v>241.28</v>
      </c>
      <c r="K624" s="11"/>
      <c r="L624" s="11"/>
      <c r="M624" s="11"/>
    </row>
    <row r="625" spans="1:13" x14ac:dyDescent="0.2">
      <c r="A625" s="11"/>
      <c r="B625" s="11"/>
      <c r="C625" s="11"/>
      <c r="D625" s="30"/>
      <c r="E625" s="10" t="s">
        <v>15</v>
      </c>
      <c r="F625" s="14">
        <v>2</v>
      </c>
      <c r="G625" s="15">
        <v>2.1</v>
      </c>
      <c r="H625" s="15">
        <v>0</v>
      </c>
      <c r="I625" s="15">
        <v>26.4</v>
      </c>
      <c r="J625" s="12">
        <f t="shared" si="12"/>
        <v>110.88</v>
      </c>
      <c r="K625" s="11"/>
      <c r="L625" s="11"/>
      <c r="M625" s="11"/>
    </row>
    <row r="626" spans="1:13" x14ac:dyDescent="0.2">
      <c r="A626" s="11"/>
      <c r="B626" s="11"/>
      <c r="C626" s="11"/>
      <c r="D626" s="30"/>
      <c r="E626" s="10" t="s">
        <v>434</v>
      </c>
      <c r="F626" s="14">
        <v>49.72</v>
      </c>
      <c r="G626" s="15">
        <v>0</v>
      </c>
      <c r="H626" s="15">
        <v>0</v>
      </c>
      <c r="I626" s="15">
        <v>0</v>
      </c>
      <c r="J626" s="12">
        <f t="shared" si="12"/>
        <v>49.72</v>
      </c>
      <c r="K626" s="11"/>
      <c r="L626" s="11"/>
      <c r="M626" s="11"/>
    </row>
    <row r="627" spans="1:13" x14ac:dyDescent="0.2">
      <c r="A627" s="11"/>
      <c r="B627" s="11"/>
      <c r="C627" s="11"/>
      <c r="D627" s="30"/>
      <c r="E627" s="10" t="s">
        <v>435</v>
      </c>
      <c r="F627" s="14"/>
      <c r="G627" s="15"/>
      <c r="H627" s="15"/>
      <c r="I627" s="15"/>
      <c r="J627" s="12">
        <f t="shared" si="12"/>
        <v>0</v>
      </c>
      <c r="K627" s="11"/>
      <c r="L627" s="11"/>
      <c r="M627" s="11"/>
    </row>
    <row r="628" spans="1:13" x14ac:dyDescent="0.2">
      <c r="A628" s="11"/>
      <c r="B628" s="11"/>
      <c r="C628" s="11"/>
      <c r="D628" s="30"/>
      <c r="E628" s="10" t="s">
        <v>436</v>
      </c>
      <c r="F628" s="14">
        <v>4.07</v>
      </c>
      <c r="G628" s="15">
        <v>0</v>
      </c>
      <c r="H628" s="15">
        <v>0</v>
      </c>
      <c r="I628" s="15">
        <v>0</v>
      </c>
      <c r="J628" s="12">
        <f t="shared" si="12"/>
        <v>4.07</v>
      </c>
      <c r="K628" s="11"/>
      <c r="L628" s="11"/>
      <c r="M628" s="11"/>
    </row>
    <row r="629" spans="1:13" x14ac:dyDescent="0.2">
      <c r="A629" s="11"/>
      <c r="B629" s="11"/>
      <c r="C629" s="11"/>
      <c r="D629" s="30"/>
      <c r="E629" s="10" t="s">
        <v>429</v>
      </c>
      <c r="F629" s="14">
        <v>5.33</v>
      </c>
      <c r="G629" s="15">
        <v>0</v>
      </c>
      <c r="H629" s="15">
        <v>0</v>
      </c>
      <c r="I629" s="15">
        <v>0</v>
      </c>
      <c r="J629" s="12">
        <f t="shared" si="12"/>
        <v>5.33</v>
      </c>
      <c r="K629" s="11"/>
      <c r="L629" s="11"/>
      <c r="M629" s="11"/>
    </row>
    <row r="630" spans="1:13" x14ac:dyDescent="0.2">
      <c r="A630" s="11"/>
      <c r="B630" s="11"/>
      <c r="C630" s="11"/>
      <c r="D630" s="30"/>
      <c r="E630" s="10" t="s">
        <v>437</v>
      </c>
      <c r="F630" s="14">
        <v>1.95</v>
      </c>
      <c r="G630" s="15">
        <v>0</v>
      </c>
      <c r="H630" s="15">
        <v>0</v>
      </c>
      <c r="I630" s="15">
        <v>0</v>
      </c>
      <c r="J630" s="12">
        <f t="shared" si="12"/>
        <v>1.95</v>
      </c>
      <c r="K630" s="11"/>
      <c r="L630" s="11"/>
      <c r="M630" s="11"/>
    </row>
    <row r="631" spans="1:13" x14ac:dyDescent="0.2">
      <c r="A631" s="11"/>
      <c r="B631" s="11"/>
      <c r="C631" s="11"/>
      <c r="D631" s="30"/>
      <c r="E631" s="10" t="s">
        <v>438</v>
      </c>
      <c r="F631" s="14"/>
      <c r="G631" s="15"/>
      <c r="H631" s="15"/>
      <c r="I631" s="15"/>
      <c r="J631" s="12">
        <f t="shared" si="12"/>
        <v>0</v>
      </c>
      <c r="K631" s="11"/>
      <c r="L631" s="11"/>
      <c r="M631" s="11"/>
    </row>
    <row r="632" spans="1:13" x14ac:dyDescent="0.2">
      <c r="A632" s="11"/>
      <c r="B632" s="11"/>
      <c r="C632" s="11"/>
      <c r="D632" s="30"/>
      <c r="E632" s="10" t="s">
        <v>420</v>
      </c>
      <c r="F632" s="14">
        <v>2</v>
      </c>
      <c r="G632" s="15">
        <v>4.5</v>
      </c>
      <c r="H632" s="15">
        <v>0</v>
      </c>
      <c r="I632" s="15">
        <v>11.4</v>
      </c>
      <c r="J632" s="12">
        <f t="shared" si="12"/>
        <v>102.6</v>
      </c>
      <c r="K632" s="11"/>
      <c r="L632" s="11"/>
      <c r="M632" s="11"/>
    </row>
    <row r="633" spans="1:13" x14ac:dyDescent="0.2">
      <c r="A633" s="11"/>
      <c r="B633" s="11"/>
      <c r="C633" s="11"/>
      <c r="D633" s="30"/>
      <c r="E633" s="10" t="s">
        <v>421</v>
      </c>
      <c r="F633" s="14">
        <v>2</v>
      </c>
      <c r="G633" s="15">
        <v>4.5</v>
      </c>
      <c r="H633" s="15">
        <v>0</v>
      </c>
      <c r="I633" s="15">
        <v>11.4</v>
      </c>
      <c r="J633" s="12">
        <f t="shared" si="12"/>
        <v>102.6</v>
      </c>
      <c r="K633" s="11"/>
      <c r="L633" s="11"/>
      <c r="M633" s="11"/>
    </row>
    <row r="634" spans="1:13" x14ac:dyDescent="0.2">
      <c r="A634" s="11"/>
      <c r="B634" s="11"/>
      <c r="C634" s="11"/>
      <c r="D634" s="30"/>
      <c r="E634" s="10" t="s">
        <v>422</v>
      </c>
      <c r="F634" s="14">
        <v>1</v>
      </c>
      <c r="G634" s="15">
        <v>3.8</v>
      </c>
      <c r="H634" s="15">
        <v>0</v>
      </c>
      <c r="I634" s="15">
        <v>11.4</v>
      </c>
      <c r="J634" s="12">
        <f t="shared" si="12"/>
        <v>43.32</v>
      </c>
      <c r="K634" s="11"/>
      <c r="L634" s="11"/>
      <c r="M634" s="11"/>
    </row>
    <row r="635" spans="1:13" x14ac:dyDescent="0.2">
      <c r="A635" s="11"/>
      <c r="B635" s="11"/>
      <c r="C635" s="11"/>
      <c r="D635" s="30"/>
      <c r="E635" s="10" t="s">
        <v>15</v>
      </c>
      <c r="F635" s="14">
        <v>1</v>
      </c>
      <c r="G635" s="15">
        <v>1.4</v>
      </c>
      <c r="H635" s="15">
        <v>0</v>
      </c>
      <c r="I635" s="15">
        <v>11.4</v>
      </c>
      <c r="J635" s="12">
        <f t="shared" si="12"/>
        <v>15.96</v>
      </c>
      <c r="K635" s="11"/>
      <c r="L635" s="11"/>
      <c r="M635" s="11"/>
    </row>
    <row r="636" spans="1:13" x14ac:dyDescent="0.2">
      <c r="A636" s="11"/>
      <c r="B636" s="11"/>
      <c r="C636" s="11"/>
      <c r="D636" s="30"/>
      <c r="E636" s="10" t="s">
        <v>15</v>
      </c>
      <c r="F636" s="14">
        <v>1</v>
      </c>
      <c r="G636" s="15">
        <v>4</v>
      </c>
      <c r="H636" s="15">
        <v>0</v>
      </c>
      <c r="I636" s="15">
        <v>11.4</v>
      </c>
      <c r="J636" s="12">
        <f t="shared" si="12"/>
        <v>45.6</v>
      </c>
      <c r="K636" s="11"/>
      <c r="L636" s="11"/>
      <c r="M636" s="11"/>
    </row>
    <row r="637" spans="1:13" x14ac:dyDescent="0.2">
      <c r="A637" s="11"/>
      <c r="B637" s="11"/>
      <c r="C637" s="11"/>
      <c r="D637" s="30"/>
      <c r="E637" s="10" t="s">
        <v>15</v>
      </c>
      <c r="F637" s="14">
        <v>1</v>
      </c>
      <c r="G637" s="15">
        <v>8</v>
      </c>
      <c r="H637" s="15">
        <v>0</v>
      </c>
      <c r="I637" s="15">
        <v>11.4</v>
      </c>
      <c r="J637" s="12">
        <f t="shared" si="12"/>
        <v>91.2</v>
      </c>
      <c r="K637" s="11"/>
      <c r="L637" s="11"/>
      <c r="M637" s="11"/>
    </row>
    <row r="638" spans="1:13" x14ac:dyDescent="0.2">
      <c r="A638" s="11"/>
      <c r="B638" s="11"/>
      <c r="C638" s="11"/>
      <c r="D638" s="30"/>
      <c r="E638" s="10" t="s">
        <v>15</v>
      </c>
      <c r="F638" s="14">
        <v>1</v>
      </c>
      <c r="G638" s="15">
        <v>0.5</v>
      </c>
      <c r="H638" s="15">
        <v>0</v>
      </c>
      <c r="I638" s="15">
        <v>11.4</v>
      </c>
      <c r="J638" s="12">
        <f t="shared" si="12"/>
        <v>5.7</v>
      </c>
      <c r="K638" s="11"/>
      <c r="L638" s="11"/>
      <c r="M638" s="11"/>
    </row>
    <row r="639" spans="1:13" x14ac:dyDescent="0.2">
      <c r="A639" s="11"/>
      <c r="B639" s="11"/>
      <c r="C639" s="11"/>
      <c r="D639" s="30"/>
      <c r="E639" s="10" t="s">
        <v>15</v>
      </c>
      <c r="F639" s="14">
        <v>1</v>
      </c>
      <c r="G639" s="15">
        <v>5</v>
      </c>
      <c r="H639" s="15">
        <v>0</v>
      </c>
      <c r="I639" s="15">
        <v>11.4</v>
      </c>
      <c r="J639" s="12">
        <f t="shared" si="12"/>
        <v>57</v>
      </c>
      <c r="K639" s="11"/>
      <c r="L639" s="11"/>
      <c r="M639" s="11"/>
    </row>
    <row r="640" spans="1:13" x14ac:dyDescent="0.2">
      <c r="A640" s="11"/>
      <c r="B640" s="11"/>
      <c r="C640" s="11"/>
      <c r="D640" s="30"/>
      <c r="E640" s="10" t="s">
        <v>15</v>
      </c>
      <c r="F640" s="14">
        <v>1</v>
      </c>
      <c r="G640" s="15">
        <v>5.7</v>
      </c>
      <c r="H640" s="15">
        <v>0</v>
      </c>
      <c r="I640" s="15">
        <v>11.4</v>
      </c>
      <c r="J640" s="12">
        <f t="shared" si="12"/>
        <v>64.98</v>
      </c>
      <c r="K640" s="11"/>
      <c r="L640" s="11"/>
      <c r="M640" s="11"/>
    </row>
    <row r="641" spans="1:13" x14ac:dyDescent="0.2">
      <c r="A641" s="11"/>
      <c r="B641" s="11"/>
      <c r="C641" s="11"/>
      <c r="D641" s="30"/>
      <c r="E641" s="10" t="s">
        <v>377</v>
      </c>
      <c r="F641" s="14">
        <v>2</v>
      </c>
      <c r="G641" s="15">
        <v>1</v>
      </c>
      <c r="H641" s="15">
        <v>0</v>
      </c>
      <c r="I641" s="15">
        <v>11.4</v>
      </c>
      <c r="J641" s="12">
        <f t="shared" si="12"/>
        <v>22.8</v>
      </c>
      <c r="K641" s="11"/>
      <c r="L641" s="11"/>
      <c r="M641" s="11"/>
    </row>
    <row r="642" spans="1:13" x14ac:dyDescent="0.2">
      <c r="A642" s="11"/>
      <c r="B642" s="11"/>
      <c r="C642" s="11"/>
      <c r="D642" s="30"/>
      <c r="E642" s="10" t="s">
        <v>15</v>
      </c>
      <c r="F642" s="14">
        <v>1</v>
      </c>
      <c r="G642" s="15">
        <v>8</v>
      </c>
      <c r="H642" s="15">
        <v>0</v>
      </c>
      <c r="I642" s="15">
        <v>11.4</v>
      </c>
      <c r="J642" s="12">
        <f t="shared" si="12"/>
        <v>91.2</v>
      </c>
      <c r="K642" s="11"/>
      <c r="L642" s="11"/>
      <c r="M642" s="11"/>
    </row>
    <row r="643" spans="1:13" x14ac:dyDescent="0.2">
      <c r="A643" s="11"/>
      <c r="B643" s="11"/>
      <c r="C643" s="11"/>
      <c r="D643" s="30"/>
      <c r="E643" s="10" t="s">
        <v>413</v>
      </c>
      <c r="F643" s="14">
        <v>0.2</v>
      </c>
      <c r="G643" s="15">
        <v>1102.53</v>
      </c>
      <c r="H643" s="15">
        <v>0</v>
      </c>
      <c r="I643" s="15">
        <v>0</v>
      </c>
      <c r="J643" s="12">
        <f t="shared" si="12"/>
        <v>220.51</v>
      </c>
      <c r="K643" s="11"/>
      <c r="L643" s="11"/>
      <c r="M643" s="11"/>
    </row>
    <row r="644" spans="1:13" x14ac:dyDescent="0.2">
      <c r="A644" s="11"/>
      <c r="B644" s="11"/>
      <c r="C644" s="11"/>
      <c r="D644" s="30"/>
      <c r="E644" s="10" t="s">
        <v>15</v>
      </c>
      <c r="F644" s="14"/>
      <c r="G644" s="15"/>
      <c r="H644" s="15"/>
      <c r="I644" s="15"/>
      <c r="J644" s="12">
        <f t="shared" si="12"/>
        <v>0</v>
      </c>
      <c r="K644" s="11"/>
      <c r="L644" s="11"/>
      <c r="M644" s="11"/>
    </row>
    <row r="645" spans="1:13" x14ac:dyDescent="0.2">
      <c r="A645" s="11"/>
      <c r="B645" s="11"/>
      <c r="C645" s="11"/>
      <c r="D645" s="30"/>
      <c r="E645" s="11"/>
      <c r="F645" s="11"/>
      <c r="G645" s="11"/>
      <c r="H645" s="11"/>
      <c r="I645" s="11"/>
      <c r="J645" s="16" t="s">
        <v>439</v>
      </c>
      <c r="K645" s="17">
        <f>SUM(J618:J644)*1</f>
        <v>1323.04</v>
      </c>
      <c r="L645" s="15">
        <v>2.36</v>
      </c>
      <c r="M645" s="17">
        <f>ROUND(K645*L645,2)</f>
        <v>3122.37</v>
      </c>
    </row>
    <row r="646" spans="1:13" ht="1" customHeight="1" x14ac:dyDescent="0.2">
      <c r="A646" s="18"/>
      <c r="B646" s="18"/>
      <c r="C646" s="18"/>
      <c r="D646" s="31"/>
      <c r="E646" s="18"/>
      <c r="F646" s="18"/>
      <c r="G646" s="18"/>
      <c r="H646" s="18"/>
      <c r="I646" s="18"/>
      <c r="J646" s="18"/>
      <c r="K646" s="18"/>
      <c r="L646" s="18"/>
      <c r="M646" s="18"/>
    </row>
    <row r="647" spans="1:13" x14ac:dyDescent="0.2">
      <c r="A647" s="9" t="s">
        <v>440</v>
      </c>
      <c r="B647" s="10" t="s">
        <v>20</v>
      </c>
      <c r="C647" s="10" t="s">
        <v>21</v>
      </c>
      <c r="D647" s="13" t="s">
        <v>441</v>
      </c>
      <c r="E647" s="11"/>
      <c r="F647" s="11"/>
      <c r="G647" s="11"/>
      <c r="H647" s="11"/>
      <c r="I647" s="11"/>
      <c r="J647" s="11"/>
      <c r="K647" s="12">
        <f>K664</f>
        <v>73.319999999999993</v>
      </c>
      <c r="L647" s="12">
        <f>L664</f>
        <v>33.880000000000003</v>
      </c>
      <c r="M647" s="12">
        <f>M664</f>
        <v>2484.08</v>
      </c>
    </row>
    <row r="648" spans="1:13" ht="36" x14ac:dyDescent="0.2">
      <c r="A648" s="11"/>
      <c r="B648" s="11"/>
      <c r="C648" s="11"/>
      <c r="D648" s="13" t="s">
        <v>442</v>
      </c>
      <c r="E648" s="11"/>
      <c r="F648" s="11"/>
      <c r="G648" s="11"/>
      <c r="H648" s="11"/>
      <c r="I648" s="11"/>
      <c r="J648" s="11"/>
      <c r="K648" s="11"/>
      <c r="L648" s="11"/>
      <c r="M648" s="11"/>
    </row>
    <row r="649" spans="1:13" x14ac:dyDescent="0.2">
      <c r="A649" s="11"/>
      <c r="B649" s="11"/>
      <c r="C649" s="11"/>
      <c r="D649" s="30"/>
      <c r="E649" s="10" t="s">
        <v>418</v>
      </c>
      <c r="F649" s="14">
        <v>4</v>
      </c>
      <c r="G649" s="15">
        <v>2.6</v>
      </c>
      <c r="H649" s="15">
        <v>0</v>
      </c>
      <c r="I649" s="15">
        <v>1.5</v>
      </c>
      <c r="J649" s="12">
        <f t="shared" ref="J649:J663" si="13">OR(F649&lt;&gt;0,G649&lt;&gt;0,H649&lt;&gt;0,I649&lt;&gt;0)*(F649 + (F649 = 0))*(G649 + (G649 = 0))*(H649 + (H649 = 0))*(I649 + (I649 = 0))</f>
        <v>15.6</v>
      </c>
      <c r="K649" s="11"/>
      <c r="L649" s="11"/>
      <c r="M649" s="11"/>
    </row>
    <row r="650" spans="1:13" x14ac:dyDescent="0.2">
      <c r="A650" s="11"/>
      <c r="B650" s="11"/>
      <c r="C650" s="11"/>
      <c r="D650" s="30"/>
      <c r="E650" s="10" t="s">
        <v>15</v>
      </c>
      <c r="F650" s="14">
        <v>4</v>
      </c>
      <c r="G650" s="15">
        <v>2.1</v>
      </c>
      <c r="H650" s="15">
        <v>0</v>
      </c>
      <c r="I650" s="15">
        <v>1.5</v>
      </c>
      <c r="J650" s="12">
        <f t="shared" si="13"/>
        <v>12.6</v>
      </c>
      <c r="K650" s="11"/>
      <c r="L650" s="11"/>
      <c r="M650" s="11"/>
    </row>
    <row r="651" spans="1:13" x14ac:dyDescent="0.2">
      <c r="A651" s="11"/>
      <c r="B651" s="11"/>
      <c r="C651" s="11"/>
      <c r="D651" s="30"/>
      <c r="E651" s="10" t="s">
        <v>419</v>
      </c>
      <c r="F651" s="14"/>
      <c r="G651" s="15"/>
      <c r="H651" s="15"/>
      <c r="I651" s="15"/>
      <c r="J651" s="12">
        <f t="shared" si="13"/>
        <v>0</v>
      </c>
      <c r="K651" s="11"/>
      <c r="L651" s="11"/>
      <c r="M651" s="11"/>
    </row>
    <row r="652" spans="1:13" x14ac:dyDescent="0.2">
      <c r="A652" s="11"/>
      <c r="B652" s="11"/>
      <c r="C652" s="11"/>
      <c r="D652" s="30"/>
      <c r="E652" s="10" t="s">
        <v>420</v>
      </c>
      <c r="F652" s="14">
        <v>4</v>
      </c>
      <c r="G652" s="15">
        <v>4.5</v>
      </c>
      <c r="H652" s="15">
        <v>0</v>
      </c>
      <c r="I652" s="15">
        <v>0.4</v>
      </c>
      <c r="J652" s="12">
        <f t="shared" si="13"/>
        <v>7.2</v>
      </c>
      <c r="K652" s="11"/>
      <c r="L652" s="11"/>
      <c r="M652" s="11"/>
    </row>
    <row r="653" spans="1:13" x14ac:dyDescent="0.2">
      <c r="A653" s="11"/>
      <c r="B653" s="11"/>
      <c r="C653" s="11"/>
      <c r="D653" s="30"/>
      <c r="E653" s="10" t="s">
        <v>421</v>
      </c>
      <c r="F653" s="14">
        <v>4</v>
      </c>
      <c r="G653" s="15">
        <v>4.5</v>
      </c>
      <c r="H653" s="15">
        <v>0</v>
      </c>
      <c r="I653" s="15">
        <v>0.4</v>
      </c>
      <c r="J653" s="12">
        <f t="shared" si="13"/>
        <v>7.2</v>
      </c>
      <c r="K653" s="11"/>
      <c r="L653" s="11"/>
      <c r="M653" s="11"/>
    </row>
    <row r="654" spans="1:13" x14ac:dyDescent="0.2">
      <c r="A654" s="11"/>
      <c r="B654" s="11"/>
      <c r="C654" s="11"/>
      <c r="D654" s="30"/>
      <c r="E654" s="10" t="s">
        <v>422</v>
      </c>
      <c r="F654" s="14">
        <v>2</v>
      </c>
      <c r="G654" s="15">
        <v>3.8</v>
      </c>
      <c r="H654" s="15">
        <v>0</v>
      </c>
      <c r="I654" s="15">
        <v>0.4</v>
      </c>
      <c r="J654" s="12">
        <f t="shared" si="13"/>
        <v>3.04</v>
      </c>
      <c r="K654" s="11"/>
      <c r="L654" s="11"/>
      <c r="M654" s="11"/>
    </row>
    <row r="655" spans="1:13" x14ac:dyDescent="0.2">
      <c r="A655" s="11"/>
      <c r="B655" s="11"/>
      <c r="C655" s="11"/>
      <c r="D655" s="30"/>
      <c r="E655" s="10" t="s">
        <v>15</v>
      </c>
      <c r="F655" s="14">
        <v>2</v>
      </c>
      <c r="G655" s="15">
        <v>1.4</v>
      </c>
      <c r="H655" s="15">
        <v>0</v>
      </c>
      <c r="I655" s="15">
        <v>0.4</v>
      </c>
      <c r="J655" s="12">
        <f t="shared" si="13"/>
        <v>1.1200000000000001</v>
      </c>
      <c r="K655" s="11"/>
      <c r="L655" s="11"/>
      <c r="M655" s="11"/>
    </row>
    <row r="656" spans="1:13" x14ac:dyDescent="0.2">
      <c r="A656" s="11"/>
      <c r="B656" s="11"/>
      <c r="C656" s="11"/>
      <c r="D656" s="30"/>
      <c r="E656" s="10" t="s">
        <v>15</v>
      </c>
      <c r="F656" s="14">
        <v>2</v>
      </c>
      <c r="G656" s="15">
        <v>4</v>
      </c>
      <c r="H656" s="15">
        <v>0</v>
      </c>
      <c r="I656" s="15">
        <v>0.4</v>
      </c>
      <c r="J656" s="12">
        <f t="shared" si="13"/>
        <v>3.2</v>
      </c>
      <c r="K656" s="11"/>
      <c r="L656" s="11"/>
      <c r="M656" s="11"/>
    </row>
    <row r="657" spans="1:13" x14ac:dyDescent="0.2">
      <c r="A657" s="11"/>
      <c r="B657" s="11"/>
      <c r="C657" s="11"/>
      <c r="D657" s="30"/>
      <c r="E657" s="10" t="s">
        <v>15</v>
      </c>
      <c r="F657" s="14">
        <v>2</v>
      </c>
      <c r="G657" s="15">
        <v>8</v>
      </c>
      <c r="H657" s="15">
        <v>0</v>
      </c>
      <c r="I657" s="15">
        <v>0.4</v>
      </c>
      <c r="J657" s="12">
        <f t="shared" si="13"/>
        <v>6.4</v>
      </c>
      <c r="K657" s="11"/>
      <c r="L657" s="11"/>
      <c r="M657" s="11"/>
    </row>
    <row r="658" spans="1:13" x14ac:dyDescent="0.2">
      <c r="A658" s="11"/>
      <c r="B658" s="11"/>
      <c r="C658" s="11"/>
      <c r="D658" s="30"/>
      <c r="E658" s="10" t="s">
        <v>15</v>
      </c>
      <c r="F658" s="14">
        <v>2</v>
      </c>
      <c r="G658" s="15">
        <v>0.5</v>
      </c>
      <c r="H658" s="15">
        <v>0</v>
      </c>
      <c r="I658" s="15">
        <v>0.4</v>
      </c>
      <c r="J658" s="12">
        <f t="shared" si="13"/>
        <v>0.4</v>
      </c>
      <c r="K658" s="11"/>
      <c r="L658" s="11"/>
      <c r="M658" s="11"/>
    </row>
    <row r="659" spans="1:13" x14ac:dyDescent="0.2">
      <c r="A659" s="11"/>
      <c r="B659" s="11"/>
      <c r="C659" s="11"/>
      <c r="D659" s="30"/>
      <c r="E659" s="10" t="s">
        <v>15</v>
      </c>
      <c r="F659" s="14">
        <v>2</v>
      </c>
      <c r="G659" s="15">
        <v>5</v>
      </c>
      <c r="H659" s="15">
        <v>0</v>
      </c>
      <c r="I659" s="15">
        <v>0.4</v>
      </c>
      <c r="J659" s="12">
        <f t="shared" si="13"/>
        <v>4</v>
      </c>
      <c r="K659" s="11"/>
      <c r="L659" s="11"/>
      <c r="M659" s="11"/>
    </row>
    <row r="660" spans="1:13" x14ac:dyDescent="0.2">
      <c r="A660" s="11"/>
      <c r="B660" s="11"/>
      <c r="C660" s="11"/>
      <c r="D660" s="30"/>
      <c r="E660" s="10" t="s">
        <v>15</v>
      </c>
      <c r="F660" s="14">
        <v>2</v>
      </c>
      <c r="G660" s="15">
        <v>5.7</v>
      </c>
      <c r="H660" s="15">
        <v>0</v>
      </c>
      <c r="I660" s="15">
        <v>0.4</v>
      </c>
      <c r="J660" s="12">
        <f t="shared" si="13"/>
        <v>4.5599999999999996</v>
      </c>
      <c r="K660" s="11"/>
      <c r="L660" s="11"/>
      <c r="M660" s="11"/>
    </row>
    <row r="661" spans="1:13" x14ac:dyDescent="0.2">
      <c r="A661" s="11"/>
      <c r="B661" s="11"/>
      <c r="C661" s="11"/>
      <c r="D661" s="30"/>
      <c r="E661" s="10" t="s">
        <v>377</v>
      </c>
      <c r="F661" s="14">
        <v>4</v>
      </c>
      <c r="G661" s="15">
        <v>1</v>
      </c>
      <c r="H661" s="15">
        <v>0</v>
      </c>
      <c r="I661" s="15">
        <v>0.4</v>
      </c>
      <c r="J661" s="12">
        <f t="shared" si="13"/>
        <v>1.6</v>
      </c>
      <c r="K661" s="11"/>
      <c r="L661" s="11"/>
      <c r="M661" s="11"/>
    </row>
    <row r="662" spans="1:13" x14ac:dyDescent="0.2">
      <c r="A662" s="11"/>
      <c r="B662" s="11"/>
      <c r="C662" s="11"/>
      <c r="D662" s="30"/>
      <c r="E662" s="10" t="s">
        <v>15</v>
      </c>
      <c r="F662" s="14">
        <v>2</v>
      </c>
      <c r="G662" s="15">
        <v>8</v>
      </c>
      <c r="H662" s="15">
        <v>0</v>
      </c>
      <c r="I662" s="15">
        <v>0.4</v>
      </c>
      <c r="J662" s="12">
        <f t="shared" si="13"/>
        <v>6.4</v>
      </c>
      <c r="K662" s="11"/>
      <c r="L662" s="11"/>
      <c r="M662" s="11"/>
    </row>
    <row r="663" spans="1:13" x14ac:dyDescent="0.2">
      <c r="A663" s="11"/>
      <c r="B663" s="11"/>
      <c r="C663" s="11"/>
      <c r="D663" s="30"/>
      <c r="E663" s="10" t="s">
        <v>15</v>
      </c>
      <c r="F663" s="14"/>
      <c r="G663" s="15"/>
      <c r="H663" s="15"/>
      <c r="I663" s="15"/>
      <c r="J663" s="12">
        <f t="shared" si="13"/>
        <v>0</v>
      </c>
      <c r="K663" s="11"/>
      <c r="L663" s="11"/>
      <c r="M663" s="11"/>
    </row>
    <row r="664" spans="1:13" x14ac:dyDescent="0.2">
      <c r="A664" s="11"/>
      <c r="B664" s="11"/>
      <c r="C664" s="11"/>
      <c r="D664" s="30"/>
      <c r="E664" s="11"/>
      <c r="F664" s="11"/>
      <c r="G664" s="11"/>
      <c r="H664" s="11"/>
      <c r="I664" s="11"/>
      <c r="J664" s="16" t="s">
        <v>443</v>
      </c>
      <c r="K664" s="17">
        <f>SUM(J649:J663)*1</f>
        <v>73.319999999999993</v>
      </c>
      <c r="L664" s="15">
        <v>33.880000000000003</v>
      </c>
      <c r="M664" s="17">
        <f>ROUND(K664*L664,2)</f>
        <v>2484.08</v>
      </c>
    </row>
    <row r="665" spans="1:13" ht="1" customHeight="1" x14ac:dyDescent="0.2">
      <c r="A665" s="18"/>
      <c r="B665" s="18"/>
      <c r="C665" s="18"/>
      <c r="D665" s="31"/>
      <c r="E665" s="18"/>
      <c r="F665" s="18"/>
      <c r="G665" s="18"/>
      <c r="H665" s="18"/>
      <c r="I665" s="18"/>
      <c r="J665" s="18"/>
      <c r="K665" s="18"/>
      <c r="L665" s="18"/>
      <c r="M665" s="18"/>
    </row>
    <row r="666" spans="1:13" x14ac:dyDescent="0.2">
      <c r="A666" s="9" t="s">
        <v>444</v>
      </c>
      <c r="B666" s="10" t="s">
        <v>20</v>
      </c>
      <c r="C666" s="10" t="s">
        <v>21</v>
      </c>
      <c r="D666" s="13" t="s">
        <v>445</v>
      </c>
      <c r="E666" s="11"/>
      <c r="F666" s="11"/>
      <c r="G666" s="11"/>
      <c r="H666" s="11"/>
      <c r="I666" s="11"/>
      <c r="J666" s="11"/>
      <c r="K666" s="12">
        <f>K672</f>
        <v>19.559999999999999</v>
      </c>
      <c r="L666" s="12">
        <f>L672</f>
        <v>26.62</v>
      </c>
      <c r="M666" s="12">
        <f>M672</f>
        <v>520.69000000000005</v>
      </c>
    </row>
    <row r="667" spans="1:13" ht="36" x14ac:dyDescent="0.2">
      <c r="A667" s="11"/>
      <c r="B667" s="11"/>
      <c r="C667" s="11"/>
      <c r="D667" s="13" t="s">
        <v>446</v>
      </c>
      <c r="E667" s="11"/>
      <c r="F667" s="11"/>
      <c r="G667" s="11"/>
      <c r="H667" s="11"/>
      <c r="I667" s="11"/>
      <c r="J667" s="11"/>
      <c r="K667" s="11"/>
      <c r="L667" s="11"/>
      <c r="M667" s="11"/>
    </row>
    <row r="668" spans="1:13" x14ac:dyDescent="0.2">
      <c r="A668" s="11"/>
      <c r="B668" s="11"/>
      <c r="C668" s="11"/>
      <c r="D668" s="30"/>
      <c r="E668" s="10" t="s">
        <v>317</v>
      </c>
      <c r="F668" s="14">
        <v>2</v>
      </c>
      <c r="G668" s="15">
        <v>2.1</v>
      </c>
      <c r="H668" s="15">
        <v>0</v>
      </c>
      <c r="I668" s="15">
        <v>1.5</v>
      </c>
      <c r="J668" s="12">
        <f>OR(F668&lt;&gt;0,G668&lt;&gt;0,H668&lt;&gt;0,I668&lt;&gt;0)*(F668 + (F668 = 0))*(G668 + (G668 = 0))*(H668 + (H668 = 0))*(I668 + (I668 = 0))</f>
        <v>6.3</v>
      </c>
      <c r="K668" s="11"/>
      <c r="L668" s="11"/>
      <c r="M668" s="11"/>
    </row>
    <row r="669" spans="1:13" x14ac:dyDescent="0.2">
      <c r="A669" s="11"/>
      <c r="B669" s="11"/>
      <c r="C669" s="11"/>
      <c r="D669" s="30"/>
      <c r="E669" s="10" t="s">
        <v>15</v>
      </c>
      <c r="F669" s="14">
        <v>2</v>
      </c>
      <c r="G669" s="15">
        <v>2.6</v>
      </c>
      <c r="H669" s="15">
        <v>0</v>
      </c>
      <c r="I669" s="15">
        <v>1.5</v>
      </c>
      <c r="J669" s="12">
        <f>OR(F669&lt;&gt;0,G669&lt;&gt;0,H669&lt;&gt;0,I669&lt;&gt;0)*(F669 + (F669 = 0))*(G669 + (G669 = 0))*(H669 + (H669 = 0))*(I669 + (I669 = 0))</f>
        <v>7.8</v>
      </c>
      <c r="K669" s="11"/>
      <c r="L669" s="11"/>
      <c r="M669" s="11"/>
    </row>
    <row r="670" spans="1:13" x14ac:dyDescent="0.2">
      <c r="A670" s="11"/>
      <c r="B670" s="11"/>
      <c r="C670" s="11"/>
      <c r="D670" s="30"/>
      <c r="E670" s="10" t="s">
        <v>15</v>
      </c>
      <c r="F670" s="14">
        <v>1</v>
      </c>
      <c r="G670" s="15">
        <v>2.6</v>
      </c>
      <c r="H670" s="15">
        <v>2.1</v>
      </c>
      <c r="I670" s="15">
        <v>0</v>
      </c>
      <c r="J670" s="12">
        <f>OR(F670&lt;&gt;0,G670&lt;&gt;0,H670&lt;&gt;0,I670&lt;&gt;0)*(F670 + (F670 = 0))*(G670 + (G670 = 0))*(H670 + (H670 = 0))*(I670 + (I670 = 0))</f>
        <v>5.46</v>
      </c>
      <c r="K670" s="11"/>
      <c r="L670" s="11"/>
      <c r="M670" s="11"/>
    </row>
    <row r="671" spans="1:13" x14ac:dyDescent="0.2">
      <c r="A671" s="11"/>
      <c r="B671" s="11"/>
      <c r="C671" s="11"/>
      <c r="D671" s="30"/>
      <c r="E671" s="10" t="s">
        <v>15</v>
      </c>
      <c r="F671" s="14"/>
      <c r="G671" s="15"/>
      <c r="H671" s="15"/>
      <c r="I671" s="15"/>
      <c r="J671" s="12">
        <f>OR(F671&lt;&gt;0,G671&lt;&gt;0,H671&lt;&gt;0,I671&lt;&gt;0)*(F671 + (F671 = 0))*(G671 + (G671 = 0))*(H671 + (H671 = 0))*(I671 + (I671 = 0))</f>
        <v>0</v>
      </c>
      <c r="K671" s="11"/>
      <c r="L671" s="11"/>
      <c r="M671" s="11"/>
    </row>
    <row r="672" spans="1:13" x14ac:dyDescent="0.2">
      <c r="A672" s="11"/>
      <c r="B672" s="11"/>
      <c r="C672" s="11"/>
      <c r="D672" s="30"/>
      <c r="E672" s="11"/>
      <c r="F672" s="11"/>
      <c r="G672" s="11"/>
      <c r="H672" s="11"/>
      <c r="I672" s="11"/>
      <c r="J672" s="16" t="s">
        <v>447</v>
      </c>
      <c r="K672" s="17">
        <f>SUM(J668:J671)*1</f>
        <v>19.559999999999999</v>
      </c>
      <c r="L672" s="15">
        <v>26.62</v>
      </c>
      <c r="M672" s="17">
        <f>ROUND(K672*L672,2)</f>
        <v>520.69000000000005</v>
      </c>
    </row>
    <row r="673" spans="1:13" ht="1" customHeight="1" x14ac:dyDescent="0.2">
      <c r="A673" s="18"/>
      <c r="B673" s="18"/>
      <c r="C673" s="18"/>
      <c r="D673" s="31"/>
      <c r="E673" s="18"/>
      <c r="F673" s="18"/>
      <c r="G673" s="18"/>
      <c r="H673" s="18"/>
      <c r="I673" s="18"/>
      <c r="J673" s="18"/>
      <c r="K673" s="18"/>
      <c r="L673" s="18"/>
      <c r="M673" s="18"/>
    </row>
    <row r="674" spans="1:13" x14ac:dyDescent="0.2">
      <c r="A674" s="9" t="s">
        <v>448</v>
      </c>
      <c r="B674" s="10" t="s">
        <v>20</v>
      </c>
      <c r="C674" s="10" t="s">
        <v>21</v>
      </c>
      <c r="D674" s="13" t="s">
        <v>449</v>
      </c>
      <c r="E674" s="11"/>
      <c r="F674" s="11"/>
      <c r="G674" s="11"/>
      <c r="H674" s="11"/>
      <c r="I674" s="11"/>
      <c r="J674" s="11"/>
      <c r="K674" s="12">
        <f>K679</f>
        <v>14.1</v>
      </c>
      <c r="L674" s="12">
        <f>L679</f>
        <v>17.32</v>
      </c>
      <c r="M674" s="12">
        <f>M679</f>
        <v>244.21</v>
      </c>
    </row>
    <row r="675" spans="1:13" ht="24" x14ac:dyDescent="0.2">
      <c r="A675" s="11"/>
      <c r="B675" s="11"/>
      <c r="C675" s="11"/>
      <c r="D675" s="13" t="s">
        <v>450</v>
      </c>
      <c r="E675" s="11"/>
      <c r="F675" s="11"/>
      <c r="G675" s="11"/>
      <c r="H675" s="11"/>
      <c r="I675" s="11"/>
      <c r="J675" s="11"/>
      <c r="K675" s="11"/>
      <c r="L675" s="11"/>
      <c r="M675" s="11"/>
    </row>
    <row r="676" spans="1:13" x14ac:dyDescent="0.2">
      <c r="A676" s="11"/>
      <c r="B676" s="11"/>
      <c r="C676" s="11"/>
      <c r="D676" s="30"/>
      <c r="E676" s="10" t="s">
        <v>451</v>
      </c>
      <c r="F676" s="14">
        <v>2</v>
      </c>
      <c r="G676" s="15">
        <v>2.1</v>
      </c>
      <c r="H676" s="15">
        <v>0</v>
      </c>
      <c r="I676" s="15">
        <v>1.5</v>
      </c>
      <c r="J676" s="12">
        <f>OR(F676&lt;&gt;0,G676&lt;&gt;0,H676&lt;&gt;0,I676&lt;&gt;0)*(F676 + (F676 = 0))*(G676 + (G676 = 0))*(H676 + (H676 = 0))*(I676 + (I676 = 0))</f>
        <v>6.3</v>
      </c>
      <c r="K676" s="11"/>
      <c r="L676" s="11"/>
      <c r="M676" s="11"/>
    </row>
    <row r="677" spans="1:13" x14ac:dyDescent="0.2">
      <c r="A677" s="11"/>
      <c r="B677" s="11"/>
      <c r="C677" s="11"/>
      <c r="D677" s="30"/>
      <c r="E677" s="10" t="s">
        <v>15</v>
      </c>
      <c r="F677" s="14">
        <v>2</v>
      </c>
      <c r="G677" s="15">
        <v>2.6</v>
      </c>
      <c r="H677" s="15">
        <v>0</v>
      </c>
      <c r="I677" s="15">
        <v>1.5</v>
      </c>
      <c r="J677" s="12">
        <f>OR(F677&lt;&gt;0,G677&lt;&gt;0,H677&lt;&gt;0,I677&lt;&gt;0)*(F677 + (F677 = 0))*(G677 + (G677 = 0))*(H677 + (H677 = 0))*(I677 + (I677 = 0))</f>
        <v>7.8</v>
      </c>
      <c r="K677" s="11"/>
      <c r="L677" s="11"/>
      <c r="M677" s="11"/>
    </row>
    <row r="678" spans="1:13" x14ac:dyDescent="0.2">
      <c r="A678" s="11"/>
      <c r="B678" s="11"/>
      <c r="C678" s="11"/>
      <c r="D678" s="30"/>
      <c r="E678" s="10" t="s">
        <v>15</v>
      </c>
      <c r="F678" s="14"/>
      <c r="G678" s="15"/>
      <c r="H678" s="15"/>
      <c r="I678" s="15"/>
      <c r="J678" s="12">
        <f>OR(F678&lt;&gt;0,G678&lt;&gt;0,H678&lt;&gt;0,I678&lt;&gt;0)*(F678 + (F678 = 0))*(G678 + (G678 = 0))*(H678 + (H678 = 0))*(I678 + (I678 = 0))</f>
        <v>0</v>
      </c>
      <c r="K678" s="11"/>
      <c r="L678" s="11"/>
      <c r="M678" s="11"/>
    </row>
    <row r="679" spans="1:13" x14ac:dyDescent="0.2">
      <c r="A679" s="11"/>
      <c r="B679" s="11"/>
      <c r="C679" s="11"/>
      <c r="D679" s="30"/>
      <c r="E679" s="11"/>
      <c r="F679" s="11"/>
      <c r="G679" s="11"/>
      <c r="H679" s="11"/>
      <c r="I679" s="11"/>
      <c r="J679" s="16" t="s">
        <v>452</v>
      </c>
      <c r="K679" s="17">
        <f>SUM(J676:J678)*1</f>
        <v>14.1</v>
      </c>
      <c r="L679" s="15">
        <v>17.32</v>
      </c>
      <c r="M679" s="17">
        <f>ROUND(K679*L679,2)</f>
        <v>244.21</v>
      </c>
    </row>
    <row r="680" spans="1:13" ht="1" customHeight="1" x14ac:dyDescent="0.2">
      <c r="A680" s="18"/>
      <c r="B680" s="18"/>
      <c r="C680" s="18"/>
      <c r="D680" s="31"/>
      <c r="E680" s="18"/>
      <c r="F680" s="18"/>
      <c r="G680" s="18"/>
      <c r="H680" s="18"/>
      <c r="I680" s="18"/>
      <c r="J680" s="18"/>
      <c r="K680" s="18"/>
      <c r="L680" s="18"/>
      <c r="M680" s="18"/>
    </row>
    <row r="681" spans="1:13" x14ac:dyDescent="0.2">
      <c r="A681" s="9" t="s">
        <v>453</v>
      </c>
      <c r="B681" s="10" t="s">
        <v>20</v>
      </c>
      <c r="C681" s="10" t="s">
        <v>21</v>
      </c>
      <c r="D681" s="13" t="s">
        <v>454</v>
      </c>
      <c r="E681" s="11"/>
      <c r="F681" s="11"/>
      <c r="G681" s="11"/>
      <c r="H681" s="11"/>
      <c r="I681" s="11"/>
      <c r="J681" s="11"/>
      <c r="K681" s="12">
        <f>K686</f>
        <v>14.1</v>
      </c>
      <c r="L681" s="12">
        <f>L686</f>
        <v>2.61</v>
      </c>
      <c r="M681" s="12">
        <f>M686</f>
        <v>36.799999999999997</v>
      </c>
    </row>
    <row r="682" spans="1:13" ht="36" x14ac:dyDescent="0.2">
      <c r="A682" s="11"/>
      <c r="B682" s="11"/>
      <c r="C682" s="11"/>
      <c r="D682" s="13" t="s">
        <v>455</v>
      </c>
      <c r="E682" s="11"/>
      <c r="F682" s="11"/>
      <c r="G682" s="11"/>
      <c r="H682" s="11"/>
      <c r="I682" s="11"/>
      <c r="J682" s="11"/>
      <c r="K682" s="11"/>
      <c r="L682" s="11"/>
      <c r="M682" s="11"/>
    </row>
    <row r="683" spans="1:13" x14ac:dyDescent="0.2">
      <c r="A683" s="11"/>
      <c r="B683" s="11"/>
      <c r="C683" s="11"/>
      <c r="D683" s="30"/>
      <c r="E683" s="10" t="s">
        <v>456</v>
      </c>
      <c r="F683" s="14">
        <v>2</v>
      </c>
      <c r="G683" s="15">
        <v>2.1</v>
      </c>
      <c r="H683" s="15">
        <v>0</v>
      </c>
      <c r="I683" s="15">
        <v>1.5</v>
      </c>
      <c r="J683" s="12">
        <f>OR(F683&lt;&gt;0,G683&lt;&gt;0,H683&lt;&gt;0,I683&lt;&gt;0)*(F683 + (F683 = 0))*(G683 + (G683 = 0))*(H683 + (H683 = 0))*(I683 + (I683 = 0))</f>
        <v>6.3</v>
      </c>
      <c r="K683" s="11"/>
      <c r="L683" s="11"/>
      <c r="M683" s="11"/>
    </row>
    <row r="684" spans="1:13" x14ac:dyDescent="0.2">
      <c r="A684" s="11"/>
      <c r="B684" s="11"/>
      <c r="C684" s="11"/>
      <c r="D684" s="30"/>
      <c r="E684" s="10" t="s">
        <v>15</v>
      </c>
      <c r="F684" s="14">
        <v>2</v>
      </c>
      <c r="G684" s="15">
        <v>2.6</v>
      </c>
      <c r="H684" s="15">
        <v>0</v>
      </c>
      <c r="I684" s="15">
        <v>1.5</v>
      </c>
      <c r="J684" s="12">
        <f>OR(F684&lt;&gt;0,G684&lt;&gt;0,H684&lt;&gt;0,I684&lt;&gt;0)*(F684 + (F684 = 0))*(G684 + (G684 = 0))*(H684 + (H684 = 0))*(I684 + (I684 = 0))</f>
        <v>7.8</v>
      </c>
      <c r="K684" s="11"/>
      <c r="L684" s="11"/>
      <c r="M684" s="11"/>
    </row>
    <row r="685" spans="1:13" x14ac:dyDescent="0.2">
      <c r="A685" s="11"/>
      <c r="B685" s="11"/>
      <c r="C685" s="11"/>
      <c r="D685" s="30"/>
      <c r="E685" s="10" t="s">
        <v>15</v>
      </c>
      <c r="F685" s="14"/>
      <c r="G685" s="15"/>
      <c r="H685" s="15"/>
      <c r="I685" s="15"/>
      <c r="J685" s="12">
        <f>OR(F685&lt;&gt;0,G685&lt;&gt;0,H685&lt;&gt;0,I685&lt;&gt;0)*(F685 + (F685 = 0))*(G685 + (G685 = 0))*(H685 + (H685 = 0))*(I685 + (I685 = 0))</f>
        <v>0</v>
      </c>
      <c r="K685" s="11"/>
      <c r="L685" s="11"/>
      <c r="M685" s="11"/>
    </row>
    <row r="686" spans="1:13" x14ac:dyDescent="0.2">
      <c r="A686" s="11"/>
      <c r="B686" s="11"/>
      <c r="C686" s="11"/>
      <c r="D686" s="30"/>
      <c r="E686" s="11"/>
      <c r="F686" s="11"/>
      <c r="G686" s="11"/>
      <c r="H686" s="11"/>
      <c r="I686" s="11"/>
      <c r="J686" s="16" t="s">
        <v>457</v>
      </c>
      <c r="K686" s="17">
        <f>SUM(J683:J685)*1</f>
        <v>14.1</v>
      </c>
      <c r="L686" s="15">
        <v>2.61</v>
      </c>
      <c r="M686" s="17">
        <f>ROUND(K686*L686,2)</f>
        <v>36.799999999999997</v>
      </c>
    </row>
    <row r="687" spans="1:13" ht="1" customHeight="1" x14ac:dyDescent="0.2">
      <c r="A687" s="18"/>
      <c r="B687" s="18"/>
      <c r="C687" s="18"/>
      <c r="D687" s="31"/>
      <c r="E687" s="18"/>
      <c r="F687" s="18"/>
      <c r="G687" s="18"/>
      <c r="H687" s="18"/>
      <c r="I687" s="18"/>
      <c r="J687" s="18"/>
      <c r="K687" s="18"/>
      <c r="L687" s="18"/>
      <c r="M687" s="18"/>
    </row>
    <row r="688" spans="1:13" x14ac:dyDescent="0.2">
      <c r="A688" s="9" t="s">
        <v>458</v>
      </c>
      <c r="B688" s="10" t="s">
        <v>20</v>
      </c>
      <c r="C688" s="10" t="s">
        <v>160</v>
      </c>
      <c r="D688" s="13" t="s">
        <v>459</v>
      </c>
      <c r="E688" s="11"/>
      <c r="F688" s="11"/>
      <c r="G688" s="11"/>
      <c r="H688" s="11"/>
      <c r="I688" s="11"/>
      <c r="J688" s="11"/>
      <c r="K688" s="12">
        <f>K693</f>
        <v>9.4</v>
      </c>
      <c r="L688" s="12">
        <f>L693</f>
        <v>38.049999999999997</v>
      </c>
      <c r="M688" s="12">
        <f>M693</f>
        <v>357.67</v>
      </c>
    </row>
    <row r="689" spans="1:13" ht="24" x14ac:dyDescent="0.2">
      <c r="A689" s="11"/>
      <c r="B689" s="11"/>
      <c r="C689" s="11"/>
      <c r="D689" s="13" t="s">
        <v>460</v>
      </c>
      <c r="E689" s="11"/>
      <c r="F689" s="11"/>
      <c r="G689" s="11"/>
      <c r="H689" s="11"/>
      <c r="I689" s="11"/>
      <c r="J689" s="11"/>
      <c r="K689" s="11"/>
      <c r="L689" s="11"/>
      <c r="M689" s="11"/>
    </row>
    <row r="690" spans="1:13" x14ac:dyDescent="0.2">
      <c r="A690" s="11"/>
      <c r="B690" s="11"/>
      <c r="C690" s="11"/>
      <c r="D690" s="30"/>
      <c r="E690" s="10" t="s">
        <v>456</v>
      </c>
      <c r="F690" s="14">
        <v>2</v>
      </c>
      <c r="G690" s="15">
        <v>2.1</v>
      </c>
      <c r="H690" s="15">
        <v>0</v>
      </c>
      <c r="I690" s="15">
        <v>0</v>
      </c>
      <c r="J690" s="12">
        <f>OR(F690&lt;&gt;0,G690&lt;&gt;0,H690&lt;&gt;0,I690&lt;&gt;0)*(F690 + (F690 = 0))*(G690 + (G690 = 0))*(H690 + (H690 = 0))*(I690 + (I690 = 0))</f>
        <v>4.2</v>
      </c>
      <c r="K690" s="11"/>
      <c r="L690" s="11"/>
      <c r="M690" s="11"/>
    </row>
    <row r="691" spans="1:13" x14ac:dyDescent="0.2">
      <c r="A691" s="11"/>
      <c r="B691" s="11"/>
      <c r="C691" s="11"/>
      <c r="D691" s="30"/>
      <c r="E691" s="10" t="s">
        <v>15</v>
      </c>
      <c r="F691" s="14">
        <v>2</v>
      </c>
      <c r="G691" s="15">
        <v>2.6</v>
      </c>
      <c r="H691" s="15">
        <v>0</v>
      </c>
      <c r="I691" s="15">
        <v>0</v>
      </c>
      <c r="J691" s="12">
        <f>OR(F691&lt;&gt;0,G691&lt;&gt;0,H691&lt;&gt;0,I691&lt;&gt;0)*(F691 + (F691 = 0))*(G691 + (G691 = 0))*(H691 + (H691 = 0))*(I691 + (I691 = 0))</f>
        <v>5.2</v>
      </c>
      <c r="K691" s="11"/>
      <c r="L691" s="11"/>
      <c r="M691" s="11"/>
    </row>
    <row r="692" spans="1:13" x14ac:dyDescent="0.2">
      <c r="A692" s="11"/>
      <c r="B692" s="11"/>
      <c r="C692" s="11"/>
      <c r="D692" s="30"/>
      <c r="E692" s="10" t="s">
        <v>15</v>
      </c>
      <c r="F692" s="14"/>
      <c r="G692" s="15"/>
      <c r="H692" s="15"/>
      <c r="I692" s="15"/>
      <c r="J692" s="12">
        <f>OR(F692&lt;&gt;0,G692&lt;&gt;0,H692&lt;&gt;0,I692&lt;&gt;0)*(F692 + (F692 = 0))*(G692 + (G692 = 0))*(H692 + (H692 = 0))*(I692 + (I692 = 0))</f>
        <v>0</v>
      </c>
      <c r="K692" s="11"/>
      <c r="L692" s="11"/>
      <c r="M692" s="11"/>
    </row>
    <row r="693" spans="1:13" x14ac:dyDescent="0.2">
      <c r="A693" s="11"/>
      <c r="B693" s="11"/>
      <c r="C693" s="11"/>
      <c r="D693" s="30"/>
      <c r="E693" s="11"/>
      <c r="F693" s="11"/>
      <c r="G693" s="11"/>
      <c r="H693" s="11"/>
      <c r="I693" s="11"/>
      <c r="J693" s="16" t="s">
        <v>461</v>
      </c>
      <c r="K693" s="17">
        <f>SUM(J690:J692)*1</f>
        <v>9.4</v>
      </c>
      <c r="L693" s="15">
        <v>38.049999999999997</v>
      </c>
      <c r="M693" s="17">
        <f>ROUND(K693*L693,2)</f>
        <v>357.67</v>
      </c>
    </row>
    <row r="694" spans="1:13" ht="1" customHeight="1" x14ac:dyDescent="0.2">
      <c r="A694" s="18"/>
      <c r="B694" s="18"/>
      <c r="C694" s="18"/>
      <c r="D694" s="31"/>
      <c r="E694" s="18"/>
      <c r="F694" s="18"/>
      <c r="G694" s="18"/>
      <c r="H694" s="18"/>
      <c r="I694" s="18"/>
      <c r="J694" s="18"/>
      <c r="K694" s="18"/>
      <c r="L694" s="18"/>
      <c r="M694" s="18"/>
    </row>
    <row r="695" spans="1:13" x14ac:dyDescent="0.2">
      <c r="A695" s="9" t="s">
        <v>462</v>
      </c>
      <c r="B695" s="10" t="s">
        <v>20</v>
      </c>
      <c r="C695" s="10" t="s">
        <v>160</v>
      </c>
      <c r="D695" s="13" t="s">
        <v>463</v>
      </c>
      <c r="E695" s="11"/>
      <c r="F695" s="11"/>
      <c r="G695" s="11"/>
      <c r="H695" s="11"/>
      <c r="I695" s="11"/>
      <c r="J695" s="11"/>
      <c r="K695" s="12">
        <f>K700</f>
        <v>18.8</v>
      </c>
      <c r="L695" s="12">
        <f>L700</f>
        <v>19.61</v>
      </c>
      <c r="M695" s="12">
        <f>M700</f>
        <v>368.67</v>
      </c>
    </row>
    <row r="696" spans="1:13" ht="60" x14ac:dyDescent="0.2">
      <c r="A696" s="11"/>
      <c r="B696" s="11"/>
      <c r="C696" s="11"/>
      <c r="D696" s="13" t="s">
        <v>464</v>
      </c>
      <c r="E696" s="11"/>
      <c r="F696" s="11"/>
      <c r="G696" s="11"/>
      <c r="H696" s="11"/>
      <c r="I696" s="11"/>
      <c r="J696" s="11"/>
      <c r="K696" s="11"/>
      <c r="L696" s="11"/>
      <c r="M696" s="11"/>
    </row>
    <row r="697" spans="1:13" x14ac:dyDescent="0.2">
      <c r="A697" s="11"/>
      <c r="B697" s="11"/>
      <c r="C697" s="11"/>
      <c r="D697" s="30"/>
      <c r="E697" s="10" t="s">
        <v>456</v>
      </c>
      <c r="F697" s="14">
        <v>4</v>
      </c>
      <c r="G697" s="15">
        <v>2.1</v>
      </c>
      <c r="H697" s="15">
        <v>0</v>
      </c>
      <c r="I697" s="15">
        <v>0</v>
      </c>
      <c r="J697" s="12">
        <f>OR(F697&lt;&gt;0,G697&lt;&gt;0,H697&lt;&gt;0,I697&lt;&gt;0)*(F697 + (F697 = 0))*(G697 + (G697 = 0))*(H697 + (H697 = 0))*(I697 + (I697 = 0))</f>
        <v>8.4</v>
      </c>
      <c r="K697" s="11"/>
      <c r="L697" s="11"/>
      <c r="M697" s="11"/>
    </row>
    <row r="698" spans="1:13" x14ac:dyDescent="0.2">
      <c r="A698" s="11"/>
      <c r="B698" s="11"/>
      <c r="C698" s="11"/>
      <c r="D698" s="30"/>
      <c r="E698" s="10" t="s">
        <v>15</v>
      </c>
      <c r="F698" s="14">
        <v>4</v>
      </c>
      <c r="G698" s="15">
        <v>2.6</v>
      </c>
      <c r="H698" s="15">
        <v>0</v>
      </c>
      <c r="I698" s="15">
        <v>0</v>
      </c>
      <c r="J698" s="12">
        <f>OR(F698&lt;&gt;0,G698&lt;&gt;0,H698&lt;&gt;0,I698&lt;&gt;0)*(F698 + (F698 = 0))*(G698 + (G698 = 0))*(H698 + (H698 = 0))*(I698 + (I698 = 0))</f>
        <v>10.4</v>
      </c>
      <c r="K698" s="11"/>
      <c r="L698" s="11"/>
      <c r="M698" s="11"/>
    </row>
    <row r="699" spans="1:13" x14ac:dyDescent="0.2">
      <c r="A699" s="11"/>
      <c r="B699" s="11"/>
      <c r="C699" s="11"/>
      <c r="D699" s="30"/>
      <c r="E699" s="10" t="s">
        <v>15</v>
      </c>
      <c r="F699" s="14"/>
      <c r="G699" s="15"/>
      <c r="H699" s="15"/>
      <c r="I699" s="15"/>
      <c r="J699" s="12">
        <f>OR(F699&lt;&gt;0,G699&lt;&gt;0,H699&lt;&gt;0,I699&lt;&gt;0)*(F699 + (F699 = 0))*(G699 + (G699 = 0))*(H699 + (H699 = 0))*(I699 + (I699 = 0))</f>
        <v>0</v>
      </c>
      <c r="K699" s="11"/>
      <c r="L699" s="11"/>
      <c r="M699" s="11"/>
    </row>
    <row r="700" spans="1:13" x14ac:dyDescent="0.2">
      <c r="A700" s="11"/>
      <c r="B700" s="11"/>
      <c r="C700" s="11"/>
      <c r="D700" s="30"/>
      <c r="E700" s="11"/>
      <c r="F700" s="11"/>
      <c r="G700" s="11"/>
      <c r="H700" s="11"/>
      <c r="I700" s="11"/>
      <c r="J700" s="16" t="s">
        <v>465</v>
      </c>
      <c r="K700" s="17">
        <f>SUM(J697:J699)*1</f>
        <v>18.8</v>
      </c>
      <c r="L700" s="15">
        <v>19.61</v>
      </c>
      <c r="M700" s="17">
        <f>ROUND(K700*L700,2)</f>
        <v>368.67</v>
      </c>
    </row>
    <row r="701" spans="1:13" ht="1" customHeight="1" x14ac:dyDescent="0.2">
      <c r="A701" s="18"/>
      <c r="B701" s="18"/>
      <c r="C701" s="18"/>
      <c r="D701" s="31"/>
      <c r="E701" s="18"/>
      <c r="F701" s="18"/>
      <c r="G701" s="18"/>
      <c r="H701" s="18"/>
      <c r="I701" s="18"/>
      <c r="J701" s="18"/>
      <c r="K701" s="18"/>
      <c r="L701" s="18"/>
      <c r="M701" s="18"/>
    </row>
    <row r="702" spans="1:13" x14ac:dyDescent="0.2">
      <c r="A702" s="11"/>
      <c r="B702" s="11"/>
      <c r="C702" s="11"/>
      <c r="D702" s="30"/>
      <c r="E702" s="11"/>
      <c r="F702" s="11"/>
      <c r="G702" s="11"/>
      <c r="H702" s="11"/>
      <c r="I702" s="11"/>
      <c r="J702" s="16" t="s">
        <v>466</v>
      </c>
      <c r="K702" s="15">
        <v>1</v>
      </c>
      <c r="L702" s="17">
        <f>M504+M530+M557+M596+M616+M647+M666+M674+M681+M688+M695</f>
        <v>24601.57</v>
      </c>
      <c r="M702" s="17">
        <f>ROUND(K702*L702,2)</f>
        <v>24601.57</v>
      </c>
    </row>
    <row r="703" spans="1:13" ht="1" customHeight="1" x14ac:dyDescent="0.2">
      <c r="A703" s="18"/>
      <c r="B703" s="18"/>
      <c r="C703" s="18"/>
      <c r="D703" s="31"/>
      <c r="E703" s="18"/>
      <c r="F703" s="18"/>
      <c r="G703" s="18"/>
      <c r="H703" s="18"/>
      <c r="I703" s="18"/>
      <c r="J703" s="18"/>
      <c r="K703" s="18"/>
      <c r="L703" s="18"/>
      <c r="M703" s="18"/>
    </row>
    <row r="704" spans="1:13" x14ac:dyDescent="0.2">
      <c r="A704" s="19" t="s">
        <v>467</v>
      </c>
      <c r="B704" s="19" t="s">
        <v>14</v>
      </c>
      <c r="C704" s="19" t="s">
        <v>15</v>
      </c>
      <c r="D704" s="32" t="s">
        <v>468</v>
      </c>
      <c r="E704" s="20"/>
      <c r="F704" s="20"/>
      <c r="G704" s="20"/>
      <c r="H704" s="20"/>
      <c r="I704" s="20"/>
      <c r="J704" s="20"/>
      <c r="K704" s="21">
        <f>K741</f>
        <v>1</v>
      </c>
      <c r="L704" s="21">
        <f>L741</f>
        <v>6124.49</v>
      </c>
      <c r="M704" s="21">
        <f>M741</f>
        <v>6124.49</v>
      </c>
    </row>
    <row r="705" spans="1:13" x14ac:dyDescent="0.2">
      <c r="A705" s="9" t="s">
        <v>469</v>
      </c>
      <c r="B705" s="10" t="s">
        <v>20</v>
      </c>
      <c r="C705" s="10" t="s">
        <v>92</v>
      </c>
      <c r="D705" s="13" t="s">
        <v>470</v>
      </c>
      <c r="E705" s="11"/>
      <c r="F705" s="11"/>
      <c r="G705" s="11"/>
      <c r="H705" s="11"/>
      <c r="I705" s="11"/>
      <c r="J705" s="11"/>
      <c r="K705" s="12">
        <f>K709</f>
        <v>1</v>
      </c>
      <c r="L705" s="12">
        <f>L709</f>
        <v>1004.3</v>
      </c>
      <c r="M705" s="12">
        <f>M709</f>
        <v>1004.3</v>
      </c>
    </row>
    <row r="706" spans="1:13" x14ac:dyDescent="0.2">
      <c r="A706" s="11"/>
      <c r="B706" s="11"/>
      <c r="C706" s="11"/>
      <c r="D706" s="13" t="s">
        <v>471</v>
      </c>
      <c r="E706" s="11"/>
      <c r="F706" s="11"/>
      <c r="G706" s="11"/>
      <c r="H706" s="11"/>
      <c r="I706" s="11"/>
      <c r="J706" s="11"/>
      <c r="K706" s="11"/>
      <c r="L706" s="11"/>
      <c r="M706" s="11"/>
    </row>
    <row r="707" spans="1:13" x14ac:dyDescent="0.2">
      <c r="A707" s="11"/>
      <c r="B707" s="11"/>
      <c r="C707" s="11"/>
      <c r="D707" s="30"/>
      <c r="E707" s="10" t="s">
        <v>472</v>
      </c>
      <c r="F707" s="14">
        <v>1</v>
      </c>
      <c r="G707" s="15">
        <v>0</v>
      </c>
      <c r="H707" s="15">
        <v>0</v>
      </c>
      <c r="I707" s="15">
        <v>0</v>
      </c>
      <c r="J707" s="12">
        <f>OR(F707&lt;&gt;0,G707&lt;&gt;0,H707&lt;&gt;0,I707&lt;&gt;0)*(F707 + (F707 = 0))*(G707 + (G707 = 0))*(H707 + (H707 = 0))*(I707 + (I707 = 0))</f>
        <v>1</v>
      </c>
      <c r="K707" s="11"/>
      <c r="L707" s="11"/>
      <c r="M707" s="11"/>
    </row>
    <row r="708" spans="1:13" x14ac:dyDescent="0.2">
      <c r="A708" s="11"/>
      <c r="B708" s="11"/>
      <c r="C708" s="11"/>
      <c r="D708" s="30"/>
      <c r="E708" s="10" t="s">
        <v>15</v>
      </c>
      <c r="F708" s="14"/>
      <c r="G708" s="15"/>
      <c r="H708" s="15"/>
      <c r="I708" s="15"/>
      <c r="J708" s="12">
        <f>OR(F708&lt;&gt;0,G708&lt;&gt;0,H708&lt;&gt;0,I708&lt;&gt;0)*(F708 + (F708 = 0))*(G708 + (G708 = 0))*(H708 + (H708 = 0))*(I708 + (I708 = 0))</f>
        <v>0</v>
      </c>
      <c r="K708" s="11"/>
      <c r="L708" s="11"/>
      <c r="M708" s="11"/>
    </row>
    <row r="709" spans="1:13" x14ac:dyDescent="0.2">
      <c r="A709" s="11"/>
      <c r="B709" s="11"/>
      <c r="C709" s="11"/>
      <c r="D709" s="30"/>
      <c r="E709" s="11"/>
      <c r="F709" s="11"/>
      <c r="G709" s="11"/>
      <c r="H709" s="11"/>
      <c r="I709" s="11"/>
      <c r="J709" s="16" t="s">
        <v>473</v>
      </c>
      <c r="K709" s="17">
        <f>SUM(J707:J708)*1</f>
        <v>1</v>
      </c>
      <c r="L709" s="15">
        <v>1004.3</v>
      </c>
      <c r="M709" s="17">
        <f>ROUND(K709*L709,2)</f>
        <v>1004.3</v>
      </c>
    </row>
    <row r="710" spans="1:13" ht="1" customHeight="1" x14ac:dyDescent="0.2">
      <c r="A710" s="18"/>
      <c r="B710" s="18"/>
      <c r="C710" s="18"/>
      <c r="D710" s="31"/>
      <c r="E710" s="18"/>
      <c r="F710" s="18"/>
      <c r="G710" s="18"/>
      <c r="H710" s="18"/>
      <c r="I710" s="18"/>
      <c r="J710" s="18"/>
      <c r="K710" s="18"/>
      <c r="L710" s="18"/>
      <c r="M710" s="18"/>
    </row>
    <row r="711" spans="1:13" x14ac:dyDescent="0.2">
      <c r="A711" s="9" t="s">
        <v>474</v>
      </c>
      <c r="B711" s="10" t="s">
        <v>20</v>
      </c>
      <c r="C711" s="10" t="s">
        <v>160</v>
      </c>
      <c r="D711" s="13" t="s">
        <v>475</v>
      </c>
      <c r="E711" s="11"/>
      <c r="F711" s="11"/>
      <c r="G711" s="11"/>
      <c r="H711" s="11"/>
      <c r="I711" s="11"/>
      <c r="J711" s="11"/>
      <c r="K711" s="12">
        <f>K715</f>
        <v>15</v>
      </c>
      <c r="L711" s="12">
        <f>L715</f>
        <v>21.18</v>
      </c>
      <c r="M711" s="12">
        <f>M715</f>
        <v>317.7</v>
      </c>
    </row>
    <row r="712" spans="1:13" ht="60" x14ac:dyDescent="0.2">
      <c r="A712" s="11"/>
      <c r="B712" s="11"/>
      <c r="C712" s="11"/>
      <c r="D712" s="13" t="s">
        <v>476</v>
      </c>
      <c r="E712" s="11"/>
      <c r="F712" s="11"/>
      <c r="G712" s="11"/>
      <c r="H712" s="11"/>
      <c r="I712" s="11"/>
      <c r="J712" s="11"/>
      <c r="K712" s="11"/>
      <c r="L712" s="11"/>
      <c r="M712" s="11"/>
    </row>
    <row r="713" spans="1:13" x14ac:dyDescent="0.2">
      <c r="A713" s="11"/>
      <c r="B713" s="11"/>
      <c r="C713" s="11"/>
      <c r="D713" s="30"/>
      <c r="E713" s="10" t="s">
        <v>477</v>
      </c>
      <c r="F713" s="14">
        <v>3</v>
      </c>
      <c r="G713" s="15">
        <v>5</v>
      </c>
      <c r="H713" s="15">
        <v>0</v>
      </c>
      <c r="I713" s="15">
        <v>0</v>
      </c>
      <c r="J713" s="12">
        <f>OR(F713&lt;&gt;0,G713&lt;&gt;0,H713&lt;&gt;0,I713&lt;&gt;0)*(F713 + (F713 = 0))*(G713 + (G713 = 0))*(H713 + (H713 = 0))*(I713 + (I713 = 0))</f>
        <v>15</v>
      </c>
      <c r="K713" s="11"/>
      <c r="L713" s="11"/>
      <c r="M713" s="11"/>
    </row>
    <row r="714" spans="1:13" x14ac:dyDescent="0.2">
      <c r="A714" s="11"/>
      <c r="B714" s="11"/>
      <c r="C714" s="11"/>
      <c r="D714" s="30"/>
      <c r="E714" s="10" t="s">
        <v>15</v>
      </c>
      <c r="F714" s="14"/>
      <c r="G714" s="15"/>
      <c r="H714" s="15"/>
      <c r="I714" s="15"/>
      <c r="J714" s="12">
        <f>OR(F714&lt;&gt;0,G714&lt;&gt;0,H714&lt;&gt;0,I714&lt;&gt;0)*(F714 + (F714 = 0))*(G714 + (G714 = 0))*(H714 + (H714 = 0))*(I714 + (I714 = 0))</f>
        <v>0</v>
      </c>
      <c r="K714" s="11"/>
      <c r="L714" s="11"/>
      <c r="M714" s="11"/>
    </row>
    <row r="715" spans="1:13" x14ac:dyDescent="0.2">
      <c r="A715" s="11"/>
      <c r="B715" s="11"/>
      <c r="C715" s="11"/>
      <c r="D715" s="30"/>
      <c r="E715" s="11"/>
      <c r="F715" s="11"/>
      <c r="G715" s="11"/>
      <c r="H715" s="11"/>
      <c r="I715" s="11"/>
      <c r="J715" s="16" t="s">
        <v>478</v>
      </c>
      <c r="K715" s="17">
        <f>SUM(J713:J714)*1</f>
        <v>15</v>
      </c>
      <c r="L715" s="15">
        <v>21.18</v>
      </c>
      <c r="M715" s="17">
        <f>ROUND(K715*L715,2)</f>
        <v>317.7</v>
      </c>
    </row>
    <row r="716" spans="1:13" ht="1" customHeight="1" x14ac:dyDescent="0.2">
      <c r="A716" s="18"/>
      <c r="B716" s="18"/>
      <c r="C716" s="18"/>
      <c r="D716" s="31"/>
      <c r="E716" s="18"/>
      <c r="F716" s="18"/>
      <c r="G716" s="18"/>
      <c r="H716" s="18"/>
      <c r="I716" s="18"/>
      <c r="J716" s="18"/>
      <c r="K716" s="18"/>
      <c r="L716" s="18"/>
      <c r="M716" s="18"/>
    </row>
    <row r="717" spans="1:13" x14ac:dyDescent="0.2">
      <c r="A717" s="9" t="s">
        <v>479</v>
      </c>
      <c r="B717" s="10" t="s">
        <v>20</v>
      </c>
      <c r="C717" s="10" t="s">
        <v>160</v>
      </c>
      <c r="D717" s="13" t="s">
        <v>480</v>
      </c>
      <c r="E717" s="11"/>
      <c r="F717" s="11"/>
      <c r="G717" s="11"/>
      <c r="H717" s="11"/>
      <c r="I717" s="11"/>
      <c r="J717" s="11"/>
      <c r="K717" s="12">
        <f>K721</f>
        <v>30</v>
      </c>
      <c r="L717" s="12">
        <f>L721</f>
        <v>21.78</v>
      </c>
      <c r="M717" s="12">
        <f>M721</f>
        <v>653.4</v>
      </c>
    </row>
    <row r="718" spans="1:13" ht="60" x14ac:dyDescent="0.2">
      <c r="A718" s="11"/>
      <c r="B718" s="11"/>
      <c r="C718" s="11"/>
      <c r="D718" s="13" t="s">
        <v>481</v>
      </c>
      <c r="E718" s="11"/>
      <c r="F718" s="11"/>
      <c r="G718" s="11"/>
      <c r="H718" s="11"/>
      <c r="I718" s="11"/>
      <c r="J718" s="11"/>
      <c r="K718" s="11"/>
      <c r="L718" s="11"/>
      <c r="M718" s="11"/>
    </row>
    <row r="719" spans="1:13" x14ac:dyDescent="0.2">
      <c r="A719" s="11"/>
      <c r="B719" s="11"/>
      <c r="C719" s="11"/>
      <c r="D719" s="30"/>
      <c r="E719" s="10" t="s">
        <v>482</v>
      </c>
      <c r="F719" s="14">
        <v>1</v>
      </c>
      <c r="G719" s="15">
        <v>30</v>
      </c>
      <c r="H719" s="15">
        <v>0</v>
      </c>
      <c r="I719" s="15">
        <v>0</v>
      </c>
      <c r="J719" s="12">
        <f>OR(F719&lt;&gt;0,G719&lt;&gt;0,H719&lt;&gt;0,I719&lt;&gt;0)*(F719 + (F719 = 0))*(G719 + (G719 = 0))*(H719 + (H719 = 0))*(I719 + (I719 = 0))</f>
        <v>30</v>
      </c>
      <c r="K719" s="11"/>
      <c r="L719" s="11"/>
      <c r="M719" s="11"/>
    </row>
    <row r="720" spans="1:13" x14ac:dyDescent="0.2">
      <c r="A720" s="11"/>
      <c r="B720" s="11"/>
      <c r="C720" s="11"/>
      <c r="D720" s="30"/>
      <c r="E720" s="10" t="s">
        <v>15</v>
      </c>
      <c r="F720" s="14"/>
      <c r="G720" s="15"/>
      <c r="H720" s="15"/>
      <c r="I720" s="15"/>
      <c r="J720" s="12">
        <f>OR(F720&lt;&gt;0,G720&lt;&gt;0,H720&lt;&gt;0,I720&lt;&gt;0)*(F720 + (F720 = 0))*(G720 + (G720 = 0))*(H720 + (H720 = 0))*(I720 + (I720 = 0))</f>
        <v>0</v>
      </c>
      <c r="K720" s="11"/>
      <c r="L720" s="11"/>
      <c r="M720" s="11"/>
    </row>
    <row r="721" spans="1:13" x14ac:dyDescent="0.2">
      <c r="A721" s="11"/>
      <c r="B721" s="11"/>
      <c r="C721" s="11"/>
      <c r="D721" s="30"/>
      <c r="E721" s="11"/>
      <c r="F721" s="11"/>
      <c r="G721" s="11"/>
      <c r="H721" s="11"/>
      <c r="I721" s="11"/>
      <c r="J721" s="16" t="s">
        <v>483</v>
      </c>
      <c r="K721" s="17">
        <f>SUM(J719:J720)*1</f>
        <v>30</v>
      </c>
      <c r="L721" s="15">
        <v>21.78</v>
      </c>
      <c r="M721" s="17">
        <f>ROUND(K721*L721,2)</f>
        <v>653.4</v>
      </c>
    </row>
    <row r="722" spans="1:13" ht="1" customHeight="1" x14ac:dyDescent="0.2">
      <c r="A722" s="18"/>
      <c r="B722" s="18"/>
      <c r="C722" s="18"/>
      <c r="D722" s="31"/>
      <c r="E722" s="18"/>
      <c r="F722" s="18"/>
      <c r="G722" s="18"/>
      <c r="H722" s="18"/>
      <c r="I722" s="18"/>
      <c r="J722" s="18"/>
      <c r="K722" s="18"/>
      <c r="L722" s="18"/>
      <c r="M722" s="18"/>
    </row>
    <row r="723" spans="1:13" x14ac:dyDescent="0.2">
      <c r="A723" s="9" t="s">
        <v>484</v>
      </c>
      <c r="B723" s="10" t="s">
        <v>20</v>
      </c>
      <c r="C723" s="10" t="s">
        <v>92</v>
      </c>
      <c r="D723" s="13" t="s">
        <v>485</v>
      </c>
      <c r="E723" s="11"/>
      <c r="F723" s="11"/>
      <c r="G723" s="11"/>
      <c r="H723" s="11"/>
      <c r="I723" s="11"/>
      <c r="J723" s="11"/>
      <c r="K723" s="12">
        <f>K727</f>
        <v>6</v>
      </c>
      <c r="L723" s="12">
        <f>L727</f>
        <v>428.34</v>
      </c>
      <c r="M723" s="12">
        <f>M727</f>
        <v>2570.04</v>
      </c>
    </row>
    <row r="724" spans="1:13" x14ac:dyDescent="0.2">
      <c r="A724" s="11"/>
      <c r="B724" s="11"/>
      <c r="C724" s="11"/>
      <c r="D724" s="13" t="s">
        <v>486</v>
      </c>
      <c r="E724" s="11"/>
      <c r="F724" s="11"/>
      <c r="G724" s="11"/>
      <c r="H724" s="11"/>
      <c r="I724" s="11"/>
      <c r="J724" s="11"/>
      <c r="K724" s="11"/>
      <c r="L724" s="11"/>
      <c r="M724" s="11"/>
    </row>
    <row r="725" spans="1:13" x14ac:dyDescent="0.2">
      <c r="A725" s="11"/>
      <c r="B725" s="11"/>
      <c r="C725" s="11"/>
      <c r="D725" s="30"/>
      <c r="E725" s="10" t="s">
        <v>487</v>
      </c>
      <c r="F725" s="14">
        <v>6</v>
      </c>
      <c r="G725" s="15">
        <v>0</v>
      </c>
      <c r="H725" s="15">
        <v>0</v>
      </c>
      <c r="I725" s="15">
        <v>0</v>
      </c>
      <c r="J725" s="12">
        <f>OR(F725&lt;&gt;0,G725&lt;&gt;0,H725&lt;&gt;0,I725&lt;&gt;0)*(F725 + (F725 = 0))*(G725 + (G725 = 0))*(H725 + (H725 = 0))*(I725 + (I725 = 0))</f>
        <v>6</v>
      </c>
      <c r="K725" s="11"/>
      <c r="L725" s="11"/>
      <c r="M725" s="11"/>
    </row>
    <row r="726" spans="1:13" x14ac:dyDescent="0.2">
      <c r="A726" s="11"/>
      <c r="B726" s="11"/>
      <c r="C726" s="11"/>
      <c r="D726" s="30"/>
      <c r="E726" s="10" t="s">
        <v>15</v>
      </c>
      <c r="F726" s="14"/>
      <c r="G726" s="15"/>
      <c r="H726" s="15"/>
      <c r="I726" s="15"/>
      <c r="J726" s="12">
        <f>OR(F726&lt;&gt;0,G726&lt;&gt;0,H726&lt;&gt;0,I726&lt;&gt;0)*(F726 + (F726 = 0))*(G726 + (G726 = 0))*(H726 + (H726 = 0))*(I726 + (I726 = 0))</f>
        <v>0</v>
      </c>
      <c r="K726" s="11"/>
      <c r="L726" s="11"/>
      <c r="M726" s="11"/>
    </row>
    <row r="727" spans="1:13" x14ac:dyDescent="0.2">
      <c r="A727" s="11"/>
      <c r="B727" s="11"/>
      <c r="C727" s="11"/>
      <c r="D727" s="30"/>
      <c r="E727" s="11"/>
      <c r="F727" s="11"/>
      <c r="G727" s="11"/>
      <c r="H727" s="11"/>
      <c r="I727" s="11"/>
      <c r="J727" s="16" t="s">
        <v>488</v>
      </c>
      <c r="K727" s="17">
        <f>SUM(J725:J726)*1</f>
        <v>6</v>
      </c>
      <c r="L727" s="15">
        <v>428.34</v>
      </c>
      <c r="M727" s="17">
        <f>ROUND(K727*L727,2)</f>
        <v>2570.04</v>
      </c>
    </row>
    <row r="728" spans="1:13" ht="1" customHeight="1" x14ac:dyDescent="0.2">
      <c r="A728" s="18"/>
      <c r="B728" s="18"/>
      <c r="C728" s="18"/>
      <c r="D728" s="31"/>
      <c r="E728" s="18"/>
      <c r="F728" s="18"/>
      <c r="G728" s="18"/>
      <c r="H728" s="18"/>
      <c r="I728" s="18"/>
      <c r="J728" s="18"/>
      <c r="K728" s="18"/>
      <c r="L728" s="18"/>
      <c r="M728" s="18"/>
    </row>
    <row r="729" spans="1:13" x14ac:dyDescent="0.2">
      <c r="A729" s="9" t="s">
        <v>489</v>
      </c>
      <c r="B729" s="10" t="s">
        <v>20</v>
      </c>
      <c r="C729" s="10" t="s">
        <v>92</v>
      </c>
      <c r="D729" s="13" t="s">
        <v>490</v>
      </c>
      <c r="E729" s="11"/>
      <c r="F729" s="11"/>
      <c r="G729" s="11"/>
      <c r="H729" s="11"/>
      <c r="I729" s="11"/>
      <c r="J729" s="11"/>
      <c r="K729" s="12">
        <f>K733</f>
        <v>2</v>
      </c>
      <c r="L729" s="12">
        <f>L733</f>
        <v>526.35</v>
      </c>
      <c r="M729" s="12">
        <f>M733</f>
        <v>1052.7</v>
      </c>
    </row>
    <row r="730" spans="1:13" ht="36" x14ac:dyDescent="0.2">
      <c r="A730" s="11"/>
      <c r="B730" s="11"/>
      <c r="C730" s="11"/>
      <c r="D730" s="13" t="s">
        <v>491</v>
      </c>
      <c r="E730" s="11"/>
      <c r="F730" s="11"/>
      <c r="G730" s="11"/>
      <c r="H730" s="11"/>
      <c r="I730" s="11"/>
      <c r="J730" s="11"/>
      <c r="K730" s="11"/>
      <c r="L730" s="11"/>
      <c r="M730" s="11"/>
    </row>
    <row r="731" spans="1:13" x14ac:dyDescent="0.2">
      <c r="A731" s="11"/>
      <c r="B731" s="11"/>
      <c r="C731" s="11"/>
      <c r="D731" s="30"/>
      <c r="E731" s="10" t="s">
        <v>492</v>
      </c>
      <c r="F731" s="14">
        <v>2</v>
      </c>
      <c r="G731" s="15">
        <v>0</v>
      </c>
      <c r="H731" s="15">
        <v>0</v>
      </c>
      <c r="I731" s="15">
        <v>0</v>
      </c>
      <c r="J731" s="12">
        <f>OR(F731&lt;&gt;0,G731&lt;&gt;0,H731&lt;&gt;0,I731&lt;&gt;0)*(F731 + (F731 = 0))*(G731 + (G731 = 0))*(H731 + (H731 = 0))*(I731 + (I731 = 0))</f>
        <v>2</v>
      </c>
      <c r="K731" s="11"/>
      <c r="L731" s="11"/>
      <c r="M731" s="11"/>
    </row>
    <row r="732" spans="1:13" x14ac:dyDescent="0.2">
      <c r="A732" s="11"/>
      <c r="B732" s="11"/>
      <c r="C732" s="11"/>
      <c r="D732" s="30"/>
      <c r="E732" s="10" t="s">
        <v>15</v>
      </c>
      <c r="F732" s="14"/>
      <c r="G732" s="15"/>
      <c r="H732" s="15"/>
      <c r="I732" s="15"/>
      <c r="J732" s="12">
        <f>OR(F732&lt;&gt;0,G732&lt;&gt;0,H732&lt;&gt;0,I732&lt;&gt;0)*(F732 + (F732 = 0))*(G732 + (G732 = 0))*(H732 + (H732 = 0))*(I732 + (I732 = 0))</f>
        <v>0</v>
      </c>
      <c r="K732" s="11"/>
      <c r="L732" s="11"/>
      <c r="M732" s="11"/>
    </row>
    <row r="733" spans="1:13" x14ac:dyDescent="0.2">
      <c r="A733" s="11"/>
      <c r="B733" s="11"/>
      <c r="C733" s="11"/>
      <c r="D733" s="30"/>
      <c r="E733" s="11"/>
      <c r="F733" s="11"/>
      <c r="G733" s="11"/>
      <c r="H733" s="11"/>
      <c r="I733" s="11"/>
      <c r="J733" s="16" t="s">
        <v>493</v>
      </c>
      <c r="K733" s="17">
        <f>SUM(J731:J732)*1</f>
        <v>2</v>
      </c>
      <c r="L733" s="15">
        <v>526.35</v>
      </c>
      <c r="M733" s="17">
        <f>ROUND(K733*L733,2)</f>
        <v>1052.7</v>
      </c>
    </row>
    <row r="734" spans="1:13" ht="1" customHeight="1" x14ac:dyDescent="0.2">
      <c r="A734" s="18"/>
      <c r="B734" s="18"/>
      <c r="C734" s="18"/>
      <c r="D734" s="31"/>
      <c r="E734" s="18"/>
      <c r="F734" s="18"/>
      <c r="G734" s="18"/>
      <c r="H734" s="18"/>
      <c r="I734" s="18"/>
      <c r="J734" s="18"/>
      <c r="K734" s="18"/>
      <c r="L734" s="18"/>
      <c r="M734" s="18"/>
    </row>
    <row r="735" spans="1:13" x14ac:dyDescent="0.2">
      <c r="A735" s="9" t="s">
        <v>494</v>
      </c>
      <c r="B735" s="10" t="s">
        <v>20</v>
      </c>
      <c r="C735" s="10" t="s">
        <v>92</v>
      </c>
      <c r="D735" s="13" t="s">
        <v>495</v>
      </c>
      <c r="E735" s="11"/>
      <c r="F735" s="11"/>
      <c r="G735" s="11"/>
      <c r="H735" s="11"/>
      <c r="I735" s="11"/>
      <c r="J735" s="11"/>
      <c r="K735" s="12">
        <f>K739</f>
        <v>1</v>
      </c>
      <c r="L735" s="12">
        <f>L739</f>
        <v>526.35</v>
      </c>
      <c r="M735" s="12">
        <f>M739</f>
        <v>526.35</v>
      </c>
    </row>
    <row r="736" spans="1:13" ht="36" x14ac:dyDescent="0.2">
      <c r="A736" s="11"/>
      <c r="B736" s="11"/>
      <c r="C736" s="11"/>
      <c r="D736" s="13" t="s">
        <v>496</v>
      </c>
      <c r="E736" s="11"/>
      <c r="F736" s="11"/>
      <c r="G736" s="11"/>
      <c r="H736" s="11"/>
      <c r="I736" s="11"/>
      <c r="J736" s="11"/>
      <c r="K736" s="11"/>
      <c r="L736" s="11"/>
      <c r="M736" s="11"/>
    </row>
    <row r="737" spans="1:13" x14ac:dyDescent="0.2">
      <c r="A737" s="11"/>
      <c r="B737" s="11"/>
      <c r="C737" s="11"/>
      <c r="D737" s="30"/>
      <c r="E737" s="10" t="s">
        <v>492</v>
      </c>
      <c r="F737" s="14">
        <v>1</v>
      </c>
      <c r="G737" s="15">
        <v>0</v>
      </c>
      <c r="H737" s="15">
        <v>0</v>
      </c>
      <c r="I737" s="15">
        <v>0</v>
      </c>
      <c r="J737" s="12">
        <f>OR(F737&lt;&gt;0,G737&lt;&gt;0,H737&lt;&gt;0,I737&lt;&gt;0)*(F737 + (F737 = 0))*(G737 + (G737 = 0))*(H737 + (H737 = 0))*(I737 + (I737 = 0))</f>
        <v>1</v>
      </c>
      <c r="K737" s="11"/>
      <c r="L737" s="11"/>
      <c r="M737" s="11"/>
    </row>
    <row r="738" spans="1:13" x14ac:dyDescent="0.2">
      <c r="A738" s="11"/>
      <c r="B738" s="11"/>
      <c r="C738" s="11"/>
      <c r="D738" s="30"/>
      <c r="E738" s="10" t="s">
        <v>15</v>
      </c>
      <c r="F738" s="14"/>
      <c r="G738" s="15"/>
      <c r="H738" s="15"/>
      <c r="I738" s="15"/>
      <c r="J738" s="12">
        <f>OR(F738&lt;&gt;0,G738&lt;&gt;0,H738&lt;&gt;0,I738&lt;&gt;0)*(F738 + (F738 = 0))*(G738 + (G738 = 0))*(H738 + (H738 = 0))*(I738 + (I738 = 0))</f>
        <v>0</v>
      </c>
      <c r="K738" s="11"/>
      <c r="L738" s="11"/>
      <c r="M738" s="11"/>
    </row>
    <row r="739" spans="1:13" x14ac:dyDescent="0.2">
      <c r="A739" s="11"/>
      <c r="B739" s="11"/>
      <c r="C739" s="11"/>
      <c r="D739" s="30"/>
      <c r="E739" s="11"/>
      <c r="F739" s="11"/>
      <c r="G739" s="11"/>
      <c r="H739" s="11"/>
      <c r="I739" s="11"/>
      <c r="J739" s="16" t="s">
        <v>497</v>
      </c>
      <c r="K739" s="17">
        <f>SUM(J737:J738)*1</f>
        <v>1</v>
      </c>
      <c r="L739" s="15">
        <v>526.35</v>
      </c>
      <c r="M739" s="17">
        <f>ROUND(K739*L739,2)</f>
        <v>526.35</v>
      </c>
    </row>
    <row r="740" spans="1:13" ht="1" customHeight="1" x14ac:dyDescent="0.2">
      <c r="A740" s="18"/>
      <c r="B740" s="18"/>
      <c r="C740" s="18"/>
      <c r="D740" s="31"/>
      <c r="E740" s="18"/>
      <c r="F740" s="18"/>
      <c r="G740" s="18"/>
      <c r="H740" s="18"/>
      <c r="I740" s="18"/>
      <c r="J740" s="18"/>
      <c r="K740" s="18"/>
      <c r="L740" s="18"/>
      <c r="M740" s="18"/>
    </row>
    <row r="741" spans="1:13" x14ac:dyDescent="0.2">
      <c r="A741" s="11"/>
      <c r="B741" s="11"/>
      <c r="C741" s="11"/>
      <c r="D741" s="30"/>
      <c r="E741" s="11"/>
      <c r="F741" s="11"/>
      <c r="G741" s="11"/>
      <c r="H741" s="11"/>
      <c r="I741" s="11"/>
      <c r="J741" s="16" t="s">
        <v>498</v>
      </c>
      <c r="K741" s="15">
        <v>1</v>
      </c>
      <c r="L741" s="17">
        <f>M705+M711+M717+M723+M729+M735</f>
        <v>6124.49</v>
      </c>
      <c r="M741" s="17">
        <f>ROUND(K741*L741,2)</f>
        <v>6124.49</v>
      </c>
    </row>
    <row r="742" spans="1:13" ht="1" customHeight="1" x14ac:dyDescent="0.2">
      <c r="A742" s="18"/>
      <c r="B742" s="18"/>
      <c r="C742" s="18"/>
      <c r="D742" s="31"/>
      <c r="E742" s="18"/>
      <c r="F742" s="18"/>
      <c r="G742" s="18"/>
      <c r="H742" s="18"/>
      <c r="I742" s="18"/>
      <c r="J742" s="18"/>
      <c r="K742" s="18"/>
      <c r="L742" s="18"/>
      <c r="M742" s="18"/>
    </row>
    <row r="743" spans="1:13" x14ac:dyDescent="0.2">
      <c r="A743" s="19" t="s">
        <v>499</v>
      </c>
      <c r="B743" s="19" t="s">
        <v>14</v>
      </c>
      <c r="C743" s="19" t="s">
        <v>15</v>
      </c>
      <c r="D743" s="32" t="s">
        <v>500</v>
      </c>
      <c r="E743" s="20"/>
      <c r="F743" s="20"/>
      <c r="G743" s="20"/>
      <c r="H743" s="20"/>
      <c r="I743" s="20"/>
      <c r="J743" s="20"/>
      <c r="K743" s="21">
        <f>K842</f>
        <v>1</v>
      </c>
      <c r="L743" s="21">
        <f>L842</f>
        <v>20813.27</v>
      </c>
      <c r="M743" s="21">
        <f>M842</f>
        <v>20813.27</v>
      </c>
    </row>
    <row r="744" spans="1:13" x14ac:dyDescent="0.2">
      <c r="A744" s="9" t="s">
        <v>501</v>
      </c>
      <c r="B744" s="10" t="s">
        <v>20</v>
      </c>
      <c r="C744" s="10" t="s">
        <v>148</v>
      </c>
      <c r="D744" s="13" t="s">
        <v>502</v>
      </c>
      <c r="E744" s="11"/>
      <c r="F744" s="11"/>
      <c r="G744" s="11"/>
      <c r="H744" s="11"/>
      <c r="I744" s="11"/>
      <c r="J744" s="11"/>
      <c r="K744" s="12">
        <f>K750</f>
        <v>1508.7</v>
      </c>
      <c r="L744" s="12">
        <f>L750</f>
        <v>4.05</v>
      </c>
      <c r="M744" s="12">
        <f>M750</f>
        <v>6110.24</v>
      </c>
    </row>
    <row r="745" spans="1:13" ht="36" x14ac:dyDescent="0.2">
      <c r="A745" s="11"/>
      <c r="B745" s="11"/>
      <c r="C745" s="11"/>
      <c r="D745" s="13" t="s">
        <v>503</v>
      </c>
      <c r="E745" s="11"/>
      <c r="F745" s="11"/>
      <c r="G745" s="11"/>
      <c r="H745" s="11"/>
      <c r="I745" s="11"/>
      <c r="J745" s="11"/>
      <c r="K745" s="11"/>
      <c r="L745" s="11"/>
      <c r="M745" s="11"/>
    </row>
    <row r="746" spans="1:13" x14ac:dyDescent="0.2">
      <c r="A746" s="11"/>
      <c r="B746" s="11"/>
      <c r="C746" s="11"/>
      <c r="D746" s="30"/>
      <c r="E746" s="10" t="s">
        <v>504</v>
      </c>
      <c r="F746" s="14">
        <v>665.68</v>
      </c>
      <c r="G746" s="15">
        <v>0</v>
      </c>
      <c r="H746" s="15">
        <v>0</v>
      </c>
      <c r="I746" s="15">
        <v>0</v>
      </c>
      <c r="J746" s="12">
        <f>OR(F746&lt;&gt;0,G746&lt;&gt;0,H746&lt;&gt;0,I746&lt;&gt;0)*(F746 + (F746 = 0))*(G746 + (G746 = 0))*(H746 + (H746 = 0))*(I746 + (I746 = 0))</f>
        <v>665.68</v>
      </c>
      <c r="K746" s="11"/>
      <c r="L746" s="11"/>
      <c r="M746" s="11"/>
    </row>
    <row r="747" spans="1:13" x14ac:dyDescent="0.2">
      <c r="A747" s="11"/>
      <c r="B747" s="11"/>
      <c r="C747" s="11"/>
      <c r="D747" s="30"/>
      <c r="E747" s="10" t="s">
        <v>15</v>
      </c>
      <c r="F747" s="14">
        <v>524.22</v>
      </c>
      <c r="G747" s="15">
        <v>0</v>
      </c>
      <c r="H747" s="15">
        <v>0</v>
      </c>
      <c r="I747" s="15">
        <v>0</v>
      </c>
      <c r="J747" s="12">
        <f>OR(F747&lt;&gt;0,G747&lt;&gt;0,H747&lt;&gt;0,I747&lt;&gt;0)*(F747 + (F747 = 0))*(G747 + (G747 = 0))*(H747 + (H747 = 0))*(I747 + (I747 = 0))</f>
        <v>524.22</v>
      </c>
      <c r="K747" s="11"/>
      <c r="L747" s="11"/>
      <c r="M747" s="11"/>
    </row>
    <row r="748" spans="1:13" x14ac:dyDescent="0.2">
      <c r="A748" s="11"/>
      <c r="B748" s="11"/>
      <c r="C748" s="11"/>
      <c r="D748" s="30"/>
      <c r="E748" s="10" t="s">
        <v>505</v>
      </c>
      <c r="F748" s="14">
        <v>318.8</v>
      </c>
      <c r="G748" s="15">
        <v>0</v>
      </c>
      <c r="H748" s="15">
        <v>0</v>
      </c>
      <c r="I748" s="15">
        <v>0</v>
      </c>
      <c r="J748" s="12">
        <f>OR(F748&lt;&gt;0,G748&lt;&gt;0,H748&lt;&gt;0,I748&lt;&gt;0)*(F748 + (F748 = 0))*(G748 + (G748 = 0))*(H748 + (H748 = 0))*(I748 + (I748 = 0))</f>
        <v>318.8</v>
      </c>
      <c r="K748" s="11"/>
      <c r="L748" s="11"/>
      <c r="M748" s="11"/>
    </row>
    <row r="749" spans="1:13" x14ac:dyDescent="0.2">
      <c r="A749" s="11"/>
      <c r="B749" s="11"/>
      <c r="C749" s="11"/>
      <c r="D749" s="30"/>
      <c r="E749" s="10" t="s">
        <v>15</v>
      </c>
      <c r="F749" s="14"/>
      <c r="G749" s="15"/>
      <c r="H749" s="15"/>
      <c r="I749" s="15"/>
      <c r="J749" s="12">
        <f>OR(F749&lt;&gt;0,G749&lt;&gt;0,H749&lt;&gt;0,I749&lt;&gt;0)*(F749 + (F749 = 0))*(G749 + (G749 = 0))*(H749 + (H749 = 0))*(I749 + (I749 = 0))</f>
        <v>0</v>
      </c>
      <c r="K749" s="11"/>
      <c r="L749" s="11"/>
      <c r="M749" s="11"/>
    </row>
    <row r="750" spans="1:13" x14ac:dyDescent="0.2">
      <c r="A750" s="11"/>
      <c r="B750" s="11"/>
      <c r="C750" s="11"/>
      <c r="D750" s="30"/>
      <c r="E750" s="11"/>
      <c r="F750" s="11"/>
      <c r="G750" s="11"/>
      <c r="H750" s="11"/>
      <c r="I750" s="11"/>
      <c r="J750" s="16" t="s">
        <v>506</v>
      </c>
      <c r="K750" s="17">
        <f>SUM(J746:J749)*1</f>
        <v>1508.7</v>
      </c>
      <c r="L750" s="15">
        <v>4.05</v>
      </c>
      <c r="M750" s="17">
        <f>ROUND(K750*L750,2)</f>
        <v>6110.24</v>
      </c>
    </row>
    <row r="751" spans="1:13" ht="1" customHeight="1" x14ac:dyDescent="0.2">
      <c r="A751" s="18"/>
      <c r="B751" s="18"/>
      <c r="C751" s="18"/>
      <c r="D751" s="31"/>
      <c r="E751" s="18"/>
      <c r="F751" s="18"/>
      <c r="G751" s="18"/>
      <c r="H751" s="18"/>
      <c r="I751" s="18"/>
      <c r="J751" s="18"/>
      <c r="K751" s="18"/>
      <c r="L751" s="18"/>
      <c r="M751" s="18"/>
    </row>
    <row r="752" spans="1:13" x14ac:dyDescent="0.2">
      <c r="A752" s="9" t="s">
        <v>507</v>
      </c>
      <c r="B752" s="10" t="s">
        <v>20</v>
      </c>
      <c r="C752" s="10" t="s">
        <v>148</v>
      </c>
      <c r="D752" s="13" t="s">
        <v>508</v>
      </c>
      <c r="E752" s="11"/>
      <c r="F752" s="11"/>
      <c r="G752" s="11"/>
      <c r="H752" s="11"/>
      <c r="I752" s="11"/>
      <c r="J752" s="11"/>
      <c r="K752" s="12">
        <f>K757</f>
        <v>384.34</v>
      </c>
      <c r="L752" s="12">
        <f>L757</f>
        <v>4.05</v>
      </c>
      <c r="M752" s="12">
        <f>M757</f>
        <v>1556.58</v>
      </c>
    </row>
    <row r="753" spans="1:13" ht="36" x14ac:dyDescent="0.2">
      <c r="A753" s="11"/>
      <c r="B753" s="11"/>
      <c r="C753" s="11"/>
      <c r="D753" s="13" t="s">
        <v>509</v>
      </c>
      <c r="E753" s="11"/>
      <c r="F753" s="11"/>
      <c r="G753" s="11"/>
      <c r="H753" s="11"/>
      <c r="I753" s="11"/>
      <c r="J753" s="11"/>
      <c r="K753" s="11"/>
      <c r="L753" s="11"/>
      <c r="M753" s="11"/>
    </row>
    <row r="754" spans="1:13" x14ac:dyDescent="0.2">
      <c r="A754" s="11"/>
      <c r="B754" s="11"/>
      <c r="C754" s="11"/>
      <c r="D754" s="30"/>
      <c r="E754" s="10" t="s">
        <v>510</v>
      </c>
      <c r="F754" s="14">
        <v>339.12</v>
      </c>
      <c r="G754" s="15">
        <v>0</v>
      </c>
      <c r="H754" s="15">
        <v>0</v>
      </c>
      <c r="I754" s="15">
        <v>0</v>
      </c>
      <c r="J754" s="12">
        <f>OR(F754&lt;&gt;0,G754&lt;&gt;0,H754&lt;&gt;0,I754&lt;&gt;0)*(F754 + (F754 = 0))*(G754 + (G754 = 0))*(H754 + (H754 = 0))*(I754 + (I754 = 0))</f>
        <v>339.12</v>
      </c>
      <c r="K754" s="11"/>
      <c r="L754" s="11"/>
      <c r="M754" s="11"/>
    </row>
    <row r="755" spans="1:13" x14ac:dyDescent="0.2">
      <c r="A755" s="11"/>
      <c r="B755" s="11"/>
      <c r="C755" s="11"/>
      <c r="D755" s="30"/>
      <c r="E755" s="10" t="s">
        <v>511</v>
      </c>
      <c r="F755" s="14">
        <v>0.2</v>
      </c>
      <c r="G755" s="15">
        <v>226.08</v>
      </c>
      <c r="H755" s="15">
        <v>0</v>
      </c>
      <c r="I755" s="15">
        <v>0</v>
      </c>
      <c r="J755" s="12">
        <f>OR(F755&lt;&gt;0,G755&lt;&gt;0,H755&lt;&gt;0,I755&lt;&gt;0)*(F755 + (F755 = 0))*(G755 + (G755 = 0))*(H755 + (H755 = 0))*(I755 + (I755 = 0))</f>
        <v>45.22</v>
      </c>
      <c r="K755" s="11"/>
      <c r="L755" s="11"/>
      <c r="M755" s="11"/>
    </row>
    <row r="756" spans="1:13" x14ac:dyDescent="0.2">
      <c r="A756" s="11"/>
      <c r="B756" s="11"/>
      <c r="C756" s="11"/>
      <c r="D756" s="30"/>
      <c r="E756" s="10" t="s">
        <v>15</v>
      </c>
      <c r="F756" s="14"/>
      <c r="G756" s="15"/>
      <c r="H756" s="15"/>
      <c r="I756" s="15"/>
      <c r="J756" s="12">
        <f>OR(F756&lt;&gt;0,G756&lt;&gt;0,H756&lt;&gt;0,I756&lt;&gt;0)*(F756 + (F756 = 0))*(G756 + (G756 = 0))*(H756 + (H756 = 0))*(I756 + (I756 = 0))</f>
        <v>0</v>
      </c>
      <c r="K756" s="11"/>
      <c r="L756" s="11"/>
      <c r="M756" s="11"/>
    </row>
    <row r="757" spans="1:13" x14ac:dyDescent="0.2">
      <c r="A757" s="11"/>
      <c r="B757" s="11"/>
      <c r="C757" s="11"/>
      <c r="D757" s="30"/>
      <c r="E757" s="11"/>
      <c r="F757" s="11"/>
      <c r="G757" s="11"/>
      <c r="H757" s="11"/>
      <c r="I757" s="11"/>
      <c r="J757" s="16" t="s">
        <v>512</v>
      </c>
      <c r="K757" s="17">
        <f>SUM(J754:J756)*1</f>
        <v>384.34</v>
      </c>
      <c r="L757" s="15">
        <v>4.05</v>
      </c>
      <c r="M757" s="17">
        <f>ROUND(K757*L757,2)</f>
        <v>1556.58</v>
      </c>
    </row>
    <row r="758" spans="1:13" ht="1" customHeight="1" x14ac:dyDescent="0.2">
      <c r="A758" s="18"/>
      <c r="B758" s="18"/>
      <c r="C758" s="18"/>
      <c r="D758" s="31"/>
      <c r="E758" s="18"/>
      <c r="F758" s="18"/>
      <c r="G758" s="18"/>
      <c r="H758" s="18"/>
      <c r="I758" s="18"/>
      <c r="J758" s="18"/>
      <c r="K758" s="18"/>
      <c r="L758" s="18"/>
      <c r="M758" s="18"/>
    </row>
    <row r="759" spans="1:13" x14ac:dyDescent="0.2">
      <c r="A759" s="9" t="s">
        <v>513</v>
      </c>
      <c r="B759" s="10" t="s">
        <v>20</v>
      </c>
      <c r="C759" s="10" t="s">
        <v>92</v>
      </c>
      <c r="D759" s="13" t="s">
        <v>514</v>
      </c>
      <c r="E759" s="11"/>
      <c r="F759" s="11"/>
      <c r="G759" s="11"/>
      <c r="H759" s="11"/>
      <c r="I759" s="11"/>
      <c r="J759" s="11"/>
      <c r="K759" s="12">
        <f>K763</f>
        <v>1</v>
      </c>
      <c r="L759" s="12">
        <f>L763</f>
        <v>420</v>
      </c>
      <c r="M759" s="12">
        <f>M763</f>
        <v>420</v>
      </c>
    </row>
    <row r="760" spans="1:13" x14ac:dyDescent="0.2">
      <c r="A760" s="11"/>
      <c r="B760" s="11"/>
      <c r="C760" s="11"/>
      <c r="D760" s="13" t="s">
        <v>515</v>
      </c>
      <c r="E760" s="11"/>
      <c r="F760" s="11"/>
      <c r="G760" s="11"/>
      <c r="H760" s="11"/>
      <c r="I760" s="11"/>
      <c r="J760" s="11"/>
      <c r="K760" s="11"/>
      <c r="L760" s="11"/>
      <c r="M760" s="11"/>
    </row>
    <row r="761" spans="1:13" x14ac:dyDescent="0.2">
      <c r="A761" s="11"/>
      <c r="B761" s="11"/>
      <c r="C761" s="11"/>
      <c r="D761" s="30"/>
      <c r="E761" s="10" t="s">
        <v>15</v>
      </c>
      <c r="F761" s="14">
        <v>1</v>
      </c>
      <c r="G761" s="15">
        <v>0</v>
      </c>
      <c r="H761" s="15">
        <v>0</v>
      </c>
      <c r="I761" s="15">
        <v>0</v>
      </c>
      <c r="J761" s="12">
        <f>OR(F761&lt;&gt;0,G761&lt;&gt;0,H761&lt;&gt;0,I761&lt;&gt;0)*(F761 + (F761 = 0))*(G761 + (G761 = 0))*(H761 + (H761 = 0))*(I761 + (I761 = 0))</f>
        <v>1</v>
      </c>
      <c r="K761" s="11"/>
      <c r="L761" s="11"/>
      <c r="M761" s="11"/>
    </row>
    <row r="762" spans="1:13" x14ac:dyDescent="0.2">
      <c r="A762" s="11"/>
      <c r="B762" s="11"/>
      <c r="C762" s="11"/>
      <c r="D762" s="30"/>
      <c r="E762" s="10" t="s">
        <v>15</v>
      </c>
      <c r="F762" s="14"/>
      <c r="G762" s="15"/>
      <c r="H762" s="15"/>
      <c r="I762" s="15"/>
      <c r="J762" s="12">
        <f>OR(F762&lt;&gt;0,G762&lt;&gt;0,H762&lt;&gt;0,I762&lt;&gt;0)*(F762 + (F762 = 0))*(G762 + (G762 = 0))*(H762 + (H762 = 0))*(I762 + (I762 = 0))</f>
        <v>0</v>
      </c>
      <c r="K762" s="11"/>
      <c r="L762" s="11"/>
      <c r="M762" s="11"/>
    </row>
    <row r="763" spans="1:13" x14ac:dyDescent="0.2">
      <c r="A763" s="11"/>
      <c r="B763" s="11"/>
      <c r="C763" s="11"/>
      <c r="D763" s="30"/>
      <c r="E763" s="11"/>
      <c r="F763" s="11"/>
      <c r="G763" s="11"/>
      <c r="H763" s="11"/>
      <c r="I763" s="11"/>
      <c r="J763" s="16" t="s">
        <v>516</v>
      </c>
      <c r="K763" s="17">
        <f>SUM(J761:J762)*1</f>
        <v>1</v>
      </c>
      <c r="L763" s="15">
        <v>420</v>
      </c>
      <c r="M763" s="17">
        <f>ROUND(K763*L763,2)</f>
        <v>420</v>
      </c>
    </row>
    <row r="764" spans="1:13" ht="1" customHeight="1" x14ac:dyDescent="0.2">
      <c r="A764" s="18"/>
      <c r="B764" s="18"/>
      <c r="C764" s="18"/>
      <c r="D764" s="31"/>
      <c r="E764" s="18"/>
      <c r="F764" s="18"/>
      <c r="G764" s="18"/>
      <c r="H764" s="18"/>
      <c r="I764" s="18"/>
      <c r="J764" s="18"/>
      <c r="K764" s="18"/>
      <c r="L764" s="18"/>
      <c r="M764" s="18"/>
    </row>
    <row r="765" spans="1:13" x14ac:dyDescent="0.2">
      <c r="A765" s="9" t="s">
        <v>517</v>
      </c>
      <c r="B765" s="10" t="s">
        <v>20</v>
      </c>
      <c r="C765" s="10" t="s">
        <v>21</v>
      </c>
      <c r="D765" s="13" t="s">
        <v>518</v>
      </c>
      <c r="E765" s="11"/>
      <c r="F765" s="11"/>
      <c r="G765" s="11"/>
      <c r="H765" s="11"/>
      <c r="I765" s="11"/>
      <c r="J765" s="11"/>
      <c r="K765" s="12">
        <f>K769</f>
        <v>6</v>
      </c>
      <c r="L765" s="12">
        <f>L769</f>
        <v>41.38</v>
      </c>
      <c r="M765" s="12">
        <f>M769</f>
        <v>248.28</v>
      </c>
    </row>
    <row r="766" spans="1:13" ht="24" x14ac:dyDescent="0.2">
      <c r="A766" s="11"/>
      <c r="B766" s="11"/>
      <c r="C766" s="11"/>
      <c r="D766" s="13" t="s">
        <v>519</v>
      </c>
      <c r="E766" s="11"/>
      <c r="F766" s="11"/>
      <c r="G766" s="11"/>
      <c r="H766" s="11"/>
      <c r="I766" s="11"/>
      <c r="J766" s="11"/>
      <c r="K766" s="11"/>
      <c r="L766" s="11"/>
      <c r="M766" s="11"/>
    </row>
    <row r="767" spans="1:13" x14ac:dyDescent="0.2">
      <c r="A767" s="11"/>
      <c r="B767" s="11"/>
      <c r="C767" s="11"/>
      <c r="D767" s="30"/>
      <c r="E767" s="10" t="s">
        <v>520</v>
      </c>
      <c r="F767" s="14">
        <v>1</v>
      </c>
      <c r="G767" s="15">
        <v>3</v>
      </c>
      <c r="H767" s="15">
        <v>2</v>
      </c>
      <c r="I767" s="15">
        <v>0</v>
      </c>
      <c r="J767" s="12">
        <f>OR(F767&lt;&gt;0,G767&lt;&gt;0,H767&lt;&gt;0,I767&lt;&gt;0)*(F767 + (F767 = 0))*(G767 + (G767 = 0))*(H767 + (H767 = 0))*(I767 + (I767 = 0))</f>
        <v>6</v>
      </c>
      <c r="K767" s="11"/>
      <c r="L767" s="11"/>
      <c r="M767" s="11"/>
    </row>
    <row r="768" spans="1:13" x14ac:dyDescent="0.2">
      <c r="A768" s="11"/>
      <c r="B768" s="11"/>
      <c r="C768" s="11"/>
      <c r="D768" s="30"/>
      <c r="E768" s="10" t="s">
        <v>15</v>
      </c>
      <c r="F768" s="14"/>
      <c r="G768" s="15"/>
      <c r="H768" s="15"/>
      <c r="I768" s="15"/>
      <c r="J768" s="12">
        <f>OR(F768&lt;&gt;0,G768&lt;&gt;0,H768&lt;&gt;0,I768&lt;&gt;0)*(F768 + (F768 = 0))*(G768 + (G768 = 0))*(H768 + (H768 = 0))*(I768 + (I768 = 0))</f>
        <v>0</v>
      </c>
      <c r="K768" s="11"/>
      <c r="L768" s="11"/>
      <c r="M768" s="11"/>
    </row>
    <row r="769" spans="1:13" x14ac:dyDescent="0.2">
      <c r="A769" s="11"/>
      <c r="B769" s="11"/>
      <c r="C769" s="11"/>
      <c r="D769" s="30"/>
      <c r="E769" s="11"/>
      <c r="F769" s="11"/>
      <c r="G769" s="11"/>
      <c r="H769" s="11"/>
      <c r="I769" s="11"/>
      <c r="J769" s="16" t="s">
        <v>521</v>
      </c>
      <c r="K769" s="17">
        <f>SUM(J767:J768)*1</f>
        <v>6</v>
      </c>
      <c r="L769" s="15">
        <v>41.38</v>
      </c>
      <c r="M769" s="17">
        <f>ROUND(K769*L769,2)</f>
        <v>248.28</v>
      </c>
    </row>
    <row r="770" spans="1:13" ht="1" customHeight="1" x14ac:dyDescent="0.2">
      <c r="A770" s="18"/>
      <c r="B770" s="18"/>
      <c r="C770" s="18"/>
      <c r="D770" s="31"/>
      <c r="E770" s="18"/>
      <c r="F770" s="18"/>
      <c r="G770" s="18"/>
      <c r="H770" s="18"/>
      <c r="I770" s="18"/>
      <c r="J770" s="18"/>
      <c r="K770" s="18"/>
      <c r="L770" s="18"/>
      <c r="M770" s="18"/>
    </row>
    <row r="771" spans="1:13" x14ac:dyDescent="0.2">
      <c r="A771" s="9" t="s">
        <v>522</v>
      </c>
      <c r="B771" s="10" t="s">
        <v>20</v>
      </c>
      <c r="C771" s="10" t="s">
        <v>142</v>
      </c>
      <c r="D771" s="13" t="s">
        <v>523</v>
      </c>
      <c r="E771" s="11"/>
      <c r="F771" s="11"/>
      <c r="G771" s="11"/>
      <c r="H771" s="11"/>
      <c r="I771" s="11"/>
      <c r="J771" s="11"/>
      <c r="K771" s="12">
        <f>K775</f>
        <v>0.6</v>
      </c>
      <c r="L771" s="12">
        <f>L775</f>
        <v>148.83000000000001</v>
      </c>
      <c r="M771" s="12">
        <f>M775</f>
        <v>89.3</v>
      </c>
    </row>
    <row r="772" spans="1:13" ht="24" x14ac:dyDescent="0.2">
      <c r="A772" s="11"/>
      <c r="B772" s="11"/>
      <c r="C772" s="11"/>
      <c r="D772" s="13" t="s">
        <v>524</v>
      </c>
      <c r="E772" s="11"/>
      <c r="F772" s="11"/>
      <c r="G772" s="11"/>
      <c r="H772" s="11"/>
      <c r="I772" s="11"/>
      <c r="J772" s="11"/>
      <c r="K772" s="11"/>
      <c r="L772" s="11"/>
      <c r="M772" s="11"/>
    </row>
    <row r="773" spans="1:13" x14ac:dyDescent="0.2">
      <c r="A773" s="11"/>
      <c r="B773" s="11"/>
      <c r="C773" s="11"/>
      <c r="D773" s="30"/>
      <c r="E773" s="10" t="s">
        <v>520</v>
      </c>
      <c r="F773" s="14">
        <v>1</v>
      </c>
      <c r="G773" s="15">
        <v>3</v>
      </c>
      <c r="H773" s="15">
        <v>2</v>
      </c>
      <c r="I773" s="15">
        <v>0.1</v>
      </c>
      <c r="J773" s="12">
        <f>OR(F773&lt;&gt;0,G773&lt;&gt;0,H773&lt;&gt;0,I773&lt;&gt;0)*(F773 + (F773 = 0))*(G773 + (G773 = 0))*(H773 + (H773 = 0))*(I773 + (I773 = 0))</f>
        <v>0.6</v>
      </c>
      <c r="K773" s="11"/>
      <c r="L773" s="11"/>
      <c r="M773" s="11"/>
    </row>
    <row r="774" spans="1:13" x14ac:dyDescent="0.2">
      <c r="A774" s="11"/>
      <c r="B774" s="11"/>
      <c r="C774" s="11"/>
      <c r="D774" s="30"/>
      <c r="E774" s="10" t="s">
        <v>15</v>
      </c>
      <c r="F774" s="14"/>
      <c r="G774" s="15"/>
      <c r="H774" s="15"/>
      <c r="I774" s="15"/>
      <c r="J774" s="12">
        <f>OR(F774&lt;&gt;0,G774&lt;&gt;0,H774&lt;&gt;0,I774&lt;&gt;0)*(F774 + (F774 = 0))*(G774 + (G774 = 0))*(H774 + (H774 = 0))*(I774 + (I774 = 0))</f>
        <v>0</v>
      </c>
      <c r="K774" s="11"/>
      <c r="L774" s="11"/>
      <c r="M774" s="11"/>
    </row>
    <row r="775" spans="1:13" x14ac:dyDescent="0.2">
      <c r="A775" s="11"/>
      <c r="B775" s="11"/>
      <c r="C775" s="11"/>
      <c r="D775" s="30"/>
      <c r="E775" s="11"/>
      <c r="F775" s="11"/>
      <c r="G775" s="11"/>
      <c r="H775" s="11"/>
      <c r="I775" s="11"/>
      <c r="J775" s="16" t="s">
        <v>525</v>
      </c>
      <c r="K775" s="17">
        <f>SUM(J773:J774)*1</f>
        <v>0.6</v>
      </c>
      <c r="L775" s="15">
        <v>148.83000000000001</v>
      </c>
      <c r="M775" s="17">
        <f>ROUND(K775*L775,2)</f>
        <v>89.3</v>
      </c>
    </row>
    <row r="776" spans="1:13" ht="1" customHeight="1" x14ac:dyDescent="0.2">
      <c r="A776" s="18"/>
      <c r="B776" s="18"/>
      <c r="C776" s="18"/>
      <c r="D776" s="31"/>
      <c r="E776" s="18"/>
      <c r="F776" s="18"/>
      <c r="G776" s="18"/>
      <c r="H776" s="18"/>
      <c r="I776" s="18"/>
      <c r="J776" s="18"/>
      <c r="K776" s="18"/>
      <c r="L776" s="18"/>
      <c r="M776" s="18"/>
    </row>
    <row r="777" spans="1:13" x14ac:dyDescent="0.2">
      <c r="A777" s="9" t="s">
        <v>526</v>
      </c>
      <c r="B777" s="10" t="s">
        <v>20</v>
      </c>
      <c r="C777" s="10" t="s">
        <v>21</v>
      </c>
      <c r="D777" s="13" t="s">
        <v>527</v>
      </c>
      <c r="E777" s="11"/>
      <c r="F777" s="11"/>
      <c r="G777" s="11"/>
      <c r="H777" s="11"/>
      <c r="I777" s="11"/>
      <c r="J777" s="11"/>
      <c r="K777" s="12">
        <f>K781</f>
        <v>6</v>
      </c>
      <c r="L777" s="12">
        <f>L781</f>
        <v>2.36</v>
      </c>
      <c r="M777" s="12">
        <f>M781</f>
        <v>14.16</v>
      </c>
    </row>
    <row r="778" spans="1:13" ht="24" x14ac:dyDescent="0.2">
      <c r="A778" s="11"/>
      <c r="B778" s="11"/>
      <c r="C778" s="11"/>
      <c r="D778" s="13" t="s">
        <v>528</v>
      </c>
      <c r="E778" s="11"/>
      <c r="F778" s="11"/>
      <c r="G778" s="11"/>
      <c r="H778" s="11"/>
      <c r="I778" s="11"/>
      <c r="J778" s="11"/>
      <c r="K778" s="11"/>
      <c r="L778" s="11"/>
      <c r="M778" s="11"/>
    </row>
    <row r="779" spans="1:13" x14ac:dyDescent="0.2">
      <c r="A779" s="11"/>
      <c r="B779" s="11"/>
      <c r="C779" s="11"/>
      <c r="D779" s="30"/>
      <c r="E779" s="10" t="s">
        <v>520</v>
      </c>
      <c r="F779" s="14">
        <v>1</v>
      </c>
      <c r="G779" s="15">
        <v>3</v>
      </c>
      <c r="H779" s="15">
        <v>2</v>
      </c>
      <c r="I779" s="15">
        <v>0</v>
      </c>
      <c r="J779" s="12">
        <f>OR(F779&lt;&gt;0,G779&lt;&gt;0,H779&lt;&gt;0,I779&lt;&gt;0)*(F779 + (F779 = 0))*(G779 + (G779 = 0))*(H779 + (H779 = 0))*(I779 + (I779 = 0))</f>
        <v>6</v>
      </c>
      <c r="K779" s="11"/>
      <c r="L779" s="11"/>
      <c r="M779" s="11"/>
    </row>
    <row r="780" spans="1:13" x14ac:dyDescent="0.2">
      <c r="A780" s="11"/>
      <c r="B780" s="11"/>
      <c r="C780" s="11"/>
      <c r="D780" s="30"/>
      <c r="E780" s="10" t="s">
        <v>15</v>
      </c>
      <c r="F780" s="14"/>
      <c r="G780" s="15"/>
      <c r="H780" s="15"/>
      <c r="I780" s="15"/>
      <c r="J780" s="12">
        <f>OR(F780&lt;&gt;0,G780&lt;&gt;0,H780&lt;&gt;0,I780&lt;&gt;0)*(F780 + (F780 = 0))*(G780 + (G780 = 0))*(H780 + (H780 = 0))*(I780 + (I780 = 0))</f>
        <v>0</v>
      </c>
      <c r="K780" s="11"/>
      <c r="L780" s="11"/>
      <c r="M780" s="11"/>
    </row>
    <row r="781" spans="1:13" x14ac:dyDescent="0.2">
      <c r="A781" s="11"/>
      <c r="B781" s="11"/>
      <c r="C781" s="11"/>
      <c r="D781" s="30"/>
      <c r="E781" s="11"/>
      <c r="F781" s="11"/>
      <c r="G781" s="11"/>
      <c r="H781" s="11"/>
      <c r="I781" s="11"/>
      <c r="J781" s="16" t="s">
        <v>529</v>
      </c>
      <c r="K781" s="17">
        <f>SUM(J779:J780)*1</f>
        <v>6</v>
      </c>
      <c r="L781" s="15">
        <v>2.36</v>
      </c>
      <c r="M781" s="17">
        <f>ROUND(K781*L781,2)</f>
        <v>14.16</v>
      </c>
    </row>
    <row r="782" spans="1:13" ht="1" customHeight="1" x14ac:dyDescent="0.2">
      <c r="A782" s="18"/>
      <c r="B782" s="18"/>
      <c r="C782" s="18"/>
      <c r="D782" s="31"/>
      <c r="E782" s="18"/>
      <c r="F782" s="18"/>
      <c r="G782" s="18"/>
      <c r="H782" s="18"/>
      <c r="I782" s="18"/>
      <c r="J782" s="18"/>
      <c r="K782" s="18"/>
      <c r="L782" s="18"/>
      <c r="M782" s="18"/>
    </row>
    <row r="783" spans="1:13" x14ac:dyDescent="0.2">
      <c r="A783" s="9" t="s">
        <v>530</v>
      </c>
      <c r="B783" s="10" t="s">
        <v>20</v>
      </c>
      <c r="C783" s="10" t="s">
        <v>148</v>
      </c>
      <c r="D783" s="13" t="s">
        <v>531</v>
      </c>
      <c r="E783" s="11"/>
      <c r="F783" s="11"/>
      <c r="G783" s="11"/>
      <c r="H783" s="11"/>
      <c r="I783" s="11"/>
      <c r="J783" s="11"/>
      <c r="K783" s="12">
        <f>K788</f>
        <v>93.75</v>
      </c>
      <c r="L783" s="12">
        <f>L788</f>
        <v>2.36</v>
      </c>
      <c r="M783" s="12">
        <f>M788</f>
        <v>221.25</v>
      </c>
    </row>
    <row r="784" spans="1:13" ht="24" x14ac:dyDescent="0.2">
      <c r="A784" s="11"/>
      <c r="B784" s="11"/>
      <c r="C784" s="11"/>
      <c r="D784" s="13" t="s">
        <v>532</v>
      </c>
      <c r="E784" s="11"/>
      <c r="F784" s="11"/>
      <c r="G784" s="11"/>
      <c r="H784" s="11"/>
      <c r="I784" s="11"/>
      <c r="J784" s="11"/>
      <c r="K784" s="11"/>
      <c r="L784" s="11"/>
      <c r="M784" s="11"/>
    </row>
    <row r="785" spans="1:13" x14ac:dyDescent="0.2">
      <c r="A785" s="11"/>
      <c r="B785" s="11"/>
      <c r="C785" s="11"/>
      <c r="D785" s="30"/>
      <c r="E785" s="10" t="s">
        <v>533</v>
      </c>
      <c r="F785" s="14">
        <v>85.23</v>
      </c>
      <c r="G785" s="15">
        <v>0</v>
      </c>
      <c r="H785" s="15">
        <v>0</v>
      </c>
      <c r="I785" s="15">
        <v>0</v>
      </c>
      <c r="J785" s="12">
        <f>OR(F785&lt;&gt;0,G785&lt;&gt;0,H785&lt;&gt;0,I785&lt;&gt;0)*(F785 + (F785 = 0))*(G785 + (G785 = 0))*(H785 + (H785 = 0))*(I785 + (I785 = 0))</f>
        <v>85.23</v>
      </c>
      <c r="K785" s="11"/>
      <c r="L785" s="11"/>
      <c r="M785" s="11"/>
    </row>
    <row r="786" spans="1:13" x14ac:dyDescent="0.2">
      <c r="A786" s="11"/>
      <c r="B786" s="11"/>
      <c r="C786" s="11"/>
      <c r="D786" s="30"/>
      <c r="E786" s="10" t="s">
        <v>534</v>
      </c>
      <c r="F786" s="14">
        <v>0.1</v>
      </c>
      <c r="G786" s="15">
        <v>85.23</v>
      </c>
      <c r="H786" s="15">
        <v>0</v>
      </c>
      <c r="I786" s="15">
        <v>0</v>
      </c>
      <c r="J786" s="12">
        <f>OR(F786&lt;&gt;0,G786&lt;&gt;0,H786&lt;&gt;0,I786&lt;&gt;0)*(F786 + (F786 = 0))*(G786 + (G786 = 0))*(H786 + (H786 = 0))*(I786 + (I786 = 0))</f>
        <v>8.52</v>
      </c>
      <c r="K786" s="11"/>
      <c r="L786" s="11"/>
      <c r="M786" s="11"/>
    </row>
    <row r="787" spans="1:13" x14ac:dyDescent="0.2">
      <c r="A787" s="11"/>
      <c r="B787" s="11"/>
      <c r="C787" s="11"/>
      <c r="D787" s="30"/>
      <c r="E787" s="10" t="s">
        <v>15</v>
      </c>
      <c r="F787" s="14"/>
      <c r="G787" s="15"/>
      <c r="H787" s="15"/>
      <c r="I787" s="15"/>
      <c r="J787" s="12">
        <f>OR(F787&lt;&gt;0,G787&lt;&gt;0,H787&lt;&gt;0,I787&lt;&gt;0)*(F787 + (F787 = 0))*(G787 + (G787 = 0))*(H787 + (H787 = 0))*(I787 + (I787 = 0))</f>
        <v>0</v>
      </c>
      <c r="K787" s="11"/>
      <c r="L787" s="11"/>
      <c r="M787" s="11"/>
    </row>
    <row r="788" spans="1:13" x14ac:dyDescent="0.2">
      <c r="A788" s="11"/>
      <c r="B788" s="11"/>
      <c r="C788" s="11"/>
      <c r="D788" s="30"/>
      <c r="E788" s="11"/>
      <c r="F788" s="11"/>
      <c r="G788" s="11"/>
      <c r="H788" s="11"/>
      <c r="I788" s="11"/>
      <c r="J788" s="16" t="s">
        <v>535</v>
      </c>
      <c r="K788" s="17">
        <f>SUM(J785:J787)*1</f>
        <v>93.75</v>
      </c>
      <c r="L788" s="15">
        <v>2.36</v>
      </c>
      <c r="M788" s="17">
        <f>ROUND(K788*L788,2)</f>
        <v>221.25</v>
      </c>
    </row>
    <row r="789" spans="1:13" ht="1" customHeight="1" x14ac:dyDescent="0.2">
      <c r="A789" s="18"/>
      <c r="B789" s="18"/>
      <c r="C789" s="18"/>
      <c r="D789" s="31"/>
      <c r="E789" s="18"/>
      <c r="F789" s="18"/>
      <c r="G789" s="18"/>
      <c r="H789" s="18"/>
      <c r="I789" s="18"/>
      <c r="J789" s="18"/>
      <c r="K789" s="18"/>
      <c r="L789" s="18"/>
      <c r="M789" s="18"/>
    </row>
    <row r="790" spans="1:13" x14ac:dyDescent="0.2">
      <c r="A790" s="9" t="s">
        <v>536</v>
      </c>
      <c r="B790" s="10" t="s">
        <v>20</v>
      </c>
      <c r="C790" s="10" t="s">
        <v>92</v>
      </c>
      <c r="D790" s="13" t="s">
        <v>537</v>
      </c>
      <c r="E790" s="11"/>
      <c r="F790" s="11"/>
      <c r="G790" s="11"/>
      <c r="H790" s="11"/>
      <c r="I790" s="11"/>
      <c r="J790" s="11"/>
      <c r="K790" s="12">
        <f>K795</f>
        <v>29.7</v>
      </c>
      <c r="L790" s="12">
        <f>L795</f>
        <v>78.05</v>
      </c>
      <c r="M790" s="12">
        <f>M795</f>
        <v>2318.09</v>
      </c>
    </row>
    <row r="791" spans="1:13" ht="24" x14ac:dyDescent="0.2">
      <c r="A791" s="11"/>
      <c r="B791" s="11"/>
      <c r="C791" s="11"/>
      <c r="D791" s="13" t="s">
        <v>538</v>
      </c>
      <c r="E791" s="11"/>
      <c r="F791" s="11"/>
      <c r="G791" s="11"/>
      <c r="H791" s="11"/>
      <c r="I791" s="11"/>
      <c r="J791" s="11"/>
      <c r="K791" s="11"/>
      <c r="L791" s="11"/>
      <c r="M791" s="11"/>
    </row>
    <row r="792" spans="1:13" x14ac:dyDescent="0.2">
      <c r="A792" s="11"/>
      <c r="B792" s="11"/>
      <c r="C792" s="11"/>
      <c r="D792" s="30"/>
      <c r="E792" s="10" t="s">
        <v>533</v>
      </c>
      <c r="F792" s="14">
        <v>27</v>
      </c>
      <c r="G792" s="15">
        <v>0</v>
      </c>
      <c r="H792" s="15">
        <v>0</v>
      </c>
      <c r="I792" s="15">
        <v>0</v>
      </c>
      <c r="J792" s="12">
        <f>OR(F792&lt;&gt;0,G792&lt;&gt;0,H792&lt;&gt;0,I792&lt;&gt;0)*(F792 + (F792 = 0))*(G792 + (G792 = 0))*(H792 + (H792 = 0))*(I792 + (I792 = 0))</f>
        <v>27</v>
      </c>
      <c r="K792" s="11"/>
      <c r="L792" s="11"/>
      <c r="M792" s="11"/>
    </row>
    <row r="793" spans="1:13" x14ac:dyDescent="0.2">
      <c r="A793" s="11"/>
      <c r="B793" s="11"/>
      <c r="C793" s="11"/>
      <c r="D793" s="30"/>
      <c r="E793" s="10" t="s">
        <v>534</v>
      </c>
      <c r="F793" s="14">
        <v>0.1</v>
      </c>
      <c r="G793" s="15">
        <v>27</v>
      </c>
      <c r="H793" s="15">
        <v>0</v>
      </c>
      <c r="I793" s="15">
        <v>0</v>
      </c>
      <c r="J793" s="12">
        <f>OR(F793&lt;&gt;0,G793&lt;&gt;0,H793&lt;&gt;0,I793&lt;&gt;0)*(F793 + (F793 = 0))*(G793 + (G793 = 0))*(H793 + (H793 = 0))*(I793 + (I793 = 0))</f>
        <v>2.7</v>
      </c>
      <c r="K793" s="11"/>
      <c r="L793" s="11"/>
      <c r="M793" s="11"/>
    </row>
    <row r="794" spans="1:13" x14ac:dyDescent="0.2">
      <c r="A794" s="11"/>
      <c r="B794" s="11"/>
      <c r="C794" s="11"/>
      <c r="D794" s="30"/>
      <c r="E794" s="10" t="s">
        <v>15</v>
      </c>
      <c r="F794" s="14"/>
      <c r="G794" s="15"/>
      <c r="H794" s="15"/>
      <c r="I794" s="15"/>
      <c r="J794" s="12">
        <f>OR(F794&lt;&gt;0,G794&lt;&gt;0,H794&lt;&gt;0,I794&lt;&gt;0)*(F794 + (F794 = 0))*(G794 + (G794 = 0))*(H794 + (H794 = 0))*(I794 + (I794 = 0))</f>
        <v>0</v>
      </c>
      <c r="K794" s="11"/>
      <c r="L794" s="11"/>
      <c r="M794" s="11"/>
    </row>
    <row r="795" spans="1:13" x14ac:dyDescent="0.2">
      <c r="A795" s="11"/>
      <c r="B795" s="11"/>
      <c r="C795" s="11"/>
      <c r="D795" s="30"/>
      <c r="E795" s="11"/>
      <c r="F795" s="11"/>
      <c r="G795" s="11"/>
      <c r="H795" s="11"/>
      <c r="I795" s="11"/>
      <c r="J795" s="16" t="s">
        <v>539</v>
      </c>
      <c r="K795" s="17">
        <f>SUM(J792:J794)*1</f>
        <v>29.7</v>
      </c>
      <c r="L795" s="15">
        <v>78.05</v>
      </c>
      <c r="M795" s="17">
        <f>ROUND(K795*L795,2)</f>
        <v>2318.09</v>
      </c>
    </row>
    <row r="796" spans="1:13" ht="1" customHeight="1" x14ac:dyDescent="0.2">
      <c r="A796" s="18"/>
      <c r="B796" s="18"/>
      <c r="C796" s="18"/>
      <c r="D796" s="31"/>
      <c r="E796" s="18"/>
      <c r="F796" s="18"/>
      <c r="G796" s="18"/>
      <c r="H796" s="18"/>
      <c r="I796" s="18"/>
      <c r="J796" s="18"/>
      <c r="K796" s="18"/>
      <c r="L796" s="18"/>
      <c r="M796" s="18"/>
    </row>
    <row r="797" spans="1:13" ht="24" x14ac:dyDescent="0.2">
      <c r="A797" s="9" t="s">
        <v>540</v>
      </c>
      <c r="B797" s="10" t="s">
        <v>20</v>
      </c>
      <c r="C797" s="10" t="s">
        <v>21</v>
      </c>
      <c r="D797" s="13" t="s">
        <v>541</v>
      </c>
      <c r="E797" s="11"/>
      <c r="F797" s="11"/>
      <c r="G797" s="11"/>
      <c r="H797" s="11"/>
      <c r="I797" s="11"/>
      <c r="J797" s="11"/>
      <c r="K797" s="12">
        <f>K802</f>
        <v>84.6</v>
      </c>
      <c r="L797" s="12">
        <f>L802</f>
        <v>58.69</v>
      </c>
      <c r="M797" s="12">
        <f>M802</f>
        <v>4965.17</v>
      </c>
    </row>
    <row r="798" spans="1:13" ht="84" x14ac:dyDescent="0.2">
      <c r="A798" s="11"/>
      <c r="B798" s="11"/>
      <c r="C798" s="11"/>
      <c r="D798" s="13" t="s">
        <v>542</v>
      </c>
      <c r="E798" s="11"/>
      <c r="F798" s="11"/>
      <c r="G798" s="11"/>
      <c r="H798" s="11"/>
      <c r="I798" s="11"/>
      <c r="J798" s="11"/>
      <c r="K798" s="11"/>
      <c r="L798" s="11"/>
      <c r="M798" s="11"/>
    </row>
    <row r="799" spans="1:13" x14ac:dyDescent="0.2">
      <c r="A799" s="11"/>
      <c r="B799" s="11"/>
      <c r="C799" s="11"/>
      <c r="D799" s="30"/>
      <c r="E799" s="10" t="s">
        <v>543</v>
      </c>
      <c r="F799" s="14">
        <v>2</v>
      </c>
      <c r="G799" s="15">
        <v>2.1</v>
      </c>
      <c r="H799" s="15">
        <v>0</v>
      </c>
      <c r="I799" s="15">
        <v>9</v>
      </c>
      <c r="J799" s="12">
        <f>OR(F799&lt;&gt;0,G799&lt;&gt;0,H799&lt;&gt;0,I799&lt;&gt;0)*(F799 + (F799 = 0))*(G799 + (G799 = 0))*(H799 + (H799 = 0))*(I799 + (I799 = 0))</f>
        <v>37.799999999999997</v>
      </c>
      <c r="K799" s="11"/>
      <c r="L799" s="11"/>
      <c r="M799" s="11"/>
    </row>
    <row r="800" spans="1:13" x14ac:dyDescent="0.2">
      <c r="A800" s="11"/>
      <c r="B800" s="11"/>
      <c r="C800" s="11"/>
      <c r="D800" s="30"/>
      <c r="E800" s="10" t="s">
        <v>15</v>
      </c>
      <c r="F800" s="14">
        <v>2</v>
      </c>
      <c r="G800" s="15">
        <v>2.6</v>
      </c>
      <c r="H800" s="15">
        <v>0</v>
      </c>
      <c r="I800" s="15">
        <v>9</v>
      </c>
      <c r="J800" s="12">
        <f>OR(F800&lt;&gt;0,G800&lt;&gt;0,H800&lt;&gt;0,I800&lt;&gt;0)*(F800 + (F800 = 0))*(G800 + (G800 = 0))*(H800 + (H800 = 0))*(I800 + (I800 = 0))</f>
        <v>46.8</v>
      </c>
      <c r="K800" s="11"/>
      <c r="L800" s="11"/>
      <c r="M800" s="11"/>
    </row>
    <row r="801" spans="1:13" x14ac:dyDescent="0.2">
      <c r="A801" s="11"/>
      <c r="B801" s="11"/>
      <c r="C801" s="11"/>
      <c r="D801" s="30"/>
      <c r="E801" s="10" t="s">
        <v>15</v>
      </c>
      <c r="F801" s="14"/>
      <c r="G801" s="15"/>
      <c r="H801" s="15"/>
      <c r="I801" s="15"/>
      <c r="J801" s="12">
        <f>OR(F801&lt;&gt;0,G801&lt;&gt;0,H801&lt;&gt;0,I801&lt;&gt;0)*(F801 + (F801 = 0))*(G801 + (G801 = 0))*(H801 + (H801 = 0))*(I801 + (I801 = 0))</f>
        <v>0</v>
      </c>
      <c r="K801" s="11"/>
      <c r="L801" s="11"/>
      <c r="M801" s="11"/>
    </row>
    <row r="802" spans="1:13" x14ac:dyDescent="0.2">
      <c r="A802" s="11"/>
      <c r="B802" s="11"/>
      <c r="C802" s="11"/>
      <c r="D802" s="30"/>
      <c r="E802" s="11"/>
      <c r="F802" s="11"/>
      <c r="G802" s="11"/>
      <c r="H802" s="11"/>
      <c r="I802" s="11"/>
      <c r="J802" s="16" t="s">
        <v>544</v>
      </c>
      <c r="K802" s="17">
        <f>SUM(J799:J801)*1</f>
        <v>84.6</v>
      </c>
      <c r="L802" s="15">
        <v>58.69</v>
      </c>
      <c r="M802" s="17">
        <f>ROUND(K802*L802,2)</f>
        <v>4965.17</v>
      </c>
    </row>
    <row r="803" spans="1:13" ht="1" customHeight="1" x14ac:dyDescent="0.2">
      <c r="A803" s="18"/>
      <c r="B803" s="18"/>
      <c r="C803" s="18"/>
      <c r="D803" s="31"/>
      <c r="E803" s="18"/>
      <c r="F803" s="18"/>
      <c r="G803" s="18"/>
      <c r="H803" s="18"/>
      <c r="I803" s="18"/>
      <c r="J803" s="18"/>
      <c r="K803" s="18"/>
      <c r="L803" s="18"/>
      <c r="M803" s="18"/>
    </row>
    <row r="804" spans="1:13" ht="24" x14ac:dyDescent="0.2">
      <c r="A804" s="9" t="s">
        <v>545</v>
      </c>
      <c r="B804" s="10" t="s">
        <v>20</v>
      </c>
      <c r="C804" s="10" t="s">
        <v>142</v>
      </c>
      <c r="D804" s="13" t="s">
        <v>546</v>
      </c>
      <c r="E804" s="11"/>
      <c r="F804" s="11"/>
      <c r="G804" s="11"/>
      <c r="H804" s="11"/>
      <c r="I804" s="11"/>
      <c r="J804" s="11"/>
      <c r="K804" s="12">
        <f>K808</f>
        <v>0.63</v>
      </c>
      <c r="L804" s="12">
        <f>L808</f>
        <v>647.35</v>
      </c>
      <c r="M804" s="12">
        <f>M808</f>
        <v>407.83</v>
      </c>
    </row>
    <row r="805" spans="1:13" ht="48" x14ac:dyDescent="0.2">
      <c r="A805" s="11"/>
      <c r="B805" s="11"/>
      <c r="C805" s="11"/>
      <c r="D805" s="13" t="s">
        <v>547</v>
      </c>
      <c r="E805" s="11"/>
      <c r="F805" s="11"/>
      <c r="G805" s="11"/>
      <c r="H805" s="11"/>
      <c r="I805" s="11"/>
      <c r="J805" s="11"/>
      <c r="K805" s="11"/>
      <c r="L805" s="11"/>
      <c r="M805" s="11"/>
    </row>
    <row r="806" spans="1:13" x14ac:dyDescent="0.2">
      <c r="A806" s="11"/>
      <c r="B806" s="11"/>
      <c r="C806" s="11"/>
      <c r="D806" s="30"/>
      <c r="E806" s="10" t="s">
        <v>548</v>
      </c>
      <c r="F806" s="14">
        <v>2</v>
      </c>
      <c r="G806" s="15">
        <v>2.1</v>
      </c>
      <c r="H806" s="15">
        <v>0.3</v>
      </c>
      <c r="I806" s="15">
        <v>0.5</v>
      </c>
      <c r="J806" s="12">
        <f>OR(F806&lt;&gt;0,G806&lt;&gt;0,H806&lt;&gt;0,I806&lt;&gt;0)*(F806 + (F806 = 0))*(G806 + (G806 = 0))*(H806 + (H806 = 0))*(I806 + (I806 = 0))</f>
        <v>0.63</v>
      </c>
      <c r="K806" s="11"/>
      <c r="L806" s="11"/>
      <c r="M806" s="11"/>
    </row>
    <row r="807" spans="1:13" x14ac:dyDescent="0.2">
      <c r="A807" s="11"/>
      <c r="B807" s="11"/>
      <c r="C807" s="11"/>
      <c r="D807" s="30"/>
      <c r="E807" s="10" t="s">
        <v>15</v>
      </c>
      <c r="F807" s="14"/>
      <c r="G807" s="15"/>
      <c r="H807" s="15"/>
      <c r="I807" s="15"/>
      <c r="J807" s="12">
        <f>OR(F807&lt;&gt;0,G807&lt;&gt;0,H807&lt;&gt;0,I807&lt;&gt;0)*(F807 + (F807 = 0))*(G807 + (G807 = 0))*(H807 + (H807 = 0))*(I807 + (I807 = 0))</f>
        <v>0</v>
      </c>
      <c r="K807" s="11"/>
      <c r="L807" s="11"/>
      <c r="M807" s="11"/>
    </row>
    <row r="808" spans="1:13" x14ac:dyDescent="0.2">
      <c r="A808" s="11"/>
      <c r="B808" s="11"/>
      <c r="C808" s="11"/>
      <c r="D808" s="30"/>
      <c r="E808" s="11"/>
      <c r="F808" s="11"/>
      <c r="G808" s="11"/>
      <c r="H808" s="11"/>
      <c r="I808" s="11"/>
      <c r="J808" s="16" t="s">
        <v>549</v>
      </c>
      <c r="K808" s="17">
        <f>SUM(J806:J807)*1</f>
        <v>0.63</v>
      </c>
      <c r="L808" s="15">
        <v>647.35</v>
      </c>
      <c r="M808" s="17">
        <f>ROUND(K808*L808,2)</f>
        <v>407.83</v>
      </c>
    </row>
    <row r="809" spans="1:13" ht="1" customHeight="1" x14ac:dyDescent="0.2">
      <c r="A809" s="18"/>
      <c r="B809" s="18"/>
      <c r="C809" s="18"/>
      <c r="D809" s="31"/>
      <c r="E809" s="18"/>
      <c r="F809" s="18"/>
      <c r="G809" s="18"/>
      <c r="H809" s="18"/>
      <c r="I809" s="18"/>
      <c r="J809" s="18"/>
      <c r="K809" s="18"/>
      <c r="L809" s="18"/>
      <c r="M809" s="18"/>
    </row>
    <row r="810" spans="1:13" ht="24" x14ac:dyDescent="0.2">
      <c r="A810" s="9" t="s">
        <v>550</v>
      </c>
      <c r="B810" s="10" t="s">
        <v>20</v>
      </c>
      <c r="C810" s="10" t="s">
        <v>21</v>
      </c>
      <c r="D810" s="13" t="s">
        <v>551</v>
      </c>
      <c r="E810" s="11"/>
      <c r="F810" s="11"/>
      <c r="G810" s="11"/>
      <c r="H810" s="11"/>
      <c r="I810" s="11"/>
      <c r="J810" s="11"/>
      <c r="K810" s="12">
        <f>K814</f>
        <v>5.46</v>
      </c>
      <c r="L810" s="12">
        <f>L814</f>
        <v>113.23</v>
      </c>
      <c r="M810" s="12">
        <f>M814</f>
        <v>618.24</v>
      </c>
    </row>
    <row r="811" spans="1:13" ht="48" x14ac:dyDescent="0.2">
      <c r="A811" s="11"/>
      <c r="B811" s="11"/>
      <c r="C811" s="11"/>
      <c r="D811" s="13" t="s">
        <v>552</v>
      </c>
      <c r="E811" s="11"/>
      <c r="F811" s="11"/>
      <c r="G811" s="11"/>
      <c r="H811" s="11"/>
      <c r="I811" s="11"/>
      <c r="J811" s="11"/>
      <c r="K811" s="11"/>
      <c r="L811" s="11"/>
      <c r="M811" s="11"/>
    </row>
    <row r="812" spans="1:13" x14ac:dyDescent="0.2">
      <c r="A812" s="11"/>
      <c r="B812" s="11"/>
      <c r="C812" s="11"/>
      <c r="D812" s="30"/>
      <c r="E812" s="10" t="s">
        <v>553</v>
      </c>
      <c r="F812" s="14">
        <v>1</v>
      </c>
      <c r="G812" s="15">
        <v>2.1</v>
      </c>
      <c r="H812" s="15">
        <v>2.6</v>
      </c>
      <c r="I812" s="15">
        <v>0</v>
      </c>
      <c r="J812" s="12">
        <f>OR(F812&lt;&gt;0,G812&lt;&gt;0,H812&lt;&gt;0,I812&lt;&gt;0)*(F812 + (F812 = 0))*(G812 + (G812 = 0))*(H812 + (H812 = 0))*(I812 + (I812 = 0))</f>
        <v>5.46</v>
      </c>
      <c r="K812" s="11"/>
      <c r="L812" s="11"/>
      <c r="M812" s="11"/>
    </row>
    <row r="813" spans="1:13" x14ac:dyDescent="0.2">
      <c r="A813" s="11"/>
      <c r="B813" s="11"/>
      <c r="C813" s="11"/>
      <c r="D813" s="30"/>
      <c r="E813" s="10" t="s">
        <v>15</v>
      </c>
      <c r="F813" s="14"/>
      <c r="G813" s="15"/>
      <c r="H813" s="15"/>
      <c r="I813" s="15"/>
      <c r="J813" s="12">
        <f>OR(F813&lt;&gt;0,G813&lt;&gt;0,H813&lt;&gt;0,I813&lt;&gt;0)*(F813 + (F813 = 0))*(G813 + (G813 = 0))*(H813 + (H813 = 0))*(I813 + (I813 = 0))</f>
        <v>0</v>
      </c>
      <c r="K813" s="11"/>
      <c r="L813" s="11"/>
      <c r="M813" s="11"/>
    </row>
    <row r="814" spans="1:13" x14ac:dyDescent="0.2">
      <c r="A814" s="11"/>
      <c r="B814" s="11"/>
      <c r="C814" s="11"/>
      <c r="D814" s="30"/>
      <c r="E814" s="11"/>
      <c r="F814" s="11"/>
      <c r="G814" s="11"/>
      <c r="H814" s="11"/>
      <c r="I814" s="11"/>
      <c r="J814" s="16" t="s">
        <v>554</v>
      </c>
      <c r="K814" s="17">
        <f>SUM(J812:J813)*1</f>
        <v>5.46</v>
      </c>
      <c r="L814" s="15">
        <v>113.23</v>
      </c>
      <c r="M814" s="17">
        <f>ROUND(K814*L814,2)</f>
        <v>618.24</v>
      </c>
    </row>
    <row r="815" spans="1:13" ht="1" customHeight="1" x14ac:dyDescent="0.2">
      <c r="A815" s="18"/>
      <c r="B815" s="18"/>
      <c r="C815" s="18"/>
      <c r="D815" s="31"/>
      <c r="E815" s="18"/>
      <c r="F815" s="18"/>
      <c r="G815" s="18"/>
      <c r="H815" s="18"/>
      <c r="I815" s="18"/>
      <c r="J815" s="18"/>
      <c r="K815" s="18"/>
      <c r="L815" s="18"/>
      <c r="M815" s="18"/>
    </row>
    <row r="816" spans="1:13" x14ac:dyDescent="0.2">
      <c r="A816" s="9" t="s">
        <v>555</v>
      </c>
      <c r="B816" s="10" t="s">
        <v>20</v>
      </c>
      <c r="C816" s="10" t="s">
        <v>21</v>
      </c>
      <c r="D816" s="13" t="s">
        <v>556</v>
      </c>
      <c r="E816" s="11"/>
      <c r="F816" s="11"/>
      <c r="G816" s="11"/>
      <c r="H816" s="11"/>
      <c r="I816" s="11"/>
      <c r="J816" s="11"/>
      <c r="K816" s="12">
        <f>K821</f>
        <v>84.6</v>
      </c>
      <c r="L816" s="12">
        <f>L821</f>
        <v>19.12</v>
      </c>
      <c r="M816" s="12">
        <f>M821</f>
        <v>1617.55</v>
      </c>
    </row>
    <row r="817" spans="1:13" ht="24" x14ac:dyDescent="0.2">
      <c r="A817" s="11"/>
      <c r="B817" s="11"/>
      <c r="C817" s="11"/>
      <c r="D817" s="13" t="s">
        <v>557</v>
      </c>
      <c r="E817" s="11"/>
      <c r="F817" s="11"/>
      <c r="G817" s="11"/>
      <c r="H817" s="11"/>
      <c r="I817" s="11"/>
      <c r="J817" s="11"/>
      <c r="K817" s="11"/>
      <c r="L817" s="11"/>
      <c r="M817" s="11"/>
    </row>
    <row r="818" spans="1:13" x14ac:dyDescent="0.2">
      <c r="A818" s="11"/>
      <c r="B818" s="11"/>
      <c r="C818" s="11"/>
      <c r="D818" s="30"/>
      <c r="E818" s="10" t="s">
        <v>543</v>
      </c>
      <c r="F818" s="14">
        <v>2</v>
      </c>
      <c r="G818" s="15">
        <v>2.1</v>
      </c>
      <c r="H818" s="15">
        <v>0</v>
      </c>
      <c r="I818" s="15">
        <v>9</v>
      </c>
      <c r="J818" s="12">
        <f>OR(F818&lt;&gt;0,G818&lt;&gt;0,H818&lt;&gt;0,I818&lt;&gt;0)*(F818 + (F818 = 0))*(G818 + (G818 = 0))*(H818 + (H818 = 0))*(I818 + (I818 = 0))</f>
        <v>37.799999999999997</v>
      </c>
      <c r="K818" s="11"/>
      <c r="L818" s="11"/>
      <c r="M818" s="11"/>
    </row>
    <row r="819" spans="1:13" x14ac:dyDescent="0.2">
      <c r="A819" s="11"/>
      <c r="B819" s="11"/>
      <c r="C819" s="11"/>
      <c r="D819" s="30"/>
      <c r="E819" s="10" t="s">
        <v>15</v>
      </c>
      <c r="F819" s="14">
        <v>2</v>
      </c>
      <c r="G819" s="15">
        <v>2.6</v>
      </c>
      <c r="H819" s="15">
        <v>0</v>
      </c>
      <c r="I819" s="15">
        <v>9</v>
      </c>
      <c r="J819" s="12">
        <f>OR(F819&lt;&gt;0,G819&lt;&gt;0,H819&lt;&gt;0,I819&lt;&gt;0)*(F819 + (F819 = 0))*(G819 + (G819 = 0))*(H819 + (H819 = 0))*(I819 + (I819 = 0))</f>
        <v>46.8</v>
      </c>
      <c r="K819" s="11"/>
      <c r="L819" s="11"/>
      <c r="M819" s="11"/>
    </row>
    <row r="820" spans="1:13" x14ac:dyDescent="0.2">
      <c r="A820" s="11"/>
      <c r="B820" s="11"/>
      <c r="C820" s="11"/>
      <c r="D820" s="30"/>
      <c r="E820" s="10" t="s">
        <v>15</v>
      </c>
      <c r="F820" s="14"/>
      <c r="G820" s="15"/>
      <c r="H820" s="15"/>
      <c r="I820" s="15"/>
      <c r="J820" s="12">
        <f>OR(F820&lt;&gt;0,G820&lt;&gt;0,H820&lt;&gt;0,I820&lt;&gt;0)*(F820 + (F820 = 0))*(G820 + (G820 = 0))*(H820 + (H820 = 0))*(I820 + (I820 = 0))</f>
        <v>0</v>
      </c>
      <c r="K820" s="11"/>
      <c r="L820" s="11"/>
      <c r="M820" s="11"/>
    </row>
    <row r="821" spans="1:13" x14ac:dyDescent="0.2">
      <c r="A821" s="11"/>
      <c r="B821" s="11"/>
      <c r="C821" s="11"/>
      <c r="D821" s="30"/>
      <c r="E821" s="11"/>
      <c r="F821" s="11"/>
      <c r="G821" s="11"/>
      <c r="H821" s="11"/>
      <c r="I821" s="11"/>
      <c r="J821" s="16" t="s">
        <v>558</v>
      </c>
      <c r="K821" s="17">
        <f>SUM(J818:J820)*1</f>
        <v>84.6</v>
      </c>
      <c r="L821" s="15">
        <v>19.12</v>
      </c>
      <c r="M821" s="17">
        <f>ROUND(K821*L821,2)</f>
        <v>1617.55</v>
      </c>
    </row>
    <row r="822" spans="1:13" ht="1" customHeight="1" x14ac:dyDescent="0.2">
      <c r="A822" s="18"/>
      <c r="B822" s="18"/>
      <c r="C822" s="18"/>
      <c r="D822" s="31"/>
      <c r="E822" s="18"/>
      <c r="F822" s="18"/>
      <c r="G822" s="18"/>
      <c r="H822" s="18"/>
      <c r="I822" s="18"/>
      <c r="J822" s="18"/>
      <c r="K822" s="18"/>
      <c r="L822" s="18"/>
      <c r="M822" s="18"/>
    </row>
    <row r="823" spans="1:13" x14ac:dyDescent="0.2">
      <c r="A823" s="9" t="s">
        <v>559</v>
      </c>
      <c r="B823" s="10" t="s">
        <v>20</v>
      </c>
      <c r="C823" s="10" t="s">
        <v>21</v>
      </c>
      <c r="D823" s="13" t="s">
        <v>560</v>
      </c>
      <c r="E823" s="11"/>
      <c r="F823" s="11"/>
      <c r="G823" s="11"/>
      <c r="H823" s="11"/>
      <c r="I823" s="11"/>
      <c r="J823" s="11"/>
      <c r="K823" s="12">
        <f>K827</f>
        <v>8</v>
      </c>
      <c r="L823" s="12">
        <f>L827</f>
        <v>30.86</v>
      </c>
      <c r="M823" s="12">
        <f>M827</f>
        <v>246.88</v>
      </c>
    </row>
    <row r="824" spans="1:13" ht="24" x14ac:dyDescent="0.2">
      <c r="A824" s="11"/>
      <c r="B824" s="11"/>
      <c r="C824" s="11"/>
      <c r="D824" s="13" t="s">
        <v>561</v>
      </c>
      <c r="E824" s="11"/>
      <c r="F824" s="11"/>
      <c r="G824" s="11"/>
      <c r="H824" s="11"/>
      <c r="I824" s="11"/>
      <c r="J824" s="11"/>
      <c r="K824" s="11"/>
      <c r="L824" s="11"/>
      <c r="M824" s="11"/>
    </row>
    <row r="825" spans="1:13" x14ac:dyDescent="0.2">
      <c r="A825" s="11"/>
      <c r="B825" s="11"/>
      <c r="C825" s="11"/>
      <c r="D825" s="30"/>
      <c r="E825" s="10" t="s">
        <v>562</v>
      </c>
      <c r="F825" s="14">
        <v>1</v>
      </c>
      <c r="G825" s="15">
        <v>4</v>
      </c>
      <c r="H825" s="15">
        <v>0</v>
      </c>
      <c r="I825" s="15">
        <v>2</v>
      </c>
      <c r="J825" s="12">
        <f>OR(F825&lt;&gt;0,G825&lt;&gt;0,H825&lt;&gt;0,I825&lt;&gt;0)*(F825 + (F825 = 0))*(G825 + (G825 = 0))*(H825 + (H825 = 0))*(I825 + (I825 = 0))</f>
        <v>8</v>
      </c>
      <c r="K825" s="11"/>
      <c r="L825" s="11"/>
      <c r="M825" s="11"/>
    </row>
    <row r="826" spans="1:13" x14ac:dyDescent="0.2">
      <c r="A826" s="11"/>
      <c r="B826" s="11"/>
      <c r="C826" s="11"/>
      <c r="D826" s="30"/>
      <c r="E826" s="10" t="s">
        <v>15</v>
      </c>
      <c r="F826" s="14"/>
      <c r="G826" s="15"/>
      <c r="H826" s="15"/>
      <c r="I826" s="15"/>
      <c r="J826" s="12">
        <f>OR(F826&lt;&gt;0,G826&lt;&gt;0,H826&lt;&gt;0,I826&lt;&gt;0)*(F826 + (F826 = 0))*(G826 + (G826 = 0))*(H826 + (H826 = 0))*(I826 + (I826 = 0))</f>
        <v>0</v>
      </c>
      <c r="K826" s="11"/>
      <c r="L826" s="11"/>
      <c r="M826" s="11"/>
    </row>
    <row r="827" spans="1:13" x14ac:dyDescent="0.2">
      <c r="A827" s="11"/>
      <c r="B827" s="11"/>
      <c r="C827" s="11"/>
      <c r="D827" s="30"/>
      <c r="E827" s="11"/>
      <c r="F827" s="11"/>
      <c r="G827" s="11"/>
      <c r="H827" s="11"/>
      <c r="I827" s="11"/>
      <c r="J827" s="16" t="s">
        <v>563</v>
      </c>
      <c r="K827" s="17">
        <f>SUM(J825:J826)*1</f>
        <v>8</v>
      </c>
      <c r="L827" s="15">
        <v>30.86</v>
      </c>
      <c r="M827" s="17">
        <f>ROUND(K827*L827,2)</f>
        <v>246.88</v>
      </c>
    </row>
    <row r="828" spans="1:13" ht="1" customHeight="1" x14ac:dyDescent="0.2">
      <c r="A828" s="18"/>
      <c r="B828" s="18"/>
      <c r="C828" s="18"/>
      <c r="D828" s="31"/>
      <c r="E828" s="18"/>
      <c r="F828" s="18"/>
      <c r="G828" s="18"/>
      <c r="H828" s="18"/>
      <c r="I828" s="18"/>
      <c r="J828" s="18"/>
      <c r="K828" s="18"/>
      <c r="L828" s="18"/>
      <c r="M828" s="18"/>
    </row>
    <row r="829" spans="1:13" x14ac:dyDescent="0.2">
      <c r="A829" s="9" t="s">
        <v>564</v>
      </c>
      <c r="B829" s="10" t="s">
        <v>20</v>
      </c>
      <c r="C829" s="10" t="s">
        <v>21</v>
      </c>
      <c r="D829" s="13" t="s">
        <v>565</v>
      </c>
      <c r="E829" s="11"/>
      <c r="F829" s="11"/>
      <c r="G829" s="11"/>
      <c r="H829" s="11"/>
      <c r="I829" s="11"/>
      <c r="J829" s="11"/>
      <c r="K829" s="12">
        <f>K834</f>
        <v>92.6</v>
      </c>
      <c r="L829" s="12">
        <f>L834</f>
        <v>7.5</v>
      </c>
      <c r="M829" s="12">
        <f>M834</f>
        <v>694.5</v>
      </c>
    </row>
    <row r="830" spans="1:13" ht="24" x14ac:dyDescent="0.2">
      <c r="A830" s="11"/>
      <c r="B830" s="11"/>
      <c r="C830" s="11"/>
      <c r="D830" s="13" t="s">
        <v>566</v>
      </c>
      <c r="E830" s="11"/>
      <c r="F830" s="11"/>
      <c r="G830" s="11"/>
      <c r="H830" s="11"/>
      <c r="I830" s="11"/>
      <c r="J830" s="11"/>
      <c r="K830" s="11"/>
      <c r="L830" s="11"/>
      <c r="M830" s="11"/>
    </row>
    <row r="831" spans="1:13" x14ac:dyDescent="0.2">
      <c r="A831" s="11"/>
      <c r="B831" s="11"/>
      <c r="C831" s="11"/>
      <c r="D831" s="30"/>
      <c r="E831" s="10" t="s">
        <v>567</v>
      </c>
      <c r="F831" s="14">
        <v>84.6</v>
      </c>
      <c r="G831" s="15">
        <v>0</v>
      </c>
      <c r="H831" s="15">
        <v>0</v>
      </c>
      <c r="I831" s="15">
        <v>0</v>
      </c>
      <c r="J831" s="12">
        <f>OR(F831&lt;&gt;0,G831&lt;&gt;0,H831&lt;&gt;0,I831&lt;&gt;0)*(F831 + (F831 = 0))*(G831 + (G831 = 0))*(H831 + (H831 = 0))*(I831 + (I831 = 0))</f>
        <v>84.6</v>
      </c>
      <c r="K831" s="11"/>
      <c r="L831" s="11"/>
      <c r="M831" s="11"/>
    </row>
    <row r="832" spans="1:13" x14ac:dyDescent="0.2">
      <c r="A832" s="11"/>
      <c r="B832" s="11"/>
      <c r="C832" s="11"/>
      <c r="D832" s="30"/>
      <c r="E832" s="10" t="s">
        <v>568</v>
      </c>
      <c r="F832" s="14">
        <v>8</v>
      </c>
      <c r="G832" s="15">
        <v>0</v>
      </c>
      <c r="H832" s="15">
        <v>0</v>
      </c>
      <c r="I832" s="15">
        <v>0</v>
      </c>
      <c r="J832" s="12">
        <f>OR(F832&lt;&gt;0,G832&lt;&gt;0,H832&lt;&gt;0,I832&lt;&gt;0)*(F832 + (F832 = 0))*(G832 + (G832 = 0))*(H832 + (H832 = 0))*(I832 + (I832 = 0))</f>
        <v>8</v>
      </c>
      <c r="K832" s="11"/>
      <c r="L832" s="11"/>
      <c r="M832" s="11"/>
    </row>
    <row r="833" spans="1:13" x14ac:dyDescent="0.2">
      <c r="A833" s="11"/>
      <c r="B833" s="11"/>
      <c r="C833" s="11"/>
      <c r="D833" s="30"/>
      <c r="E833" s="10" t="s">
        <v>15</v>
      </c>
      <c r="F833" s="14"/>
      <c r="G833" s="15"/>
      <c r="H833" s="15"/>
      <c r="I833" s="15"/>
      <c r="J833" s="12">
        <f>OR(F833&lt;&gt;0,G833&lt;&gt;0,H833&lt;&gt;0,I833&lt;&gt;0)*(F833 + (F833 = 0))*(G833 + (G833 = 0))*(H833 + (H833 = 0))*(I833 + (I833 = 0))</f>
        <v>0</v>
      </c>
      <c r="K833" s="11"/>
      <c r="L833" s="11"/>
      <c r="M833" s="11"/>
    </row>
    <row r="834" spans="1:13" x14ac:dyDescent="0.2">
      <c r="A834" s="11"/>
      <c r="B834" s="11"/>
      <c r="C834" s="11"/>
      <c r="D834" s="30"/>
      <c r="E834" s="11"/>
      <c r="F834" s="11"/>
      <c r="G834" s="11"/>
      <c r="H834" s="11"/>
      <c r="I834" s="11"/>
      <c r="J834" s="16" t="s">
        <v>569</v>
      </c>
      <c r="K834" s="17">
        <f>SUM(J831:J833)*1</f>
        <v>92.6</v>
      </c>
      <c r="L834" s="15">
        <v>7.5</v>
      </c>
      <c r="M834" s="17">
        <f>ROUND(K834*L834,2)</f>
        <v>694.5</v>
      </c>
    </row>
    <row r="835" spans="1:13" ht="1" customHeight="1" x14ac:dyDescent="0.2">
      <c r="A835" s="18"/>
      <c r="B835" s="18"/>
      <c r="C835" s="18"/>
      <c r="D835" s="31"/>
      <c r="E835" s="18"/>
      <c r="F835" s="18"/>
      <c r="G835" s="18"/>
      <c r="H835" s="18"/>
      <c r="I835" s="18"/>
      <c r="J835" s="18"/>
      <c r="K835" s="18"/>
      <c r="L835" s="18"/>
      <c r="M835" s="18"/>
    </row>
    <row r="836" spans="1:13" ht="24" x14ac:dyDescent="0.2">
      <c r="A836" s="9" t="s">
        <v>570</v>
      </c>
      <c r="B836" s="10" t="s">
        <v>20</v>
      </c>
      <c r="C836" s="10" t="s">
        <v>21</v>
      </c>
      <c r="D836" s="13" t="s">
        <v>571</v>
      </c>
      <c r="E836" s="11"/>
      <c r="F836" s="11"/>
      <c r="G836" s="11"/>
      <c r="H836" s="11"/>
      <c r="I836" s="11"/>
      <c r="J836" s="11"/>
      <c r="K836" s="12">
        <f>K840</f>
        <v>36</v>
      </c>
      <c r="L836" s="12">
        <f>L840</f>
        <v>35.700000000000003</v>
      </c>
      <c r="M836" s="12">
        <f>M840</f>
        <v>1285.2</v>
      </c>
    </row>
    <row r="837" spans="1:13" ht="60" x14ac:dyDescent="0.2">
      <c r="A837" s="11"/>
      <c r="B837" s="11"/>
      <c r="C837" s="11"/>
      <c r="D837" s="13" t="s">
        <v>572</v>
      </c>
      <c r="E837" s="11"/>
      <c r="F837" s="11"/>
      <c r="G837" s="11"/>
      <c r="H837" s="11"/>
      <c r="I837" s="11"/>
      <c r="J837" s="11"/>
      <c r="K837" s="11"/>
      <c r="L837" s="11"/>
      <c r="M837" s="11"/>
    </row>
    <row r="838" spans="1:13" x14ac:dyDescent="0.2">
      <c r="A838" s="11"/>
      <c r="B838" s="11"/>
      <c r="C838" s="11"/>
      <c r="D838" s="30"/>
      <c r="E838" s="10" t="s">
        <v>573</v>
      </c>
      <c r="F838" s="14">
        <v>1</v>
      </c>
      <c r="G838" s="15">
        <v>6</v>
      </c>
      <c r="H838" s="15">
        <v>6</v>
      </c>
      <c r="I838" s="15">
        <v>0</v>
      </c>
      <c r="J838" s="12">
        <f>OR(F838&lt;&gt;0,G838&lt;&gt;0,H838&lt;&gt;0,I838&lt;&gt;0)*(F838 + (F838 = 0))*(G838 + (G838 = 0))*(H838 + (H838 = 0))*(I838 + (I838 = 0))</f>
        <v>36</v>
      </c>
      <c r="K838" s="11"/>
      <c r="L838" s="11"/>
      <c r="M838" s="11"/>
    </row>
    <row r="839" spans="1:13" x14ac:dyDescent="0.2">
      <c r="A839" s="11"/>
      <c r="B839" s="11"/>
      <c r="C839" s="11"/>
      <c r="D839" s="30"/>
      <c r="E839" s="10" t="s">
        <v>15</v>
      </c>
      <c r="F839" s="14"/>
      <c r="G839" s="15"/>
      <c r="H839" s="15"/>
      <c r="I839" s="15"/>
      <c r="J839" s="12">
        <f>OR(F839&lt;&gt;0,G839&lt;&gt;0,H839&lt;&gt;0,I839&lt;&gt;0)*(F839 + (F839 = 0))*(G839 + (G839 = 0))*(H839 + (H839 = 0))*(I839 + (I839 = 0))</f>
        <v>0</v>
      </c>
      <c r="K839" s="11"/>
      <c r="L839" s="11"/>
      <c r="M839" s="11"/>
    </row>
    <row r="840" spans="1:13" x14ac:dyDescent="0.2">
      <c r="A840" s="11"/>
      <c r="B840" s="11"/>
      <c r="C840" s="11"/>
      <c r="D840" s="30"/>
      <c r="E840" s="11"/>
      <c r="F840" s="11"/>
      <c r="G840" s="11"/>
      <c r="H840" s="11"/>
      <c r="I840" s="11"/>
      <c r="J840" s="16" t="s">
        <v>574</v>
      </c>
      <c r="K840" s="17">
        <f>SUM(J838:J839)*1</f>
        <v>36</v>
      </c>
      <c r="L840" s="15">
        <v>35.700000000000003</v>
      </c>
      <c r="M840" s="17">
        <f>ROUND(K840*L840,2)</f>
        <v>1285.2</v>
      </c>
    </row>
    <row r="841" spans="1:13" ht="1" customHeight="1" x14ac:dyDescent="0.2">
      <c r="A841" s="18"/>
      <c r="B841" s="18"/>
      <c r="C841" s="18"/>
      <c r="D841" s="31"/>
      <c r="E841" s="18"/>
      <c r="F841" s="18"/>
      <c r="G841" s="18"/>
      <c r="H841" s="18"/>
      <c r="I841" s="18"/>
      <c r="J841" s="18"/>
      <c r="K841" s="18"/>
      <c r="L841" s="18"/>
      <c r="M841" s="18"/>
    </row>
    <row r="842" spans="1:13" x14ac:dyDescent="0.2">
      <c r="A842" s="11"/>
      <c r="B842" s="11"/>
      <c r="C842" s="11"/>
      <c r="D842" s="30"/>
      <c r="E842" s="11"/>
      <c r="F842" s="11"/>
      <c r="G842" s="11"/>
      <c r="H842" s="11"/>
      <c r="I842" s="11"/>
      <c r="J842" s="16" t="s">
        <v>575</v>
      </c>
      <c r="K842" s="15">
        <v>1</v>
      </c>
      <c r="L842" s="17">
        <f>M744+M752+M759+M765+M771+M777+M783+M790+M797+M804+M810+M816+M823+M829+M836</f>
        <v>20813.27</v>
      </c>
      <c r="M842" s="17">
        <f>ROUND(K842*L842,2)</f>
        <v>20813.27</v>
      </c>
    </row>
    <row r="843" spans="1:13" ht="1" customHeight="1" x14ac:dyDescent="0.2">
      <c r="A843" s="18"/>
      <c r="B843" s="18"/>
      <c r="C843" s="18"/>
      <c r="D843" s="31"/>
      <c r="E843" s="18"/>
      <c r="F843" s="18"/>
      <c r="G843" s="18"/>
      <c r="H843" s="18"/>
      <c r="I843" s="18"/>
      <c r="J843" s="18"/>
      <c r="K843" s="18"/>
      <c r="L843" s="18"/>
      <c r="M843" s="18"/>
    </row>
    <row r="844" spans="1:13" x14ac:dyDescent="0.2">
      <c r="A844" s="19" t="s">
        <v>576</v>
      </c>
      <c r="B844" s="19" t="s">
        <v>14</v>
      </c>
      <c r="C844" s="19" t="s">
        <v>15</v>
      </c>
      <c r="D844" s="32" t="s">
        <v>577</v>
      </c>
      <c r="E844" s="20"/>
      <c r="F844" s="20"/>
      <c r="G844" s="20"/>
      <c r="H844" s="20"/>
      <c r="I844" s="20"/>
      <c r="J844" s="20"/>
      <c r="K844" s="21">
        <f>K901</f>
        <v>1</v>
      </c>
      <c r="L844" s="21">
        <f>L901</f>
        <v>45718.71</v>
      </c>
      <c r="M844" s="21">
        <f>M901</f>
        <v>45718.71</v>
      </c>
    </row>
    <row r="845" spans="1:13" x14ac:dyDescent="0.2">
      <c r="A845" s="9" t="s">
        <v>578</v>
      </c>
      <c r="B845" s="10" t="s">
        <v>20</v>
      </c>
      <c r="C845" s="10" t="s">
        <v>142</v>
      </c>
      <c r="D845" s="13" t="s">
        <v>579</v>
      </c>
      <c r="E845" s="11"/>
      <c r="F845" s="11"/>
      <c r="G845" s="11"/>
      <c r="H845" s="11"/>
      <c r="I845" s="11"/>
      <c r="J845" s="11"/>
      <c r="K845" s="12">
        <f>K852</f>
        <v>26.35</v>
      </c>
      <c r="L845" s="12">
        <f>L852</f>
        <v>62.92</v>
      </c>
      <c r="M845" s="12">
        <f>M852</f>
        <v>1657.94</v>
      </c>
    </row>
    <row r="846" spans="1:13" ht="24" x14ac:dyDescent="0.2">
      <c r="A846" s="11"/>
      <c r="B846" s="11"/>
      <c r="C846" s="11"/>
      <c r="D846" s="13" t="s">
        <v>580</v>
      </c>
      <c r="E846" s="11"/>
      <c r="F846" s="11"/>
      <c r="G846" s="11"/>
      <c r="H846" s="11"/>
      <c r="I846" s="11"/>
      <c r="J846" s="11"/>
      <c r="K846" s="11"/>
      <c r="L846" s="11"/>
      <c r="M846" s="11"/>
    </row>
    <row r="847" spans="1:13" x14ac:dyDescent="0.2">
      <c r="A847" s="11"/>
      <c r="B847" s="11"/>
      <c r="C847" s="11"/>
      <c r="D847" s="30"/>
      <c r="E847" s="10" t="s">
        <v>289</v>
      </c>
      <c r="F847" s="14">
        <v>1</v>
      </c>
      <c r="G847" s="15">
        <v>4.5</v>
      </c>
      <c r="H847" s="15">
        <v>3</v>
      </c>
      <c r="I847" s="15">
        <v>0.2</v>
      </c>
      <c r="J847" s="12">
        <f>OR(F847&lt;&gt;0,G847&lt;&gt;0,H847&lt;&gt;0,I847&lt;&gt;0)*(F847 + (F847 = 0))*(G847 + (G847 = 0))*(H847 + (H847 = 0))*(I847 + (I847 = 0))</f>
        <v>2.7</v>
      </c>
      <c r="K847" s="11"/>
      <c r="L847" s="11"/>
      <c r="M847" s="11"/>
    </row>
    <row r="848" spans="1:13" x14ac:dyDescent="0.2">
      <c r="A848" s="11"/>
      <c r="B848" s="11"/>
      <c r="C848" s="11"/>
      <c r="D848" s="30"/>
      <c r="E848" s="10" t="s">
        <v>301</v>
      </c>
      <c r="F848" s="14">
        <v>1</v>
      </c>
      <c r="G848" s="15">
        <v>4.5</v>
      </c>
      <c r="H848" s="15">
        <v>3</v>
      </c>
      <c r="I848" s="15">
        <v>0.2</v>
      </c>
      <c r="J848" s="12">
        <f>OR(F848&lt;&gt;0,G848&lt;&gt;0,H848&lt;&gt;0,I848&lt;&gt;0)*(F848 + (F848 = 0))*(G848 + (G848 = 0))*(H848 + (H848 = 0))*(I848 + (I848 = 0))</f>
        <v>2.7</v>
      </c>
      <c r="K848" s="11"/>
      <c r="L848" s="11"/>
      <c r="M848" s="11"/>
    </row>
    <row r="849" spans="1:13" x14ac:dyDescent="0.2">
      <c r="A849" s="11"/>
      <c r="B849" s="11"/>
      <c r="C849" s="11"/>
      <c r="D849" s="30"/>
      <c r="E849" s="10" t="s">
        <v>581</v>
      </c>
      <c r="F849" s="14">
        <v>1</v>
      </c>
      <c r="G849" s="15">
        <v>80</v>
      </c>
      <c r="H849" s="15">
        <v>0</v>
      </c>
      <c r="I849" s="15">
        <v>0.2</v>
      </c>
      <c r="J849" s="12">
        <f>OR(F849&lt;&gt;0,G849&lt;&gt;0,H849&lt;&gt;0,I849&lt;&gt;0)*(F849 + (F849 = 0))*(G849 + (G849 = 0))*(H849 + (H849 = 0))*(I849 + (I849 = 0))</f>
        <v>16</v>
      </c>
      <c r="K849" s="11"/>
      <c r="L849" s="11"/>
      <c r="M849" s="11"/>
    </row>
    <row r="850" spans="1:13" x14ac:dyDescent="0.2">
      <c r="A850" s="11"/>
      <c r="B850" s="11"/>
      <c r="C850" s="11"/>
      <c r="D850" s="30"/>
      <c r="E850" s="10" t="s">
        <v>318</v>
      </c>
      <c r="F850" s="14">
        <v>1</v>
      </c>
      <c r="G850" s="15">
        <v>4.5</v>
      </c>
      <c r="H850" s="15">
        <v>5.5</v>
      </c>
      <c r="I850" s="15">
        <v>0.2</v>
      </c>
      <c r="J850" s="12">
        <f>OR(F850&lt;&gt;0,G850&lt;&gt;0,H850&lt;&gt;0,I850&lt;&gt;0)*(F850 + (F850 = 0))*(G850 + (G850 = 0))*(H850 + (H850 = 0))*(I850 + (I850 = 0))</f>
        <v>4.95</v>
      </c>
      <c r="K850" s="11"/>
      <c r="L850" s="11"/>
      <c r="M850" s="11"/>
    </row>
    <row r="851" spans="1:13" x14ac:dyDescent="0.2">
      <c r="A851" s="11"/>
      <c r="B851" s="11"/>
      <c r="C851" s="11"/>
      <c r="D851" s="30"/>
      <c r="E851" s="10" t="s">
        <v>15</v>
      </c>
      <c r="F851" s="14"/>
      <c r="G851" s="15"/>
      <c r="H851" s="15"/>
      <c r="I851" s="15"/>
      <c r="J851" s="12">
        <f>OR(F851&lt;&gt;0,G851&lt;&gt;0,H851&lt;&gt;0,I851&lt;&gt;0)*(F851 + (F851 = 0))*(G851 + (G851 = 0))*(H851 + (H851 = 0))*(I851 + (I851 = 0))</f>
        <v>0</v>
      </c>
      <c r="K851" s="11"/>
      <c r="L851" s="11"/>
      <c r="M851" s="11"/>
    </row>
    <row r="852" spans="1:13" x14ac:dyDescent="0.2">
      <c r="A852" s="11"/>
      <c r="B852" s="11"/>
      <c r="C852" s="11"/>
      <c r="D852" s="30"/>
      <c r="E852" s="11"/>
      <c r="F852" s="11"/>
      <c r="G852" s="11"/>
      <c r="H852" s="11"/>
      <c r="I852" s="11"/>
      <c r="J852" s="16" t="s">
        <v>582</v>
      </c>
      <c r="K852" s="17">
        <f>SUM(J847:J851)*1</f>
        <v>26.35</v>
      </c>
      <c r="L852" s="15">
        <v>62.92</v>
      </c>
      <c r="M852" s="17">
        <f>ROUND(K852*L852,2)</f>
        <v>1657.94</v>
      </c>
    </row>
    <row r="853" spans="1:13" ht="1" customHeight="1" x14ac:dyDescent="0.2">
      <c r="A853" s="18"/>
      <c r="B853" s="18"/>
      <c r="C853" s="18"/>
      <c r="D853" s="31"/>
      <c r="E853" s="18"/>
      <c r="F853" s="18"/>
      <c r="G853" s="18"/>
      <c r="H853" s="18"/>
      <c r="I853" s="18"/>
      <c r="J853" s="18"/>
      <c r="K853" s="18"/>
      <c r="L853" s="18"/>
      <c r="M853" s="18"/>
    </row>
    <row r="854" spans="1:13" ht="24" x14ac:dyDescent="0.2">
      <c r="A854" s="9" t="s">
        <v>583</v>
      </c>
      <c r="B854" s="10" t="s">
        <v>20</v>
      </c>
      <c r="C854" s="10" t="s">
        <v>21</v>
      </c>
      <c r="D854" s="13" t="s">
        <v>584</v>
      </c>
      <c r="E854" s="11"/>
      <c r="F854" s="11"/>
      <c r="G854" s="11"/>
      <c r="H854" s="11"/>
      <c r="I854" s="11"/>
      <c r="J854" s="11"/>
      <c r="K854" s="12">
        <f>K861</f>
        <v>151.75</v>
      </c>
      <c r="L854" s="12">
        <f>L861</f>
        <v>160.93</v>
      </c>
      <c r="M854" s="12">
        <f>M861</f>
        <v>24421.13</v>
      </c>
    </row>
    <row r="855" spans="1:13" ht="60" x14ac:dyDescent="0.2">
      <c r="A855" s="11"/>
      <c r="B855" s="11"/>
      <c r="C855" s="11"/>
      <c r="D855" s="13" t="s">
        <v>585</v>
      </c>
      <c r="E855" s="11"/>
      <c r="F855" s="11"/>
      <c r="G855" s="11"/>
      <c r="H855" s="11"/>
      <c r="I855" s="11"/>
      <c r="J855" s="11"/>
      <c r="K855" s="11"/>
      <c r="L855" s="11"/>
      <c r="M855" s="11"/>
    </row>
    <row r="856" spans="1:13" x14ac:dyDescent="0.2">
      <c r="A856" s="11"/>
      <c r="B856" s="11"/>
      <c r="C856" s="11"/>
      <c r="D856" s="30"/>
      <c r="E856" s="10" t="s">
        <v>289</v>
      </c>
      <c r="F856" s="14">
        <v>1</v>
      </c>
      <c r="G856" s="15">
        <v>4.5</v>
      </c>
      <c r="H856" s="15">
        <v>3</v>
      </c>
      <c r="I856" s="15">
        <v>0</v>
      </c>
      <c r="J856" s="12">
        <f>OR(F856&lt;&gt;0,G856&lt;&gt;0,H856&lt;&gt;0,I856&lt;&gt;0)*(F856 + (F856 = 0))*(G856 + (G856 = 0))*(H856 + (H856 = 0))*(I856 + (I856 = 0))</f>
        <v>13.5</v>
      </c>
      <c r="K856" s="11"/>
      <c r="L856" s="11"/>
      <c r="M856" s="11"/>
    </row>
    <row r="857" spans="1:13" x14ac:dyDescent="0.2">
      <c r="A857" s="11"/>
      <c r="B857" s="11"/>
      <c r="C857" s="11"/>
      <c r="D857" s="30"/>
      <c r="E857" s="10" t="s">
        <v>301</v>
      </c>
      <c r="F857" s="14">
        <v>1</v>
      </c>
      <c r="G857" s="15">
        <v>4.5</v>
      </c>
      <c r="H857" s="15">
        <v>3</v>
      </c>
      <c r="I857" s="15">
        <v>0</v>
      </c>
      <c r="J857" s="12">
        <f>OR(F857&lt;&gt;0,G857&lt;&gt;0,H857&lt;&gt;0,I857&lt;&gt;0)*(F857 + (F857 = 0))*(G857 + (G857 = 0))*(H857 + (H857 = 0))*(I857 + (I857 = 0))</f>
        <v>13.5</v>
      </c>
      <c r="K857" s="11"/>
      <c r="L857" s="11"/>
      <c r="M857" s="11"/>
    </row>
    <row r="858" spans="1:13" x14ac:dyDescent="0.2">
      <c r="A858" s="11"/>
      <c r="B858" s="11"/>
      <c r="C858" s="11"/>
      <c r="D858" s="30"/>
      <c r="E858" s="10" t="s">
        <v>581</v>
      </c>
      <c r="F858" s="14">
        <v>1</v>
      </c>
      <c r="G858" s="15">
        <v>100</v>
      </c>
      <c r="H858" s="15">
        <v>0</v>
      </c>
      <c r="I858" s="15">
        <v>0</v>
      </c>
      <c r="J858" s="12">
        <f>OR(F858&lt;&gt;0,G858&lt;&gt;0,H858&lt;&gt;0,I858&lt;&gt;0)*(F858 + (F858 = 0))*(G858 + (G858 = 0))*(H858 + (H858 = 0))*(I858 + (I858 = 0))</f>
        <v>100</v>
      </c>
      <c r="K858" s="11"/>
      <c r="L858" s="11"/>
      <c r="M858" s="11"/>
    </row>
    <row r="859" spans="1:13" x14ac:dyDescent="0.2">
      <c r="A859" s="11"/>
      <c r="B859" s="11"/>
      <c r="C859" s="11"/>
      <c r="D859" s="30"/>
      <c r="E859" s="10" t="s">
        <v>318</v>
      </c>
      <c r="F859" s="14">
        <v>1</v>
      </c>
      <c r="G859" s="15">
        <v>4.5</v>
      </c>
      <c r="H859" s="15">
        <v>5.5</v>
      </c>
      <c r="I859" s="15">
        <v>0</v>
      </c>
      <c r="J859" s="12">
        <f>OR(F859&lt;&gt;0,G859&lt;&gt;0,H859&lt;&gt;0,I859&lt;&gt;0)*(F859 + (F859 = 0))*(G859 + (G859 = 0))*(H859 + (H859 = 0))*(I859 + (I859 = 0))</f>
        <v>24.75</v>
      </c>
      <c r="K859" s="11"/>
      <c r="L859" s="11"/>
      <c r="M859" s="11"/>
    </row>
    <row r="860" spans="1:13" x14ac:dyDescent="0.2">
      <c r="A860" s="11"/>
      <c r="B860" s="11"/>
      <c r="C860" s="11"/>
      <c r="D860" s="30"/>
      <c r="E860" s="10" t="s">
        <v>15</v>
      </c>
      <c r="F860" s="14"/>
      <c r="G860" s="15"/>
      <c r="H860" s="15"/>
      <c r="I860" s="15"/>
      <c r="J860" s="12">
        <f>OR(F860&lt;&gt;0,G860&lt;&gt;0,H860&lt;&gt;0,I860&lt;&gt;0)*(F860 + (F860 = 0))*(G860 + (G860 = 0))*(H860 + (H860 = 0))*(I860 + (I860 = 0))</f>
        <v>0</v>
      </c>
      <c r="K860" s="11"/>
      <c r="L860" s="11"/>
      <c r="M860" s="11"/>
    </row>
    <row r="861" spans="1:13" x14ac:dyDescent="0.2">
      <c r="A861" s="11"/>
      <c r="B861" s="11"/>
      <c r="C861" s="11"/>
      <c r="D861" s="30"/>
      <c r="E861" s="11"/>
      <c r="F861" s="11"/>
      <c r="G861" s="11"/>
      <c r="H861" s="11"/>
      <c r="I861" s="11"/>
      <c r="J861" s="16" t="s">
        <v>586</v>
      </c>
      <c r="K861" s="17">
        <f>SUM(J856:J860)*1</f>
        <v>151.75</v>
      </c>
      <c r="L861" s="15">
        <v>160.93</v>
      </c>
      <c r="M861" s="17">
        <f>ROUND(K861*L861,2)</f>
        <v>24421.13</v>
      </c>
    </row>
    <row r="862" spans="1:13" ht="1" customHeight="1" x14ac:dyDescent="0.2">
      <c r="A862" s="18"/>
      <c r="B862" s="18"/>
      <c r="C862" s="18"/>
      <c r="D862" s="31"/>
      <c r="E862" s="18"/>
      <c r="F862" s="18"/>
      <c r="G862" s="18"/>
      <c r="H862" s="18"/>
      <c r="I862" s="18"/>
      <c r="J862" s="18"/>
      <c r="K862" s="18"/>
      <c r="L862" s="18"/>
      <c r="M862" s="18"/>
    </row>
    <row r="863" spans="1:13" x14ac:dyDescent="0.2">
      <c r="A863" s="9" t="s">
        <v>530</v>
      </c>
      <c r="B863" s="10" t="s">
        <v>20</v>
      </c>
      <c r="C863" s="10" t="s">
        <v>148</v>
      </c>
      <c r="D863" s="13" t="s">
        <v>531</v>
      </c>
      <c r="E863" s="11"/>
      <c r="F863" s="11"/>
      <c r="G863" s="11"/>
      <c r="H863" s="11"/>
      <c r="I863" s="11"/>
      <c r="J863" s="11"/>
      <c r="K863" s="12">
        <f>K867</f>
        <v>947</v>
      </c>
      <c r="L863" s="12">
        <f>L867</f>
        <v>2.36</v>
      </c>
      <c r="M863" s="12">
        <f>M867</f>
        <v>2234.92</v>
      </c>
    </row>
    <row r="864" spans="1:13" ht="24" x14ac:dyDescent="0.2">
      <c r="A864" s="11"/>
      <c r="B864" s="11"/>
      <c r="C864" s="11"/>
      <c r="D864" s="13" t="s">
        <v>532</v>
      </c>
      <c r="E864" s="11"/>
      <c r="F864" s="11"/>
      <c r="G864" s="11"/>
      <c r="H864" s="11"/>
      <c r="I864" s="11"/>
      <c r="J864" s="11"/>
      <c r="K864" s="11"/>
      <c r="L864" s="11"/>
      <c r="M864" s="11"/>
    </row>
    <row r="865" spans="1:13" x14ac:dyDescent="0.2">
      <c r="A865" s="11"/>
      <c r="B865" s="11"/>
      <c r="C865" s="11"/>
      <c r="D865" s="30"/>
      <c r="E865" s="10" t="s">
        <v>533</v>
      </c>
      <c r="F865" s="14">
        <v>947</v>
      </c>
      <c r="G865" s="15">
        <v>0</v>
      </c>
      <c r="H865" s="15">
        <v>0</v>
      </c>
      <c r="I865" s="15">
        <v>0</v>
      </c>
      <c r="J865" s="12">
        <f>OR(F865&lt;&gt;0,G865&lt;&gt;0,H865&lt;&gt;0,I865&lt;&gt;0)*(F865 + (F865 = 0))*(G865 + (G865 = 0))*(H865 + (H865 = 0))*(I865 + (I865 = 0))</f>
        <v>947</v>
      </c>
      <c r="K865" s="11"/>
      <c r="L865" s="11"/>
      <c r="M865" s="11"/>
    </row>
    <row r="866" spans="1:13" x14ac:dyDescent="0.2">
      <c r="A866" s="11"/>
      <c r="B866" s="11"/>
      <c r="C866" s="11"/>
      <c r="D866" s="30"/>
      <c r="E866" s="10" t="s">
        <v>15</v>
      </c>
      <c r="F866" s="14"/>
      <c r="G866" s="15"/>
      <c r="H866" s="15"/>
      <c r="I866" s="15"/>
      <c r="J866" s="12">
        <f>OR(F866&lt;&gt;0,G866&lt;&gt;0,H866&lt;&gt;0,I866&lt;&gt;0)*(F866 + (F866 = 0))*(G866 + (G866 = 0))*(H866 + (H866 = 0))*(I866 + (I866 = 0))</f>
        <v>0</v>
      </c>
      <c r="K866" s="11"/>
      <c r="L866" s="11"/>
      <c r="M866" s="11"/>
    </row>
    <row r="867" spans="1:13" x14ac:dyDescent="0.2">
      <c r="A867" s="11"/>
      <c r="B867" s="11"/>
      <c r="C867" s="11"/>
      <c r="D867" s="30"/>
      <c r="E867" s="11"/>
      <c r="F867" s="11"/>
      <c r="G867" s="11"/>
      <c r="H867" s="11"/>
      <c r="I867" s="11"/>
      <c r="J867" s="16" t="s">
        <v>535</v>
      </c>
      <c r="K867" s="17">
        <f>SUM(J865:J866)*1</f>
        <v>947</v>
      </c>
      <c r="L867" s="15">
        <v>2.36</v>
      </c>
      <c r="M867" s="17">
        <f>ROUND(K867*L867,2)</f>
        <v>2234.92</v>
      </c>
    </row>
    <row r="868" spans="1:13" ht="1" customHeight="1" x14ac:dyDescent="0.2">
      <c r="A868" s="18"/>
      <c r="B868" s="18"/>
      <c r="C868" s="18"/>
      <c r="D868" s="31"/>
      <c r="E868" s="18"/>
      <c r="F868" s="18"/>
      <c r="G868" s="18"/>
      <c r="H868" s="18"/>
      <c r="I868" s="18"/>
      <c r="J868" s="18"/>
      <c r="K868" s="18"/>
      <c r="L868" s="18"/>
      <c r="M868" s="18"/>
    </row>
    <row r="869" spans="1:13" x14ac:dyDescent="0.2">
      <c r="A869" s="9" t="s">
        <v>587</v>
      </c>
      <c r="B869" s="10" t="s">
        <v>20</v>
      </c>
      <c r="C869" s="10" t="s">
        <v>21</v>
      </c>
      <c r="D869" s="13" t="s">
        <v>588</v>
      </c>
      <c r="E869" s="11"/>
      <c r="F869" s="11"/>
      <c r="G869" s="11"/>
      <c r="H869" s="11"/>
      <c r="I869" s="11"/>
      <c r="J869" s="11"/>
      <c r="K869" s="12">
        <f>K876</f>
        <v>131.75</v>
      </c>
      <c r="L869" s="12">
        <f>L876</f>
        <v>24.32</v>
      </c>
      <c r="M869" s="12">
        <f>M876</f>
        <v>3204.16</v>
      </c>
    </row>
    <row r="870" spans="1:13" ht="84" x14ac:dyDescent="0.2">
      <c r="A870" s="11"/>
      <c r="B870" s="11"/>
      <c r="C870" s="11"/>
      <c r="D870" s="13" t="s">
        <v>589</v>
      </c>
      <c r="E870" s="11"/>
      <c r="F870" s="11"/>
      <c r="G870" s="11"/>
      <c r="H870" s="11"/>
      <c r="I870" s="11"/>
      <c r="J870" s="11"/>
      <c r="K870" s="11"/>
      <c r="L870" s="11"/>
      <c r="M870" s="11"/>
    </row>
    <row r="871" spans="1:13" x14ac:dyDescent="0.2">
      <c r="A871" s="11"/>
      <c r="B871" s="11"/>
      <c r="C871" s="11"/>
      <c r="D871" s="30"/>
      <c r="E871" s="10" t="s">
        <v>289</v>
      </c>
      <c r="F871" s="14">
        <v>1</v>
      </c>
      <c r="G871" s="15">
        <v>4.5</v>
      </c>
      <c r="H871" s="15">
        <v>3</v>
      </c>
      <c r="I871" s="15">
        <v>0</v>
      </c>
      <c r="J871" s="12">
        <f>OR(F871&lt;&gt;0,G871&lt;&gt;0,H871&lt;&gt;0,I871&lt;&gt;0)*(F871 + (F871 = 0))*(G871 + (G871 = 0))*(H871 + (H871 = 0))*(I871 + (I871 = 0))</f>
        <v>13.5</v>
      </c>
      <c r="K871" s="11"/>
      <c r="L871" s="11"/>
      <c r="M871" s="11"/>
    </row>
    <row r="872" spans="1:13" x14ac:dyDescent="0.2">
      <c r="A872" s="11"/>
      <c r="B872" s="11"/>
      <c r="C872" s="11"/>
      <c r="D872" s="30"/>
      <c r="E872" s="10" t="s">
        <v>301</v>
      </c>
      <c r="F872" s="14">
        <v>1</v>
      </c>
      <c r="G872" s="15">
        <v>4.5</v>
      </c>
      <c r="H872" s="15">
        <v>3</v>
      </c>
      <c r="I872" s="15">
        <v>0</v>
      </c>
      <c r="J872" s="12">
        <f>OR(F872&lt;&gt;0,G872&lt;&gt;0,H872&lt;&gt;0,I872&lt;&gt;0)*(F872 + (F872 = 0))*(G872 + (G872 = 0))*(H872 + (H872 = 0))*(I872 + (I872 = 0))</f>
        <v>13.5</v>
      </c>
      <c r="K872" s="11"/>
      <c r="L872" s="11"/>
      <c r="M872" s="11"/>
    </row>
    <row r="873" spans="1:13" x14ac:dyDescent="0.2">
      <c r="A873" s="11"/>
      <c r="B873" s="11"/>
      <c r="C873" s="11"/>
      <c r="D873" s="30"/>
      <c r="E873" s="10" t="s">
        <v>581</v>
      </c>
      <c r="F873" s="14">
        <v>1</v>
      </c>
      <c r="G873" s="15">
        <v>80</v>
      </c>
      <c r="H873" s="15">
        <v>0</v>
      </c>
      <c r="I873" s="15">
        <v>0</v>
      </c>
      <c r="J873" s="12">
        <f>OR(F873&lt;&gt;0,G873&lt;&gt;0,H873&lt;&gt;0,I873&lt;&gt;0)*(F873 + (F873 = 0))*(G873 + (G873 = 0))*(H873 + (H873 = 0))*(I873 + (I873 = 0))</f>
        <v>80</v>
      </c>
      <c r="K873" s="11"/>
      <c r="L873" s="11"/>
      <c r="M873" s="11"/>
    </row>
    <row r="874" spans="1:13" x14ac:dyDescent="0.2">
      <c r="A874" s="11"/>
      <c r="B874" s="11"/>
      <c r="C874" s="11"/>
      <c r="D874" s="30"/>
      <c r="E874" s="10" t="s">
        <v>318</v>
      </c>
      <c r="F874" s="14">
        <v>1</v>
      </c>
      <c r="G874" s="15">
        <v>4.5</v>
      </c>
      <c r="H874" s="15">
        <v>5.5</v>
      </c>
      <c r="I874" s="15">
        <v>0</v>
      </c>
      <c r="J874" s="12">
        <f>OR(F874&lt;&gt;0,G874&lt;&gt;0,H874&lt;&gt;0,I874&lt;&gt;0)*(F874 + (F874 = 0))*(G874 + (G874 = 0))*(H874 + (H874 = 0))*(I874 + (I874 = 0))</f>
        <v>24.75</v>
      </c>
      <c r="K874" s="11"/>
      <c r="L874" s="11"/>
      <c r="M874" s="11"/>
    </row>
    <row r="875" spans="1:13" x14ac:dyDescent="0.2">
      <c r="A875" s="11"/>
      <c r="B875" s="11"/>
      <c r="C875" s="11"/>
      <c r="D875" s="30"/>
      <c r="E875" s="10" t="s">
        <v>15</v>
      </c>
      <c r="F875" s="14"/>
      <c r="G875" s="15"/>
      <c r="H875" s="15"/>
      <c r="I875" s="15"/>
      <c r="J875" s="12">
        <f>OR(F875&lt;&gt;0,G875&lt;&gt;0,H875&lt;&gt;0,I875&lt;&gt;0)*(F875 + (F875 = 0))*(G875 + (G875 = 0))*(H875 + (H875 = 0))*(I875 + (I875 = 0))</f>
        <v>0</v>
      </c>
      <c r="K875" s="11"/>
      <c r="L875" s="11"/>
      <c r="M875" s="11"/>
    </row>
    <row r="876" spans="1:13" x14ac:dyDescent="0.2">
      <c r="A876" s="11"/>
      <c r="B876" s="11"/>
      <c r="C876" s="11"/>
      <c r="D876" s="30"/>
      <c r="E876" s="11"/>
      <c r="F876" s="11"/>
      <c r="G876" s="11"/>
      <c r="H876" s="11"/>
      <c r="I876" s="11"/>
      <c r="J876" s="16" t="s">
        <v>590</v>
      </c>
      <c r="K876" s="17">
        <f>SUM(J871:J875)*1</f>
        <v>131.75</v>
      </c>
      <c r="L876" s="15">
        <v>24.32</v>
      </c>
      <c r="M876" s="17">
        <f>ROUND(K876*L876,2)</f>
        <v>3204.16</v>
      </c>
    </row>
    <row r="877" spans="1:13" ht="1" customHeight="1" x14ac:dyDescent="0.2">
      <c r="A877" s="18"/>
      <c r="B877" s="18"/>
      <c r="C877" s="18"/>
      <c r="D877" s="31"/>
      <c r="E877" s="18"/>
      <c r="F877" s="18"/>
      <c r="G877" s="18"/>
      <c r="H877" s="18"/>
      <c r="I877" s="18"/>
      <c r="J877" s="18"/>
      <c r="K877" s="18"/>
      <c r="L877" s="18"/>
      <c r="M877" s="18"/>
    </row>
    <row r="878" spans="1:13" x14ac:dyDescent="0.2">
      <c r="A878" s="9" t="s">
        <v>591</v>
      </c>
      <c r="B878" s="10" t="s">
        <v>20</v>
      </c>
      <c r="C878" s="10" t="s">
        <v>21</v>
      </c>
      <c r="D878" s="13" t="s">
        <v>592</v>
      </c>
      <c r="E878" s="11"/>
      <c r="F878" s="11"/>
      <c r="G878" s="11"/>
      <c r="H878" s="11"/>
      <c r="I878" s="11"/>
      <c r="J878" s="11"/>
      <c r="K878" s="12">
        <f>K884</f>
        <v>9</v>
      </c>
      <c r="L878" s="12">
        <f>L884</f>
        <v>465.85</v>
      </c>
      <c r="M878" s="12">
        <f>M884</f>
        <v>4192.6499999999996</v>
      </c>
    </row>
    <row r="879" spans="1:13" ht="24" x14ac:dyDescent="0.2">
      <c r="A879" s="11"/>
      <c r="B879" s="11"/>
      <c r="C879" s="11"/>
      <c r="D879" s="13" t="s">
        <v>593</v>
      </c>
      <c r="E879" s="11"/>
      <c r="F879" s="11"/>
      <c r="G879" s="11"/>
      <c r="H879" s="11"/>
      <c r="I879" s="11"/>
      <c r="J879" s="11"/>
      <c r="K879" s="11"/>
      <c r="L879" s="11"/>
      <c r="M879" s="11"/>
    </row>
    <row r="880" spans="1:13" x14ac:dyDescent="0.2">
      <c r="A880" s="11"/>
      <c r="B880" s="11"/>
      <c r="C880" s="11"/>
      <c r="D880" s="30"/>
      <c r="E880" s="10" t="s">
        <v>594</v>
      </c>
      <c r="F880" s="14">
        <v>1</v>
      </c>
      <c r="G880" s="15">
        <v>2</v>
      </c>
      <c r="H880" s="15">
        <v>2</v>
      </c>
      <c r="I880" s="15">
        <v>0</v>
      </c>
      <c r="J880" s="12">
        <f>OR(F880&lt;&gt;0,G880&lt;&gt;0,H880&lt;&gt;0,I880&lt;&gt;0)*(F880 + (F880 = 0))*(G880 + (G880 = 0))*(H880 + (H880 = 0))*(I880 + (I880 = 0))</f>
        <v>4</v>
      </c>
      <c r="K880" s="11"/>
      <c r="L880" s="11"/>
      <c r="M880" s="11"/>
    </row>
    <row r="881" spans="1:13" x14ac:dyDescent="0.2">
      <c r="A881" s="11"/>
      <c r="B881" s="11"/>
      <c r="C881" s="11"/>
      <c r="D881" s="30"/>
      <c r="E881" s="10" t="s">
        <v>595</v>
      </c>
      <c r="F881" s="14">
        <v>1</v>
      </c>
      <c r="G881" s="15">
        <v>2</v>
      </c>
      <c r="H881" s="15">
        <v>2</v>
      </c>
      <c r="I881" s="15">
        <v>0</v>
      </c>
      <c r="J881" s="12">
        <f>OR(F881&lt;&gt;0,G881&lt;&gt;0,H881&lt;&gt;0,I881&lt;&gt;0)*(F881 + (F881 = 0))*(G881 + (G881 = 0))*(H881 + (H881 = 0))*(I881 + (I881 = 0))</f>
        <v>4</v>
      </c>
      <c r="K881" s="11"/>
      <c r="L881" s="11"/>
      <c r="M881" s="11"/>
    </row>
    <row r="882" spans="1:13" x14ac:dyDescent="0.2">
      <c r="A882" s="11"/>
      <c r="B882" s="11"/>
      <c r="C882" s="11"/>
      <c r="D882" s="30"/>
      <c r="E882" s="10" t="s">
        <v>596</v>
      </c>
      <c r="F882" s="14">
        <v>1</v>
      </c>
      <c r="G882" s="15">
        <v>1</v>
      </c>
      <c r="H882" s="15">
        <v>1</v>
      </c>
      <c r="I882" s="15">
        <v>0</v>
      </c>
      <c r="J882" s="12">
        <f>OR(F882&lt;&gt;0,G882&lt;&gt;0,H882&lt;&gt;0,I882&lt;&gt;0)*(F882 + (F882 = 0))*(G882 + (G882 = 0))*(H882 + (H882 = 0))*(I882 + (I882 = 0))</f>
        <v>1</v>
      </c>
      <c r="K882" s="11"/>
      <c r="L882" s="11"/>
      <c r="M882" s="11"/>
    </row>
    <row r="883" spans="1:13" x14ac:dyDescent="0.2">
      <c r="A883" s="11"/>
      <c r="B883" s="11"/>
      <c r="C883" s="11"/>
      <c r="D883" s="30"/>
      <c r="E883" s="10" t="s">
        <v>15</v>
      </c>
      <c r="F883" s="14"/>
      <c r="G883" s="15"/>
      <c r="H883" s="15"/>
      <c r="I883" s="15"/>
      <c r="J883" s="12">
        <f>OR(F883&lt;&gt;0,G883&lt;&gt;0,H883&lt;&gt;0,I883&lt;&gt;0)*(F883 + (F883 = 0))*(G883 + (G883 = 0))*(H883 + (H883 = 0))*(I883 + (I883 = 0))</f>
        <v>0</v>
      </c>
      <c r="K883" s="11"/>
      <c r="L883" s="11"/>
      <c r="M883" s="11"/>
    </row>
    <row r="884" spans="1:13" x14ac:dyDescent="0.2">
      <c r="A884" s="11"/>
      <c r="B884" s="11"/>
      <c r="C884" s="11"/>
      <c r="D884" s="30"/>
      <c r="E884" s="11"/>
      <c r="F884" s="11"/>
      <c r="G884" s="11"/>
      <c r="H884" s="11"/>
      <c r="I884" s="11"/>
      <c r="J884" s="16" t="s">
        <v>597</v>
      </c>
      <c r="K884" s="17">
        <f>SUM(J880:J883)*1</f>
        <v>9</v>
      </c>
      <c r="L884" s="15">
        <v>465.85</v>
      </c>
      <c r="M884" s="17">
        <f>ROUND(K884*L884,2)</f>
        <v>4192.6499999999996</v>
      </c>
    </row>
    <row r="885" spans="1:13" ht="1" customHeight="1" x14ac:dyDescent="0.2">
      <c r="A885" s="18"/>
      <c r="B885" s="18"/>
      <c r="C885" s="18"/>
      <c r="D885" s="31"/>
      <c r="E885" s="18"/>
      <c r="F885" s="18"/>
      <c r="G885" s="18"/>
      <c r="H885" s="18"/>
      <c r="I885" s="18"/>
      <c r="J885" s="18"/>
      <c r="K885" s="18"/>
      <c r="L885" s="18"/>
      <c r="M885" s="18"/>
    </row>
    <row r="886" spans="1:13" ht="24" x14ac:dyDescent="0.2">
      <c r="A886" s="9" t="s">
        <v>598</v>
      </c>
      <c r="B886" s="10" t="s">
        <v>20</v>
      </c>
      <c r="C886" s="10" t="s">
        <v>21</v>
      </c>
      <c r="D886" s="13" t="s">
        <v>599</v>
      </c>
      <c r="E886" s="11"/>
      <c r="F886" s="11"/>
      <c r="G886" s="11"/>
      <c r="H886" s="11"/>
      <c r="I886" s="11"/>
      <c r="J886" s="11"/>
      <c r="K886" s="12">
        <f>K893</f>
        <v>127</v>
      </c>
      <c r="L886" s="12">
        <f>L893</f>
        <v>65.95</v>
      </c>
      <c r="M886" s="12">
        <f>M893</f>
        <v>8375.65</v>
      </c>
    </row>
    <row r="887" spans="1:13" ht="48" x14ac:dyDescent="0.2">
      <c r="A887" s="11"/>
      <c r="B887" s="11"/>
      <c r="C887" s="11"/>
      <c r="D887" s="13" t="s">
        <v>600</v>
      </c>
      <c r="E887" s="11"/>
      <c r="F887" s="11"/>
      <c r="G887" s="11"/>
      <c r="H887" s="11"/>
      <c r="I887" s="11"/>
      <c r="J887" s="11"/>
      <c r="K887" s="11"/>
      <c r="L887" s="11"/>
      <c r="M887" s="11"/>
    </row>
    <row r="888" spans="1:13" x14ac:dyDescent="0.2">
      <c r="A888" s="11"/>
      <c r="B888" s="11"/>
      <c r="C888" s="11"/>
      <c r="D888" s="30"/>
      <c r="E888" s="10" t="s">
        <v>289</v>
      </c>
      <c r="F888" s="14">
        <v>1</v>
      </c>
      <c r="G888" s="15">
        <v>4.5</v>
      </c>
      <c r="H888" s="15">
        <v>3</v>
      </c>
      <c r="I888" s="15">
        <v>0</v>
      </c>
      <c r="J888" s="12">
        <f>OR(F888&lt;&gt;0,G888&lt;&gt;0,H888&lt;&gt;0,I888&lt;&gt;0)*(F888 + (F888 = 0))*(G888 + (G888 = 0))*(H888 + (H888 = 0))*(I888 + (I888 = 0))</f>
        <v>13.5</v>
      </c>
      <c r="K888" s="11"/>
      <c r="L888" s="11"/>
      <c r="M888" s="11"/>
    </row>
    <row r="889" spans="1:13" x14ac:dyDescent="0.2">
      <c r="A889" s="11"/>
      <c r="B889" s="11"/>
      <c r="C889" s="11"/>
      <c r="D889" s="30"/>
      <c r="E889" s="10" t="s">
        <v>301</v>
      </c>
      <c r="F889" s="14">
        <v>1</v>
      </c>
      <c r="G889" s="15">
        <v>4.5</v>
      </c>
      <c r="H889" s="15">
        <v>3</v>
      </c>
      <c r="I889" s="15">
        <v>0</v>
      </c>
      <c r="J889" s="12">
        <f>OR(F889&lt;&gt;0,G889&lt;&gt;0,H889&lt;&gt;0,I889&lt;&gt;0)*(F889 + (F889 = 0))*(G889 + (G889 = 0))*(H889 + (H889 = 0))*(I889 + (I889 = 0))</f>
        <v>13.5</v>
      </c>
      <c r="K889" s="11"/>
      <c r="L889" s="11"/>
      <c r="M889" s="11"/>
    </row>
    <row r="890" spans="1:13" x14ac:dyDescent="0.2">
      <c r="A890" s="11"/>
      <c r="B890" s="11"/>
      <c r="C890" s="11"/>
      <c r="D890" s="30"/>
      <c r="E890" s="10" t="s">
        <v>581</v>
      </c>
      <c r="F890" s="14">
        <v>1</v>
      </c>
      <c r="G890" s="15">
        <v>80</v>
      </c>
      <c r="H890" s="15">
        <v>0</v>
      </c>
      <c r="I890" s="15">
        <v>0</v>
      </c>
      <c r="J890" s="12">
        <f>OR(F890&lt;&gt;0,G890&lt;&gt;0,H890&lt;&gt;0,I890&lt;&gt;0)*(F890 + (F890 = 0))*(G890 + (G890 = 0))*(H890 + (H890 = 0))*(I890 + (I890 = 0))</f>
        <v>80</v>
      </c>
      <c r="K890" s="11"/>
      <c r="L890" s="11"/>
      <c r="M890" s="11"/>
    </row>
    <row r="891" spans="1:13" x14ac:dyDescent="0.2">
      <c r="A891" s="11"/>
      <c r="B891" s="11"/>
      <c r="C891" s="11"/>
      <c r="D891" s="30"/>
      <c r="E891" s="10" t="s">
        <v>601</v>
      </c>
      <c r="F891" s="14">
        <v>1</v>
      </c>
      <c r="G891" s="15">
        <v>20</v>
      </c>
      <c r="H891" s="15">
        <v>0</v>
      </c>
      <c r="I891" s="15">
        <v>0</v>
      </c>
      <c r="J891" s="12">
        <f>OR(F891&lt;&gt;0,G891&lt;&gt;0,H891&lt;&gt;0,I891&lt;&gt;0)*(F891 + (F891 = 0))*(G891 + (G891 = 0))*(H891 + (H891 = 0))*(I891 + (I891 = 0))</f>
        <v>20</v>
      </c>
      <c r="K891" s="11"/>
      <c r="L891" s="11"/>
      <c r="M891" s="11"/>
    </row>
    <row r="892" spans="1:13" x14ac:dyDescent="0.2">
      <c r="A892" s="11"/>
      <c r="B892" s="11"/>
      <c r="C892" s="11"/>
      <c r="D892" s="30"/>
      <c r="E892" s="10" t="s">
        <v>15</v>
      </c>
      <c r="F892" s="14"/>
      <c r="G892" s="15"/>
      <c r="H892" s="15"/>
      <c r="I892" s="15"/>
      <c r="J892" s="12">
        <f>OR(F892&lt;&gt;0,G892&lt;&gt;0,H892&lt;&gt;0,I892&lt;&gt;0)*(F892 + (F892 = 0))*(G892 + (G892 = 0))*(H892 + (H892 = 0))*(I892 + (I892 = 0))</f>
        <v>0</v>
      </c>
      <c r="K892" s="11"/>
      <c r="L892" s="11"/>
      <c r="M892" s="11"/>
    </row>
    <row r="893" spans="1:13" x14ac:dyDescent="0.2">
      <c r="A893" s="11"/>
      <c r="B893" s="11"/>
      <c r="C893" s="11"/>
      <c r="D893" s="30"/>
      <c r="E893" s="11"/>
      <c r="F893" s="11"/>
      <c r="G893" s="11"/>
      <c r="H893" s="11"/>
      <c r="I893" s="11"/>
      <c r="J893" s="16" t="s">
        <v>602</v>
      </c>
      <c r="K893" s="17">
        <f>SUM(J888:J892)*1</f>
        <v>127</v>
      </c>
      <c r="L893" s="15">
        <v>65.95</v>
      </c>
      <c r="M893" s="17">
        <f>ROUND(K893*L893,2)</f>
        <v>8375.65</v>
      </c>
    </row>
    <row r="894" spans="1:13" ht="1" customHeight="1" x14ac:dyDescent="0.2">
      <c r="A894" s="18"/>
      <c r="B894" s="18"/>
      <c r="C894" s="18"/>
      <c r="D894" s="31"/>
      <c r="E894" s="18"/>
      <c r="F894" s="18"/>
      <c r="G894" s="18"/>
      <c r="H894" s="18"/>
      <c r="I894" s="18"/>
      <c r="J894" s="18"/>
      <c r="K894" s="18"/>
      <c r="L894" s="18"/>
      <c r="M894" s="18"/>
    </row>
    <row r="895" spans="1:13" ht="24" x14ac:dyDescent="0.2">
      <c r="A895" s="9" t="s">
        <v>603</v>
      </c>
      <c r="B895" s="10" t="s">
        <v>20</v>
      </c>
      <c r="C895" s="10" t="s">
        <v>15</v>
      </c>
      <c r="D895" s="13" t="s">
        <v>604</v>
      </c>
      <c r="E895" s="11"/>
      <c r="F895" s="11"/>
      <c r="G895" s="11"/>
      <c r="H895" s="11"/>
      <c r="I895" s="11"/>
      <c r="J895" s="11"/>
      <c r="K895" s="12">
        <f>K899</f>
        <v>24.75</v>
      </c>
      <c r="L895" s="12">
        <f>L899</f>
        <v>65.95</v>
      </c>
      <c r="M895" s="12">
        <f>M899</f>
        <v>1632.26</v>
      </c>
    </row>
    <row r="896" spans="1:13" ht="36" x14ac:dyDescent="0.2">
      <c r="A896" s="11"/>
      <c r="B896" s="11"/>
      <c r="C896" s="11"/>
      <c r="D896" s="13" t="s">
        <v>605</v>
      </c>
      <c r="E896" s="11"/>
      <c r="F896" s="11"/>
      <c r="G896" s="11"/>
      <c r="H896" s="11"/>
      <c r="I896" s="11"/>
      <c r="J896" s="11"/>
      <c r="K896" s="11"/>
      <c r="L896" s="11"/>
      <c r="M896" s="11"/>
    </row>
    <row r="897" spans="1:13" x14ac:dyDescent="0.2">
      <c r="A897" s="11"/>
      <c r="B897" s="11"/>
      <c r="C897" s="11"/>
      <c r="D897" s="30"/>
      <c r="E897" s="10" t="s">
        <v>318</v>
      </c>
      <c r="F897" s="14">
        <v>1</v>
      </c>
      <c r="G897" s="15">
        <v>4.5</v>
      </c>
      <c r="H897" s="15">
        <v>5.5</v>
      </c>
      <c r="I897" s="15">
        <v>0</v>
      </c>
      <c r="J897" s="12">
        <f>OR(F897&lt;&gt;0,G897&lt;&gt;0,H897&lt;&gt;0,I897&lt;&gt;0)*(F897 + (F897 = 0))*(G897 + (G897 = 0))*(H897 + (H897 = 0))*(I897 + (I897 = 0))</f>
        <v>24.75</v>
      </c>
      <c r="K897" s="11"/>
      <c r="L897" s="11"/>
      <c r="M897" s="11"/>
    </row>
    <row r="898" spans="1:13" x14ac:dyDescent="0.2">
      <c r="A898" s="11"/>
      <c r="B898" s="11"/>
      <c r="C898" s="11"/>
      <c r="D898" s="30"/>
      <c r="E898" s="10" t="s">
        <v>15</v>
      </c>
      <c r="F898" s="14"/>
      <c r="G898" s="15"/>
      <c r="H898" s="15"/>
      <c r="I898" s="15"/>
      <c r="J898" s="12">
        <f>OR(F898&lt;&gt;0,G898&lt;&gt;0,H898&lt;&gt;0,I898&lt;&gt;0)*(F898 + (F898 = 0))*(G898 + (G898 = 0))*(H898 + (H898 = 0))*(I898 + (I898 = 0))</f>
        <v>0</v>
      </c>
      <c r="K898" s="11"/>
      <c r="L898" s="11"/>
      <c r="M898" s="11"/>
    </row>
    <row r="899" spans="1:13" x14ac:dyDescent="0.2">
      <c r="A899" s="11"/>
      <c r="B899" s="11"/>
      <c r="C899" s="11"/>
      <c r="D899" s="30"/>
      <c r="E899" s="11"/>
      <c r="F899" s="11"/>
      <c r="G899" s="11"/>
      <c r="H899" s="11"/>
      <c r="I899" s="11"/>
      <c r="J899" s="16" t="s">
        <v>606</v>
      </c>
      <c r="K899" s="17">
        <f>SUM(J897:J898)*1</f>
        <v>24.75</v>
      </c>
      <c r="L899" s="15">
        <v>65.95</v>
      </c>
      <c r="M899" s="17">
        <f>ROUND(K899*L899,2)</f>
        <v>1632.26</v>
      </c>
    </row>
    <row r="900" spans="1:13" ht="1" customHeight="1" x14ac:dyDescent="0.2">
      <c r="A900" s="18"/>
      <c r="B900" s="18"/>
      <c r="C900" s="18"/>
      <c r="D900" s="31"/>
      <c r="E900" s="18"/>
      <c r="F900" s="18"/>
      <c r="G900" s="18"/>
      <c r="H900" s="18"/>
      <c r="I900" s="18"/>
      <c r="J900" s="18"/>
      <c r="K900" s="18"/>
      <c r="L900" s="18"/>
      <c r="M900" s="18"/>
    </row>
    <row r="901" spans="1:13" x14ac:dyDescent="0.2">
      <c r="A901" s="11"/>
      <c r="B901" s="11"/>
      <c r="C901" s="11"/>
      <c r="D901" s="30"/>
      <c r="E901" s="11"/>
      <c r="F901" s="11"/>
      <c r="G901" s="11"/>
      <c r="H901" s="11"/>
      <c r="I901" s="11"/>
      <c r="J901" s="16" t="s">
        <v>607</v>
      </c>
      <c r="K901" s="15">
        <v>1</v>
      </c>
      <c r="L901" s="17">
        <f>M845+M854+M863+M869+M878+M886+M895</f>
        <v>45718.71</v>
      </c>
      <c r="M901" s="17">
        <f>ROUND(K901*L901,2)</f>
        <v>45718.71</v>
      </c>
    </row>
    <row r="902" spans="1:13" ht="1" customHeight="1" x14ac:dyDescent="0.2">
      <c r="A902" s="18"/>
      <c r="B902" s="18"/>
      <c r="C902" s="18"/>
      <c r="D902" s="31"/>
      <c r="E902" s="18"/>
      <c r="F902" s="18"/>
      <c r="G902" s="18"/>
      <c r="H902" s="18"/>
      <c r="I902" s="18"/>
      <c r="J902" s="18"/>
      <c r="K902" s="18"/>
      <c r="L902" s="18"/>
      <c r="M902" s="18"/>
    </row>
    <row r="903" spans="1:13" x14ac:dyDescent="0.2">
      <c r="A903" s="19" t="s">
        <v>608</v>
      </c>
      <c r="B903" s="19" t="s">
        <v>14</v>
      </c>
      <c r="C903" s="19" t="s">
        <v>15</v>
      </c>
      <c r="D903" s="32" t="s">
        <v>609</v>
      </c>
      <c r="E903" s="20"/>
      <c r="F903" s="20"/>
      <c r="G903" s="20"/>
      <c r="H903" s="20"/>
      <c r="I903" s="20"/>
      <c r="J903" s="20"/>
      <c r="K903" s="21">
        <f>K1184</f>
        <v>1</v>
      </c>
      <c r="L903" s="21">
        <f>L1184</f>
        <v>263131.99</v>
      </c>
      <c r="M903" s="21">
        <f>M1184</f>
        <v>263131.99</v>
      </c>
    </row>
    <row r="904" spans="1:13" x14ac:dyDescent="0.2">
      <c r="A904" s="9" t="s">
        <v>610</v>
      </c>
      <c r="B904" s="10" t="s">
        <v>20</v>
      </c>
      <c r="C904" s="10" t="s">
        <v>21</v>
      </c>
      <c r="D904" s="13" t="s">
        <v>611</v>
      </c>
      <c r="E904" s="11"/>
      <c r="F904" s="11"/>
      <c r="G904" s="11"/>
      <c r="H904" s="11"/>
      <c r="I904" s="11"/>
      <c r="J904" s="11"/>
      <c r="K904" s="12">
        <f>K908</f>
        <v>1181</v>
      </c>
      <c r="L904" s="12">
        <f>L908</f>
        <v>16.27</v>
      </c>
      <c r="M904" s="12">
        <f>M908</f>
        <v>19214.87</v>
      </c>
    </row>
    <row r="905" spans="1:13" x14ac:dyDescent="0.2">
      <c r="A905" s="11"/>
      <c r="B905" s="11"/>
      <c r="C905" s="11"/>
      <c r="D905" s="13" t="s">
        <v>612</v>
      </c>
      <c r="E905" s="11"/>
      <c r="F905" s="11"/>
      <c r="G905" s="11"/>
      <c r="H905" s="11"/>
      <c r="I905" s="11"/>
      <c r="J905" s="11"/>
      <c r="K905" s="11"/>
      <c r="L905" s="11"/>
      <c r="M905" s="11"/>
    </row>
    <row r="906" spans="1:13" x14ac:dyDescent="0.2">
      <c r="A906" s="11"/>
      <c r="B906" s="11"/>
      <c r="C906" s="11"/>
      <c r="D906" s="30"/>
      <c r="E906" s="10" t="s">
        <v>613</v>
      </c>
      <c r="F906" s="14">
        <v>1</v>
      </c>
      <c r="G906" s="15">
        <v>1181</v>
      </c>
      <c r="H906" s="15">
        <v>0</v>
      </c>
      <c r="I906" s="15">
        <v>0</v>
      </c>
      <c r="J906" s="12">
        <f>OR(F906&lt;&gt;0,G906&lt;&gt;0,H906&lt;&gt;0,I906&lt;&gt;0)*(F906 + (F906 = 0))*(G906 + (G906 = 0))*(H906 + (H906 = 0))*(I906 + (I906 = 0))</f>
        <v>1181</v>
      </c>
      <c r="K906" s="11"/>
      <c r="L906" s="11"/>
      <c r="M906" s="11"/>
    </row>
    <row r="907" spans="1:13" x14ac:dyDescent="0.2">
      <c r="A907" s="11"/>
      <c r="B907" s="11"/>
      <c r="C907" s="11"/>
      <c r="D907" s="30"/>
      <c r="E907" s="10" t="s">
        <v>15</v>
      </c>
      <c r="F907" s="14"/>
      <c r="G907" s="15"/>
      <c r="H907" s="15"/>
      <c r="I907" s="15"/>
      <c r="J907" s="12">
        <f>OR(F907&lt;&gt;0,G907&lt;&gt;0,H907&lt;&gt;0,I907&lt;&gt;0)*(F907 + (F907 = 0))*(G907 + (G907 = 0))*(H907 + (H907 = 0))*(I907 + (I907 = 0))</f>
        <v>0</v>
      </c>
      <c r="K907" s="11"/>
      <c r="L907" s="11"/>
      <c r="M907" s="11"/>
    </row>
    <row r="908" spans="1:13" x14ac:dyDescent="0.2">
      <c r="A908" s="11"/>
      <c r="B908" s="11"/>
      <c r="C908" s="11"/>
      <c r="D908" s="30"/>
      <c r="E908" s="11"/>
      <c r="F908" s="11"/>
      <c r="G908" s="11"/>
      <c r="H908" s="11"/>
      <c r="I908" s="11"/>
      <c r="J908" s="16" t="s">
        <v>614</v>
      </c>
      <c r="K908" s="17">
        <f>SUM(J906:J907)*1</f>
        <v>1181</v>
      </c>
      <c r="L908" s="15">
        <v>16.27</v>
      </c>
      <c r="M908" s="17">
        <f>ROUND(K908*L908,2)</f>
        <v>19214.87</v>
      </c>
    </row>
    <row r="909" spans="1:13" ht="1" customHeight="1" x14ac:dyDescent="0.2">
      <c r="A909" s="18"/>
      <c r="B909" s="18"/>
      <c r="C909" s="18"/>
      <c r="D909" s="31"/>
      <c r="E909" s="18"/>
      <c r="F909" s="18"/>
      <c r="G909" s="18"/>
      <c r="H909" s="18"/>
      <c r="I909" s="18"/>
      <c r="J909" s="18"/>
      <c r="K909" s="18"/>
      <c r="L909" s="18"/>
      <c r="M909" s="18"/>
    </row>
    <row r="910" spans="1:13" ht="24" x14ac:dyDescent="0.2">
      <c r="A910" s="9" t="s">
        <v>615</v>
      </c>
      <c r="B910" s="10" t="s">
        <v>20</v>
      </c>
      <c r="C910" s="10" t="s">
        <v>21</v>
      </c>
      <c r="D910" s="13" t="s">
        <v>616</v>
      </c>
      <c r="E910" s="11"/>
      <c r="F910" s="11"/>
      <c r="G910" s="11"/>
      <c r="H910" s="11"/>
      <c r="I910" s="11"/>
      <c r="J910" s="11"/>
      <c r="K910" s="12">
        <f>K914</f>
        <v>1181</v>
      </c>
      <c r="L910" s="12">
        <f>L914</f>
        <v>12.4</v>
      </c>
      <c r="M910" s="12">
        <f>M914</f>
        <v>14644.4</v>
      </c>
    </row>
    <row r="911" spans="1:13" ht="36" x14ac:dyDescent="0.2">
      <c r="A911" s="11"/>
      <c r="B911" s="11"/>
      <c r="C911" s="11"/>
      <c r="D911" s="13" t="s">
        <v>617</v>
      </c>
      <c r="E911" s="11"/>
      <c r="F911" s="11"/>
      <c r="G911" s="11"/>
      <c r="H911" s="11"/>
      <c r="I911" s="11"/>
      <c r="J911" s="11"/>
      <c r="K911" s="11"/>
      <c r="L911" s="11"/>
      <c r="M911" s="11"/>
    </row>
    <row r="912" spans="1:13" x14ac:dyDescent="0.2">
      <c r="A912" s="11"/>
      <c r="B912" s="11"/>
      <c r="C912" s="11"/>
      <c r="D912" s="30"/>
      <c r="E912" s="10" t="s">
        <v>618</v>
      </c>
      <c r="F912" s="14">
        <v>1181</v>
      </c>
      <c r="G912" s="15">
        <v>0</v>
      </c>
      <c r="H912" s="15">
        <v>0</v>
      </c>
      <c r="I912" s="15">
        <v>0</v>
      </c>
      <c r="J912" s="12">
        <f>OR(F912&lt;&gt;0,G912&lt;&gt;0,H912&lt;&gt;0,I912&lt;&gt;0)*(F912 + (F912 = 0))*(G912 + (G912 = 0))*(H912 + (H912 = 0))*(I912 + (I912 = 0))</f>
        <v>1181</v>
      </c>
      <c r="K912" s="11"/>
      <c r="L912" s="11"/>
      <c r="M912" s="11"/>
    </row>
    <row r="913" spans="1:13" x14ac:dyDescent="0.2">
      <c r="A913" s="11"/>
      <c r="B913" s="11"/>
      <c r="C913" s="11"/>
      <c r="D913" s="30"/>
      <c r="E913" s="10" t="s">
        <v>15</v>
      </c>
      <c r="F913" s="14"/>
      <c r="G913" s="15"/>
      <c r="H913" s="15"/>
      <c r="I913" s="15"/>
      <c r="J913" s="12">
        <f>OR(F913&lt;&gt;0,G913&lt;&gt;0,H913&lt;&gt;0,I913&lt;&gt;0)*(F913 + (F913 = 0))*(G913 + (G913 = 0))*(H913 + (H913 = 0))*(I913 + (I913 = 0))</f>
        <v>0</v>
      </c>
      <c r="K913" s="11"/>
      <c r="L913" s="11"/>
      <c r="M913" s="11"/>
    </row>
    <row r="914" spans="1:13" x14ac:dyDescent="0.2">
      <c r="A914" s="11"/>
      <c r="B914" s="11"/>
      <c r="C914" s="11"/>
      <c r="D914" s="30"/>
      <c r="E914" s="11"/>
      <c r="F914" s="11"/>
      <c r="G914" s="11"/>
      <c r="H914" s="11"/>
      <c r="I914" s="11"/>
      <c r="J914" s="16" t="s">
        <v>619</v>
      </c>
      <c r="K914" s="17">
        <f>SUM(J912:J913)*1</f>
        <v>1181</v>
      </c>
      <c r="L914" s="15">
        <v>12.4</v>
      </c>
      <c r="M914" s="17">
        <f>ROUND(K914*L914,2)</f>
        <v>14644.4</v>
      </c>
    </row>
    <row r="915" spans="1:13" ht="1" customHeight="1" x14ac:dyDescent="0.2">
      <c r="A915" s="18"/>
      <c r="B915" s="18"/>
      <c r="C915" s="18"/>
      <c r="D915" s="31"/>
      <c r="E915" s="18"/>
      <c r="F915" s="18"/>
      <c r="G915" s="18"/>
      <c r="H915" s="18"/>
      <c r="I915" s="18"/>
      <c r="J915" s="18"/>
      <c r="K915" s="18"/>
      <c r="L915" s="18"/>
      <c r="M915" s="18"/>
    </row>
    <row r="916" spans="1:13" x14ac:dyDescent="0.2">
      <c r="A916" s="9" t="s">
        <v>620</v>
      </c>
      <c r="B916" s="10" t="s">
        <v>20</v>
      </c>
      <c r="C916" s="10" t="s">
        <v>21</v>
      </c>
      <c r="D916" s="13" t="s">
        <v>621</v>
      </c>
      <c r="E916" s="11"/>
      <c r="F916" s="11"/>
      <c r="G916" s="11"/>
      <c r="H916" s="11"/>
      <c r="I916" s="11"/>
      <c r="J916" s="11"/>
      <c r="K916" s="12">
        <f>K920</f>
        <v>1181</v>
      </c>
      <c r="L916" s="12">
        <f>L920</f>
        <v>42.35</v>
      </c>
      <c r="M916" s="12">
        <f>M920</f>
        <v>50015.35</v>
      </c>
    </row>
    <row r="917" spans="1:13" ht="36" x14ac:dyDescent="0.2">
      <c r="A917" s="11"/>
      <c r="B917" s="11"/>
      <c r="C917" s="11"/>
      <c r="D917" s="13" t="s">
        <v>622</v>
      </c>
      <c r="E917" s="11"/>
      <c r="F917" s="11"/>
      <c r="G917" s="11"/>
      <c r="H917" s="11"/>
      <c r="I917" s="11"/>
      <c r="J917" s="11"/>
      <c r="K917" s="11"/>
      <c r="L917" s="11"/>
      <c r="M917" s="11"/>
    </row>
    <row r="918" spans="1:13" x14ac:dyDescent="0.2">
      <c r="A918" s="11"/>
      <c r="B918" s="11"/>
      <c r="C918" s="11"/>
      <c r="D918" s="30"/>
      <c r="E918" s="10" t="s">
        <v>618</v>
      </c>
      <c r="F918" s="14">
        <v>1181</v>
      </c>
      <c r="G918" s="15">
        <v>0</v>
      </c>
      <c r="H918" s="15">
        <v>0</v>
      </c>
      <c r="I918" s="15">
        <v>0</v>
      </c>
      <c r="J918" s="12">
        <f>OR(F918&lt;&gt;0,G918&lt;&gt;0,H918&lt;&gt;0,I918&lt;&gt;0)*(F918 + (F918 = 0))*(G918 + (G918 = 0))*(H918 + (H918 = 0))*(I918 + (I918 = 0))</f>
        <v>1181</v>
      </c>
      <c r="K918" s="11"/>
      <c r="L918" s="11"/>
      <c r="M918" s="11"/>
    </row>
    <row r="919" spans="1:13" x14ac:dyDescent="0.2">
      <c r="A919" s="11"/>
      <c r="B919" s="11"/>
      <c r="C919" s="11"/>
      <c r="D919" s="30"/>
      <c r="E919" s="10" t="s">
        <v>15</v>
      </c>
      <c r="F919" s="14"/>
      <c r="G919" s="15"/>
      <c r="H919" s="15"/>
      <c r="I919" s="15"/>
      <c r="J919" s="12">
        <f>OR(F919&lt;&gt;0,G919&lt;&gt;0,H919&lt;&gt;0,I919&lt;&gt;0)*(F919 + (F919 = 0))*(G919 + (G919 = 0))*(H919 + (H919 = 0))*(I919 + (I919 = 0))</f>
        <v>0</v>
      </c>
      <c r="K919" s="11"/>
      <c r="L919" s="11"/>
      <c r="M919" s="11"/>
    </row>
    <row r="920" spans="1:13" x14ac:dyDescent="0.2">
      <c r="A920" s="11"/>
      <c r="B920" s="11"/>
      <c r="C920" s="11"/>
      <c r="D920" s="30"/>
      <c r="E920" s="11"/>
      <c r="F920" s="11"/>
      <c r="G920" s="11"/>
      <c r="H920" s="11"/>
      <c r="I920" s="11"/>
      <c r="J920" s="16" t="s">
        <v>623</v>
      </c>
      <c r="K920" s="17">
        <f>SUM(J918:J919)*1</f>
        <v>1181</v>
      </c>
      <c r="L920" s="15">
        <v>42.35</v>
      </c>
      <c r="M920" s="17">
        <f>ROUND(K920*L920,2)</f>
        <v>50015.35</v>
      </c>
    </row>
    <row r="921" spans="1:13" ht="1" customHeight="1" x14ac:dyDescent="0.2">
      <c r="A921" s="18"/>
      <c r="B921" s="18"/>
      <c r="C921" s="18"/>
      <c r="D921" s="31"/>
      <c r="E921" s="18"/>
      <c r="F921" s="18"/>
      <c r="G921" s="18"/>
      <c r="H921" s="18"/>
      <c r="I921" s="18"/>
      <c r="J921" s="18"/>
      <c r="K921" s="18"/>
      <c r="L921" s="18"/>
      <c r="M921" s="18"/>
    </row>
    <row r="922" spans="1:13" x14ac:dyDescent="0.2">
      <c r="A922" s="9" t="s">
        <v>624</v>
      </c>
      <c r="B922" s="10" t="s">
        <v>20</v>
      </c>
      <c r="C922" s="10" t="s">
        <v>33</v>
      </c>
      <c r="D922" s="13" t="s">
        <v>625</v>
      </c>
      <c r="E922" s="11"/>
      <c r="F922" s="11"/>
      <c r="G922" s="11"/>
      <c r="H922" s="11"/>
      <c r="I922" s="11"/>
      <c r="J922" s="11"/>
      <c r="K922" s="12">
        <f>K926</f>
        <v>1</v>
      </c>
      <c r="L922" s="12">
        <f>L926</f>
        <v>5445</v>
      </c>
      <c r="M922" s="12">
        <f>M926</f>
        <v>5445</v>
      </c>
    </row>
    <row r="923" spans="1:13" x14ac:dyDescent="0.2">
      <c r="A923" s="11"/>
      <c r="B923" s="11"/>
      <c r="C923" s="11"/>
      <c r="D923" s="13" t="s">
        <v>626</v>
      </c>
      <c r="E923" s="11"/>
      <c r="F923" s="11"/>
      <c r="G923" s="11"/>
      <c r="H923" s="11"/>
      <c r="I923" s="11"/>
      <c r="J923" s="11"/>
      <c r="K923" s="11"/>
      <c r="L923" s="11"/>
      <c r="M923" s="11"/>
    </row>
    <row r="924" spans="1:13" x14ac:dyDescent="0.2">
      <c r="A924" s="11"/>
      <c r="B924" s="11"/>
      <c r="C924" s="11"/>
      <c r="D924" s="30"/>
      <c r="E924" s="10" t="s">
        <v>15</v>
      </c>
      <c r="F924" s="14">
        <v>1</v>
      </c>
      <c r="G924" s="15">
        <v>0</v>
      </c>
      <c r="H924" s="15">
        <v>0</v>
      </c>
      <c r="I924" s="15">
        <v>0</v>
      </c>
      <c r="J924" s="12">
        <f>OR(F924&lt;&gt;0,G924&lt;&gt;0,H924&lt;&gt;0,I924&lt;&gt;0)*(F924 + (F924 = 0))*(G924 + (G924 = 0))*(H924 + (H924 = 0))*(I924 + (I924 = 0))</f>
        <v>1</v>
      </c>
      <c r="K924" s="11"/>
      <c r="L924" s="11"/>
      <c r="M924" s="11"/>
    </row>
    <row r="925" spans="1:13" x14ac:dyDescent="0.2">
      <c r="A925" s="11"/>
      <c r="B925" s="11"/>
      <c r="C925" s="11"/>
      <c r="D925" s="30"/>
      <c r="E925" s="10" t="s">
        <v>15</v>
      </c>
      <c r="F925" s="14"/>
      <c r="G925" s="15"/>
      <c r="H925" s="15"/>
      <c r="I925" s="15"/>
      <c r="J925" s="12">
        <f>OR(F925&lt;&gt;0,G925&lt;&gt;0,H925&lt;&gt;0,I925&lt;&gt;0)*(F925 + (F925 = 0))*(G925 + (G925 = 0))*(H925 + (H925 = 0))*(I925 + (I925 = 0))</f>
        <v>0</v>
      </c>
      <c r="K925" s="11"/>
      <c r="L925" s="11"/>
      <c r="M925" s="11"/>
    </row>
    <row r="926" spans="1:13" x14ac:dyDescent="0.2">
      <c r="A926" s="11"/>
      <c r="B926" s="11"/>
      <c r="C926" s="11"/>
      <c r="D926" s="30"/>
      <c r="E926" s="11"/>
      <c r="F926" s="11"/>
      <c r="G926" s="11"/>
      <c r="H926" s="11"/>
      <c r="I926" s="11"/>
      <c r="J926" s="16" t="s">
        <v>627</v>
      </c>
      <c r="K926" s="17">
        <f>SUM(J924:J925)*1</f>
        <v>1</v>
      </c>
      <c r="L926" s="15">
        <v>5445</v>
      </c>
      <c r="M926" s="17">
        <f>ROUND(K926*L926,2)</f>
        <v>5445</v>
      </c>
    </row>
    <row r="927" spans="1:13" ht="1" customHeight="1" x14ac:dyDescent="0.2">
      <c r="A927" s="18"/>
      <c r="B927" s="18"/>
      <c r="C927" s="18"/>
      <c r="D927" s="31"/>
      <c r="E927" s="18"/>
      <c r="F927" s="18"/>
      <c r="G927" s="18"/>
      <c r="H927" s="18"/>
      <c r="I927" s="18"/>
      <c r="J927" s="18"/>
      <c r="K927" s="18"/>
      <c r="L927" s="18"/>
      <c r="M927" s="18"/>
    </row>
    <row r="928" spans="1:13" x14ac:dyDescent="0.2">
      <c r="A928" s="9" t="s">
        <v>175</v>
      </c>
      <c r="B928" s="10" t="s">
        <v>20</v>
      </c>
      <c r="C928" s="10" t="s">
        <v>33</v>
      </c>
      <c r="D928" s="13" t="s">
        <v>176</v>
      </c>
      <c r="E928" s="11"/>
      <c r="F928" s="11"/>
      <c r="G928" s="11"/>
      <c r="H928" s="11"/>
      <c r="I928" s="11"/>
      <c r="J928" s="11"/>
      <c r="K928" s="12">
        <f>K932</f>
        <v>1</v>
      </c>
      <c r="L928" s="12">
        <f>L932</f>
        <v>7865</v>
      </c>
      <c r="M928" s="12">
        <f>M932</f>
        <v>7865</v>
      </c>
    </row>
    <row r="929" spans="1:13" ht="24" x14ac:dyDescent="0.2">
      <c r="A929" s="11"/>
      <c r="B929" s="11"/>
      <c r="C929" s="11"/>
      <c r="D929" s="13" t="s">
        <v>177</v>
      </c>
      <c r="E929" s="11"/>
      <c r="F929" s="11"/>
      <c r="G929" s="11"/>
      <c r="H929" s="11"/>
      <c r="I929" s="11"/>
      <c r="J929" s="11"/>
      <c r="K929" s="11"/>
      <c r="L929" s="11"/>
      <c r="M929" s="11"/>
    </row>
    <row r="930" spans="1:13" x14ac:dyDescent="0.2">
      <c r="A930" s="11"/>
      <c r="B930" s="11"/>
      <c r="C930" s="11"/>
      <c r="D930" s="30"/>
      <c r="E930" s="10" t="s">
        <v>628</v>
      </c>
      <c r="F930" s="14">
        <v>1</v>
      </c>
      <c r="G930" s="15">
        <v>0</v>
      </c>
      <c r="H930" s="15">
        <v>0</v>
      </c>
      <c r="I930" s="15">
        <v>0</v>
      </c>
      <c r="J930" s="12">
        <f>OR(F930&lt;&gt;0,G930&lt;&gt;0,H930&lt;&gt;0,I930&lt;&gt;0)*(F930 + (F930 = 0))*(G930 + (G930 = 0))*(H930 + (H930 = 0))*(I930 + (I930 = 0))</f>
        <v>1</v>
      </c>
      <c r="K930" s="11"/>
      <c r="L930" s="11"/>
      <c r="M930" s="11"/>
    </row>
    <row r="931" spans="1:13" x14ac:dyDescent="0.2">
      <c r="A931" s="11"/>
      <c r="B931" s="11"/>
      <c r="C931" s="11"/>
      <c r="D931" s="30"/>
      <c r="E931" s="10" t="s">
        <v>15</v>
      </c>
      <c r="F931" s="14"/>
      <c r="G931" s="15"/>
      <c r="H931" s="15"/>
      <c r="I931" s="15"/>
      <c r="J931" s="12">
        <f>OR(F931&lt;&gt;0,G931&lt;&gt;0,H931&lt;&gt;0,I931&lt;&gt;0)*(F931 + (F931 = 0))*(G931 + (G931 = 0))*(H931 + (H931 = 0))*(I931 + (I931 = 0))</f>
        <v>0</v>
      </c>
      <c r="K931" s="11"/>
      <c r="L931" s="11"/>
      <c r="M931" s="11"/>
    </row>
    <row r="932" spans="1:13" x14ac:dyDescent="0.2">
      <c r="A932" s="11"/>
      <c r="B932" s="11"/>
      <c r="C932" s="11"/>
      <c r="D932" s="30"/>
      <c r="E932" s="11"/>
      <c r="F932" s="11"/>
      <c r="G932" s="11"/>
      <c r="H932" s="11"/>
      <c r="I932" s="11"/>
      <c r="J932" s="16" t="s">
        <v>179</v>
      </c>
      <c r="K932" s="17">
        <f>SUM(J930:J931)*1</f>
        <v>1</v>
      </c>
      <c r="L932" s="15">
        <v>7865</v>
      </c>
      <c r="M932" s="17">
        <f>ROUND(K932*L932,2)</f>
        <v>7865</v>
      </c>
    </row>
    <row r="933" spans="1:13" ht="1" customHeight="1" x14ac:dyDescent="0.2">
      <c r="A933" s="18"/>
      <c r="B933" s="18"/>
      <c r="C933" s="18"/>
      <c r="D933" s="31"/>
      <c r="E933" s="18"/>
      <c r="F933" s="18"/>
      <c r="G933" s="18"/>
      <c r="H933" s="18"/>
      <c r="I933" s="18"/>
      <c r="J933" s="18"/>
      <c r="K933" s="18"/>
      <c r="L933" s="18"/>
      <c r="M933" s="18"/>
    </row>
    <row r="934" spans="1:13" x14ac:dyDescent="0.2">
      <c r="A934" s="9" t="s">
        <v>103</v>
      </c>
      <c r="B934" s="10" t="s">
        <v>20</v>
      </c>
      <c r="C934" s="10" t="s">
        <v>21</v>
      </c>
      <c r="D934" s="13" t="s">
        <v>104</v>
      </c>
      <c r="E934" s="11"/>
      <c r="F934" s="11"/>
      <c r="G934" s="11"/>
      <c r="H934" s="11"/>
      <c r="I934" s="11"/>
      <c r="J934" s="11"/>
      <c r="K934" s="12">
        <f>K938</f>
        <v>4</v>
      </c>
      <c r="L934" s="12">
        <f>L938</f>
        <v>83.31</v>
      </c>
      <c r="M934" s="12">
        <f>M938</f>
        <v>333.24</v>
      </c>
    </row>
    <row r="935" spans="1:13" ht="72" x14ac:dyDescent="0.2">
      <c r="A935" s="11"/>
      <c r="B935" s="11"/>
      <c r="C935" s="11"/>
      <c r="D935" s="13" t="s">
        <v>105</v>
      </c>
      <c r="E935" s="11"/>
      <c r="F935" s="11"/>
      <c r="G935" s="11"/>
      <c r="H935" s="11"/>
      <c r="I935" s="11"/>
      <c r="J935" s="11"/>
      <c r="K935" s="11"/>
      <c r="L935" s="11"/>
      <c r="M935" s="11"/>
    </row>
    <row r="936" spans="1:13" x14ac:dyDescent="0.2">
      <c r="A936" s="11"/>
      <c r="B936" s="11"/>
      <c r="C936" s="11"/>
      <c r="D936" s="30"/>
      <c r="E936" s="10" t="s">
        <v>629</v>
      </c>
      <c r="F936" s="14">
        <v>1</v>
      </c>
      <c r="G936" s="15">
        <v>2</v>
      </c>
      <c r="H936" s="15">
        <v>2</v>
      </c>
      <c r="I936" s="15">
        <v>0</v>
      </c>
      <c r="J936" s="12">
        <f>OR(F936&lt;&gt;0,G936&lt;&gt;0,H936&lt;&gt;0,I936&lt;&gt;0)*(F936 + (F936 = 0))*(G936 + (G936 = 0))*(H936 + (H936 = 0))*(I936 + (I936 = 0))</f>
        <v>4</v>
      </c>
      <c r="K936" s="11"/>
      <c r="L936" s="11"/>
      <c r="M936" s="11"/>
    </row>
    <row r="937" spans="1:13" x14ac:dyDescent="0.2">
      <c r="A937" s="11"/>
      <c r="B937" s="11"/>
      <c r="C937" s="11"/>
      <c r="D937" s="30"/>
      <c r="E937" s="10" t="s">
        <v>15</v>
      </c>
      <c r="F937" s="14"/>
      <c r="G937" s="15"/>
      <c r="H937" s="15"/>
      <c r="I937" s="15"/>
      <c r="J937" s="12">
        <f>OR(F937&lt;&gt;0,G937&lt;&gt;0,H937&lt;&gt;0,I937&lt;&gt;0)*(F937 + (F937 = 0))*(G937 + (G937 = 0))*(H937 + (H937 = 0))*(I937 + (I937 = 0))</f>
        <v>0</v>
      </c>
      <c r="K937" s="11"/>
      <c r="L937" s="11"/>
      <c r="M937" s="11"/>
    </row>
    <row r="938" spans="1:13" x14ac:dyDescent="0.2">
      <c r="A938" s="11"/>
      <c r="B938" s="11"/>
      <c r="C938" s="11"/>
      <c r="D938" s="30"/>
      <c r="E938" s="11"/>
      <c r="F938" s="11"/>
      <c r="G938" s="11"/>
      <c r="H938" s="11"/>
      <c r="I938" s="11"/>
      <c r="J938" s="16" t="s">
        <v>108</v>
      </c>
      <c r="K938" s="17">
        <f>SUM(J936:J937)*1</f>
        <v>4</v>
      </c>
      <c r="L938" s="15">
        <v>83.31</v>
      </c>
      <c r="M938" s="17">
        <f>ROUND(K938*L938,2)</f>
        <v>333.24</v>
      </c>
    </row>
    <row r="939" spans="1:13" ht="1" customHeight="1" x14ac:dyDescent="0.2">
      <c r="A939" s="18"/>
      <c r="B939" s="18"/>
      <c r="C939" s="18"/>
      <c r="D939" s="31"/>
      <c r="E939" s="18"/>
      <c r="F939" s="18"/>
      <c r="G939" s="18"/>
      <c r="H939" s="18"/>
      <c r="I939" s="18"/>
      <c r="J939" s="18"/>
      <c r="K939" s="18"/>
      <c r="L939" s="18"/>
      <c r="M939" s="18"/>
    </row>
    <row r="940" spans="1:13" ht="24" x14ac:dyDescent="0.2">
      <c r="A940" s="9" t="s">
        <v>135</v>
      </c>
      <c r="B940" s="10" t="s">
        <v>20</v>
      </c>
      <c r="C940" s="10" t="s">
        <v>21</v>
      </c>
      <c r="D940" s="13" t="s">
        <v>136</v>
      </c>
      <c r="E940" s="11"/>
      <c r="F940" s="11"/>
      <c r="G940" s="11"/>
      <c r="H940" s="11"/>
      <c r="I940" s="11"/>
      <c r="J940" s="11"/>
      <c r="K940" s="12">
        <f>K951</f>
        <v>347.5</v>
      </c>
      <c r="L940" s="12">
        <f>L951</f>
        <v>41.38</v>
      </c>
      <c r="M940" s="12">
        <f>M951</f>
        <v>14379.55</v>
      </c>
    </row>
    <row r="941" spans="1:13" ht="48" x14ac:dyDescent="0.2">
      <c r="A941" s="11"/>
      <c r="B941" s="11"/>
      <c r="C941" s="11"/>
      <c r="D941" s="13" t="s">
        <v>137</v>
      </c>
      <c r="E941" s="11"/>
      <c r="F941" s="11"/>
      <c r="G941" s="11"/>
      <c r="H941" s="11"/>
      <c r="I941" s="11"/>
      <c r="J941" s="11"/>
      <c r="K941" s="11"/>
      <c r="L941" s="11"/>
      <c r="M941" s="11"/>
    </row>
    <row r="942" spans="1:13" x14ac:dyDescent="0.2">
      <c r="A942" s="11"/>
      <c r="B942" s="11"/>
      <c r="C942" s="11"/>
      <c r="D942" s="30"/>
      <c r="E942" s="10" t="s">
        <v>379</v>
      </c>
      <c r="F942" s="14">
        <v>1</v>
      </c>
      <c r="G942" s="15">
        <v>14</v>
      </c>
      <c r="H942" s="15">
        <v>0</v>
      </c>
      <c r="I942" s="15">
        <v>5</v>
      </c>
      <c r="J942" s="12">
        <f t="shared" ref="J942:J950" si="14">OR(F942&lt;&gt;0,G942&lt;&gt;0,H942&lt;&gt;0,I942&lt;&gt;0)*(F942 + (F942 = 0))*(G942 + (G942 = 0))*(H942 + (H942 = 0))*(I942 + (I942 = 0))</f>
        <v>70</v>
      </c>
      <c r="K942" s="11"/>
      <c r="L942" s="11"/>
      <c r="M942" s="11"/>
    </row>
    <row r="943" spans="1:13" x14ac:dyDescent="0.2">
      <c r="A943" s="11"/>
      <c r="B943" s="11"/>
      <c r="C943" s="11"/>
      <c r="D943" s="30"/>
      <c r="E943" s="10" t="s">
        <v>15</v>
      </c>
      <c r="F943" s="14">
        <v>2</v>
      </c>
      <c r="G943" s="15">
        <v>1</v>
      </c>
      <c r="H943" s="15">
        <v>0</v>
      </c>
      <c r="I943" s="15">
        <v>5</v>
      </c>
      <c r="J943" s="12">
        <f t="shared" si="14"/>
        <v>10</v>
      </c>
      <c r="K943" s="11"/>
      <c r="L943" s="11"/>
      <c r="M943" s="11"/>
    </row>
    <row r="944" spans="1:13" x14ac:dyDescent="0.2">
      <c r="A944" s="11"/>
      <c r="B944" s="11"/>
      <c r="C944" s="11"/>
      <c r="D944" s="30"/>
      <c r="E944" s="10" t="s">
        <v>380</v>
      </c>
      <c r="F944" s="14">
        <v>2</v>
      </c>
      <c r="G944" s="15">
        <v>1</v>
      </c>
      <c r="H944" s="15">
        <v>0</v>
      </c>
      <c r="I944" s="15">
        <v>5</v>
      </c>
      <c r="J944" s="12">
        <f t="shared" si="14"/>
        <v>10</v>
      </c>
      <c r="K944" s="11"/>
      <c r="L944" s="11"/>
      <c r="M944" s="11"/>
    </row>
    <row r="945" spans="1:13" x14ac:dyDescent="0.2">
      <c r="A945" s="11"/>
      <c r="B945" s="11"/>
      <c r="C945" s="11"/>
      <c r="D945" s="30"/>
      <c r="E945" s="10" t="s">
        <v>15</v>
      </c>
      <c r="F945" s="14">
        <v>1</v>
      </c>
      <c r="G945" s="15">
        <v>4</v>
      </c>
      <c r="H945" s="15">
        <v>0</v>
      </c>
      <c r="I945" s="15">
        <v>5</v>
      </c>
      <c r="J945" s="12">
        <f t="shared" si="14"/>
        <v>20</v>
      </c>
      <c r="K945" s="11"/>
      <c r="L945" s="11"/>
      <c r="M945" s="11"/>
    </row>
    <row r="946" spans="1:13" x14ac:dyDescent="0.2">
      <c r="A946" s="11"/>
      <c r="B946" s="11"/>
      <c r="C946" s="11"/>
      <c r="D946" s="30"/>
      <c r="E946" s="10" t="s">
        <v>389</v>
      </c>
      <c r="F946" s="14">
        <v>2</v>
      </c>
      <c r="G946" s="15">
        <v>4</v>
      </c>
      <c r="H946" s="15">
        <v>0</v>
      </c>
      <c r="I946" s="15">
        <v>5</v>
      </c>
      <c r="J946" s="12">
        <f t="shared" si="14"/>
        <v>40</v>
      </c>
      <c r="K946" s="11"/>
      <c r="L946" s="11"/>
      <c r="M946" s="11"/>
    </row>
    <row r="947" spans="1:13" x14ac:dyDescent="0.2">
      <c r="A947" s="11"/>
      <c r="B947" s="11"/>
      <c r="C947" s="11"/>
      <c r="D947" s="30"/>
      <c r="E947" s="10" t="s">
        <v>15</v>
      </c>
      <c r="F947" s="14">
        <v>1</v>
      </c>
      <c r="G947" s="15">
        <v>14</v>
      </c>
      <c r="H947" s="15">
        <v>0</v>
      </c>
      <c r="I947" s="15">
        <v>5</v>
      </c>
      <c r="J947" s="12">
        <f t="shared" si="14"/>
        <v>70</v>
      </c>
      <c r="K947" s="11"/>
      <c r="L947" s="11"/>
      <c r="M947" s="11"/>
    </row>
    <row r="948" spans="1:13" x14ac:dyDescent="0.2">
      <c r="A948" s="11"/>
      <c r="B948" s="11"/>
      <c r="C948" s="11"/>
      <c r="D948" s="30"/>
      <c r="E948" s="10" t="s">
        <v>15</v>
      </c>
      <c r="F948" s="14">
        <v>1</v>
      </c>
      <c r="G948" s="15">
        <v>8.5</v>
      </c>
      <c r="H948" s="15">
        <v>0</v>
      </c>
      <c r="I948" s="15">
        <v>5</v>
      </c>
      <c r="J948" s="12">
        <f t="shared" si="14"/>
        <v>42.5</v>
      </c>
      <c r="K948" s="11"/>
      <c r="L948" s="11"/>
      <c r="M948" s="11"/>
    </row>
    <row r="949" spans="1:13" x14ac:dyDescent="0.2">
      <c r="A949" s="11"/>
      <c r="B949" s="11"/>
      <c r="C949" s="11"/>
      <c r="D949" s="30"/>
      <c r="E949" s="10" t="s">
        <v>15</v>
      </c>
      <c r="F949" s="14">
        <v>1</v>
      </c>
      <c r="G949" s="15">
        <v>17</v>
      </c>
      <c r="H949" s="15">
        <v>0</v>
      </c>
      <c r="I949" s="15">
        <v>5</v>
      </c>
      <c r="J949" s="12">
        <f t="shared" si="14"/>
        <v>85</v>
      </c>
      <c r="K949" s="11"/>
      <c r="L949" s="11"/>
      <c r="M949" s="11"/>
    </row>
    <row r="950" spans="1:13" x14ac:dyDescent="0.2">
      <c r="A950" s="11"/>
      <c r="B950" s="11"/>
      <c r="C950" s="11"/>
      <c r="D950" s="30"/>
      <c r="E950" s="10" t="s">
        <v>15</v>
      </c>
      <c r="F950" s="14"/>
      <c r="G950" s="15"/>
      <c r="H950" s="15"/>
      <c r="I950" s="15"/>
      <c r="J950" s="12">
        <f t="shared" si="14"/>
        <v>0</v>
      </c>
      <c r="K950" s="11"/>
      <c r="L950" s="11"/>
      <c r="M950" s="11"/>
    </row>
    <row r="951" spans="1:13" x14ac:dyDescent="0.2">
      <c r="A951" s="11"/>
      <c r="B951" s="11"/>
      <c r="C951" s="11"/>
      <c r="D951" s="30"/>
      <c r="E951" s="11"/>
      <c r="F951" s="11"/>
      <c r="G951" s="11"/>
      <c r="H951" s="11"/>
      <c r="I951" s="11"/>
      <c r="J951" s="16" t="s">
        <v>140</v>
      </c>
      <c r="K951" s="17">
        <f>SUM(J942:J950)*1</f>
        <v>347.5</v>
      </c>
      <c r="L951" s="15">
        <v>41.38</v>
      </c>
      <c r="M951" s="17">
        <f>ROUND(K951*L951,2)</f>
        <v>14379.55</v>
      </c>
    </row>
    <row r="952" spans="1:13" ht="1" customHeight="1" x14ac:dyDescent="0.2">
      <c r="A952" s="18"/>
      <c r="B952" s="18"/>
      <c r="C952" s="18"/>
      <c r="D952" s="31"/>
      <c r="E952" s="18"/>
      <c r="F952" s="18"/>
      <c r="G952" s="18"/>
      <c r="H952" s="18"/>
      <c r="I952" s="18"/>
      <c r="J952" s="18"/>
      <c r="K952" s="18"/>
      <c r="L952" s="18"/>
      <c r="M952" s="18"/>
    </row>
    <row r="953" spans="1:13" ht="24" x14ac:dyDescent="0.2">
      <c r="A953" s="9" t="s">
        <v>58</v>
      </c>
      <c r="B953" s="10" t="s">
        <v>20</v>
      </c>
      <c r="C953" s="10" t="s">
        <v>21</v>
      </c>
      <c r="D953" s="13" t="s">
        <v>59</v>
      </c>
      <c r="E953" s="11"/>
      <c r="F953" s="11"/>
      <c r="G953" s="11"/>
      <c r="H953" s="11"/>
      <c r="I953" s="11"/>
      <c r="J953" s="11"/>
      <c r="K953" s="12">
        <f>K972</f>
        <v>277.89999999999998</v>
      </c>
      <c r="L953" s="12">
        <f>L972</f>
        <v>46.71</v>
      </c>
      <c r="M953" s="12">
        <f>M972</f>
        <v>12980.71</v>
      </c>
    </row>
    <row r="954" spans="1:13" ht="48" x14ac:dyDescent="0.2">
      <c r="A954" s="11"/>
      <c r="B954" s="11"/>
      <c r="C954" s="11"/>
      <c r="D954" s="13" t="s">
        <v>60</v>
      </c>
      <c r="E954" s="11"/>
      <c r="F954" s="11"/>
      <c r="G954" s="11"/>
      <c r="H954" s="11"/>
      <c r="I954" s="11"/>
      <c r="J954" s="11"/>
      <c r="K954" s="11"/>
      <c r="L954" s="11"/>
      <c r="M954" s="11"/>
    </row>
    <row r="955" spans="1:13" x14ac:dyDescent="0.2">
      <c r="A955" s="11"/>
      <c r="B955" s="11"/>
      <c r="C955" s="11"/>
      <c r="D955" s="30"/>
      <c r="E955" s="10" t="s">
        <v>630</v>
      </c>
      <c r="F955" s="14">
        <v>3</v>
      </c>
      <c r="G955" s="15">
        <v>5.5</v>
      </c>
      <c r="H955" s="15">
        <v>0</v>
      </c>
      <c r="I955" s="15">
        <v>4</v>
      </c>
      <c r="J955" s="12">
        <f t="shared" ref="J955:J971" si="15">OR(F955&lt;&gt;0,G955&lt;&gt;0,H955&lt;&gt;0,I955&lt;&gt;0)*(F955 + (F955 = 0))*(G955 + (G955 = 0))*(H955 + (H955 = 0))*(I955 + (I955 = 0))</f>
        <v>66</v>
      </c>
      <c r="K955" s="11"/>
      <c r="L955" s="11"/>
      <c r="M955" s="11"/>
    </row>
    <row r="956" spans="1:13" x14ac:dyDescent="0.2">
      <c r="A956" s="11"/>
      <c r="B956" s="11"/>
      <c r="C956" s="11"/>
      <c r="D956" s="30"/>
      <c r="E956" s="10" t="s">
        <v>15</v>
      </c>
      <c r="F956" s="14">
        <v>2</v>
      </c>
      <c r="G956" s="15">
        <v>4.5</v>
      </c>
      <c r="H956" s="15">
        <v>0</v>
      </c>
      <c r="I956" s="15">
        <v>4</v>
      </c>
      <c r="J956" s="12">
        <f t="shared" si="15"/>
        <v>36</v>
      </c>
      <c r="K956" s="11"/>
      <c r="L956" s="11"/>
      <c r="M956" s="11"/>
    </row>
    <row r="957" spans="1:13" x14ac:dyDescent="0.2">
      <c r="A957" s="11"/>
      <c r="B957" s="11"/>
      <c r="C957" s="11"/>
      <c r="D957" s="30"/>
      <c r="E957" s="10" t="s">
        <v>631</v>
      </c>
      <c r="F957" s="14">
        <v>1</v>
      </c>
      <c r="G957" s="15">
        <v>4.5</v>
      </c>
      <c r="H957" s="15">
        <v>0</v>
      </c>
      <c r="I957" s="15">
        <v>3</v>
      </c>
      <c r="J957" s="12">
        <f t="shared" si="15"/>
        <v>13.5</v>
      </c>
      <c r="K957" s="11"/>
      <c r="L957" s="11"/>
      <c r="M957" s="11"/>
    </row>
    <row r="958" spans="1:13" x14ac:dyDescent="0.2">
      <c r="A958" s="11"/>
      <c r="B958" s="11"/>
      <c r="C958" s="11"/>
      <c r="D958" s="30"/>
      <c r="E958" s="10" t="s">
        <v>15</v>
      </c>
      <c r="F958" s="14">
        <v>1</v>
      </c>
      <c r="G958" s="15">
        <v>5</v>
      </c>
      <c r="H958" s="15">
        <v>0</v>
      </c>
      <c r="I958" s="15">
        <v>3</v>
      </c>
      <c r="J958" s="12">
        <f t="shared" si="15"/>
        <v>15</v>
      </c>
      <c r="K958" s="11"/>
      <c r="L958" s="11"/>
      <c r="M958" s="11"/>
    </row>
    <row r="959" spans="1:13" x14ac:dyDescent="0.2">
      <c r="A959" s="11"/>
      <c r="B959" s="11"/>
      <c r="C959" s="11"/>
      <c r="D959" s="30"/>
      <c r="E959" s="10" t="s">
        <v>15</v>
      </c>
      <c r="F959" s="14">
        <v>2</v>
      </c>
      <c r="G959" s="15">
        <v>3</v>
      </c>
      <c r="H959" s="15">
        <v>0</v>
      </c>
      <c r="I959" s="15">
        <v>3</v>
      </c>
      <c r="J959" s="12">
        <f t="shared" si="15"/>
        <v>18</v>
      </c>
      <c r="K959" s="11"/>
      <c r="L959" s="11"/>
      <c r="M959" s="11"/>
    </row>
    <row r="960" spans="1:13" x14ac:dyDescent="0.2">
      <c r="A960" s="11"/>
      <c r="B960" s="11"/>
      <c r="C960" s="11"/>
      <c r="D960" s="30"/>
      <c r="E960" s="10" t="s">
        <v>15</v>
      </c>
      <c r="F960" s="14">
        <v>1</v>
      </c>
      <c r="G960" s="15">
        <v>4</v>
      </c>
      <c r="H960" s="15">
        <v>0</v>
      </c>
      <c r="I960" s="15">
        <v>3</v>
      </c>
      <c r="J960" s="12">
        <f t="shared" si="15"/>
        <v>12</v>
      </c>
      <c r="K960" s="11"/>
      <c r="L960" s="11"/>
      <c r="M960" s="11"/>
    </row>
    <row r="961" spans="1:13" x14ac:dyDescent="0.2">
      <c r="A961" s="11"/>
      <c r="B961" s="11"/>
      <c r="C961" s="11"/>
      <c r="D961" s="30"/>
      <c r="E961" s="10" t="s">
        <v>632</v>
      </c>
      <c r="F961" s="14">
        <v>1</v>
      </c>
      <c r="G961" s="15">
        <v>3.5</v>
      </c>
      <c r="H961" s="15">
        <v>0</v>
      </c>
      <c r="I961" s="15">
        <v>4</v>
      </c>
      <c r="J961" s="12">
        <f t="shared" si="15"/>
        <v>14</v>
      </c>
      <c r="K961" s="11"/>
      <c r="L961" s="11"/>
      <c r="M961" s="11"/>
    </row>
    <row r="962" spans="1:13" x14ac:dyDescent="0.2">
      <c r="A962" s="11"/>
      <c r="B962" s="11"/>
      <c r="C962" s="11"/>
      <c r="D962" s="30"/>
      <c r="E962" s="10" t="s">
        <v>15</v>
      </c>
      <c r="F962" s="14">
        <v>1</v>
      </c>
      <c r="G962" s="15">
        <v>4.5</v>
      </c>
      <c r="H962" s="15">
        <v>0</v>
      </c>
      <c r="I962" s="15">
        <v>4</v>
      </c>
      <c r="J962" s="12">
        <f t="shared" si="15"/>
        <v>18</v>
      </c>
      <c r="K962" s="11"/>
      <c r="L962" s="11"/>
      <c r="M962" s="11"/>
    </row>
    <row r="963" spans="1:13" x14ac:dyDescent="0.2">
      <c r="A963" s="11"/>
      <c r="B963" s="11"/>
      <c r="C963" s="11"/>
      <c r="D963" s="30"/>
      <c r="E963" s="10" t="s">
        <v>596</v>
      </c>
      <c r="F963" s="14">
        <v>1</v>
      </c>
      <c r="G963" s="15">
        <v>2.4</v>
      </c>
      <c r="H963" s="15">
        <v>0</v>
      </c>
      <c r="I963" s="15">
        <v>4</v>
      </c>
      <c r="J963" s="12">
        <f t="shared" si="15"/>
        <v>9.6</v>
      </c>
      <c r="K963" s="11"/>
      <c r="L963" s="11"/>
      <c r="M963" s="11"/>
    </row>
    <row r="964" spans="1:13" x14ac:dyDescent="0.2">
      <c r="A964" s="11"/>
      <c r="B964" s="11"/>
      <c r="C964" s="11"/>
      <c r="D964" s="30"/>
      <c r="E964" s="10" t="s">
        <v>15</v>
      </c>
      <c r="F964" s="14">
        <v>1</v>
      </c>
      <c r="G964" s="15">
        <v>4</v>
      </c>
      <c r="H964" s="15">
        <v>0</v>
      </c>
      <c r="I964" s="15">
        <v>4</v>
      </c>
      <c r="J964" s="12">
        <f t="shared" si="15"/>
        <v>16</v>
      </c>
      <c r="K964" s="11"/>
      <c r="L964" s="11"/>
      <c r="M964" s="11"/>
    </row>
    <row r="965" spans="1:13" x14ac:dyDescent="0.2">
      <c r="A965" s="11"/>
      <c r="B965" s="11"/>
      <c r="C965" s="11"/>
      <c r="D965" s="30"/>
      <c r="E965" s="10" t="s">
        <v>15</v>
      </c>
      <c r="F965" s="14">
        <v>1</v>
      </c>
      <c r="G965" s="15">
        <v>1.6</v>
      </c>
      <c r="H965" s="15">
        <v>0</v>
      </c>
      <c r="I965" s="15">
        <v>4</v>
      </c>
      <c r="J965" s="12">
        <f t="shared" si="15"/>
        <v>6.4</v>
      </c>
      <c r="K965" s="11"/>
      <c r="L965" s="11"/>
      <c r="M965" s="11"/>
    </row>
    <row r="966" spans="1:13" x14ac:dyDescent="0.2">
      <c r="A966" s="11"/>
      <c r="B966" s="11"/>
      <c r="C966" s="11"/>
      <c r="D966" s="30"/>
      <c r="E966" s="10" t="s">
        <v>15</v>
      </c>
      <c r="F966" s="14">
        <v>1</v>
      </c>
      <c r="G966" s="15">
        <v>7.8</v>
      </c>
      <c r="H966" s="15">
        <v>0</v>
      </c>
      <c r="I966" s="15">
        <v>4</v>
      </c>
      <c r="J966" s="12">
        <f t="shared" si="15"/>
        <v>31.2</v>
      </c>
      <c r="K966" s="11"/>
      <c r="L966" s="11"/>
      <c r="M966" s="11"/>
    </row>
    <row r="967" spans="1:13" x14ac:dyDescent="0.2">
      <c r="A967" s="11"/>
      <c r="B967" s="11"/>
      <c r="C967" s="11"/>
      <c r="D967" s="30"/>
      <c r="E967" s="10" t="s">
        <v>15</v>
      </c>
      <c r="F967" s="14">
        <v>1</v>
      </c>
      <c r="G967" s="15">
        <v>0.5</v>
      </c>
      <c r="H967" s="15">
        <v>0</v>
      </c>
      <c r="I967" s="15">
        <v>4</v>
      </c>
      <c r="J967" s="12">
        <f t="shared" si="15"/>
        <v>2</v>
      </c>
      <c r="K967" s="11"/>
      <c r="L967" s="11"/>
      <c r="M967" s="11"/>
    </row>
    <row r="968" spans="1:13" x14ac:dyDescent="0.2">
      <c r="A968" s="11"/>
      <c r="B968" s="11"/>
      <c r="C968" s="11"/>
      <c r="D968" s="30"/>
      <c r="E968" s="10" t="s">
        <v>15</v>
      </c>
      <c r="F968" s="14">
        <v>1</v>
      </c>
      <c r="G968" s="15">
        <v>2.5</v>
      </c>
      <c r="H968" s="15">
        <v>0</v>
      </c>
      <c r="I968" s="15">
        <v>4</v>
      </c>
      <c r="J968" s="12">
        <f t="shared" si="15"/>
        <v>10</v>
      </c>
      <c r="K968" s="11"/>
      <c r="L968" s="11"/>
      <c r="M968" s="11"/>
    </row>
    <row r="969" spans="1:13" x14ac:dyDescent="0.2">
      <c r="A969" s="11"/>
      <c r="B969" s="11"/>
      <c r="C969" s="11"/>
      <c r="D969" s="30"/>
      <c r="E969" s="10" t="s">
        <v>15</v>
      </c>
      <c r="F969" s="14">
        <v>1</v>
      </c>
      <c r="G969" s="15">
        <v>1.8</v>
      </c>
      <c r="H969" s="15">
        <v>0</v>
      </c>
      <c r="I969" s="15">
        <v>4</v>
      </c>
      <c r="J969" s="12">
        <f t="shared" si="15"/>
        <v>7.2</v>
      </c>
      <c r="K969" s="11"/>
      <c r="L969" s="11"/>
      <c r="M969" s="11"/>
    </row>
    <row r="970" spans="1:13" x14ac:dyDescent="0.2">
      <c r="A970" s="11"/>
      <c r="B970" s="11"/>
      <c r="C970" s="11"/>
      <c r="D970" s="30"/>
      <c r="E970" s="10" t="s">
        <v>633</v>
      </c>
      <c r="F970" s="14">
        <v>1</v>
      </c>
      <c r="G970" s="15">
        <v>2</v>
      </c>
      <c r="H970" s="15">
        <v>0</v>
      </c>
      <c r="I970" s="15">
        <v>1.5</v>
      </c>
      <c r="J970" s="12">
        <f t="shared" si="15"/>
        <v>3</v>
      </c>
      <c r="K970" s="11"/>
      <c r="L970" s="11"/>
      <c r="M970" s="11"/>
    </row>
    <row r="971" spans="1:13" x14ac:dyDescent="0.2">
      <c r="A971" s="11"/>
      <c r="B971" s="11"/>
      <c r="C971" s="11"/>
      <c r="D971" s="30"/>
      <c r="E971" s="10" t="s">
        <v>15</v>
      </c>
      <c r="F971" s="14"/>
      <c r="G971" s="15"/>
      <c r="H971" s="15"/>
      <c r="I971" s="15"/>
      <c r="J971" s="12">
        <f t="shared" si="15"/>
        <v>0</v>
      </c>
      <c r="K971" s="11"/>
      <c r="L971" s="11"/>
      <c r="M971" s="11"/>
    </row>
    <row r="972" spans="1:13" x14ac:dyDescent="0.2">
      <c r="A972" s="11"/>
      <c r="B972" s="11"/>
      <c r="C972" s="11"/>
      <c r="D972" s="30"/>
      <c r="E972" s="11"/>
      <c r="F972" s="11"/>
      <c r="G972" s="11"/>
      <c r="H972" s="11"/>
      <c r="I972" s="11"/>
      <c r="J972" s="16" t="s">
        <v>65</v>
      </c>
      <c r="K972" s="17">
        <f>SUM(J955:J971)*1</f>
        <v>277.89999999999998</v>
      </c>
      <c r="L972" s="15">
        <v>46.71</v>
      </c>
      <c r="M972" s="17">
        <f>ROUND(K972*L972,2)</f>
        <v>12980.71</v>
      </c>
    </row>
    <row r="973" spans="1:13" ht="1" customHeight="1" x14ac:dyDescent="0.2">
      <c r="A973" s="18"/>
      <c r="B973" s="18"/>
      <c r="C973" s="18"/>
      <c r="D973" s="31"/>
      <c r="E973" s="18"/>
      <c r="F973" s="18"/>
      <c r="G973" s="18"/>
      <c r="H973" s="18"/>
      <c r="I973" s="18"/>
      <c r="J973" s="18"/>
      <c r="K973" s="18"/>
      <c r="L973" s="18"/>
      <c r="M973" s="18"/>
    </row>
    <row r="974" spans="1:13" ht="24" x14ac:dyDescent="0.2">
      <c r="A974" s="9" t="s">
        <v>141</v>
      </c>
      <c r="B974" s="10" t="s">
        <v>20</v>
      </c>
      <c r="C974" s="10" t="s">
        <v>142</v>
      </c>
      <c r="D974" s="13" t="s">
        <v>143</v>
      </c>
      <c r="E974" s="11"/>
      <c r="F974" s="11"/>
      <c r="G974" s="11"/>
      <c r="H974" s="11"/>
      <c r="I974" s="11"/>
      <c r="J974" s="11"/>
      <c r="K974" s="12">
        <f>K978</f>
        <v>0.15</v>
      </c>
      <c r="L974" s="12">
        <f>L978</f>
        <v>198.44</v>
      </c>
      <c r="M974" s="12">
        <f>M978</f>
        <v>29.77</v>
      </c>
    </row>
    <row r="975" spans="1:13" ht="36" x14ac:dyDescent="0.2">
      <c r="A975" s="11"/>
      <c r="B975" s="11"/>
      <c r="C975" s="11"/>
      <c r="D975" s="13" t="s">
        <v>144</v>
      </c>
      <c r="E975" s="11"/>
      <c r="F975" s="11"/>
      <c r="G975" s="11"/>
      <c r="H975" s="11"/>
      <c r="I975" s="11"/>
      <c r="J975" s="11"/>
      <c r="K975" s="11"/>
      <c r="L975" s="11"/>
      <c r="M975" s="11"/>
    </row>
    <row r="976" spans="1:13" x14ac:dyDescent="0.2">
      <c r="A976" s="11"/>
      <c r="B976" s="11"/>
      <c r="C976" s="11"/>
      <c r="D976" s="30"/>
      <c r="E976" s="10" t="s">
        <v>634</v>
      </c>
      <c r="F976" s="14">
        <v>2</v>
      </c>
      <c r="G976" s="15">
        <v>0.5</v>
      </c>
      <c r="H976" s="15">
        <v>0.3</v>
      </c>
      <c r="I976" s="15">
        <v>0.5</v>
      </c>
      <c r="J976" s="12">
        <f>OR(F976&lt;&gt;0,G976&lt;&gt;0,H976&lt;&gt;0,I976&lt;&gt;0)*(F976 + (F976 = 0))*(G976 + (G976 = 0))*(H976 + (H976 = 0))*(I976 + (I976 = 0))</f>
        <v>0.15</v>
      </c>
      <c r="K976" s="11"/>
      <c r="L976" s="11"/>
      <c r="M976" s="11"/>
    </row>
    <row r="977" spans="1:13" x14ac:dyDescent="0.2">
      <c r="A977" s="11"/>
      <c r="B977" s="11"/>
      <c r="C977" s="11"/>
      <c r="D977" s="30"/>
      <c r="E977" s="10" t="s">
        <v>15</v>
      </c>
      <c r="F977" s="14"/>
      <c r="G977" s="15"/>
      <c r="H977" s="15"/>
      <c r="I977" s="15"/>
      <c r="J977" s="12">
        <f>OR(F977&lt;&gt;0,G977&lt;&gt;0,H977&lt;&gt;0,I977&lt;&gt;0)*(F977 + (F977 = 0))*(G977 + (G977 = 0))*(H977 + (H977 = 0))*(I977 + (I977 = 0))</f>
        <v>0</v>
      </c>
      <c r="K977" s="11"/>
      <c r="L977" s="11"/>
      <c r="M977" s="11"/>
    </row>
    <row r="978" spans="1:13" x14ac:dyDescent="0.2">
      <c r="A978" s="11"/>
      <c r="B978" s="11"/>
      <c r="C978" s="11"/>
      <c r="D978" s="30"/>
      <c r="E978" s="11"/>
      <c r="F978" s="11"/>
      <c r="G978" s="11"/>
      <c r="H978" s="11"/>
      <c r="I978" s="11"/>
      <c r="J978" s="16" t="s">
        <v>146</v>
      </c>
      <c r="K978" s="17">
        <f>SUM(J976:J977)*1</f>
        <v>0.15</v>
      </c>
      <c r="L978" s="15">
        <v>198.44</v>
      </c>
      <c r="M978" s="17">
        <f>ROUND(K978*L978,2)</f>
        <v>29.77</v>
      </c>
    </row>
    <row r="979" spans="1:13" ht="1" customHeight="1" x14ac:dyDescent="0.2">
      <c r="A979" s="18"/>
      <c r="B979" s="18"/>
      <c r="C979" s="18"/>
      <c r="D979" s="31"/>
      <c r="E979" s="18"/>
      <c r="F979" s="18"/>
      <c r="G979" s="18"/>
      <c r="H979" s="18"/>
      <c r="I979" s="18"/>
      <c r="J979" s="18"/>
      <c r="K979" s="18"/>
      <c r="L979" s="18"/>
      <c r="M979" s="18"/>
    </row>
    <row r="980" spans="1:13" x14ac:dyDescent="0.2">
      <c r="A980" s="9" t="s">
        <v>147</v>
      </c>
      <c r="B980" s="10" t="s">
        <v>20</v>
      </c>
      <c r="C980" s="10" t="s">
        <v>148</v>
      </c>
      <c r="D980" s="13" t="s">
        <v>149</v>
      </c>
      <c r="E980" s="11"/>
      <c r="F980" s="11"/>
      <c r="G980" s="11"/>
      <c r="H980" s="11"/>
      <c r="I980" s="11"/>
      <c r="J980" s="11"/>
      <c r="K980" s="12">
        <f>K987</f>
        <v>707.48</v>
      </c>
      <c r="L980" s="12">
        <f>L987</f>
        <v>4.05</v>
      </c>
      <c r="M980" s="12">
        <f>M987</f>
        <v>2865.29</v>
      </c>
    </row>
    <row r="981" spans="1:13" ht="36" x14ac:dyDescent="0.2">
      <c r="A981" s="11"/>
      <c r="B981" s="11"/>
      <c r="C981" s="11"/>
      <c r="D981" s="13" t="s">
        <v>150</v>
      </c>
      <c r="E981" s="11"/>
      <c r="F981" s="11"/>
      <c r="G981" s="11"/>
      <c r="H981" s="11"/>
      <c r="I981" s="11"/>
      <c r="J981" s="11"/>
      <c r="K981" s="11"/>
      <c r="L981" s="11"/>
      <c r="M981" s="11"/>
    </row>
    <row r="982" spans="1:13" x14ac:dyDescent="0.2">
      <c r="A982" s="11"/>
      <c r="B982" s="11"/>
      <c r="C982" s="11"/>
      <c r="D982" s="30"/>
      <c r="E982" s="10" t="s">
        <v>151</v>
      </c>
      <c r="F982" s="14">
        <v>131.1</v>
      </c>
      <c r="G982" s="15">
        <v>0</v>
      </c>
      <c r="H982" s="15">
        <v>0</v>
      </c>
      <c r="I982" s="15">
        <v>0</v>
      </c>
      <c r="J982" s="12">
        <f>OR(F982&lt;&gt;0,G982&lt;&gt;0,H982&lt;&gt;0,I982&lt;&gt;0)*(F982 + (F982 = 0))*(G982 + (G982 = 0))*(H982 + (H982 = 0))*(I982 + (I982 = 0))</f>
        <v>131.1</v>
      </c>
      <c r="K982" s="11"/>
      <c r="L982" s="11"/>
      <c r="M982" s="11"/>
    </row>
    <row r="983" spans="1:13" x14ac:dyDescent="0.2">
      <c r="A983" s="11"/>
      <c r="B983" s="11"/>
      <c r="C983" s="11"/>
      <c r="D983" s="30"/>
      <c r="E983" s="10" t="s">
        <v>635</v>
      </c>
      <c r="F983" s="14">
        <v>140.71</v>
      </c>
      <c r="G983" s="15">
        <v>0</v>
      </c>
      <c r="H983" s="15">
        <v>0</v>
      </c>
      <c r="I983" s="15">
        <v>0</v>
      </c>
      <c r="J983" s="12">
        <f>OR(F983&lt;&gt;0,G983&lt;&gt;0,H983&lt;&gt;0,I983&lt;&gt;0)*(F983 + (F983 = 0))*(G983 + (G983 = 0))*(H983 + (H983 = 0))*(I983 + (I983 = 0))</f>
        <v>140.71</v>
      </c>
      <c r="K983" s="11"/>
      <c r="L983" s="11"/>
      <c r="M983" s="11"/>
    </row>
    <row r="984" spans="1:13" x14ac:dyDescent="0.2">
      <c r="A984" s="11"/>
      <c r="B984" s="11"/>
      <c r="C984" s="11"/>
      <c r="D984" s="30"/>
      <c r="E984" s="10" t="s">
        <v>636</v>
      </c>
      <c r="F984" s="14">
        <v>94.67</v>
      </c>
      <c r="G984" s="15">
        <v>0</v>
      </c>
      <c r="H984" s="15">
        <v>0</v>
      </c>
      <c r="I984" s="15">
        <v>0</v>
      </c>
      <c r="J984" s="12">
        <f>OR(F984&lt;&gt;0,G984&lt;&gt;0,H984&lt;&gt;0,I984&lt;&gt;0)*(F984 + (F984 = 0))*(G984 + (G984 = 0))*(H984 + (H984 = 0))*(I984 + (I984 = 0))</f>
        <v>94.67</v>
      </c>
      <c r="K984" s="11"/>
      <c r="L984" s="11"/>
      <c r="M984" s="11"/>
    </row>
    <row r="985" spans="1:13" x14ac:dyDescent="0.2">
      <c r="A985" s="11"/>
      <c r="B985" s="11"/>
      <c r="C985" s="11"/>
      <c r="D985" s="30"/>
      <c r="E985" s="10" t="s">
        <v>637</v>
      </c>
      <c r="F985" s="14">
        <v>341</v>
      </c>
      <c r="G985" s="15">
        <v>0</v>
      </c>
      <c r="H985" s="15">
        <v>0</v>
      </c>
      <c r="I985" s="15">
        <v>0</v>
      </c>
      <c r="J985" s="12">
        <f>OR(F985&lt;&gt;0,G985&lt;&gt;0,H985&lt;&gt;0,I985&lt;&gt;0)*(F985 + (F985 = 0))*(G985 + (G985 = 0))*(H985 + (H985 = 0))*(I985 + (I985 = 0))</f>
        <v>341</v>
      </c>
      <c r="K985" s="11"/>
      <c r="L985" s="11"/>
      <c r="M985" s="11"/>
    </row>
    <row r="986" spans="1:13" x14ac:dyDescent="0.2">
      <c r="A986" s="11"/>
      <c r="B986" s="11"/>
      <c r="C986" s="11"/>
      <c r="D986" s="30"/>
      <c r="E986" s="10" t="s">
        <v>15</v>
      </c>
      <c r="F986" s="14"/>
      <c r="G986" s="15"/>
      <c r="H986" s="15"/>
      <c r="I986" s="15"/>
      <c r="J986" s="12">
        <f>OR(F986&lt;&gt;0,G986&lt;&gt;0,H986&lt;&gt;0,I986&lt;&gt;0)*(F986 + (F986 = 0))*(G986 + (G986 = 0))*(H986 + (H986 = 0))*(I986 + (I986 = 0))</f>
        <v>0</v>
      </c>
      <c r="K986" s="11"/>
      <c r="L986" s="11"/>
      <c r="M986" s="11"/>
    </row>
    <row r="987" spans="1:13" x14ac:dyDescent="0.2">
      <c r="A987" s="11"/>
      <c r="B987" s="11"/>
      <c r="C987" s="11"/>
      <c r="D987" s="30"/>
      <c r="E987" s="11"/>
      <c r="F987" s="11"/>
      <c r="G987" s="11"/>
      <c r="H987" s="11"/>
      <c r="I987" s="11"/>
      <c r="J987" s="16" t="s">
        <v>153</v>
      </c>
      <c r="K987" s="17">
        <f>SUM(J982:J986)*1</f>
        <v>707.48</v>
      </c>
      <c r="L987" s="15">
        <v>4.05</v>
      </c>
      <c r="M987" s="17">
        <f>ROUND(K987*L987,2)</f>
        <v>2865.29</v>
      </c>
    </row>
    <row r="988" spans="1:13" ht="1" customHeight="1" x14ac:dyDescent="0.2">
      <c r="A988" s="18"/>
      <c r="B988" s="18"/>
      <c r="C988" s="18"/>
      <c r="D988" s="31"/>
      <c r="E988" s="18"/>
      <c r="F988" s="18"/>
      <c r="G988" s="18"/>
      <c r="H988" s="18"/>
      <c r="I988" s="18"/>
      <c r="J988" s="18"/>
      <c r="K988" s="18"/>
      <c r="L988" s="18"/>
      <c r="M988" s="18"/>
    </row>
    <row r="989" spans="1:13" ht="34.75" customHeight="1" x14ac:dyDescent="0.2">
      <c r="A989" s="9" t="s">
        <v>122</v>
      </c>
      <c r="B989" s="10" t="s">
        <v>20</v>
      </c>
      <c r="C989" s="10" t="s">
        <v>123</v>
      </c>
      <c r="D989" s="13" t="s">
        <v>124</v>
      </c>
      <c r="E989" s="11"/>
      <c r="F989" s="11"/>
      <c r="G989" s="11"/>
      <c r="H989" s="11"/>
      <c r="I989" s="11"/>
      <c r="J989" s="11"/>
      <c r="K989" s="12">
        <f>K994</f>
        <v>65</v>
      </c>
      <c r="L989" s="12">
        <f>L994</f>
        <v>20.329999999999998</v>
      </c>
      <c r="M989" s="12">
        <f>M994</f>
        <v>1321.45</v>
      </c>
    </row>
    <row r="990" spans="1:13" ht="66.5" customHeight="1" x14ac:dyDescent="0.2">
      <c r="A990" s="11"/>
      <c r="B990" s="11"/>
      <c r="C990" s="11"/>
      <c r="D990" s="13" t="s">
        <v>125</v>
      </c>
      <c r="E990" s="11"/>
      <c r="F990" s="11"/>
      <c r="G990" s="11"/>
      <c r="H990" s="11"/>
      <c r="I990" s="11"/>
      <c r="J990" s="11"/>
      <c r="K990" s="11"/>
      <c r="L990" s="11"/>
      <c r="M990" s="11"/>
    </row>
    <row r="991" spans="1:13" x14ac:dyDescent="0.2">
      <c r="A991" s="11"/>
      <c r="B991" s="11"/>
      <c r="C991" s="11"/>
      <c r="D991" s="30"/>
      <c r="E991" s="10" t="s">
        <v>638</v>
      </c>
      <c r="F991" s="14">
        <v>15</v>
      </c>
      <c r="G991" s="15">
        <v>0</v>
      </c>
      <c r="H991" s="15">
        <v>0</v>
      </c>
      <c r="I991" s="15">
        <v>0</v>
      </c>
      <c r="J991" s="12">
        <f>OR(F991&lt;&gt;0,G991&lt;&gt;0,H991&lt;&gt;0,I991&lt;&gt;0)*(F991 + (F991 = 0))*(G991 + (G991 = 0))*(H991 + (H991 = 0))*(I991 + (I991 = 0))</f>
        <v>15</v>
      </c>
      <c r="K991" s="11"/>
      <c r="L991" s="11"/>
      <c r="M991" s="11"/>
    </row>
    <row r="992" spans="1:13" x14ac:dyDescent="0.2">
      <c r="A992" s="11"/>
      <c r="B992" s="11"/>
      <c r="C992" s="11"/>
      <c r="D992" s="30"/>
      <c r="E992" s="10" t="s">
        <v>639</v>
      </c>
      <c r="F992" s="14">
        <v>50</v>
      </c>
      <c r="G992" s="15">
        <v>0</v>
      </c>
      <c r="H992" s="15">
        <v>0</v>
      </c>
      <c r="I992" s="15">
        <v>0</v>
      </c>
      <c r="J992" s="12">
        <f>OR(F992&lt;&gt;0,G992&lt;&gt;0,H992&lt;&gt;0,I992&lt;&gt;0)*(F992 + (F992 = 0))*(G992 + (G992 = 0))*(H992 + (H992 = 0))*(I992 + (I992 = 0))</f>
        <v>50</v>
      </c>
      <c r="K992" s="11"/>
      <c r="L992" s="11"/>
      <c r="M992" s="11"/>
    </row>
    <row r="993" spans="1:13" x14ac:dyDescent="0.2">
      <c r="A993" s="11"/>
      <c r="B993" s="11"/>
      <c r="C993" s="11"/>
      <c r="D993" s="30"/>
      <c r="E993" s="10" t="s">
        <v>15</v>
      </c>
      <c r="F993" s="14"/>
      <c r="G993" s="15"/>
      <c r="H993" s="15"/>
      <c r="I993" s="15"/>
      <c r="J993" s="12">
        <f>OR(F993&lt;&gt;0,G993&lt;&gt;0,H993&lt;&gt;0,I993&lt;&gt;0)*(F993 + (F993 = 0))*(G993 + (G993 = 0))*(H993 + (H993 = 0))*(I993 + (I993 = 0))</f>
        <v>0</v>
      </c>
      <c r="K993" s="11"/>
      <c r="L993" s="11"/>
      <c r="M993" s="11"/>
    </row>
    <row r="994" spans="1:13" x14ac:dyDescent="0.2">
      <c r="A994" s="11"/>
      <c r="B994" s="11"/>
      <c r="C994" s="11"/>
      <c r="D994" s="30"/>
      <c r="E994" s="11"/>
      <c r="F994" s="11"/>
      <c r="G994" s="11"/>
      <c r="H994" s="11"/>
      <c r="I994" s="11"/>
      <c r="J994" s="16" t="s">
        <v>128</v>
      </c>
      <c r="K994" s="17">
        <f>SUM(J991:J993)*1</f>
        <v>65</v>
      </c>
      <c r="L994" s="15">
        <v>20.329999999999998</v>
      </c>
      <c r="M994" s="17">
        <f>ROUND(K994*L994,2)</f>
        <v>1321.45</v>
      </c>
    </row>
    <row r="995" spans="1:13" ht="1" customHeight="1" x14ac:dyDescent="0.2">
      <c r="A995" s="18"/>
      <c r="B995" s="18"/>
      <c r="C995" s="18"/>
      <c r="D995" s="31"/>
      <c r="E995" s="18"/>
      <c r="F995" s="18"/>
      <c r="G995" s="18"/>
      <c r="H995" s="18"/>
      <c r="I995" s="18"/>
      <c r="J995" s="18"/>
      <c r="K995" s="18"/>
      <c r="L995" s="18"/>
      <c r="M995" s="18"/>
    </row>
    <row r="996" spans="1:13" x14ac:dyDescent="0.2">
      <c r="A996" s="9" t="s">
        <v>129</v>
      </c>
      <c r="B996" s="10" t="s">
        <v>20</v>
      </c>
      <c r="C996" s="10" t="s">
        <v>123</v>
      </c>
      <c r="D996" s="13" t="s">
        <v>130</v>
      </c>
      <c r="E996" s="11"/>
      <c r="F996" s="11"/>
      <c r="G996" s="11"/>
      <c r="H996" s="11"/>
      <c r="I996" s="11"/>
      <c r="J996" s="11"/>
      <c r="K996" s="12">
        <f>K1001</f>
        <v>65</v>
      </c>
      <c r="L996" s="12">
        <f>L1001</f>
        <v>45.98</v>
      </c>
      <c r="M996" s="12">
        <f>M1001</f>
        <v>2988.7</v>
      </c>
    </row>
    <row r="997" spans="1:13" ht="48" x14ac:dyDescent="0.2">
      <c r="A997" s="11"/>
      <c r="B997" s="11"/>
      <c r="C997" s="11"/>
      <c r="D997" s="13" t="s">
        <v>131</v>
      </c>
      <c r="E997" s="11"/>
      <c r="F997" s="11"/>
      <c r="G997" s="11"/>
      <c r="H997" s="11"/>
      <c r="I997" s="11"/>
      <c r="J997" s="11"/>
      <c r="K997" s="11"/>
      <c r="L997" s="11"/>
      <c r="M997" s="11"/>
    </row>
    <row r="998" spans="1:13" x14ac:dyDescent="0.2">
      <c r="A998" s="11"/>
      <c r="B998" s="11"/>
      <c r="C998" s="11"/>
      <c r="D998" s="30"/>
      <c r="E998" s="10" t="s">
        <v>638</v>
      </c>
      <c r="F998" s="14">
        <v>15</v>
      </c>
      <c r="G998" s="15">
        <v>0</v>
      </c>
      <c r="H998" s="15">
        <v>0</v>
      </c>
      <c r="I998" s="15">
        <v>0</v>
      </c>
      <c r="J998" s="12">
        <f>OR(F998&lt;&gt;0,G998&lt;&gt;0,H998&lt;&gt;0,I998&lt;&gt;0)*(F998 + (F998 = 0))*(G998 + (G998 = 0))*(H998 + (H998 = 0))*(I998 + (I998 = 0))</f>
        <v>15</v>
      </c>
      <c r="K998" s="11"/>
      <c r="L998" s="11"/>
      <c r="M998" s="11"/>
    </row>
    <row r="999" spans="1:13" x14ac:dyDescent="0.2">
      <c r="A999" s="11"/>
      <c r="B999" s="11"/>
      <c r="C999" s="11"/>
      <c r="D999" s="30"/>
      <c r="E999" s="10" t="s">
        <v>639</v>
      </c>
      <c r="F999" s="14">
        <v>50</v>
      </c>
      <c r="G999" s="15">
        <v>0</v>
      </c>
      <c r="H999" s="15">
        <v>0</v>
      </c>
      <c r="I999" s="15">
        <v>0</v>
      </c>
      <c r="J999" s="12">
        <f>OR(F999&lt;&gt;0,G999&lt;&gt;0,H999&lt;&gt;0,I999&lt;&gt;0)*(F999 + (F999 = 0))*(G999 + (G999 = 0))*(H999 + (H999 = 0))*(I999 + (I999 = 0))</f>
        <v>50</v>
      </c>
      <c r="K999" s="11"/>
      <c r="L999" s="11"/>
      <c r="M999" s="11"/>
    </row>
    <row r="1000" spans="1:13" x14ac:dyDescent="0.2">
      <c r="A1000" s="11"/>
      <c r="B1000" s="11"/>
      <c r="C1000" s="11"/>
      <c r="D1000" s="30"/>
      <c r="E1000" s="10" t="s">
        <v>15</v>
      </c>
      <c r="F1000" s="14"/>
      <c r="G1000" s="15"/>
      <c r="H1000" s="15"/>
      <c r="I1000" s="15"/>
      <c r="J1000" s="12">
        <f>OR(F1000&lt;&gt;0,G1000&lt;&gt;0,H1000&lt;&gt;0,I1000&lt;&gt;0)*(F1000 + (F1000 = 0))*(G1000 + (G1000 = 0))*(H1000 + (H1000 = 0))*(I1000 + (I1000 = 0))</f>
        <v>0</v>
      </c>
      <c r="K1000" s="11"/>
      <c r="L1000" s="11"/>
      <c r="M1000" s="11"/>
    </row>
    <row r="1001" spans="1:13" x14ac:dyDescent="0.2">
      <c r="A1001" s="11"/>
      <c r="B1001" s="11"/>
      <c r="C1001" s="11"/>
      <c r="D1001" s="30"/>
      <c r="E1001" s="11"/>
      <c r="F1001" s="11"/>
      <c r="G1001" s="11"/>
      <c r="H1001" s="11"/>
      <c r="I1001" s="11"/>
      <c r="J1001" s="16" t="s">
        <v>134</v>
      </c>
      <c r="K1001" s="17">
        <f>SUM(J998:J1000)*1</f>
        <v>65</v>
      </c>
      <c r="L1001" s="15">
        <v>45.98</v>
      </c>
      <c r="M1001" s="17">
        <f>ROUND(K1001*L1001,2)</f>
        <v>2988.7</v>
      </c>
    </row>
    <row r="1002" spans="1:13" ht="1" customHeight="1" x14ac:dyDescent="0.2">
      <c r="A1002" s="18"/>
      <c r="B1002" s="18"/>
      <c r="C1002" s="18"/>
      <c r="D1002" s="31"/>
      <c r="E1002" s="18"/>
      <c r="F1002" s="18"/>
      <c r="G1002" s="18"/>
      <c r="H1002" s="18"/>
      <c r="I1002" s="18"/>
      <c r="J1002" s="18"/>
      <c r="K1002" s="18"/>
      <c r="L1002" s="18"/>
      <c r="M1002" s="18"/>
    </row>
    <row r="1003" spans="1:13" x14ac:dyDescent="0.2">
      <c r="A1003" s="9" t="s">
        <v>640</v>
      </c>
      <c r="B1003" s="10" t="s">
        <v>20</v>
      </c>
      <c r="C1003" s="10" t="s">
        <v>92</v>
      </c>
      <c r="D1003" s="13" t="s">
        <v>641</v>
      </c>
      <c r="E1003" s="11"/>
      <c r="F1003" s="11"/>
      <c r="G1003" s="11"/>
      <c r="H1003" s="11"/>
      <c r="I1003" s="11"/>
      <c r="J1003" s="11"/>
      <c r="K1003" s="12">
        <f>K1007</f>
        <v>25</v>
      </c>
      <c r="L1003" s="12">
        <f>L1007</f>
        <v>199.65</v>
      </c>
      <c r="M1003" s="12">
        <f>M1007</f>
        <v>4991.25</v>
      </c>
    </row>
    <row r="1004" spans="1:13" x14ac:dyDescent="0.2">
      <c r="A1004" s="11"/>
      <c r="B1004" s="11"/>
      <c r="C1004" s="11"/>
      <c r="D1004" s="13" t="s">
        <v>642</v>
      </c>
      <c r="E1004" s="11"/>
      <c r="F1004" s="11"/>
      <c r="G1004" s="11"/>
      <c r="H1004" s="11"/>
      <c r="I1004" s="11"/>
      <c r="J1004" s="11"/>
      <c r="K1004" s="11"/>
      <c r="L1004" s="11"/>
      <c r="M1004" s="11"/>
    </row>
    <row r="1005" spans="1:13" x14ac:dyDescent="0.2">
      <c r="A1005" s="11"/>
      <c r="B1005" s="11"/>
      <c r="C1005" s="11"/>
      <c r="D1005" s="30"/>
      <c r="E1005" s="10" t="s">
        <v>643</v>
      </c>
      <c r="F1005" s="14">
        <v>25</v>
      </c>
      <c r="G1005" s="15">
        <v>0</v>
      </c>
      <c r="H1005" s="15">
        <v>0</v>
      </c>
      <c r="I1005" s="15">
        <v>0</v>
      </c>
      <c r="J1005" s="12">
        <f>OR(F1005&lt;&gt;0,G1005&lt;&gt;0,H1005&lt;&gt;0,I1005&lt;&gt;0)*(F1005 + (F1005 = 0))*(G1005 + (G1005 = 0))*(H1005 + (H1005 = 0))*(I1005 + (I1005 = 0))</f>
        <v>25</v>
      </c>
      <c r="K1005" s="11"/>
      <c r="L1005" s="11"/>
      <c r="M1005" s="11"/>
    </row>
    <row r="1006" spans="1:13" x14ac:dyDescent="0.2">
      <c r="A1006" s="11"/>
      <c r="B1006" s="11"/>
      <c r="C1006" s="11"/>
      <c r="D1006" s="30"/>
      <c r="E1006" s="10" t="s">
        <v>15</v>
      </c>
      <c r="F1006" s="14"/>
      <c r="G1006" s="15"/>
      <c r="H1006" s="15"/>
      <c r="I1006" s="15"/>
      <c r="J1006" s="12">
        <f>OR(F1006&lt;&gt;0,G1006&lt;&gt;0,H1006&lt;&gt;0,I1006&lt;&gt;0)*(F1006 + (F1006 = 0))*(G1006 + (G1006 = 0))*(H1006 + (H1006 = 0))*(I1006 + (I1006 = 0))</f>
        <v>0</v>
      </c>
      <c r="K1006" s="11"/>
      <c r="L1006" s="11"/>
      <c r="M1006" s="11"/>
    </row>
    <row r="1007" spans="1:13" x14ac:dyDescent="0.2">
      <c r="A1007" s="11"/>
      <c r="B1007" s="11"/>
      <c r="C1007" s="11"/>
      <c r="D1007" s="30"/>
      <c r="E1007" s="11"/>
      <c r="F1007" s="11"/>
      <c r="G1007" s="11"/>
      <c r="H1007" s="11"/>
      <c r="I1007" s="11"/>
      <c r="J1007" s="16" t="s">
        <v>644</v>
      </c>
      <c r="K1007" s="17">
        <f>SUM(J1005:J1006)*1</f>
        <v>25</v>
      </c>
      <c r="L1007" s="15">
        <v>199.65</v>
      </c>
      <c r="M1007" s="17">
        <f>ROUND(K1007*L1007,2)</f>
        <v>4991.25</v>
      </c>
    </row>
    <row r="1008" spans="1:13" ht="1" customHeight="1" x14ac:dyDescent="0.2">
      <c r="A1008" s="18"/>
      <c r="B1008" s="18"/>
      <c r="C1008" s="18"/>
      <c r="D1008" s="31"/>
      <c r="E1008" s="18"/>
      <c r="F1008" s="18"/>
      <c r="G1008" s="18"/>
      <c r="H1008" s="18"/>
      <c r="I1008" s="18"/>
      <c r="J1008" s="18"/>
      <c r="K1008" s="18"/>
      <c r="L1008" s="18"/>
      <c r="M1008" s="18"/>
    </row>
    <row r="1009" spans="1:13" x14ac:dyDescent="0.2">
      <c r="A1009" s="9" t="s">
        <v>555</v>
      </c>
      <c r="B1009" s="10" t="s">
        <v>20</v>
      </c>
      <c r="C1009" s="10" t="s">
        <v>21</v>
      </c>
      <c r="D1009" s="13" t="s">
        <v>556</v>
      </c>
      <c r="E1009" s="11"/>
      <c r="F1009" s="11"/>
      <c r="G1009" s="11"/>
      <c r="H1009" s="11"/>
      <c r="I1009" s="11"/>
      <c r="J1009" s="11"/>
      <c r="K1009" s="12">
        <f>K1036</f>
        <v>710.8</v>
      </c>
      <c r="L1009" s="12">
        <f>L1036</f>
        <v>19.12</v>
      </c>
      <c r="M1009" s="12">
        <f>M1036</f>
        <v>13590.5</v>
      </c>
    </row>
    <row r="1010" spans="1:13" ht="24" x14ac:dyDescent="0.2">
      <c r="A1010" s="11"/>
      <c r="B1010" s="11"/>
      <c r="C1010" s="11"/>
      <c r="D1010" s="13" t="s">
        <v>557</v>
      </c>
      <c r="E1010" s="11"/>
      <c r="F1010" s="11"/>
      <c r="G1010" s="11"/>
      <c r="H1010" s="11"/>
      <c r="I1010" s="11"/>
      <c r="J1010" s="11"/>
      <c r="K1010" s="11"/>
      <c r="L1010" s="11"/>
      <c r="M1010" s="11"/>
    </row>
    <row r="1011" spans="1:13" x14ac:dyDescent="0.2">
      <c r="A1011" s="11"/>
      <c r="B1011" s="11"/>
      <c r="C1011" s="11"/>
      <c r="D1011" s="30"/>
      <c r="E1011" s="10" t="s">
        <v>645</v>
      </c>
      <c r="F1011" s="14">
        <v>1</v>
      </c>
      <c r="G1011" s="15">
        <v>14</v>
      </c>
      <c r="H1011" s="15">
        <v>0</v>
      </c>
      <c r="I1011" s="15">
        <v>5</v>
      </c>
      <c r="J1011" s="12">
        <f t="shared" ref="J1011:J1035" si="16">OR(F1011&lt;&gt;0,G1011&lt;&gt;0,H1011&lt;&gt;0,I1011&lt;&gt;0)*(F1011 + (F1011 = 0))*(G1011 + (G1011 = 0))*(H1011 + (H1011 = 0))*(I1011 + (I1011 = 0))</f>
        <v>70</v>
      </c>
      <c r="K1011" s="11"/>
      <c r="L1011" s="11"/>
      <c r="M1011" s="11"/>
    </row>
    <row r="1012" spans="1:13" x14ac:dyDescent="0.2">
      <c r="A1012" s="11"/>
      <c r="B1012" s="11"/>
      <c r="C1012" s="11"/>
      <c r="D1012" s="30"/>
      <c r="E1012" s="10" t="s">
        <v>15</v>
      </c>
      <c r="F1012" s="14">
        <v>2</v>
      </c>
      <c r="G1012" s="15">
        <v>1</v>
      </c>
      <c r="H1012" s="15">
        <v>0</v>
      </c>
      <c r="I1012" s="15">
        <v>5</v>
      </c>
      <c r="J1012" s="12">
        <f t="shared" si="16"/>
        <v>10</v>
      </c>
      <c r="K1012" s="11"/>
      <c r="L1012" s="11"/>
      <c r="M1012" s="11"/>
    </row>
    <row r="1013" spans="1:13" x14ac:dyDescent="0.2">
      <c r="A1013" s="11"/>
      <c r="B1013" s="11"/>
      <c r="C1013" s="11"/>
      <c r="D1013" s="30"/>
      <c r="E1013" s="10" t="s">
        <v>646</v>
      </c>
      <c r="F1013" s="14">
        <v>2</v>
      </c>
      <c r="G1013" s="15">
        <v>1</v>
      </c>
      <c r="H1013" s="15">
        <v>0</v>
      </c>
      <c r="I1013" s="15">
        <v>5</v>
      </c>
      <c r="J1013" s="12">
        <f t="shared" si="16"/>
        <v>10</v>
      </c>
      <c r="K1013" s="11"/>
      <c r="L1013" s="11"/>
      <c r="M1013" s="11"/>
    </row>
    <row r="1014" spans="1:13" x14ac:dyDescent="0.2">
      <c r="A1014" s="11"/>
      <c r="B1014" s="11"/>
      <c r="C1014" s="11"/>
      <c r="D1014" s="30"/>
      <c r="E1014" s="10" t="s">
        <v>15</v>
      </c>
      <c r="F1014" s="14">
        <v>1</v>
      </c>
      <c r="G1014" s="15">
        <v>4</v>
      </c>
      <c r="H1014" s="15">
        <v>0</v>
      </c>
      <c r="I1014" s="15">
        <v>5</v>
      </c>
      <c r="J1014" s="12">
        <f t="shared" si="16"/>
        <v>20</v>
      </c>
      <c r="K1014" s="11"/>
      <c r="L1014" s="11"/>
      <c r="M1014" s="11"/>
    </row>
    <row r="1015" spans="1:13" x14ac:dyDescent="0.2">
      <c r="A1015" s="11"/>
      <c r="B1015" s="11"/>
      <c r="C1015" s="11"/>
      <c r="D1015" s="30"/>
      <c r="E1015" s="10" t="s">
        <v>647</v>
      </c>
      <c r="F1015" s="14">
        <v>2</v>
      </c>
      <c r="G1015" s="15">
        <v>4</v>
      </c>
      <c r="H1015" s="15">
        <v>0</v>
      </c>
      <c r="I1015" s="15">
        <v>5</v>
      </c>
      <c r="J1015" s="12">
        <f t="shared" si="16"/>
        <v>40</v>
      </c>
      <c r="K1015" s="11"/>
      <c r="L1015" s="11"/>
      <c r="M1015" s="11"/>
    </row>
    <row r="1016" spans="1:13" x14ac:dyDescent="0.2">
      <c r="A1016" s="11"/>
      <c r="B1016" s="11"/>
      <c r="C1016" s="11"/>
      <c r="D1016" s="30"/>
      <c r="E1016" s="10" t="s">
        <v>15</v>
      </c>
      <c r="F1016" s="14">
        <v>1</v>
      </c>
      <c r="G1016" s="15">
        <v>14</v>
      </c>
      <c r="H1016" s="15">
        <v>0</v>
      </c>
      <c r="I1016" s="15">
        <v>5</v>
      </c>
      <c r="J1016" s="12">
        <f t="shared" si="16"/>
        <v>70</v>
      </c>
      <c r="K1016" s="11"/>
      <c r="L1016" s="11"/>
      <c r="M1016" s="11"/>
    </row>
    <row r="1017" spans="1:13" x14ac:dyDescent="0.2">
      <c r="A1017" s="11"/>
      <c r="B1017" s="11"/>
      <c r="C1017" s="11"/>
      <c r="D1017" s="30"/>
      <c r="E1017" s="10" t="s">
        <v>15</v>
      </c>
      <c r="F1017" s="14">
        <v>1</v>
      </c>
      <c r="G1017" s="15">
        <v>8.5</v>
      </c>
      <c r="H1017" s="15">
        <v>0</v>
      </c>
      <c r="I1017" s="15">
        <v>5</v>
      </c>
      <c r="J1017" s="12">
        <f t="shared" si="16"/>
        <v>42.5</v>
      </c>
      <c r="K1017" s="11"/>
      <c r="L1017" s="11"/>
      <c r="M1017" s="11"/>
    </row>
    <row r="1018" spans="1:13" x14ac:dyDescent="0.2">
      <c r="A1018" s="11"/>
      <c r="B1018" s="11"/>
      <c r="C1018" s="11"/>
      <c r="D1018" s="30"/>
      <c r="E1018" s="10" t="s">
        <v>15</v>
      </c>
      <c r="F1018" s="14">
        <v>1</v>
      </c>
      <c r="G1018" s="15">
        <v>17</v>
      </c>
      <c r="H1018" s="15">
        <v>0</v>
      </c>
      <c r="I1018" s="15">
        <v>5</v>
      </c>
      <c r="J1018" s="12">
        <f t="shared" si="16"/>
        <v>85</v>
      </c>
      <c r="K1018" s="11"/>
      <c r="L1018" s="11"/>
      <c r="M1018" s="11"/>
    </row>
    <row r="1019" spans="1:13" x14ac:dyDescent="0.2">
      <c r="A1019" s="11"/>
      <c r="B1019" s="11"/>
      <c r="C1019" s="11"/>
      <c r="D1019" s="30"/>
      <c r="E1019" s="10" t="s">
        <v>648</v>
      </c>
      <c r="F1019" s="14">
        <v>3</v>
      </c>
      <c r="G1019" s="15">
        <v>5.5</v>
      </c>
      <c r="H1019" s="15">
        <v>0</v>
      </c>
      <c r="I1019" s="15">
        <v>4</v>
      </c>
      <c r="J1019" s="12">
        <f t="shared" si="16"/>
        <v>66</v>
      </c>
      <c r="K1019" s="11"/>
      <c r="L1019" s="11"/>
      <c r="M1019" s="11"/>
    </row>
    <row r="1020" spans="1:13" x14ac:dyDescent="0.2">
      <c r="A1020" s="11"/>
      <c r="B1020" s="11"/>
      <c r="C1020" s="11"/>
      <c r="D1020" s="30"/>
      <c r="E1020" s="10" t="s">
        <v>15</v>
      </c>
      <c r="F1020" s="14">
        <v>2</v>
      </c>
      <c r="G1020" s="15">
        <v>4.5</v>
      </c>
      <c r="H1020" s="15">
        <v>0</v>
      </c>
      <c r="I1020" s="15">
        <v>4</v>
      </c>
      <c r="J1020" s="12">
        <f t="shared" si="16"/>
        <v>36</v>
      </c>
      <c r="K1020" s="11"/>
      <c r="L1020" s="11"/>
      <c r="M1020" s="11"/>
    </row>
    <row r="1021" spans="1:13" x14ac:dyDescent="0.2">
      <c r="A1021" s="11"/>
      <c r="B1021" s="11"/>
      <c r="C1021" s="11"/>
      <c r="D1021" s="30"/>
      <c r="E1021" s="10" t="s">
        <v>649</v>
      </c>
      <c r="F1021" s="14">
        <v>1</v>
      </c>
      <c r="G1021" s="15">
        <v>4.5</v>
      </c>
      <c r="H1021" s="15">
        <v>0</v>
      </c>
      <c r="I1021" s="15">
        <v>3</v>
      </c>
      <c r="J1021" s="12">
        <f t="shared" si="16"/>
        <v>13.5</v>
      </c>
      <c r="K1021" s="11"/>
      <c r="L1021" s="11"/>
      <c r="M1021" s="11"/>
    </row>
    <row r="1022" spans="1:13" x14ac:dyDescent="0.2">
      <c r="A1022" s="11"/>
      <c r="B1022" s="11"/>
      <c r="C1022" s="11"/>
      <c r="D1022" s="30"/>
      <c r="E1022" s="10" t="s">
        <v>15</v>
      </c>
      <c r="F1022" s="14">
        <v>1</v>
      </c>
      <c r="G1022" s="15">
        <v>5</v>
      </c>
      <c r="H1022" s="15">
        <v>0</v>
      </c>
      <c r="I1022" s="15">
        <v>3</v>
      </c>
      <c r="J1022" s="12">
        <f t="shared" si="16"/>
        <v>15</v>
      </c>
      <c r="K1022" s="11"/>
      <c r="L1022" s="11"/>
      <c r="M1022" s="11"/>
    </row>
    <row r="1023" spans="1:13" x14ac:dyDescent="0.2">
      <c r="A1023" s="11"/>
      <c r="B1023" s="11"/>
      <c r="C1023" s="11"/>
      <c r="D1023" s="30"/>
      <c r="E1023" s="10" t="s">
        <v>15</v>
      </c>
      <c r="F1023" s="14">
        <v>2</v>
      </c>
      <c r="G1023" s="15">
        <v>3</v>
      </c>
      <c r="H1023" s="15">
        <v>0</v>
      </c>
      <c r="I1023" s="15">
        <v>3</v>
      </c>
      <c r="J1023" s="12">
        <f t="shared" si="16"/>
        <v>18</v>
      </c>
      <c r="K1023" s="11"/>
      <c r="L1023" s="11"/>
      <c r="M1023" s="11"/>
    </row>
    <row r="1024" spans="1:13" x14ac:dyDescent="0.2">
      <c r="A1024" s="11"/>
      <c r="B1024" s="11"/>
      <c r="C1024" s="11"/>
      <c r="D1024" s="30"/>
      <c r="E1024" s="10" t="s">
        <v>15</v>
      </c>
      <c r="F1024" s="14">
        <v>1</v>
      </c>
      <c r="G1024" s="15">
        <v>4</v>
      </c>
      <c r="H1024" s="15">
        <v>0</v>
      </c>
      <c r="I1024" s="15">
        <v>3</v>
      </c>
      <c r="J1024" s="12">
        <f t="shared" si="16"/>
        <v>12</v>
      </c>
      <c r="K1024" s="11"/>
      <c r="L1024" s="11"/>
      <c r="M1024" s="11"/>
    </row>
    <row r="1025" spans="1:13" x14ac:dyDescent="0.2">
      <c r="A1025" s="11"/>
      <c r="B1025" s="11"/>
      <c r="C1025" s="11"/>
      <c r="D1025" s="30"/>
      <c r="E1025" s="10" t="s">
        <v>650</v>
      </c>
      <c r="F1025" s="14">
        <v>1</v>
      </c>
      <c r="G1025" s="15">
        <v>3.5</v>
      </c>
      <c r="H1025" s="15">
        <v>0</v>
      </c>
      <c r="I1025" s="15">
        <v>4</v>
      </c>
      <c r="J1025" s="12">
        <f t="shared" si="16"/>
        <v>14</v>
      </c>
      <c r="K1025" s="11"/>
      <c r="L1025" s="11"/>
      <c r="M1025" s="11"/>
    </row>
    <row r="1026" spans="1:13" x14ac:dyDescent="0.2">
      <c r="A1026" s="11"/>
      <c r="B1026" s="11"/>
      <c r="C1026" s="11"/>
      <c r="D1026" s="30"/>
      <c r="E1026" s="10" t="s">
        <v>15</v>
      </c>
      <c r="F1026" s="14">
        <v>1</v>
      </c>
      <c r="G1026" s="15">
        <v>4.5</v>
      </c>
      <c r="H1026" s="15">
        <v>0</v>
      </c>
      <c r="I1026" s="15">
        <v>4</v>
      </c>
      <c r="J1026" s="12">
        <f t="shared" si="16"/>
        <v>18</v>
      </c>
      <c r="K1026" s="11"/>
      <c r="L1026" s="11"/>
      <c r="M1026" s="11"/>
    </row>
    <row r="1027" spans="1:13" x14ac:dyDescent="0.2">
      <c r="A1027" s="11"/>
      <c r="B1027" s="11"/>
      <c r="C1027" s="11"/>
      <c r="D1027" s="30"/>
      <c r="E1027" s="10" t="s">
        <v>651</v>
      </c>
      <c r="F1027" s="14">
        <v>2</v>
      </c>
      <c r="G1027" s="15">
        <v>2.4</v>
      </c>
      <c r="H1027" s="15">
        <v>0</v>
      </c>
      <c r="I1027" s="15">
        <v>4</v>
      </c>
      <c r="J1027" s="12">
        <f t="shared" si="16"/>
        <v>19.2</v>
      </c>
      <c r="K1027" s="11"/>
      <c r="L1027" s="11"/>
      <c r="M1027" s="11"/>
    </row>
    <row r="1028" spans="1:13" x14ac:dyDescent="0.2">
      <c r="A1028" s="11"/>
      <c r="B1028" s="11"/>
      <c r="C1028" s="11"/>
      <c r="D1028" s="30"/>
      <c r="E1028" s="10" t="s">
        <v>15</v>
      </c>
      <c r="F1028" s="14">
        <v>2</v>
      </c>
      <c r="G1028" s="15">
        <v>4</v>
      </c>
      <c r="H1028" s="15">
        <v>0</v>
      </c>
      <c r="I1028" s="15">
        <v>4</v>
      </c>
      <c r="J1028" s="12">
        <f t="shared" si="16"/>
        <v>32</v>
      </c>
      <c r="K1028" s="11"/>
      <c r="L1028" s="11"/>
      <c r="M1028" s="11"/>
    </row>
    <row r="1029" spans="1:13" x14ac:dyDescent="0.2">
      <c r="A1029" s="11"/>
      <c r="B1029" s="11"/>
      <c r="C1029" s="11"/>
      <c r="D1029" s="30"/>
      <c r="E1029" s="10" t="s">
        <v>15</v>
      </c>
      <c r="F1029" s="14">
        <v>2</v>
      </c>
      <c r="G1029" s="15">
        <v>1.6</v>
      </c>
      <c r="H1029" s="15">
        <v>0</v>
      </c>
      <c r="I1029" s="15">
        <v>4</v>
      </c>
      <c r="J1029" s="12">
        <f t="shared" si="16"/>
        <v>12.8</v>
      </c>
      <c r="K1029" s="11"/>
      <c r="L1029" s="11"/>
      <c r="M1029" s="11"/>
    </row>
    <row r="1030" spans="1:13" x14ac:dyDescent="0.2">
      <c r="A1030" s="11"/>
      <c r="B1030" s="11"/>
      <c r="C1030" s="11"/>
      <c r="D1030" s="30"/>
      <c r="E1030" s="10" t="s">
        <v>15</v>
      </c>
      <c r="F1030" s="14">
        <v>2</v>
      </c>
      <c r="G1030" s="15">
        <v>7.8</v>
      </c>
      <c r="H1030" s="15">
        <v>0</v>
      </c>
      <c r="I1030" s="15">
        <v>4</v>
      </c>
      <c r="J1030" s="12">
        <f t="shared" si="16"/>
        <v>62.4</v>
      </c>
      <c r="K1030" s="11"/>
      <c r="L1030" s="11"/>
      <c r="M1030" s="11"/>
    </row>
    <row r="1031" spans="1:13" x14ac:dyDescent="0.2">
      <c r="A1031" s="11"/>
      <c r="B1031" s="11"/>
      <c r="C1031" s="11"/>
      <c r="D1031" s="30"/>
      <c r="E1031" s="10" t="s">
        <v>15</v>
      </c>
      <c r="F1031" s="14">
        <v>2</v>
      </c>
      <c r="G1031" s="15">
        <v>0.5</v>
      </c>
      <c r="H1031" s="15">
        <v>0</v>
      </c>
      <c r="I1031" s="15">
        <v>4</v>
      </c>
      <c r="J1031" s="12">
        <f t="shared" si="16"/>
        <v>4</v>
      </c>
      <c r="K1031" s="11"/>
      <c r="L1031" s="11"/>
      <c r="M1031" s="11"/>
    </row>
    <row r="1032" spans="1:13" x14ac:dyDescent="0.2">
      <c r="A1032" s="11"/>
      <c r="B1032" s="11"/>
      <c r="C1032" s="11"/>
      <c r="D1032" s="30"/>
      <c r="E1032" s="10" t="s">
        <v>15</v>
      </c>
      <c r="F1032" s="14">
        <v>2</v>
      </c>
      <c r="G1032" s="15">
        <v>2.5</v>
      </c>
      <c r="H1032" s="15">
        <v>0</v>
      </c>
      <c r="I1032" s="15">
        <v>4</v>
      </c>
      <c r="J1032" s="12">
        <f t="shared" si="16"/>
        <v>20</v>
      </c>
      <c r="K1032" s="11"/>
      <c r="L1032" s="11"/>
      <c r="M1032" s="11"/>
    </row>
    <row r="1033" spans="1:13" x14ac:dyDescent="0.2">
      <c r="A1033" s="11"/>
      <c r="B1033" s="11"/>
      <c r="C1033" s="11"/>
      <c r="D1033" s="30"/>
      <c r="E1033" s="10" t="s">
        <v>15</v>
      </c>
      <c r="F1033" s="14">
        <v>2</v>
      </c>
      <c r="G1033" s="15">
        <v>1.8</v>
      </c>
      <c r="H1033" s="15">
        <v>0</v>
      </c>
      <c r="I1033" s="15">
        <v>4</v>
      </c>
      <c r="J1033" s="12">
        <f t="shared" si="16"/>
        <v>14.4</v>
      </c>
      <c r="K1033" s="11"/>
      <c r="L1033" s="11"/>
      <c r="M1033" s="11"/>
    </row>
    <row r="1034" spans="1:13" x14ac:dyDescent="0.2">
      <c r="A1034" s="11"/>
      <c r="B1034" s="11"/>
      <c r="C1034" s="11"/>
      <c r="D1034" s="30"/>
      <c r="E1034" s="10" t="s">
        <v>652</v>
      </c>
      <c r="F1034" s="14">
        <v>2</v>
      </c>
      <c r="G1034" s="15">
        <v>2</v>
      </c>
      <c r="H1034" s="15">
        <v>0</v>
      </c>
      <c r="I1034" s="15">
        <v>1.5</v>
      </c>
      <c r="J1034" s="12">
        <f t="shared" si="16"/>
        <v>6</v>
      </c>
      <c r="K1034" s="11"/>
      <c r="L1034" s="11"/>
      <c r="M1034" s="11"/>
    </row>
    <row r="1035" spans="1:13" x14ac:dyDescent="0.2">
      <c r="A1035" s="11"/>
      <c r="B1035" s="11"/>
      <c r="C1035" s="11"/>
      <c r="D1035" s="30"/>
      <c r="E1035" s="10" t="s">
        <v>15</v>
      </c>
      <c r="F1035" s="14"/>
      <c r="G1035" s="15"/>
      <c r="H1035" s="15"/>
      <c r="I1035" s="15"/>
      <c r="J1035" s="12">
        <f t="shared" si="16"/>
        <v>0</v>
      </c>
      <c r="K1035" s="11"/>
      <c r="L1035" s="11"/>
      <c r="M1035" s="11"/>
    </row>
    <row r="1036" spans="1:13" x14ac:dyDescent="0.2">
      <c r="A1036" s="11"/>
      <c r="B1036" s="11"/>
      <c r="C1036" s="11"/>
      <c r="D1036" s="30"/>
      <c r="E1036" s="11"/>
      <c r="F1036" s="11"/>
      <c r="G1036" s="11"/>
      <c r="H1036" s="11"/>
      <c r="I1036" s="11"/>
      <c r="J1036" s="16" t="s">
        <v>558</v>
      </c>
      <c r="K1036" s="17">
        <f>SUM(J1011:J1035)*1</f>
        <v>710.8</v>
      </c>
      <c r="L1036" s="15">
        <v>19.12</v>
      </c>
      <c r="M1036" s="17">
        <f>ROUND(K1036*L1036,2)</f>
        <v>13590.5</v>
      </c>
    </row>
    <row r="1037" spans="1:13" ht="1" customHeight="1" x14ac:dyDescent="0.2">
      <c r="A1037" s="18"/>
      <c r="B1037" s="18"/>
      <c r="C1037" s="18"/>
      <c r="D1037" s="31"/>
      <c r="E1037" s="18"/>
      <c r="F1037" s="18"/>
      <c r="G1037" s="18"/>
      <c r="H1037" s="18"/>
      <c r="I1037" s="18"/>
      <c r="J1037" s="18"/>
      <c r="K1037" s="18"/>
      <c r="L1037" s="18"/>
      <c r="M1037" s="18"/>
    </row>
    <row r="1038" spans="1:13" x14ac:dyDescent="0.2">
      <c r="A1038" s="9" t="s">
        <v>564</v>
      </c>
      <c r="B1038" s="10" t="s">
        <v>20</v>
      </c>
      <c r="C1038" s="10" t="s">
        <v>21</v>
      </c>
      <c r="D1038" s="13" t="s">
        <v>565</v>
      </c>
      <c r="E1038" s="11"/>
      <c r="F1038" s="11"/>
      <c r="G1038" s="11"/>
      <c r="H1038" s="11"/>
      <c r="I1038" s="11"/>
      <c r="J1038" s="11"/>
      <c r="K1038" s="12">
        <f>K1043</f>
        <v>714.8</v>
      </c>
      <c r="L1038" s="12">
        <f>L1043</f>
        <v>7.5</v>
      </c>
      <c r="M1038" s="12">
        <f>M1043</f>
        <v>5361</v>
      </c>
    </row>
    <row r="1039" spans="1:13" ht="24" x14ac:dyDescent="0.2">
      <c r="A1039" s="11"/>
      <c r="B1039" s="11"/>
      <c r="C1039" s="11"/>
      <c r="D1039" s="13" t="s">
        <v>566</v>
      </c>
      <c r="E1039" s="11"/>
      <c r="F1039" s="11"/>
      <c r="G1039" s="11"/>
      <c r="H1039" s="11"/>
      <c r="I1039" s="11"/>
      <c r="J1039" s="11"/>
      <c r="K1039" s="11"/>
      <c r="L1039" s="11"/>
      <c r="M1039" s="11"/>
    </row>
    <row r="1040" spans="1:13" x14ac:dyDescent="0.2">
      <c r="A1040" s="11"/>
      <c r="B1040" s="11"/>
      <c r="C1040" s="11"/>
      <c r="D1040" s="30"/>
      <c r="E1040" s="10" t="s">
        <v>653</v>
      </c>
      <c r="F1040" s="14">
        <v>710.8</v>
      </c>
      <c r="G1040" s="15">
        <v>0</v>
      </c>
      <c r="H1040" s="15">
        <v>0</v>
      </c>
      <c r="I1040" s="15">
        <v>0</v>
      </c>
      <c r="J1040" s="12">
        <f>OR(F1040&lt;&gt;0,G1040&lt;&gt;0,H1040&lt;&gt;0,I1040&lt;&gt;0)*(F1040 + (F1040 = 0))*(G1040 + (G1040 = 0))*(H1040 + (H1040 = 0))*(I1040 + (I1040 = 0))</f>
        <v>710.8</v>
      </c>
      <c r="K1040" s="11"/>
      <c r="L1040" s="11"/>
      <c r="M1040" s="11"/>
    </row>
    <row r="1041" spans="1:13" x14ac:dyDescent="0.2">
      <c r="A1041" s="11"/>
      <c r="B1041" s="11"/>
      <c r="C1041" s="11"/>
      <c r="D1041" s="30"/>
      <c r="E1041" s="10" t="s">
        <v>654</v>
      </c>
      <c r="F1041" s="14">
        <v>4</v>
      </c>
      <c r="G1041" s="15">
        <v>0</v>
      </c>
      <c r="H1041" s="15">
        <v>0</v>
      </c>
      <c r="I1041" s="15">
        <v>0</v>
      </c>
      <c r="J1041" s="12">
        <f>OR(F1041&lt;&gt;0,G1041&lt;&gt;0,H1041&lt;&gt;0,I1041&lt;&gt;0)*(F1041 + (F1041 = 0))*(G1041 + (G1041 = 0))*(H1041 + (H1041 = 0))*(I1041 + (I1041 = 0))</f>
        <v>4</v>
      </c>
      <c r="K1041" s="11"/>
      <c r="L1041" s="11"/>
      <c r="M1041" s="11"/>
    </row>
    <row r="1042" spans="1:13" x14ac:dyDescent="0.2">
      <c r="A1042" s="11"/>
      <c r="B1042" s="11"/>
      <c r="C1042" s="11"/>
      <c r="D1042" s="30"/>
      <c r="E1042" s="10" t="s">
        <v>15</v>
      </c>
      <c r="F1042" s="14"/>
      <c r="G1042" s="15"/>
      <c r="H1042" s="15"/>
      <c r="I1042" s="15"/>
      <c r="J1042" s="12">
        <f>OR(F1042&lt;&gt;0,G1042&lt;&gt;0,H1042&lt;&gt;0,I1042&lt;&gt;0)*(F1042 + (F1042 = 0))*(G1042 + (G1042 = 0))*(H1042 + (H1042 = 0))*(I1042 + (I1042 = 0))</f>
        <v>0</v>
      </c>
      <c r="K1042" s="11"/>
      <c r="L1042" s="11"/>
      <c r="M1042" s="11"/>
    </row>
    <row r="1043" spans="1:13" x14ac:dyDescent="0.2">
      <c r="A1043" s="11"/>
      <c r="B1043" s="11"/>
      <c r="C1043" s="11"/>
      <c r="D1043" s="30"/>
      <c r="E1043" s="11"/>
      <c r="F1043" s="11"/>
      <c r="G1043" s="11"/>
      <c r="H1043" s="11"/>
      <c r="I1043" s="11"/>
      <c r="J1043" s="16" t="s">
        <v>569</v>
      </c>
      <c r="K1043" s="17">
        <f>SUM(J1040:J1042)*1</f>
        <v>714.8</v>
      </c>
      <c r="L1043" s="15">
        <v>7.5</v>
      </c>
      <c r="M1043" s="17">
        <f>ROUND(K1043*L1043,2)</f>
        <v>5361</v>
      </c>
    </row>
    <row r="1044" spans="1:13" ht="1" customHeight="1" x14ac:dyDescent="0.2">
      <c r="A1044" s="18"/>
      <c r="B1044" s="18"/>
      <c r="C1044" s="18"/>
      <c r="D1044" s="31"/>
      <c r="E1044" s="18"/>
      <c r="F1044" s="18"/>
      <c r="G1044" s="18"/>
      <c r="H1044" s="18"/>
      <c r="I1044" s="18"/>
      <c r="J1044" s="18"/>
      <c r="K1044" s="18"/>
      <c r="L1044" s="18"/>
      <c r="M1044" s="18"/>
    </row>
    <row r="1045" spans="1:13" x14ac:dyDescent="0.2">
      <c r="A1045" s="9" t="s">
        <v>655</v>
      </c>
      <c r="B1045" s="10" t="s">
        <v>20</v>
      </c>
      <c r="C1045" s="10" t="s">
        <v>21</v>
      </c>
      <c r="D1045" s="13" t="s">
        <v>656</v>
      </c>
      <c r="E1045" s="11"/>
      <c r="F1045" s="11"/>
      <c r="G1045" s="11"/>
      <c r="H1045" s="11"/>
      <c r="I1045" s="11"/>
      <c r="J1045" s="11"/>
      <c r="K1045" s="12">
        <f>K1069</f>
        <v>602.79999999999995</v>
      </c>
      <c r="L1045" s="12">
        <f>L1069</f>
        <v>17.670000000000002</v>
      </c>
      <c r="M1045" s="12">
        <f>M1069</f>
        <v>10651.48</v>
      </c>
    </row>
    <row r="1046" spans="1:13" ht="24" x14ac:dyDescent="0.2">
      <c r="A1046" s="11"/>
      <c r="B1046" s="11"/>
      <c r="C1046" s="11"/>
      <c r="D1046" s="13" t="s">
        <v>657</v>
      </c>
      <c r="E1046" s="11"/>
      <c r="F1046" s="11"/>
      <c r="G1046" s="11"/>
      <c r="H1046" s="11"/>
      <c r="I1046" s="11"/>
      <c r="J1046" s="11"/>
      <c r="K1046" s="11"/>
      <c r="L1046" s="11"/>
      <c r="M1046" s="11"/>
    </row>
    <row r="1047" spans="1:13" x14ac:dyDescent="0.2">
      <c r="A1047" s="11"/>
      <c r="B1047" s="11"/>
      <c r="C1047" s="11"/>
      <c r="D1047" s="30"/>
      <c r="E1047" s="10" t="s">
        <v>645</v>
      </c>
      <c r="F1047" s="14">
        <v>1</v>
      </c>
      <c r="G1047" s="15">
        <v>14</v>
      </c>
      <c r="H1047" s="15">
        <v>0</v>
      </c>
      <c r="I1047" s="15">
        <v>5</v>
      </c>
      <c r="J1047" s="12">
        <f t="shared" ref="J1047:J1068" si="17">OR(F1047&lt;&gt;0,G1047&lt;&gt;0,H1047&lt;&gt;0,I1047&lt;&gt;0)*(F1047 + (F1047 = 0))*(G1047 + (G1047 = 0))*(H1047 + (H1047 = 0))*(I1047 + (I1047 = 0))</f>
        <v>70</v>
      </c>
      <c r="K1047" s="11"/>
      <c r="L1047" s="11"/>
      <c r="M1047" s="11"/>
    </row>
    <row r="1048" spans="1:13" x14ac:dyDescent="0.2">
      <c r="A1048" s="11"/>
      <c r="B1048" s="11"/>
      <c r="C1048" s="11"/>
      <c r="D1048" s="30"/>
      <c r="E1048" s="10" t="s">
        <v>15</v>
      </c>
      <c r="F1048" s="14">
        <v>2</v>
      </c>
      <c r="G1048" s="15">
        <v>1</v>
      </c>
      <c r="H1048" s="15">
        <v>0</v>
      </c>
      <c r="I1048" s="15">
        <v>5</v>
      </c>
      <c r="J1048" s="12">
        <f t="shared" si="17"/>
        <v>10</v>
      </c>
      <c r="K1048" s="11"/>
      <c r="L1048" s="11"/>
      <c r="M1048" s="11"/>
    </row>
    <row r="1049" spans="1:13" x14ac:dyDescent="0.2">
      <c r="A1049" s="11"/>
      <c r="B1049" s="11"/>
      <c r="C1049" s="11"/>
      <c r="D1049" s="30"/>
      <c r="E1049" s="10" t="s">
        <v>646</v>
      </c>
      <c r="F1049" s="14">
        <v>2</v>
      </c>
      <c r="G1049" s="15">
        <v>1</v>
      </c>
      <c r="H1049" s="15">
        <v>0</v>
      </c>
      <c r="I1049" s="15">
        <v>5</v>
      </c>
      <c r="J1049" s="12">
        <f t="shared" si="17"/>
        <v>10</v>
      </c>
      <c r="K1049" s="11"/>
      <c r="L1049" s="11"/>
      <c r="M1049" s="11"/>
    </row>
    <row r="1050" spans="1:13" x14ac:dyDescent="0.2">
      <c r="A1050" s="11"/>
      <c r="B1050" s="11"/>
      <c r="C1050" s="11"/>
      <c r="D1050" s="30"/>
      <c r="E1050" s="10" t="s">
        <v>15</v>
      </c>
      <c r="F1050" s="14">
        <v>1</v>
      </c>
      <c r="G1050" s="15">
        <v>4</v>
      </c>
      <c r="H1050" s="15">
        <v>0</v>
      </c>
      <c r="I1050" s="15">
        <v>5</v>
      </c>
      <c r="J1050" s="12">
        <f t="shared" si="17"/>
        <v>20</v>
      </c>
      <c r="K1050" s="11"/>
      <c r="L1050" s="11"/>
      <c r="M1050" s="11"/>
    </row>
    <row r="1051" spans="1:13" x14ac:dyDescent="0.2">
      <c r="A1051" s="11"/>
      <c r="B1051" s="11"/>
      <c r="C1051" s="11"/>
      <c r="D1051" s="30"/>
      <c r="E1051" s="10" t="s">
        <v>647</v>
      </c>
      <c r="F1051" s="14">
        <v>2</v>
      </c>
      <c r="G1051" s="15">
        <v>4</v>
      </c>
      <c r="H1051" s="15">
        <v>0</v>
      </c>
      <c r="I1051" s="15">
        <v>5</v>
      </c>
      <c r="J1051" s="12">
        <f t="shared" si="17"/>
        <v>40</v>
      </c>
      <c r="K1051" s="11"/>
      <c r="L1051" s="11"/>
      <c r="M1051" s="11"/>
    </row>
    <row r="1052" spans="1:13" x14ac:dyDescent="0.2">
      <c r="A1052" s="11"/>
      <c r="B1052" s="11"/>
      <c r="C1052" s="11"/>
      <c r="D1052" s="30"/>
      <c r="E1052" s="10" t="s">
        <v>15</v>
      </c>
      <c r="F1052" s="14">
        <v>1</v>
      </c>
      <c r="G1052" s="15">
        <v>14</v>
      </c>
      <c r="H1052" s="15">
        <v>0</v>
      </c>
      <c r="I1052" s="15">
        <v>5</v>
      </c>
      <c r="J1052" s="12">
        <f t="shared" si="17"/>
        <v>70</v>
      </c>
      <c r="K1052" s="11"/>
      <c r="L1052" s="11"/>
      <c r="M1052" s="11"/>
    </row>
    <row r="1053" spans="1:13" x14ac:dyDescent="0.2">
      <c r="A1053" s="11"/>
      <c r="B1053" s="11"/>
      <c r="C1053" s="11"/>
      <c r="D1053" s="30"/>
      <c r="E1053" s="10" t="s">
        <v>15</v>
      </c>
      <c r="F1053" s="14">
        <v>1</v>
      </c>
      <c r="G1053" s="15">
        <v>8.5</v>
      </c>
      <c r="H1053" s="15">
        <v>0</v>
      </c>
      <c r="I1053" s="15">
        <v>5</v>
      </c>
      <c r="J1053" s="12">
        <f t="shared" si="17"/>
        <v>42.5</v>
      </c>
      <c r="K1053" s="11"/>
      <c r="L1053" s="11"/>
      <c r="M1053" s="11"/>
    </row>
    <row r="1054" spans="1:13" x14ac:dyDescent="0.2">
      <c r="A1054" s="11"/>
      <c r="B1054" s="11"/>
      <c r="C1054" s="11"/>
      <c r="D1054" s="30"/>
      <c r="E1054" s="10" t="s">
        <v>15</v>
      </c>
      <c r="F1054" s="14">
        <v>1</v>
      </c>
      <c r="G1054" s="15">
        <v>17</v>
      </c>
      <c r="H1054" s="15">
        <v>0</v>
      </c>
      <c r="I1054" s="15">
        <v>5</v>
      </c>
      <c r="J1054" s="12">
        <f t="shared" si="17"/>
        <v>85</v>
      </c>
      <c r="K1054" s="11"/>
      <c r="L1054" s="11"/>
      <c r="M1054" s="11"/>
    </row>
    <row r="1055" spans="1:13" x14ac:dyDescent="0.2">
      <c r="A1055" s="11"/>
      <c r="B1055" s="11"/>
      <c r="C1055" s="11"/>
      <c r="D1055" s="30"/>
      <c r="E1055" s="10" t="s">
        <v>649</v>
      </c>
      <c r="F1055" s="14">
        <v>1</v>
      </c>
      <c r="G1055" s="15">
        <v>4.5</v>
      </c>
      <c r="H1055" s="15">
        <v>0</v>
      </c>
      <c r="I1055" s="15">
        <v>3</v>
      </c>
      <c r="J1055" s="12">
        <f t="shared" si="17"/>
        <v>13.5</v>
      </c>
      <c r="K1055" s="11"/>
      <c r="L1055" s="11"/>
      <c r="M1055" s="11"/>
    </row>
    <row r="1056" spans="1:13" x14ac:dyDescent="0.2">
      <c r="A1056" s="11"/>
      <c r="B1056" s="11"/>
      <c r="C1056" s="11"/>
      <c r="D1056" s="30"/>
      <c r="E1056" s="10" t="s">
        <v>15</v>
      </c>
      <c r="F1056" s="14">
        <v>1</v>
      </c>
      <c r="G1056" s="15">
        <v>5</v>
      </c>
      <c r="H1056" s="15">
        <v>0</v>
      </c>
      <c r="I1056" s="15">
        <v>3</v>
      </c>
      <c r="J1056" s="12">
        <f t="shared" si="17"/>
        <v>15</v>
      </c>
      <c r="K1056" s="11"/>
      <c r="L1056" s="11"/>
      <c r="M1056" s="11"/>
    </row>
    <row r="1057" spans="1:13" x14ac:dyDescent="0.2">
      <c r="A1057" s="11"/>
      <c r="B1057" s="11"/>
      <c r="C1057" s="11"/>
      <c r="D1057" s="30"/>
      <c r="E1057" s="10" t="s">
        <v>15</v>
      </c>
      <c r="F1057" s="14">
        <v>2</v>
      </c>
      <c r="G1057" s="15">
        <v>3</v>
      </c>
      <c r="H1057" s="15">
        <v>0</v>
      </c>
      <c r="I1057" s="15">
        <v>3</v>
      </c>
      <c r="J1057" s="12">
        <f t="shared" si="17"/>
        <v>18</v>
      </c>
      <c r="K1057" s="11"/>
      <c r="L1057" s="11"/>
      <c r="M1057" s="11"/>
    </row>
    <row r="1058" spans="1:13" x14ac:dyDescent="0.2">
      <c r="A1058" s="11"/>
      <c r="B1058" s="11"/>
      <c r="C1058" s="11"/>
      <c r="D1058" s="30"/>
      <c r="E1058" s="10" t="s">
        <v>15</v>
      </c>
      <c r="F1058" s="14">
        <v>1</v>
      </c>
      <c r="G1058" s="15">
        <v>4</v>
      </c>
      <c r="H1058" s="15">
        <v>0</v>
      </c>
      <c r="I1058" s="15">
        <v>3</v>
      </c>
      <c r="J1058" s="12">
        <f t="shared" si="17"/>
        <v>12</v>
      </c>
      <c r="K1058" s="11"/>
      <c r="L1058" s="11"/>
      <c r="M1058" s="11"/>
    </row>
    <row r="1059" spans="1:13" x14ac:dyDescent="0.2">
      <c r="A1059" s="11"/>
      <c r="B1059" s="11"/>
      <c r="C1059" s="11"/>
      <c r="D1059" s="30"/>
      <c r="E1059" s="10" t="s">
        <v>650</v>
      </c>
      <c r="F1059" s="14">
        <v>1</v>
      </c>
      <c r="G1059" s="15">
        <v>3.5</v>
      </c>
      <c r="H1059" s="15">
        <v>0</v>
      </c>
      <c r="I1059" s="15">
        <v>4</v>
      </c>
      <c r="J1059" s="12">
        <f t="shared" si="17"/>
        <v>14</v>
      </c>
      <c r="K1059" s="11"/>
      <c r="L1059" s="11"/>
      <c r="M1059" s="11"/>
    </row>
    <row r="1060" spans="1:13" x14ac:dyDescent="0.2">
      <c r="A1060" s="11"/>
      <c r="B1060" s="11"/>
      <c r="C1060" s="11"/>
      <c r="D1060" s="30"/>
      <c r="E1060" s="10" t="s">
        <v>15</v>
      </c>
      <c r="F1060" s="14">
        <v>1</v>
      </c>
      <c r="G1060" s="15">
        <v>4.5</v>
      </c>
      <c r="H1060" s="15">
        <v>0</v>
      </c>
      <c r="I1060" s="15">
        <v>4</v>
      </c>
      <c r="J1060" s="12">
        <f t="shared" si="17"/>
        <v>18</v>
      </c>
      <c r="K1060" s="11"/>
      <c r="L1060" s="11"/>
      <c r="M1060" s="11"/>
    </row>
    <row r="1061" spans="1:13" x14ac:dyDescent="0.2">
      <c r="A1061" s="11"/>
      <c r="B1061" s="11"/>
      <c r="C1061" s="11"/>
      <c r="D1061" s="30"/>
      <c r="E1061" s="10" t="s">
        <v>651</v>
      </c>
      <c r="F1061" s="14">
        <v>2</v>
      </c>
      <c r="G1061" s="15">
        <v>2.4</v>
      </c>
      <c r="H1061" s="15">
        <v>0</v>
      </c>
      <c r="I1061" s="15">
        <v>4</v>
      </c>
      <c r="J1061" s="12">
        <f t="shared" si="17"/>
        <v>19.2</v>
      </c>
      <c r="K1061" s="11"/>
      <c r="L1061" s="11"/>
      <c r="M1061" s="11"/>
    </row>
    <row r="1062" spans="1:13" x14ac:dyDescent="0.2">
      <c r="A1062" s="11"/>
      <c r="B1062" s="11"/>
      <c r="C1062" s="11"/>
      <c r="D1062" s="30"/>
      <c r="E1062" s="10" t="s">
        <v>15</v>
      </c>
      <c r="F1062" s="14">
        <v>2</v>
      </c>
      <c r="G1062" s="15">
        <v>4</v>
      </c>
      <c r="H1062" s="15">
        <v>0</v>
      </c>
      <c r="I1062" s="15">
        <v>4</v>
      </c>
      <c r="J1062" s="12">
        <f t="shared" si="17"/>
        <v>32</v>
      </c>
      <c r="K1062" s="11"/>
      <c r="L1062" s="11"/>
      <c r="M1062" s="11"/>
    </row>
    <row r="1063" spans="1:13" x14ac:dyDescent="0.2">
      <c r="A1063" s="11"/>
      <c r="B1063" s="11"/>
      <c r="C1063" s="11"/>
      <c r="D1063" s="30"/>
      <c r="E1063" s="10" t="s">
        <v>15</v>
      </c>
      <c r="F1063" s="14">
        <v>2</v>
      </c>
      <c r="G1063" s="15">
        <v>1.6</v>
      </c>
      <c r="H1063" s="15">
        <v>0</v>
      </c>
      <c r="I1063" s="15">
        <v>4</v>
      </c>
      <c r="J1063" s="12">
        <f t="shared" si="17"/>
        <v>12.8</v>
      </c>
      <c r="K1063" s="11"/>
      <c r="L1063" s="11"/>
      <c r="M1063" s="11"/>
    </row>
    <row r="1064" spans="1:13" x14ac:dyDescent="0.2">
      <c r="A1064" s="11"/>
      <c r="B1064" s="11"/>
      <c r="C1064" s="11"/>
      <c r="D1064" s="30"/>
      <c r="E1064" s="10" t="s">
        <v>15</v>
      </c>
      <c r="F1064" s="14">
        <v>2</v>
      </c>
      <c r="G1064" s="15">
        <v>7.8</v>
      </c>
      <c r="H1064" s="15">
        <v>0</v>
      </c>
      <c r="I1064" s="15">
        <v>4</v>
      </c>
      <c r="J1064" s="12">
        <f t="shared" si="17"/>
        <v>62.4</v>
      </c>
      <c r="K1064" s="11"/>
      <c r="L1064" s="11"/>
      <c r="M1064" s="11"/>
    </row>
    <row r="1065" spans="1:13" x14ac:dyDescent="0.2">
      <c r="A1065" s="11"/>
      <c r="B1065" s="11"/>
      <c r="C1065" s="11"/>
      <c r="D1065" s="30"/>
      <c r="E1065" s="10" t="s">
        <v>15</v>
      </c>
      <c r="F1065" s="14">
        <v>2</v>
      </c>
      <c r="G1065" s="15">
        <v>0.5</v>
      </c>
      <c r="H1065" s="15">
        <v>0</v>
      </c>
      <c r="I1065" s="15">
        <v>4</v>
      </c>
      <c r="J1065" s="12">
        <f t="shared" si="17"/>
        <v>4</v>
      </c>
      <c r="K1065" s="11"/>
      <c r="L1065" s="11"/>
      <c r="M1065" s="11"/>
    </row>
    <row r="1066" spans="1:13" x14ac:dyDescent="0.2">
      <c r="A1066" s="11"/>
      <c r="B1066" s="11"/>
      <c r="C1066" s="11"/>
      <c r="D1066" s="30"/>
      <c r="E1066" s="10" t="s">
        <v>15</v>
      </c>
      <c r="F1066" s="14">
        <v>2</v>
      </c>
      <c r="G1066" s="15">
        <v>2.5</v>
      </c>
      <c r="H1066" s="15">
        <v>0</v>
      </c>
      <c r="I1066" s="15">
        <v>4</v>
      </c>
      <c r="J1066" s="12">
        <f t="shared" si="17"/>
        <v>20</v>
      </c>
      <c r="K1066" s="11"/>
      <c r="L1066" s="11"/>
      <c r="M1066" s="11"/>
    </row>
    <row r="1067" spans="1:13" x14ac:dyDescent="0.2">
      <c r="A1067" s="11"/>
      <c r="B1067" s="11"/>
      <c r="C1067" s="11"/>
      <c r="D1067" s="30"/>
      <c r="E1067" s="10" t="s">
        <v>15</v>
      </c>
      <c r="F1067" s="14">
        <v>2</v>
      </c>
      <c r="G1067" s="15">
        <v>1.8</v>
      </c>
      <c r="H1067" s="15">
        <v>0</v>
      </c>
      <c r="I1067" s="15">
        <v>4</v>
      </c>
      <c r="J1067" s="12">
        <f t="shared" si="17"/>
        <v>14.4</v>
      </c>
      <c r="K1067" s="11"/>
      <c r="L1067" s="11"/>
      <c r="M1067" s="11"/>
    </row>
    <row r="1068" spans="1:13" x14ac:dyDescent="0.2">
      <c r="A1068" s="11"/>
      <c r="B1068" s="11"/>
      <c r="C1068" s="11"/>
      <c r="D1068" s="30"/>
      <c r="E1068" s="10" t="s">
        <v>15</v>
      </c>
      <c r="F1068" s="14"/>
      <c r="G1068" s="15"/>
      <c r="H1068" s="15"/>
      <c r="I1068" s="15"/>
      <c r="J1068" s="12">
        <f t="shared" si="17"/>
        <v>0</v>
      </c>
      <c r="K1068" s="11"/>
      <c r="L1068" s="11"/>
      <c r="M1068" s="11"/>
    </row>
    <row r="1069" spans="1:13" x14ac:dyDescent="0.2">
      <c r="A1069" s="11"/>
      <c r="B1069" s="11"/>
      <c r="C1069" s="11"/>
      <c r="D1069" s="30"/>
      <c r="E1069" s="11"/>
      <c r="F1069" s="11"/>
      <c r="G1069" s="11"/>
      <c r="H1069" s="11"/>
      <c r="I1069" s="11"/>
      <c r="J1069" s="16" t="s">
        <v>658</v>
      </c>
      <c r="K1069" s="17">
        <f>SUM(J1047:J1068)*1</f>
        <v>602.79999999999995</v>
      </c>
      <c r="L1069" s="15">
        <v>17.670000000000002</v>
      </c>
      <c r="M1069" s="17">
        <f>ROUND(K1069*L1069,2)</f>
        <v>10651.48</v>
      </c>
    </row>
    <row r="1070" spans="1:13" ht="1" customHeight="1" x14ac:dyDescent="0.2">
      <c r="A1070" s="18"/>
      <c r="B1070" s="18"/>
      <c r="C1070" s="18"/>
      <c r="D1070" s="31"/>
      <c r="E1070" s="18"/>
      <c r="F1070" s="18"/>
      <c r="G1070" s="18"/>
      <c r="H1070" s="18"/>
      <c r="I1070" s="18"/>
      <c r="J1070" s="18"/>
      <c r="K1070" s="18"/>
      <c r="L1070" s="18"/>
      <c r="M1070" s="18"/>
    </row>
    <row r="1071" spans="1:13" x14ac:dyDescent="0.2">
      <c r="A1071" s="9" t="s">
        <v>659</v>
      </c>
      <c r="B1071" s="10" t="s">
        <v>20</v>
      </c>
      <c r="C1071" s="10" t="s">
        <v>21</v>
      </c>
      <c r="D1071" s="13" t="s">
        <v>660</v>
      </c>
      <c r="E1071" s="11"/>
      <c r="F1071" s="11"/>
      <c r="G1071" s="11"/>
      <c r="H1071" s="11"/>
      <c r="I1071" s="11"/>
      <c r="J1071" s="11"/>
      <c r="K1071" s="12">
        <f>K1075</f>
        <v>602.79999999999995</v>
      </c>
      <c r="L1071" s="12">
        <f>L1075</f>
        <v>11.19</v>
      </c>
      <c r="M1071" s="12">
        <f>M1075</f>
        <v>6745.33</v>
      </c>
    </row>
    <row r="1072" spans="1:13" ht="24" x14ac:dyDescent="0.2">
      <c r="A1072" s="11"/>
      <c r="B1072" s="11"/>
      <c r="C1072" s="11"/>
      <c r="D1072" s="13" t="s">
        <v>661</v>
      </c>
      <c r="E1072" s="11"/>
      <c r="F1072" s="11"/>
      <c r="G1072" s="11"/>
      <c r="H1072" s="11"/>
      <c r="I1072" s="11"/>
      <c r="J1072" s="11"/>
      <c r="K1072" s="11"/>
      <c r="L1072" s="11"/>
      <c r="M1072" s="11"/>
    </row>
    <row r="1073" spans="1:13" x14ac:dyDescent="0.2">
      <c r="A1073" s="11"/>
      <c r="B1073" s="11"/>
      <c r="C1073" s="11"/>
      <c r="D1073" s="30"/>
      <c r="E1073" s="10" t="s">
        <v>662</v>
      </c>
      <c r="F1073" s="14">
        <v>602.79999999999995</v>
      </c>
      <c r="G1073" s="15">
        <v>0</v>
      </c>
      <c r="H1073" s="15">
        <v>0</v>
      </c>
      <c r="I1073" s="15">
        <v>0</v>
      </c>
      <c r="J1073" s="12">
        <f>OR(F1073&lt;&gt;0,G1073&lt;&gt;0,H1073&lt;&gt;0,I1073&lt;&gt;0)*(F1073 + (F1073 = 0))*(G1073 + (G1073 = 0))*(H1073 + (H1073 = 0))*(I1073 + (I1073 = 0))</f>
        <v>602.79999999999995</v>
      </c>
      <c r="K1073" s="11"/>
      <c r="L1073" s="11"/>
      <c r="M1073" s="11"/>
    </row>
    <row r="1074" spans="1:13" x14ac:dyDescent="0.2">
      <c r="A1074" s="11"/>
      <c r="B1074" s="11"/>
      <c r="C1074" s="11"/>
      <c r="D1074" s="30"/>
      <c r="E1074" s="10" t="s">
        <v>15</v>
      </c>
      <c r="F1074" s="14"/>
      <c r="G1074" s="15"/>
      <c r="H1074" s="15"/>
      <c r="I1074" s="15"/>
      <c r="J1074" s="12">
        <f>OR(F1074&lt;&gt;0,G1074&lt;&gt;0,H1074&lt;&gt;0,I1074&lt;&gt;0)*(F1074 + (F1074 = 0))*(G1074 + (G1074 = 0))*(H1074 + (H1074 = 0))*(I1074 + (I1074 = 0))</f>
        <v>0</v>
      </c>
      <c r="K1074" s="11"/>
      <c r="L1074" s="11"/>
      <c r="M1074" s="11"/>
    </row>
    <row r="1075" spans="1:13" x14ac:dyDescent="0.2">
      <c r="A1075" s="11"/>
      <c r="B1075" s="11"/>
      <c r="C1075" s="11"/>
      <c r="D1075" s="30"/>
      <c r="E1075" s="11"/>
      <c r="F1075" s="11"/>
      <c r="G1075" s="11"/>
      <c r="H1075" s="11"/>
      <c r="I1075" s="11"/>
      <c r="J1075" s="16" t="s">
        <v>663</v>
      </c>
      <c r="K1075" s="17">
        <f>SUM(J1073:J1074)*1</f>
        <v>602.79999999999995</v>
      </c>
      <c r="L1075" s="15">
        <v>11.19</v>
      </c>
      <c r="M1075" s="17">
        <f>ROUND(K1075*L1075,2)</f>
        <v>6745.33</v>
      </c>
    </row>
    <row r="1076" spans="1:13" ht="1" customHeight="1" x14ac:dyDescent="0.2">
      <c r="A1076" s="18"/>
      <c r="B1076" s="18"/>
      <c r="C1076" s="18"/>
      <c r="D1076" s="31"/>
      <c r="E1076" s="18"/>
      <c r="F1076" s="18"/>
      <c r="G1076" s="18"/>
      <c r="H1076" s="18"/>
      <c r="I1076" s="18"/>
      <c r="J1076" s="18"/>
      <c r="K1076" s="18"/>
      <c r="L1076" s="18"/>
      <c r="M1076" s="18"/>
    </row>
    <row r="1077" spans="1:13" ht="24" x14ac:dyDescent="0.2">
      <c r="A1077" s="9" t="s">
        <v>664</v>
      </c>
      <c r="B1077" s="10" t="s">
        <v>20</v>
      </c>
      <c r="C1077" s="10" t="s">
        <v>21</v>
      </c>
      <c r="D1077" s="13" t="s">
        <v>665</v>
      </c>
      <c r="E1077" s="11"/>
      <c r="F1077" s="11"/>
      <c r="G1077" s="11"/>
      <c r="H1077" s="11"/>
      <c r="I1077" s="11"/>
      <c r="J1077" s="11"/>
      <c r="K1077" s="12">
        <f>K1082</f>
        <v>76.5</v>
      </c>
      <c r="L1077" s="12">
        <f>L1082</f>
        <v>17.670000000000002</v>
      </c>
      <c r="M1077" s="12">
        <f>M1082</f>
        <v>1351.76</v>
      </c>
    </row>
    <row r="1078" spans="1:13" ht="24" x14ac:dyDescent="0.2">
      <c r="A1078" s="11"/>
      <c r="B1078" s="11"/>
      <c r="C1078" s="11"/>
      <c r="D1078" s="13" t="s">
        <v>666</v>
      </c>
      <c r="E1078" s="11"/>
      <c r="F1078" s="11"/>
      <c r="G1078" s="11"/>
      <c r="H1078" s="11"/>
      <c r="I1078" s="11"/>
      <c r="J1078" s="11"/>
      <c r="K1078" s="11"/>
      <c r="L1078" s="11"/>
      <c r="M1078" s="11"/>
    </row>
    <row r="1079" spans="1:13" x14ac:dyDescent="0.2">
      <c r="A1079" s="11"/>
      <c r="B1079" s="11"/>
      <c r="C1079" s="11"/>
      <c r="D1079" s="30"/>
      <c r="E1079" s="10" t="s">
        <v>630</v>
      </c>
      <c r="F1079" s="14">
        <v>3</v>
      </c>
      <c r="G1079" s="15">
        <v>5.5</v>
      </c>
      <c r="H1079" s="15">
        <v>0</v>
      </c>
      <c r="I1079" s="15">
        <v>3</v>
      </c>
      <c r="J1079" s="12">
        <f>OR(F1079&lt;&gt;0,G1079&lt;&gt;0,H1079&lt;&gt;0,I1079&lt;&gt;0)*(F1079 + (F1079 = 0))*(G1079 + (G1079 = 0))*(H1079 + (H1079 = 0))*(I1079 + (I1079 = 0))</f>
        <v>49.5</v>
      </c>
      <c r="K1079" s="11"/>
      <c r="L1079" s="11"/>
      <c r="M1079" s="11"/>
    </row>
    <row r="1080" spans="1:13" x14ac:dyDescent="0.2">
      <c r="A1080" s="11"/>
      <c r="B1080" s="11"/>
      <c r="C1080" s="11"/>
      <c r="D1080" s="30"/>
      <c r="E1080" s="10" t="s">
        <v>15</v>
      </c>
      <c r="F1080" s="14">
        <v>2</v>
      </c>
      <c r="G1080" s="15">
        <v>4.5</v>
      </c>
      <c r="H1080" s="15">
        <v>0</v>
      </c>
      <c r="I1080" s="15">
        <v>3</v>
      </c>
      <c r="J1080" s="12">
        <f>OR(F1080&lt;&gt;0,G1080&lt;&gt;0,H1080&lt;&gt;0,I1080&lt;&gt;0)*(F1080 + (F1080 = 0))*(G1080 + (G1080 = 0))*(H1080 + (H1080 = 0))*(I1080 + (I1080 = 0))</f>
        <v>27</v>
      </c>
      <c r="K1080" s="11"/>
      <c r="L1080" s="11"/>
      <c r="M1080" s="11"/>
    </row>
    <row r="1081" spans="1:13" x14ac:dyDescent="0.2">
      <c r="A1081" s="11"/>
      <c r="B1081" s="11"/>
      <c r="C1081" s="11"/>
      <c r="D1081" s="30"/>
      <c r="E1081" s="10" t="s">
        <v>15</v>
      </c>
      <c r="F1081" s="14"/>
      <c r="G1081" s="15"/>
      <c r="H1081" s="15"/>
      <c r="I1081" s="15"/>
      <c r="J1081" s="12">
        <f>OR(F1081&lt;&gt;0,G1081&lt;&gt;0,H1081&lt;&gt;0,I1081&lt;&gt;0)*(F1081 + (F1081 = 0))*(G1081 + (G1081 = 0))*(H1081 + (H1081 = 0))*(I1081 + (I1081 = 0))</f>
        <v>0</v>
      </c>
      <c r="K1081" s="11"/>
      <c r="L1081" s="11"/>
      <c r="M1081" s="11"/>
    </row>
    <row r="1082" spans="1:13" x14ac:dyDescent="0.2">
      <c r="A1082" s="11"/>
      <c r="B1082" s="11"/>
      <c r="C1082" s="11"/>
      <c r="D1082" s="30"/>
      <c r="E1082" s="11"/>
      <c r="F1082" s="11"/>
      <c r="G1082" s="11"/>
      <c r="H1082" s="11"/>
      <c r="I1082" s="11"/>
      <c r="J1082" s="16" t="s">
        <v>667</v>
      </c>
      <c r="K1082" s="17">
        <f>SUM(J1079:J1081)*1</f>
        <v>76.5</v>
      </c>
      <c r="L1082" s="15">
        <v>17.670000000000002</v>
      </c>
      <c r="M1082" s="17">
        <f>ROUND(K1082*L1082,2)</f>
        <v>1351.76</v>
      </c>
    </row>
    <row r="1083" spans="1:13" ht="1" customHeight="1" x14ac:dyDescent="0.2">
      <c r="A1083" s="18"/>
      <c r="B1083" s="18"/>
      <c r="C1083" s="18"/>
      <c r="D1083" s="31"/>
      <c r="E1083" s="18"/>
      <c r="F1083" s="18"/>
      <c r="G1083" s="18"/>
      <c r="H1083" s="18"/>
      <c r="I1083" s="18"/>
      <c r="J1083" s="18"/>
      <c r="K1083" s="18"/>
      <c r="L1083" s="18"/>
      <c r="M1083" s="18"/>
    </row>
    <row r="1084" spans="1:13" x14ac:dyDescent="0.2">
      <c r="A1084" s="9" t="s">
        <v>668</v>
      </c>
      <c r="B1084" s="10" t="s">
        <v>20</v>
      </c>
      <c r="C1084" s="10" t="s">
        <v>21</v>
      </c>
      <c r="D1084" s="13" t="s">
        <v>669</v>
      </c>
      <c r="E1084" s="11"/>
      <c r="F1084" s="11"/>
      <c r="G1084" s="11"/>
      <c r="H1084" s="11"/>
      <c r="I1084" s="11"/>
      <c r="J1084" s="11"/>
      <c r="K1084" s="12">
        <f>K1089</f>
        <v>153</v>
      </c>
      <c r="L1084" s="12">
        <f>L1089</f>
        <v>56.27</v>
      </c>
      <c r="M1084" s="12">
        <f>M1089</f>
        <v>8609.31</v>
      </c>
    </row>
    <row r="1085" spans="1:13" ht="48" x14ac:dyDescent="0.2">
      <c r="A1085" s="11"/>
      <c r="B1085" s="11"/>
      <c r="C1085" s="11"/>
      <c r="D1085" s="13" t="s">
        <v>670</v>
      </c>
      <c r="E1085" s="11"/>
      <c r="F1085" s="11"/>
      <c r="G1085" s="11"/>
      <c r="H1085" s="11"/>
      <c r="I1085" s="11"/>
      <c r="J1085" s="11"/>
      <c r="K1085" s="11"/>
      <c r="L1085" s="11"/>
      <c r="M1085" s="11"/>
    </row>
    <row r="1086" spans="1:13" x14ac:dyDescent="0.2">
      <c r="A1086" s="11"/>
      <c r="B1086" s="11"/>
      <c r="C1086" s="11"/>
      <c r="D1086" s="30"/>
      <c r="E1086" s="10" t="s">
        <v>630</v>
      </c>
      <c r="F1086" s="14">
        <v>6</v>
      </c>
      <c r="G1086" s="15">
        <v>5.5</v>
      </c>
      <c r="H1086" s="15">
        <v>0</v>
      </c>
      <c r="I1086" s="15">
        <v>3</v>
      </c>
      <c r="J1086" s="12">
        <f>OR(F1086&lt;&gt;0,G1086&lt;&gt;0,H1086&lt;&gt;0,I1086&lt;&gt;0)*(F1086 + (F1086 = 0))*(G1086 + (G1086 = 0))*(H1086 + (H1086 = 0))*(I1086 + (I1086 = 0))</f>
        <v>99</v>
      </c>
      <c r="K1086" s="11"/>
      <c r="L1086" s="11"/>
      <c r="M1086" s="11"/>
    </row>
    <row r="1087" spans="1:13" x14ac:dyDescent="0.2">
      <c r="A1087" s="11"/>
      <c r="B1087" s="11"/>
      <c r="C1087" s="11"/>
      <c r="D1087" s="30"/>
      <c r="E1087" s="10" t="s">
        <v>15</v>
      </c>
      <c r="F1087" s="14">
        <v>4</v>
      </c>
      <c r="G1087" s="15">
        <v>4.5</v>
      </c>
      <c r="H1087" s="15">
        <v>0</v>
      </c>
      <c r="I1087" s="15">
        <v>3</v>
      </c>
      <c r="J1087" s="12">
        <f>OR(F1087&lt;&gt;0,G1087&lt;&gt;0,H1087&lt;&gt;0,I1087&lt;&gt;0)*(F1087 + (F1087 = 0))*(G1087 + (G1087 = 0))*(H1087 + (H1087 = 0))*(I1087 + (I1087 = 0))</f>
        <v>54</v>
      </c>
      <c r="K1087" s="11"/>
      <c r="L1087" s="11"/>
      <c r="M1087" s="11"/>
    </row>
    <row r="1088" spans="1:13" x14ac:dyDescent="0.2">
      <c r="A1088" s="11"/>
      <c r="B1088" s="11"/>
      <c r="C1088" s="11"/>
      <c r="D1088" s="30"/>
      <c r="E1088" s="10" t="s">
        <v>15</v>
      </c>
      <c r="F1088" s="14"/>
      <c r="G1088" s="15"/>
      <c r="H1088" s="15"/>
      <c r="I1088" s="15"/>
      <c r="J1088" s="12">
        <f>OR(F1088&lt;&gt;0,G1088&lt;&gt;0,H1088&lt;&gt;0,I1088&lt;&gt;0)*(F1088 + (F1088 = 0))*(G1088 + (G1088 = 0))*(H1088 + (H1088 = 0))*(I1088 + (I1088 = 0))</f>
        <v>0</v>
      </c>
      <c r="K1088" s="11"/>
      <c r="L1088" s="11"/>
      <c r="M1088" s="11"/>
    </row>
    <row r="1089" spans="1:13" x14ac:dyDescent="0.2">
      <c r="A1089" s="11"/>
      <c r="B1089" s="11"/>
      <c r="C1089" s="11"/>
      <c r="D1089" s="30"/>
      <c r="E1089" s="11"/>
      <c r="F1089" s="11"/>
      <c r="G1089" s="11"/>
      <c r="H1089" s="11"/>
      <c r="I1089" s="11"/>
      <c r="J1089" s="16" t="s">
        <v>671</v>
      </c>
      <c r="K1089" s="17">
        <f>SUM(J1086:J1088)*1</f>
        <v>153</v>
      </c>
      <c r="L1089" s="15">
        <v>56.27</v>
      </c>
      <c r="M1089" s="17">
        <f>ROUND(K1089*L1089,2)</f>
        <v>8609.31</v>
      </c>
    </row>
    <row r="1090" spans="1:13" ht="1" customHeight="1" x14ac:dyDescent="0.2">
      <c r="A1090" s="18"/>
      <c r="B1090" s="18"/>
      <c r="C1090" s="18"/>
      <c r="D1090" s="31"/>
      <c r="E1090" s="18"/>
      <c r="F1090" s="18"/>
      <c r="G1090" s="18"/>
      <c r="H1090" s="18"/>
      <c r="I1090" s="18"/>
      <c r="J1090" s="18"/>
      <c r="K1090" s="18"/>
      <c r="L1090" s="18"/>
      <c r="M1090" s="18"/>
    </row>
    <row r="1091" spans="1:13" ht="24" x14ac:dyDescent="0.2">
      <c r="A1091" s="9" t="s">
        <v>570</v>
      </c>
      <c r="B1091" s="10" t="s">
        <v>20</v>
      </c>
      <c r="C1091" s="10" t="s">
        <v>21</v>
      </c>
      <c r="D1091" s="13" t="s">
        <v>571</v>
      </c>
      <c r="E1091" s="11"/>
      <c r="F1091" s="11"/>
      <c r="G1091" s="11"/>
      <c r="H1091" s="11"/>
      <c r="I1091" s="11"/>
      <c r="J1091" s="11"/>
      <c r="K1091" s="12">
        <f>K1095</f>
        <v>24.75</v>
      </c>
      <c r="L1091" s="12">
        <f>L1095</f>
        <v>39.69</v>
      </c>
      <c r="M1091" s="12">
        <f>M1095</f>
        <v>982.33</v>
      </c>
    </row>
    <row r="1092" spans="1:13" ht="60" x14ac:dyDescent="0.2">
      <c r="A1092" s="11"/>
      <c r="B1092" s="11"/>
      <c r="C1092" s="11"/>
      <c r="D1092" s="13" t="s">
        <v>572</v>
      </c>
      <c r="E1092" s="11"/>
      <c r="F1092" s="11"/>
      <c r="G1092" s="11"/>
      <c r="H1092" s="11"/>
      <c r="I1092" s="11"/>
      <c r="J1092" s="11"/>
      <c r="K1092" s="11"/>
      <c r="L1092" s="11"/>
      <c r="M1092" s="11"/>
    </row>
    <row r="1093" spans="1:13" x14ac:dyDescent="0.2">
      <c r="A1093" s="11"/>
      <c r="B1093" s="11"/>
      <c r="C1093" s="11"/>
      <c r="D1093" s="30"/>
      <c r="E1093" s="10" t="s">
        <v>630</v>
      </c>
      <c r="F1093" s="14">
        <v>1</v>
      </c>
      <c r="G1093" s="15">
        <v>4.5</v>
      </c>
      <c r="H1093" s="15">
        <v>5.5</v>
      </c>
      <c r="I1093" s="15">
        <v>0</v>
      </c>
      <c r="J1093" s="12">
        <f>OR(F1093&lt;&gt;0,G1093&lt;&gt;0,H1093&lt;&gt;0,I1093&lt;&gt;0)*(F1093 + (F1093 = 0))*(G1093 + (G1093 = 0))*(H1093 + (H1093 = 0))*(I1093 + (I1093 = 0))</f>
        <v>24.75</v>
      </c>
      <c r="K1093" s="11"/>
      <c r="L1093" s="11"/>
      <c r="M1093" s="11"/>
    </row>
    <row r="1094" spans="1:13" x14ac:dyDescent="0.2">
      <c r="A1094" s="11"/>
      <c r="B1094" s="11"/>
      <c r="C1094" s="11"/>
      <c r="D1094" s="30"/>
      <c r="E1094" s="10" t="s">
        <v>15</v>
      </c>
      <c r="F1094" s="14"/>
      <c r="G1094" s="15"/>
      <c r="H1094" s="15"/>
      <c r="I1094" s="15"/>
      <c r="J1094" s="12">
        <f>OR(F1094&lt;&gt;0,G1094&lt;&gt;0,H1094&lt;&gt;0,I1094&lt;&gt;0)*(F1094 + (F1094 = 0))*(G1094 + (G1094 = 0))*(H1094 + (H1094 = 0))*(I1094 + (I1094 = 0))</f>
        <v>0</v>
      </c>
      <c r="K1094" s="11"/>
      <c r="L1094" s="11"/>
      <c r="M1094" s="11"/>
    </row>
    <row r="1095" spans="1:13" x14ac:dyDescent="0.2">
      <c r="A1095" s="11"/>
      <c r="B1095" s="11"/>
      <c r="C1095" s="11"/>
      <c r="D1095" s="30"/>
      <c r="E1095" s="11"/>
      <c r="F1095" s="11"/>
      <c r="G1095" s="11"/>
      <c r="H1095" s="11"/>
      <c r="I1095" s="11"/>
      <c r="J1095" s="16" t="s">
        <v>574</v>
      </c>
      <c r="K1095" s="17">
        <f>SUM(J1093:J1094)*1</f>
        <v>24.75</v>
      </c>
      <c r="L1095" s="15">
        <v>39.69</v>
      </c>
      <c r="M1095" s="17">
        <f>ROUND(K1095*L1095,2)</f>
        <v>982.33</v>
      </c>
    </row>
    <row r="1096" spans="1:13" ht="1" customHeight="1" x14ac:dyDescent="0.2">
      <c r="A1096" s="18"/>
      <c r="B1096" s="18"/>
      <c r="C1096" s="18"/>
      <c r="D1096" s="31"/>
      <c r="E1096" s="18"/>
      <c r="F1096" s="18"/>
      <c r="G1096" s="18"/>
      <c r="H1096" s="18"/>
      <c r="I1096" s="18"/>
      <c r="J1096" s="18"/>
      <c r="K1096" s="18"/>
      <c r="L1096" s="18"/>
      <c r="M1096" s="18"/>
    </row>
    <row r="1097" spans="1:13" x14ac:dyDescent="0.2">
      <c r="A1097" s="9" t="s">
        <v>672</v>
      </c>
      <c r="B1097" s="10" t="s">
        <v>20</v>
      </c>
      <c r="C1097" s="10" t="s">
        <v>21</v>
      </c>
      <c r="D1097" s="13" t="s">
        <v>673</v>
      </c>
      <c r="E1097" s="11"/>
      <c r="F1097" s="11"/>
      <c r="G1097" s="11"/>
      <c r="H1097" s="11"/>
      <c r="I1097" s="11"/>
      <c r="J1097" s="11"/>
      <c r="K1097" s="12">
        <f>K1101</f>
        <v>80</v>
      </c>
      <c r="L1097" s="12">
        <f>L1101</f>
        <v>56.69</v>
      </c>
      <c r="M1097" s="12">
        <f>M1101</f>
        <v>4535.2</v>
      </c>
    </row>
    <row r="1098" spans="1:13" ht="60" x14ac:dyDescent="0.2">
      <c r="A1098" s="11"/>
      <c r="B1098" s="11"/>
      <c r="C1098" s="11"/>
      <c r="D1098" s="13" t="s">
        <v>674</v>
      </c>
      <c r="E1098" s="11"/>
      <c r="F1098" s="11"/>
      <c r="G1098" s="11"/>
      <c r="H1098" s="11"/>
      <c r="I1098" s="11"/>
      <c r="J1098" s="11"/>
      <c r="K1098" s="11"/>
      <c r="L1098" s="11"/>
      <c r="M1098" s="11"/>
    </row>
    <row r="1099" spans="1:13" x14ac:dyDescent="0.2">
      <c r="A1099" s="11"/>
      <c r="B1099" s="11"/>
      <c r="C1099" s="11"/>
      <c r="D1099" s="30"/>
      <c r="E1099" s="10" t="s">
        <v>675</v>
      </c>
      <c r="F1099" s="14">
        <v>1</v>
      </c>
      <c r="G1099" s="15">
        <v>80</v>
      </c>
      <c r="H1099" s="15">
        <v>0</v>
      </c>
      <c r="I1099" s="15">
        <v>0</v>
      </c>
      <c r="J1099" s="12">
        <f>OR(F1099&lt;&gt;0,G1099&lt;&gt;0,H1099&lt;&gt;0,I1099&lt;&gt;0)*(F1099 + (F1099 = 0))*(G1099 + (G1099 = 0))*(H1099 + (H1099 = 0))*(I1099 + (I1099 = 0))</f>
        <v>80</v>
      </c>
      <c r="K1099" s="11"/>
      <c r="L1099" s="11"/>
      <c r="M1099" s="11"/>
    </row>
    <row r="1100" spans="1:13" x14ac:dyDescent="0.2">
      <c r="A1100" s="11"/>
      <c r="B1100" s="11"/>
      <c r="C1100" s="11"/>
      <c r="D1100" s="30"/>
      <c r="E1100" s="10" t="s">
        <v>15</v>
      </c>
      <c r="F1100" s="14"/>
      <c r="G1100" s="15"/>
      <c r="H1100" s="15"/>
      <c r="I1100" s="15"/>
      <c r="J1100" s="12">
        <f>OR(F1100&lt;&gt;0,G1100&lt;&gt;0,H1100&lt;&gt;0,I1100&lt;&gt;0)*(F1100 + (F1100 = 0))*(G1100 + (G1100 = 0))*(H1100 + (H1100 = 0))*(I1100 + (I1100 = 0))</f>
        <v>0</v>
      </c>
      <c r="K1100" s="11"/>
      <c r="L1100" s="11"/>
      <c r="M1100" s="11"/>
    </row>
    <row r="1101" spans="1:13" x14ac:dyDescent="0.2">
      <c r="A1101" s="11"/>
      <c r="B1101" s="11"/>
      <c r="C1101" s="11"/>
      <c r="D1101" s="30"/>
      <c r="E1101" s="11"/>
      <c r="F1101" s="11"/>
      <c r="G1101" s="11"/>
      <c r="H1101" s="11"/>
      <c r="I1101" s="11"/>
      <c r="J1101" s="16" t="s">
        <v>676</v>
      </c>
      <c r="K1101" s="17">
        <f>SUM(J1099:J1100)*1</f>
        <v>80</v>
      </c>
      <c r="L1101" s="15">
        <v>56.69</v>
      </c>
      <c r="M1101" s="17">
        <f>ROUND(K1101*L1101,2)</f>
        <v>4535.2</v>
      </c>
    </row>
    <row r="1102" spans="1:13" ht="1" customHeight="1" x14ac:dyDescent="0.2">
      <c r="A1102" s="18"/>
      <c r="B1102" s="18"/>
      <c r="C1102" s="18"/>
      <c r="D1102" s="31"/>
      <c r="E1102" s="18"/>
      <c r="F1102" s="18"/>
      <c r="G1102" s="18"/>
      <c r="H1102" s="18"/>
      <c r="I1102" s="18"/>
      <c r="J1102" s="18"/>
      <c r="K1102" s="18"/>
      <c r="L1102" s="18"/>
      <c r="M1102" s="18"/>
    </row>
    <row r="1103" spans="1:13" x14ac:dyDescent="0.2">
      <c r="A1103" s="9" t="s">
        <v>578</v>
      </c>
      <c r="B1103" s="10" t="s">
        <v>20</v>
      </c>
      <c r="C1103" s="10" t="s">
        <v>142</v>
      </c>
      <c r="D1103" s="13" t="s">
        <v>579</v>
      </c>
      <c r="E1103" s="11"/>
      <c r="F1103" s="11"/>
      <c r="G1103" s="11"/>
      <c r="H1103" s="11"/>
      <c r="I1103" s="11"/>
      <c r="J1103" s="11"/>
      <c r="K1103" s="12">
        <f>K1107</f>
        <v>3.6</v>
      </c>
      <c r="L1103" s="12">
        <f>L1107</f>
        <v>58.73</v>
      </c>
      <c r="M1103" s="12">
        <f>M1107</f>
        <v>211.43</v>
      </c>
    </row>
    <row r="1104" spans="1:13" ht="24" x14ac:dyDescent="0.2">
      <c r="A1104" s="11"/>
      <c r="B1104" s="11"/>
      <c r="C1104" s="11"/>
      <c r="D1104" s="13" t="s">
        <v>580</v>
      </c>
      <c r="E1104" s="11"/>
      <c r="F1104" s="11"/>
      <c r="G1104" s="11"/>
      <c r="H1104" s="11"/>
      <c r="I1104" s="11"/>
      <c r="J1104" s="11"/>
      <c r="K1104" s="11"/>
      <c r="L1104" s="11"/>
      <c r="M1104" s="11"/>
    </row>
    <row r="1105" spans="1:13" x14ac:dyDescent="0.2">
      <c r="A1105" s="11"/>
      <c r="B1105" s="11"/>
      <c r="C1105" s="11"/>
      <c r="D1105" s="30"/>
      <c r="E1105" s="10" t="s">
        <v>677</v>
      </c>
      <c r="F1105" s="14">
        <v>1</v>
      </c>
      <c r="G1105" s="15">
        <v>4.5</v>
      </c>
      <c r="H1105" s="15">
        <v>4</v>
      </c>
      <c r="I1105" s="15">
        <v>0.2</v>
      </c>
      <c r="J1105" s="12">
        <f>OR(F1105&lt;&gt;0,G1105&lt;&gt;0,H1105&lt;&gt;0,I1105&lt;&gt;0)*(F1105 + (F1105 = 0))*(G1105 + (G1105 = 0))*(H1105 + (H1105 = 0))*(I1105 + (I1105 = 0))</f>
        <v>3.6</v>
      </c>
      <c r="K1105" s="11"/>
      <c r="L1105" s="11"/>
      <c r="M1105" s="11"/>
    </row>
    <row r="1106" spans="1:13" x14ac:dyDescent="0.2">
      <c r="A1106" s="11"/>
      <c r="B1106" s="11"/>
      <c r="C1106" s="11"/>
      <c r="D1106" s="30"/>
      <c r="E1106" s="10" t="s">
        <v>678</v>
      </c>
      <c r="F1106" s="14"/>
      <c r="G1106" s="15"/>
      <c r="H1106" s="15"/>
      <c r="I1106" s="15"/>
      <c r="J1106" s="12">
        <f>OR(F1106&lt;&gt;0,G1106&lt;&gt;0,H1106&lt;&gt;0,I1106&lt;&gt;0)*(F1106 + (F1106 = 0))*(G1106 + (G1106 = 0))*(H1106 + (H1106 = 0))*(I1106 + (I1106 = 0))</f>
        <v>0</v>
      </c>
      <c r="K1106" s="11"/>
      <c r="L1106" s="11"/>
      <c r="M1106" s="11"/>
    </row>
    <row r="1107" spans="1:13" x14ac:dyDescent="0.2">
      <c r="A1107" s="11"/>
      <c r="B1107" s="11"/>
      <c r="C1107" s="11"/>
      <c r="D1107" s="30"/>
      <c r="E1107" s="11"/>
      <c r="F1107" s="11"/>
      <c r="G1107" s="11"/>
      <c r="H1107" s="11"/>
      <c r="I1107" s="11"/>
      <c r="J1107" s="16" t="s">
        <v>582</v>
      </c>
      <c r="K1107" s="17">
        <f>SUM(J1105:J1106)*1</f>
        <v>3.6</v>
      </c>
      <c r="L1107" s="15">
        <v>58.73</v>
      </c>
      <c r="M1107" s="17">
        <f>ROUND(K1107*L1107,2)</f>
        <v>211.43</v>
      </c>
    </row>
    <row r="1108" spans="1:13" ht="1" customHeight="1" x14ac:dyDescent="0.2">
      <c r="A1108" s="18"/>
      <c r="B1108" s="18"/>
      <c r="C1108" s="18"/>
      <c r="D1108" s="31"/>
      <c r="E1108" s="18"/>
      <c r="F1108" s="18"/>
      <c r="G1108" s="18"/>
      <c r="H1108" s="18"/>
      <c r="I1108" s="18"/>
      <c r="J1108" s="18"/>
      <c r="K1108" s="18"/>
      <c r="L1108" s="18"/>
      <c r="M1108" s="18"/>
    </row>
    <row r="1109" spans="1:13" x14ac:dyDescent="0.2">
      <c r="A1109" s="9" t="s">
        <v>679</v>
      </c>
      <c r="B1109" s="10" t="s">
        <v>20</v>
      </c>
      <c r="C1109" s="10" t="s">
        <v>33</v>
      </c>
      <c r="D1109" s="13" t="s">
        <v>680</v>
      </c>
      <c r="E1109" s="11"/>
      <c r="F1109" s="11"/>
      <c r="G1109" s="11"/>
      <c r="H1109" s="11"/>
      <c r="I1109" s="11"/>
      <c r="J1109" s="11"/>
      <c r="K1109" s="12">
        <f>K1113</f>
        <v>1</v>
      </c>
      <c r="L1109" s="12">
        <f>L1113</f>
        <v>1863.4</v>
      </c>
      <c r="M1109" s="12">
        <f>M1113</f>
        <v>1863.4</v>
      </c>
    </row>
    <row r="1110" spans="1:13" ht="47.5" customHeight="1" x14ac:dyDescent="0.2">
      <c r="A1110" s="11"/>
      <c r="B1110" s="11"/>
      <c r="C1110" s="11"/>
      <c r="D1110" s="13" t="s">
        <v>681</v>
      </c>
      <c r="E1110" s="11"/>
      <c r="F1110" s="11"/>
      <c r="G1110" s="11"/>
      <c r="H1110" s="11"/>
      <c r="I1110" s="11"/>
      <c r="J1110" s="11"/>
      <c r="K1110" s="11"/>
      <c r="L1110" s="11"/>
      <c r="M1110" s="11"/>
    </row>
    <row r="1111" spans="1:13" x14ac:dyDescent="0.2">
      <c r="A1111" s="11"/>
      <c r="B1111" s="11"/>
      <c r="C1111" s="11"/>
      <c r="D1111" s="30"/>
      <c r="E1111" s="10" t="s">
        <v>682</v>
      </c>
      <c r="F1111" s="14">
        <v>1</v>
      </c>
      <c r="G1111" s="15">
        <v>0</v>
      </c>
      <c r="H1111" s="15">
        <v>0</v>
      </c>
      <c r="I1111" s="15">
        <v>0</v>
      </c>
      <c r="J1111" s="12">
        <f>OR(F1111&lt;&gt;0,G1111&lt;&gt;0,H1111&lt;&gt;0,I1111&lt;&gt;0)*(F1111 + (F1111 = 0))*(G1111 + (G1111 = 0))*(H1111 + (H1111 = 0))*(I1111 + (I1111 = 0))</f>
        <v>1</v>
      </c>
      <c r="K1111" s="11"/>
      <c r="L1111" s="11"/>
      <c r="M1111" s="11"/>
    </row>
    <row r="1112" spans="1:13" x14ac:dyDescent="0.2">
      <c r="A1112" s="11"/>
      <c r="B1112" s="11"/>
      <c r="C1112" s="11"/>
      <c r="D1112" s="30"/>
      <c r="E1112" s="10" t="s">
        <v>15</v>
      </c>
      <c r="F1112" s="14"/>
      <c r="G1112" s="15"/>
      <c r="H1112" s="15"/>
      <c r="I1112" s="15"/>
      <c r="J1112" s="12">
        <f>OR(F1112&lt;&gt;0,G1112&lt;&gt;0,H1112&lt;&gt;0,I1112&lt;&gt;0)*(F1112 + (F1112 = 0))*(G1112 + (G1112 = 0))*(H1112 + (H1112 = 0))*(I1112 + (I1112 = 0))</f>
        <v>0</v>
      </c>
      <c r="K1112" s="11"/>
      <c r="L1112" s="11"/>
      <c r="M1112" s="11"/>
    </row>
    <row r="1113" spans="1:13" x14ac:dyDescent="0.2">
      <c r="A1113" s="11"/>
      <c r="B1113" s="11"/>
      <c r="C1113" s="11"/>
      <c r="D1113" s="30"/>
      <c r="E1113" s="11"/>
      <c r="F1113" s="11"/>
      <c r="G1113" s="11"/>
      <c r="H1113" s="11"/>
      <c r="I1113" s="11"/>
      <c r="J1113" s="16" t="s">
        <v>683</v>
      </c>
      <c r="K1113" s="17">
        <f>SUM(J1111:J1112)*1</f>
        <v>1</v>
      </c>
      <c r="L1113" s="15">
        <v>1863.4</v>
      </c>
      <c r="M1113" s="17">
        <f>ROUND(K1113*L1113,2)</f>
        <v>1863.4</v>
      </c>
    </row>
    <row r="1114" spans="1:13" ht="1" customHeight="1" x14ac:dyDescent="0.2">
      <c r="A1114" s="18"/>
      <c r="B1114" s="18"/>
      <c r="C1114" s="18"/>
      <c r="D1114" s="31"/>
      <c r="E1114" s="18"/>
      <c r="F1114" s="18"/>
      <c r="G1114" s="18"/>
      <c r="H1114" s="18"/>
      <c r="I1114" s="18"/>
      <c r="J1114" s="18"/>
      <c r="K1114" s="18"/>
      <c r="L1114" s="18"/>
      <c r="M1114" s="18"/>
    </row>
    <row r="1115" spans="1:13" x14ac:dyDescent="0.2">
      <c r="A1115" s="9" t="s">
        <v>684</v>
      </c>
      <c r="B1115" s="10" t="s">
        <v>20</v>
      </c>
      <c r="C1115" s="10" t="s">
        <v>160</v>
      </c>
      <c r="D1115" s="13" t="s">
        <v>685</v>
      </c>
      <c r="E1115" s="11"/>
      <c r="F1115" s="11"/>
      <c r="G1115" s="11"/>
      <c r="H1115" s="11"/>
      <c r="I1115" s="11"/>
      <c r="J1115" s="11"/>
      <c r="K1115" s="12">
        <f>K1119</f>
        <v>7.2</v>
      </c>
      <c r="L1115" s="12">
        <f>L1119</f>
        <v>54.21</v>
      </c>
      <c r="M1115" s="12">
        <f>M1119</f>
        <v>390.31</v>
      </c>
    </row>
    <row r="1116" spans="1:13" x14ac:dyDescent="0.2">
      <c r="A1116" s="11"/>
      <c r="B1116" s="11"/>
      <c r="C1116" s="11"/>
      <c r="D1116" s="13" t="s">
        <v>686</v>
      </c>
      <c r="E1116" s="11"/>
      <c r="F1116" s="11"/>
      <c r="G1116" s="11"/>
      <c r="H1116" s="11"/>
      <c r="I1116" s="11"/>
      <c r="J1116" s="11"/>
      <c r="K1116" s="11"/>
      <c r="L1116" s="11"/>
      <c r="M1116" s="11"/>
    </row>
    <row r="1117" spans="1:13" x14ac:dyDescent="0.2">
      <c r="A1117" s="11"/>
      <c r="B1117" s="11"/>
      <c r="C1117" s="11"/>
      <c r="D1117" s="30"/>
      <c r="E1117" s="10" t="s">
        <v>687</v>
      </c>
      <c r="F1117" s="14">
        <v>6</v>
      </c>
      <c r="G1117" s="15">
        <v>1.2</v>
      </c>
      <c r="H1117" s="15">
        <v>0</v>
      </c>
      <c r="I1117" s="15">
        <v>0</v>
      </c>
      <c r="J1117" s="12">
        <f>OR(F1117&lt;&gt;0,G1117&lt;&gt;0,H1117&lt;&gt;0,I1117&lt;&gt;0)*(F1117 + (F1117 = 0))*(G1117 + (G1117 = 0))*(H1117 + (H1117 = 0))*(I1117 + (I1117 = 0))</f>
        <v>7.2</v>
      </c>
      <c r="K1117" s="11"/>
      <c r="L1117" s="11"/>
      <c r="M1117" s="11"/>
    </row>
    <row r="1118" spans="1:13" x14ac:dyDescent="0.2">
      <c r="A1118" s="11"/>
      <c r="B1118" s="11"/>
      <c r="C1118" s="11"/>
      <c r="D1118" s="30"/>
      <c r="E1118" s="10" t="s">
        <v>15</v>
      </c>
      <c r="F1118" s="14"/>
      <c r="G1118" s="15"/>
      <c r="H1118" s="15"/>
      <c r="I1118" s="15"/>
      <c r="J1118" s="12">
        <f>OR(F1118&lt;&gt;0,G1118&lt;&gt;0,H1118&lt;&gt;0,I1118&lt;&gt;0)*(F1118 + (F1118 = 0))*(G1118 + (G1118 = 0))*(H1118 + (H1118 = 0))*(I1118 + (I1118 = 0))</f>
        <v>0</v>
      </c>
      <c r="K1118" s="11"/>
      <c r="L1118" s="11"/>
      <c r="M1118" s="11"/>
    </row>
    <row r="1119" spans="1:13" x14ac:dyDescent="0.2">
      <c r="A1119" s="11"/>
      <c r="B1119" s="11"/>
      <c r="C1119" s="11"/>
      <c r="D1119" s="30"/>
      <c r="E1119" s="11"/>
      <c r="F1119" s="11"/>
      <c r="G1119" s="11"/>
      <c r="H1119" s="11"/>
      <c r="I1119" s="11"/>
      <c r="J1119" s="16" t="s">
        <v>688</v>
      </c>
      <c r="K1119" s="17">
        <f>SUM(J1117:J1118)*1</f>
        <v>7.2</v>
      </c>
      <c r="L1119" s="15">
        <v>54.21</v>
      </c>
      <c r="M1119" s="17">
        <f>ROUND(K1119*L1119,2)</f>
        <v>390.31</v>
      </c>
    </row>
    <row r="1120" spans="1:13" ht="1" customHeight="1" x14ac:dyDescent="0.2">
      <c r="A1120" s="18"/>
      <c r="B1120" s="18"/>
      <c r="C1120" s="18"/>
      <c r="D1120" s="31"/>
      <c r="E1120" s="18"/>
      <c r="F1120" s="18"/>
      <c r="G1120" s="18"/>
      <c r="H1120" s="18"/>
      <c r="I1120" s="18"/>
      <c r="J1120" s="18"/>
      <c r="K1120" s="18"/>
      <c r="L1120" s="18"/>
      <c r="M1120" s="18"/>
    </row>
    <row r="1121" spans="1:13" ht="24" x14ac:dyDescent="0.2">
      <c r="A1121" s="9" t="s">
        <v>689</v>
      </c>
      <c r="B1121" s="10" t="s">
        <v>20</v>
      </c>
      <c r="C1121" s="10" t="s">
        <v>160</v>
      </c>
      <c r="D1121" s="13" t="s">
        <v>690</v>
      </c>
      <c r="E1121" s="11"/>
      <c r="F1121" s="11"/>
      <c r="G1121" s="11"/>
      <c r="H1121" s="11"/>
      <c r="I1121" s="11"/>
      <c r="J1121" s="11"/>
      <c r="K1121" s="12">
        <f>K1125</f>
        <v>3.6</v>
      </c>
      <c r="L1121" s="12">
        <f>L1125</f>
        <v>77.44</v>
      </c>
      <c r="M1121" s="12">
        <f>M1125</f>
        <v>278.77999999999997</v>
      </c>
    </row>
    <row r="1122" spans="1:13" ht="100.75" customHeight="1" x14ac:dyDescent="0.2">
      <c r="A1122" s="11"/>
      <c r="B1122" s="11"/>
      <c r="C1122" s="11"/>
      <c r="D1122" s="13" t="s">
        <v>691</v>
      </c>
      <c r="E1122" s="11"/>
      <c r="F1122" s="11"/>
      <c r="G1122" s="11"/>
      <c r="H1122" s="11"/>
      <c r="I1122" s="11"/>
      <c r="J1122" s="11"/>
      <c r="K1122" s="11"/>
      <c r="L1122" s="11"/>
      <c r="M1122" s="11"/>
    </row>
    <row r="1123" spans="1:13" x14ac:dyDescent="0.2">
      <c r="A1123" s="11"/>
      <c r="B1123" s="11"/>
      <c r="C1123" s="11"/>
      <c r="D1123" s="30"/>
      <c r="E1123" s="10" t="s">
        <v>687</v>
      </c>
      <c r="F1123" s="14">
        <v>3</v>
      </c>
      <c r="G1123" s="15">
        <v>1.2</v>
      </c>
      <c r="H1123" s="15">
        <v>0</v>
      </c>
      <c r="I1123" s="15">
        <v>0</v>
      </c>
      <c r="J1123" s="12">
        <f>OR(F1123&lt;&gt;0,G1123&lt;&gt;0,H1123&lt;&gt;0,I1123&lt;&gt;0)*(F1123 + (F1123 = 0))*(G1123 + (G1123 = 0))*(H1123 + (H1123 = 0))*(I1123 + (I1123 = 0))</f>
        <v>3.6</v>
      </c>
      <c r="K1123" s="11"/>
      <c r="L1123" s="11"/>
      <c r="M1123" s="11"/>
    </row>
    <row r="1124" spans="1:13" x14ac:dyDescent="0.2">
      <c r="A1124" s="11"/>
      <c r="B1124" s="11"/>
      <c r="C1124" s="11"/>
      <c r="D1124" s="30"/>
      <c r="E1124" s="10" t="s">
        <v>15</v>
      </c>
      <c r="F1124" s="14"/>
      <c r="G1124" s="15"/>
      <c r="H1124" s="15"/>
      <c r="I1124" s="15"/>
      <c r="J1124" s="12">
        <f>OR(F1124&lt;&gt;0,G1124&lt;&gt;0,H1124&lt;&gt;0,I1124&lt;&gt;0)*(F1124 + (F1124 = 0))*(G1124 + (G1124 = 0))*(H1124 + (H1124 = 0))*(I1124 + (I1124 = 0))</f>
        <v>0</v>
      </c>
      <c r="K1124" s="11"/>
      <c r="L1124" s="11"/>
      <c r="M1124" s="11"/>
    </row>
    <row r="1125" spans="1:13" x14ac:dyDescent="0.2">
      <c r="A1125" s="11"/>
      <c r="B1125" s="11"/>
      <c r="C1125" s="11"/>
      <c r="D1125" s="30"/>
      <c r="E1125" s="11"/>
      <c r="F1125" s="11"/>
      <c r="G1125" s="11"/>
      <c r="H1125" s="11"/>
      <c r="I1125" s="11"/>
      <c r="J1125" s="16" t="s">
        <v>692</v>
      </c>
      <c r="K1125" s="17">
        <f>SUM(J1123:J1124)*1</f>
        <v>3.6</v>
      </c>
      <c r="L1125" s="15">
        <v>77.44</v>
      </c>
      <c r="M1125" s="17">
        <f>ROUND(K1125*L1125,2)</f>
        <v>278.77999999999997</v>
      </c>
    </row>
    <row r="1126" spans="1:13" ht="1" customHeight="1" x14ac:dyDescent="0.2">
      <c r="A1126" s="18"/>
      <c r="B1126" s="18"/>
      <c r="C1126" s="18"/>
      <c r="D1126" s="31"/>
      <c r="E1126" s="18"/>
      <c r="F1126" s="18"/>
      <c r="G1126" s="18"/>
      <c r="H1126" s="18"/>
      <c r="I1126" s="18"/>
      <c r="J1126" s="18"/>
      <c r="K1126" s="18"/>
      <c r="L1126" s="18"/>
      <c r="M1126" s="18"/>
    </row>
    <row r="1127" spans="1:13" x14ac:dyDescent="0.2">
      <c r="A1127" s="9" t="s">
        <v>693</v>
      </c>
      <c r="B1127" s="10" t="s">
        <v>20</v>
      </c>
      <c r="C1127" s="10" t="s">
        <v>160</v>
      </c>
      <c r="D1127" s="13" t="s">
        <v>694</v>
      </c>
      <c r="E1127" s="11"/>
      <c r="F1127" s="11"/>
      <c r="G1127" s="11"/>
      <c r="H1127" s="11"/>
      <c r="I1127" s="11"/>
      <c r="J1127" s="11"/>
      <c r="K1127" s="12">
        <f>K1131</f>
        <v>6</v>
      </c>
      <c r="L1127" s="12">
        <f>L1131</f>
        <v>100.43</v>
      </c>
      <c r="M1127" s="12">
        <f>M1131</f>
        <v>602.58000000000004</v>
      </c>
    </row>
    <row r="1128" spans="1:13" ht="24" x14ac:dyDescent="0.2">
      <c r="A1128" s="11"/>
      <c r="B1128" s="11"/>
      <c r="C1128" s="11"/>
      <c r="D1128" s="13" t="s">
        <v>695</v>
      </c>
      <c r="E1128" s="11"/>
      <c r="F1128" s="11"/>
      <c r="G1128" s="11"/>
      <c r="H1128" s="11"/>
      <c r="I1128" s="11"/>
      <c r="J1128" s="11"/>
      <c r="K1128" s="11"/>
      <c r="L1128" s="11"/>
      <c r="M1128" s="11"/>
    </row>
    <row r="1129" spans="1:13" x14ac:dyDescent="0.2">
      <c r="A1129" s="11"/>
      <c r="B1129" s="11"/>
      <c r="C1129" s="11"/>
      <c r="D1129" s="30"/>
      <c r="E1129" s="10" t="s">
        <v>696</v>
      </c>
      <c r="F1129" s="14">
        <v>5</v>
      </c>
      <c r="G1129" s="15">
        <v>1.2</v>
      </c>
      <c r="H1129" s="15">
        <v>0</v>
      </c>
      <c r="I1129" s="15">
        <v>0</v>
      </c>
      <c r="J1129" s="12">
        <f>OR(F1129&lt;&gt;0,G1129&lt;&gt;0,H1129&lt;&gt;0,I1129&lt;&gt;0)*(F1129 + (F1129 = 0))*(G1129 + (G1129 = 0))*(H1129 + (H1129 = 0))*(I1129 + (I1129 = 0))</f>
        <v>6</v>
      </c>
      <c r="K1129" s="11"/>
      <c r="L1129" s="11"/>
      <c r="M1129" s="11"/>
    </row>
    <row r="1130" spans="1:13" x14ac:dyDescent="0.2">
      <c r="A1130" s="11"/>
      <c r="B1130" s="11"/>
      <c r="C1130" s="11"/>
      <c r="D1130" s="30"/>
      <c r="E1130" s="10" t="s">
        <v>15</v>
      </c>
      <c r="F1130" s="14"/>
      <c r="G1130" s="15"/>
      <c r="H1130" s="15"/>
      <c r="I1130" s="15"/>
      <c r="J1130" s="12">
        <f>OR(F1130&lt;&gt;0,G1130&lt;&gt;0,H1130&lt;&gt;0,I1130&lt;&gt;0)*(F1130 + (F1130 = 0))*(G1130 + (G1130 = 0))*(H1130 + (H1130 = 0))*(I1130 + (I1130 = 0))</f>
        <v>0</v>
      </c>
      <c r="K1130" s="11"/>
      <c r="L1130" s="11"/>
      <c r="M1130" s="11"/>
    </row>
    <row r="1131" spans="1:13" x14ac:dyDescent="0.2">
      <c r="A1131" s="11"/>
      <c r="B1131" s="11"/>
      <c r="C1131" s="11"/>
      <c r="D1131" s="30"/>
      <c r="E1131" s="11"/>
      <c r="F1131" s="11"/>
      <c r="G1131" s="11"/>
      <c r="H1131" s="11"/>
      <c r="I1131" s="11"/>
      <c r="J1131" s="16" t="s">
        <v>697</v>
      </c>
      <c r="K1131" s="17">
        <f>SUM(J1129:J1130)*1</f>
        <v>6</v>
      </c>
      <c r="L1131" s="15">
        <v>100.43</v>
      </c>
      <c r="M1131" s="17">
        <f>ROUND(K1131*L1131,2)</f>
        <v>602.58000000000004</v>
      </c>
    </row>
    <row r="1132" spans="1:13" ht="1" customHeight="1" x14ac:dyDescent="0.2">
      <c r="A1132" s="18"/>
      <c r="B1132" s="18"/>
      <c r="C1132" s="18"/>
      <c r="D1132" s="31"/>
      <c r="E1132" s="18"/>
      <c r="F1132" s="18"/>
      <c r="G1132" s="18"/>
      <c r="H1132" s="18"/>
      <c r="I1132" s="18"/>
      <c r="J1132" s="18"/>
      <c r="K1132" s="18"/>
      <c r="L1132" s="18"/>
      <c r="M1132" s="18"/>
    </row>
    <row r="1133" spans="1:13" x14ac:dyDescent="0.2">
      <c r="A1133" s="9" t="s">
        <v>698</v>
      </c>
      <c r="B1133" s="10" t="s">
        <v>20</v>
      </c>
      <c r="C1133" s="10" t="s">
        <v>160</v>
      </c>
      <c r="D1133" s="13" t="s">
        <v>699</v>
      </c>
      <c r="E1133" s="11"/>
      <c r="F1133" s="11"/>
      <c r="G1133" s="11"/>
      <c r="H1133" s="11"/>
      <c r="I1133" s="11"/>
      <c r="J1133" s="11"/>
      <c r="K1133" s="12">
        <f>K1137</f>
        <v>1.2</v>
      </c>
      <c r="L1133" s="12">
        <f>L1137</f>
        <v>278.3</v>
      </c>
      <c r="M1133" s="12">
        <f>M1137</f>
        <v>333.96</v>
      </c>
    </row>
    <row r="1134" spans="1:13" ht="48" x14ac:dyDescent="0.2">
      <c r="A1134" s="11"/>
      <c r="B1134" s="11"/>
      <c r="C1134" s="11"/>
      <c r="D1134" s="13" t="s">
        <v>700</v>
      </c>
      <c r="E1134" s="11"/>
      <c r="F1134" s="11"/>
      <c r="G1134" s="11"/>
      <c r="H1134" s="11"/>
      <c r="I1134" s="11"/>
      <c r="J1134" s="11"/>
      <c r="K1134" s="11"/>
      <c r="L1134" s="11"/>
      <c r="M1134" s="11"/>
    </row>
    <row r="1135" spans="1:13" x14ac:dyDescent="0.2">
      <c r="A1135" s="11"/>
      <c r="B1135" s="11"/>
      <c r="C1135" s="11"/>
      <c r="D1135" s="30"/>
      <c r="E1135" s="10" t="s">
        <v>696</v>
      </c>
      <c r="F1135" s="14">
        <v>1.2</v>
      </c>
      <c r="G1135" s="15">
        <v>0</v>
      </c>
      <c r="H1135" s="15">
        <v>0</v>
      </c>
      <c r="I1135" s="15">
        <v>0</v>
      </c>
      <c r="J1135" s="12">
        <f>OR(F1135&lt;&gt;0,G1135&lt;&gt;0,H1135&lt;&gt;0,I1135&lt;&gt;0)*(F1135 + (F1135 = 0))*(G1135 + (G1135 = 0))*(H1135 + (H1135 = 0))*(I1135 + (I1135 = 0))</f>
        <v>1.2</v>
      </c>
      <c r="K1135" s="11"/>
      <c r="L1135" s="11"/>
      <c r="M1135" s="11"/>
    </row>
    <row r="1136" spans="1:13" x14ac:dyDescent="0.2">
      <c r="A1136" s="11"/>
      <c r="B1136" s="11"/>
      <c r="C1136" s="11"/>
      <c r="D1136" s="30"/>
      <c r="E1136" s="10" t="s">
        <v>15</v>
      </c>
      <c r="F1136" s="14"/>
      <c r="G1136" s="15"/>
      <c r="H1136" s="15"/>
      <c r="I1136" s="15"/>
      <c r="J1136" s="12">
        <f>OR(F1136&lt;&gt;0,G1136&lt;&gt;0,H1136&lt;&gt;0,I1136&lt;&gt;0)*(F1136 + (F1136 = 0))*(G1136 + (G1136 = 0))*(H1136 + (H1136 = 0))*(I1136 + (I1136 = 0))</f>
        <v>0</v>
      </c>
      <c r="K1136" s="11"/>
      <c r="L1136" s="11"/>
      <c r="M1136" s="11"/>
    </row>
    <row r="1137" spans="1:13" x14ac:dyDescent="0.2">
      <c r="A1137" s="11"/>
      <c r="B1137" s="11"/>
      <c r="C1137" s="11"/>
      <c r="D1137" s="30"/>
      <c r="E1137" s="11"/>
      <c r="F1137" s="11"/>
      <c r="G1137" s="11"/>
      <c r="H1137" s="11"/>
      <c r="I1137" s="11"/>
      <c r="J1137" s="16" t="s">
        <v>701</v>
      </c>
      <c r="K1137" s="17">
        <f>SUM(J1135:J1136)*1</f>
        <v>1.2</v>
      </c>
      <c r="L1137" s="15">
        <v>278.3</v>
      </c>
      <c r="M1137" s="17">
        <f>ROUND(K1137*L1137,2)</f>
        <v>333.96</v>
      </c>
    </row>
    <row r="1138" spans="1:13" ht="1" customHeight="1" x14ac:dyDescent="0.2">
      <c r="A1138" s="18"/>
      <c r="B1138" s="18"/>
      <c r="C1138" s="18"/>
      <c r="D1138" s="31"/>
      <c r="E1138" s="18"/>
      <c r="F1138" s="18"/>
      <c r="G1138" s="18"/>
      <c r="H1138" s="18"/>
      <c r="I1138" s="18"/>
      <c r="J1138" s="18"/>
      <c r="K1138" s="18"/>
      <c r="L1138" s="18"/>
      <c r="M1138" s="18"/>
    </row>
    <row r="1139" spans="1:13" ht="31.25" customHeight="1" x14ac:dyDescent="0.2">
      <c r="A1139" s="9" t="s">
        <v>702</v>
      </c>
      <c r="B1139" s="10" t="s">
        <v>20</v>
      </c>
      <c r="C1139" s="10" t="s">
        <v>160</v>
      </c>
      <c r="D1139" s="13" t="s">
        <v>703</v>
      </c>
      <c r="E1139" s="11"/>
      <c r="F1139" s="11"/>
      <c r="G1139" s="11"/>
      <c r="H1139" s="11"/>
      <c r="I1139" s="11"/>
      <c r="J1139" s="11"/>
      <c r="K1139" s="12">
        <f>K1166</f>
        <v>259.2</v>
      </c>
      <c r="L1139" s="12">
        <f>L1166</f>
        <v>17.13</v>
      </c>
      <c r="M1139" s="12">
        <f>M1166</f>
        <v>4440.1000000000004</v>
      </c>
    </row>
    <row r="1140" spans="1:13" ht="36" x14ac:dyDescent="0.2">
      <c r="A1140" s="11"/>
      <c r="B1140" s="11"/>
      <c r="C1140" s="11"/>
      <c r="D1140" s="13" t="s">
        <v>704</v>
      </c>
      <c r="E1140" s="11"/>
      <c r="F1140" s="11"/>
      <c r="G1140" s="11"/>
      <c r="H1140" s="11"/>
      <c r="I1140" s="11"/>
      <c r="J1140" s="11"/>
      <c r="K1140" s="11"/>
      <c r="L1140" s="11"/>
      <c r="M1140" s="11"/>
    </row>
    <row r="1141" spans="1:13" x14ac:dyDescent="0.2">
      <c r="A1141" s="11"/>
      <c r="B1141" s="11"/>
      <c r="C1141" s="11"/>
      <c r="D1141" s="30"/>
      <c r="E1141" s="10" t="s">
        <v>630</v>
      </c>
      <c r="F1141" s="14">
        <v>2</v>
      </c>
      <c r="G1141" s="15">
        <v>5.5</v>
      </c>
      <c r="H1141" s="15">
        <v>0</v>
      </c>
      <c r="I1141" s="15">
        <v>0</v>
      </c>
      <c r="J1141" s="12">
        <f t="shared" ref="J1141:J1165" si="18">OR(F1141&lt;&gt;0,G1141&lt;&gt;0,H1141&lt;&gt;0,I1141&lt;&gt;0)*(F1141 + (F1141 = 0))*(G1141 + (G1141 = 0))*(H1141 + (H1141 = 0))*(I1141 + (I1141 = 0))</f>
        <v>11</v>
      </c>
      <c r="K1141" s="11"/>
      <c r="L1141" s="11"/>
      <c r="M1141" s="11"/>
    </row>
    <row r="1142" spans="1:13" x14ac:dyDescent="0.2">
      <c r="A1142" s="11"/>
      <c r="B1142" s="11"/>
      <c r="C1142" s="11"/>
      <c r="D1142" s="30"/>
      <c r="E1142" s="10" t="s">
        <v>15</v>
      </c>
      <c r="F1142" s="14">
        <v>2</v>
      </c>
      <c r="G1142" s="15">
        <v>4.5</v>
      </c>
      <c r="H1142" s="15">
        <v>0</v>
      </c>
      <c r="I1142" s="15">
        <v>0</v>
      </c>
      <c r="J1142" s="12">
        <f t="shared" si="18"/>
        <v>9</v>
      </c>
      <c r="K1142" s="11"/>
      <c r="L1142" s="11"/>
      <c r="M1142" s="11"/>
    </row>
    <row r="1143" spans="1:13" x14ac:dyDescent="0.2">
      <c r="A1143" s="11"/>
      <c r="B1143" s="11"/>
      <c r="C1143" s="11"/>
      <c r="D1143" s="30"/>
      <c r="E1143" s="10" t="s">
        <v>631</v>
      </c>
      <c r="F1143" s="14">
        <v>2</v>
      </c>
      <c r="G1143" s="15">
        <v>4.5</v>
      </c>
      <c r="H1143" s="15">
        <v>0</v>
      </c>
      <c r="I1143" s="15">
        <v>0</v>
      </c>
      <c r="J1143" s="12">
        <f t="shared" si="18"/>
        <v>9</v>
      </c>
      <c r="K1143" s="11"/>
      <c r="L1143" s="11"/>
      <c r="M1143" s="11"/>
    </row>
    <row r="1144" spans="1:13" x14ac:dyDescent="0.2">
      <c r="A1144" s="11"/>
      <c r="B1144" s="11"/>
      <c r="C1144" s="11"/>
      <c r="D1144" s="30"/>
      <c r="E1144" s="10" t="s">
        <v>15</v>
      </c>
      <c r="F1144" s="14">
        <v>2</v>
      </c>
      <c r="G1144" s="15">
        <v>5</v>
      </c>
      <c r="H1144" s="15">
        <v>0</v>
      </c>
      <c r="I1144" s="15">
        <v>0</v>
      </c>
      <c r="J1144" s="12">
        <f t="shared" si="18"/>
        <v>10</v>
      </c>
      <c r="K1144" s="11"/>
      <c r="L1144" s="11"/>
      <c r="M1144" s="11"/>
    </row>
    <row r="1145" spans="1:13" x14ac:dyDescent="0.2">
      <c r="A1145" s="11"/>
      <c r="B1145" s="11"/>
      <c r="C1145" s="11"/>
      <c r="D1145" s="30"/>
      <c r="E1145" s="10" t="s">
        <v>15</v>
      </c>
      <c r="F1145" s="14">
        <v>4</v>
      </c>
      <c r="G1145" s="15">
        <v>3</v>
      </c>
      <c r="H1145" s="15">
        <v>0</v>
      </c>
      <c r="I1145" s="15">
        <v>0</v>
      </c>
      <c r="J1145" s="12">
        <f t="shared" si="18"/>
        <v>12</v>
      </c>
      <c r="K1145" s="11"/>
      <c r="L1145" s="11"/>
      <c r="M1145" s="11"/>
    </row>
    <row r="1146" spans="1:13" x14ac:dyDescent="0.2">
      <c r="A1146" s="11"/>
      <c r="B1146" s="11"/>
      <c r="C1146" s="11"/>
      <c r="D1146" s="30"/>
      <c r="E1146" s="10" t="s">
        <v>15</v>
      </c>
      <c r="F1146" s="14">
        <v>2</v>
      </c>
      <c r="G1146" s="15">
        <v>4</v>
      </c>
      <c r="H1146" s="15">
        <v>0</v>
      </c>
      <c r="I1146" s="15">
        <v>0</v>
      </c>
      <c r="J1146" s="12">
        <f t="shared" si="18"/>
        <v>8</v>
      </c>
      <c r="K1146" s="11"/>
      <c r="L1146" s="11"/>
      <c r="M1146" s="11"/>
    </row>
    <row r="1147" spans="1:13" x14ac:dyDescent="0.2">
      <c r="A1147" s="11"/>
      <c r="B1147" s="11"/>
      <c r="C1147" s="11"/>
      <c r="D1147" s="30"/>
      <c r="E1147" s="10" t="s">
        <v>632</v>
      </c>
      <c r="F1147" s="14">
        <v>2</v>
      </c>
      <c r="G1147" s="15">
        <v>3.5</v>
      </c>
      <c r="H1147" s="15">
        <v>0</v>
      </c>
      <c r="I1147" s="15">
        <v>0</v>
      </c>
      <c r="J1147" s="12">
        <f t="shared" si="18"/>
        <v>7</v>
      </c>
      <c r="K1147" s="11"/>
      <c r="L1147" s="11"/>
      <c r="M1147" s="11"/>
    </row>
    <row r="1148" spans="1:13" x14ac:dyDescent="0.2">
      <c r="A1148" s="11"/>
      <c r="B1148" s="11"/>
      <c r="C1148" s="11"/>
      <c r="D1148" s="30"/>
      <c r="E1148" s="10" t="s">
        <v>15</v>
      </c>
      <c r="F1148" s="14">
        <v>2</v>
      </c>
      <c r="G1148" s="15">
        <v>4.5</v>
      </c>
      <c r="H1148" s="15">
        <v>0</v>
      </c>
      <c r="I1148" s="15">
        <v>0</v>
      </c>
      <c r="J1148" s="12">
        <f t="shared" si="18"/>
        <v>9</v>
      </c>
      <c r="K1148" s="11"/>
      <c r="L1148" s="11"/>
      <c r="M1148" s="11"/>
    </row>
    <row r="1149" spans="1:13" x14ac:dyDescent="0.2">
      <c r="A1149" s="11"/>
      <c r="B1149" s="11"/>
      <c r="C1149" s="11"/>
      <c r="D1149" s="30"/>
      <c r="E1149" s="10" t="s">
        <v>596</v>
      </c>
      <c r="F1149" s="14">
        <v>2</v>
      </c>
      <c r="G1149" s="15">
        <v>2.4</v>
      </c>
      <c r="H1149" s="15">
        <v>0</v>
      </c>
      <c r="I1149" s="15">
        <v>0</v>
      </c>
      <c r="J1149" s="12">
        <f t="shared" si="18"/>
        <v>4.8</v>
      </c>
      <c r="K1149" s="11"/>
      <c r="L1149" s="11"/>
      <c r="M1149" s="11"/>
    </row>
    <row r="1150" spans="1:13" x14ac:dyDescent="0.2">
      <c r="A1150" s="11"/>
      <c r="B1150" s="11"/>
      <c r="C1150" s="11"/>
      <c r="D1150" s="30"/>
      <c r="E1150" s="10" t="s">
        <v>15</v>
      </c>
      <c r="F1150" s="14">
        <v>2</v>
      </c>
      <c r="G1150" s="15">
        <v>4</v>
      </c>
      <c r="H1150" s="15">
        <v>0</v>
      </c>
      <c r="I1150" s="15">
        <v>0</v>
      </c>
      <c r="J1150" s="12">
        <f t="shared" si="18"/>
        <v>8</v>
      </c>
      <c r="K1150" s="11"/>
      <c r="L1150" s="11"/>
      <c r="M1150" s="11"/>
    </row>
    <row r="1151" spans="1:13" x14ac:dyDescent="0.2">
      <c r="A1151" s="11"/>
      <c r="B1151" s="11"/>
      <c r="C1151" s="11"/>
      <c r="D1151" s="30"/>
      <c r="E1151" s="10" t="s">
        <v>15</v>
      </c>
      <c r="F1151" s="14">
        <v>2</v>
      </c>
      <c r="G1151" s="15">
        <v>1.6</v>
      </c>
      <c r="H1151" s="15">
        <v>0</v>
      </c>
      <c r="I1151" s="15">
        <v>0</v>
      </c>
      <c r="J1151" s="12">
        <f t="shared" si="18"/>
        <v>3.2</v>
      </c>
      <c r="K1151" s="11"/>
      <c r="L1151" s="11"/>
      <c r="M1151" s="11"/>
    </row>
    <row r="1152" spans="1:13" x14ac:dyDescent="0.2">
      <c r="A1152" s="11"/>
      <c r="B1152" s="11"/>
      <c r="C1152" s="11"/>
      <c r="D1152" s="30"/>
      <c r="E1152" s="10" t="s">
        <v>15</v>
      </c>
      <c r="F1152" s="14">
        <v>2</v>
      </c>
      <c r="G1152" s="15">
        <v>7.8</v>
      </c>
      <c r="H1152" s="15">
        <v>0</v>
      </c>
      <c r="I1152" s="15">
        <v>0</v>
      </c>
      <c r="J1152" s="12">
        <f t="shared" si="18"/>
        <v>15.6</v>
      </c>
      <c r="K1152" s="11"/>
      <c r="L1152" s="11"/>
      <c r="M1152" s="11"/>
    </row>
    <row r="1153" spans="1:13" x14ac:dyDescent="0.2">
      <c r="A1153" s="11"/>
      <c r="B1153" s="11"/>
      <c r="C1153" s="11"/>
      <c r="D1153" s="30"/>
      <c r="E1153" s="10" t="s">
        <v>15</v>
      </c>
      <c r="F1153" s="14">
        <v>2</v>
      </c>
      <c r="G1153" s="15">
        <v>0.5</v>
      </c>
      <c r="H1153" s="15">
        <v>0</v>
      </c>
      <c r="I1153" s="15">
        <v>0</v>
      </c>
      <c r="J1153" s="12">
        <f t="shared" si="18"/>
        <v>1</v>
      </c>
      <c r="K1153" s="11"/>
      <c r="L1153" s="11"/>
      <c r="M1153" s="11"/>
    </row>
    <row r="1154" spans="1:13" x14ac:dyDescent="0.2">
      <c r="A1154" s="11"/>
      <c r="B1154" s="11"/>
      <c r="C1154" s="11"/>
      <c r="D1154" s="30"/>
      <c r="E1154" s="10" t="s">
        <v>15</v>
      </c>
      <c r="F1154" s="14">
        <v>2</v>
      </c>
      <c r="G1154" s="15">
        <v>2.5</v>
      </c>
      <c r="H1154" s="15">
        <v>0</v>
      </c>
      <c r="I1154" s="15">
        <v>0</v>
      </c>
      <c r="J1154" s="12">
        <f t="shared" si="18"/>
        <v>5</v>
      </c>
      <c r="K1154" s="11"/>
      <c r="L1154" s="11"/>
      <c r="M1154" s="11"/>
    </row>
    <row r="1155" spans="1:13" x14ac:dyDescent="0.2">
      <c r="A1155" s="11"/>
      <c r="B1155" s="11"/>
      <c r="C1155" s="11"/>
      <c r="D1155" s="30"/>
      <c r="E1155" s="10" t="s">
        <v>15</v>
      </c>
      <c r="F1155" s="14">
        <v>2</v>
      </c>
      <c r="G1155" s="15">
        <v>1.8</v>
      </c>
      <c r="H1155" s="15">
        <v>0</v>
      </c>
      <c r="I1155" s="15">
        <v>0</v>
      </c>
      <c r="J1155" s="12">
        <f t="shared" si="18"/>
        <v>3.6</v>
      </c>
      <c r="K1155" s="11"/>
      <c r="L1155" s="11"/>
      <c r="M1155" s="11"/>
    </row>
    <row r="1156" spans="1:13" x14ac:dyDescent="0.2">
      <c r="A1156" s="11"/>
      <c r="B1156" s="11"/>
      <c r="C1156" s="11"/>
      <c r="D1156" s="30"/>
      <c r="E1156" s="10" t="s">
        <v>652</v>
      </c>
      <c r="F1156" s="14">
        <v>2</v>
      </c>
      <c r="G1156" s="15">
        <v>2</v>
      </c>
      <c r="H1156" s="15">
        <v>0</v>
      </c>
      <c r="I1156" s="15">
        <v>0</v>
      </c>
      <c r="J1156" s="12">
        <f t="shared" si="18"/>
        <v>4</v>
      </c>
      <c r="K1156" s="11"/>
      <c r="L1156" s="11"/>
      <c r="M1156" s="11"/>
    </row>
    <row r="1157" spans="1:13" x14ac:dyDescent="0.2">
      <c r="A1157" s="11"/>
      <c r="B1157" s="11"/>
      <c r="C1157" s="11"/>
      <c r="D1157" s="30"/>
      <c r="E1157" s="10" t="s">
        <v>379</v>
      </c>
      <c r="F1157" s="14">
        <v>2</v>
      </c>
      <c r="G1157" s="15">
        <v>14</v>
      </c>
      <c r="H1157" s="15">
        <v>0</v>
      </c>
      <c r="I1157" s="15">
        <v>0</v>
      </c>
      <c r="J1157" s="12">
        <f t="shared" si="18"/>
        <v>28</v>
      </c>
      <c r="K1157" s="11"/>
      <c r="L1157" s="11"/>
      <c r="M1157" s="11"/>
    </row>
    <row r="1158" spans="1:13" x14ac:dyDescent="0.2">
      <c r="A1158" s="11"/>
      <c r="B1158" s="11"/>
      <c r="C1158" s="11"/>
      <c r="D1158" s="30"/>
      <c r="E1158" s="10" t="s">
        <v>15</v>
      </c>
      <c r="F1158" s="14">
        <v>4</v>
      </c>
      <c r="G1158" s="15">
        <v>1</v>
      </c>
      <c r="H1158" s="15">
        <v>0</v>
      </c>
      <c r="I1158" s="15">
        <v>0</v>
      </c>
      <c r="J1158" s="12">
        <f t="shared" si="18"/>
        <v>4</v>
      </c>
      <c r="K1158" s="11"/>
      <c r="L1158" s="11"/>
      <c r="M1158" s="11"/>
    </row>
    <row r="1159" spans="1:13" x14ac:dyDescent="0.2">
      <c r="A1159" s="11"/>
      <c r="B1159" s="11"/>
      <c r="C1159" s="11"/>
      <c r="D1159" s="30"/>
      <c r="E1159" s="10" t="s">
        <v>380</v>
      </c>
      <c r="F1159" s="14">
        <v>4</v>
      </c>
      <c r="G1159" s="15">
        <v>1</v>
      </c>
      <c r="H1159" s="15">
        <v>0</v>
      </c>
      <c r="I1159" s="15">
        <v>0</v>
      </c>
      <c r="J1159" s="12">
        <f t="shared" si="18"/>
        <v>4</v>
      </c>
      <c r="K1159" s="11"/>
      <c r="L1159" s="11"/>
      <c r="M1159" s="11"/>
    </row>
    <row r="1160" spans="1:13" x14ac:dyDescent="0.2">
      <c r="A1160" s="11"/>
      <c r="B1160" s="11"/>
      <c r="C1160" s="11"/>
      <c r="D1160" s="30"/>
      <c r="E1160" s="10" t="s">
        <v>15</v>
      </c>
      <c r="F1160" s="14">
        <v>2</v>
      </c>
      <c r="G1160" s="15">
        <v>4</v>
      </c>
      <c r="H1160" s="15">
        <v>0</v>
      </c>
      <c r="I1160" s="15">
        <v>0</v>
      </c>
      <c r="J1160" s="12">
        <f t="shared" si="18"/>
        <v>8</v>
      </c>
      <c r="K1160" s="11"/>
      <c r="L1160" s="11"/>
      <c r="M1160" s="11"/>
    </row>
    <row r="1161" spans="1:13" x14ac:dyDescent="0.2">
      <c r="A1161" s="11"/>
      <c r="B1161" s="11"/>
      <c r="C1161" s="11"/>
      <c r="D1161" s="30"/>
      <c r="E1161" s="10" t="s">
        <v>389</v>
      </c>
      <c r="F1161" s="14">
        <v>4</v>
      </c>
      <c r="G1161" s="15">
        <v>4</v>
      </c>
      <c r="H1161" s="15">
        <v>0</v>
      </c>
      <c r="I1161" s="15">
        <v>0</v>
      </c>
      <c r="J1161" s="12">
        <f t="shared" si="18"/>
        <v>16</v>
      </c>
      <c r="K1161" s="11"/>
      <c r="L1161" s="11"/>
      <c r="M1161" s="11"/>
    </row>
    <row r="1162" spans="1:13" x14ac:dyDescent="0.2">
      <c r="A1162" s="11"/>
      <c r="B1162" s="11"/>
      <c r="C1162" s="11"/>
      <c r="D1162" s="30"/>
      <c r="E1162" s="10" t="s">
        <v>15</v>
      </c>
      <c r="F1162" s="14">
        <v>2</v>
      </c>
      <c r="G1162" s="15">
        <v>14</v>
      </c>
      <c r="H1162" s="15">
        <v>0</v>
      </c>
      <c r="I1162" s="15">
        <v>0</v>
      </c>
      <c r="J1162" s="12">
        <f t="shared" si="18"/>
        <v>28</v>
      </c>
      <c r="K1162" s="11"/>
      <c r="L1162" s="11"/>
      <c r="M1162" s="11"/>
    </row>
    <row r="1163" spans="1:13" x14ac:dyDescent="0.2">
      <c r="A1163" s="11"/>
      <c r="B1163" s="11"/>
      <c r="C1163" s="11"/>
      <c r="D1163" s="30"/>
      <c r="E1163" s="10" t="s">
        <v>15</v>
      </c>
      <c r="F1163" s="14">
        <v>2</v>
      </c>
      <c r="G1163" s="15">
        <v>8.5</v>
      </c>
      <c r="H1163" s="15">
        <v>0</v>
      </c>
      <c r="I1163" s="15">
        <v>0</v>
      </c>
      <c r="J1163" s="12">
        <f t="shared" si="18"/>
        <v>17</v>
      </c>
      <c r="K1163" s="11"/>
      <c r="L1163" s="11"/>
      <c r="M1163" s="11"/>
    </row>
    <row r="1164" spans="1:13" x14ac:dyDescent="0.2">
      <c r="A1164" s="11"/>
      <c r="B1164" s="11"/>
      <c r="C1164" s="11"/>
      <c r="D1164" s="30"/>
      <c r="E1164" s="10" t="s">
        <v>15</v>
      </c>
      <c r="F1164" s="14">
        <v>2</v>
      </c>
      <c r="G1164" s="15">
        <v>17</v>
      </c>
      <c r="H1164" s="15">
        <v>0</v>
      </c>
      <c r="I1164" s="15">
        <v>0</v>
      </c>
      <c r="J1164" s="12">
        <f t="shared" si="18"/>
        <v>34</v>
      </c>
      <c r="K1164" s="11"/>
      <c r="L1164" s="11"/>
      <c r="M1164" s="11"/>
    </row>
    <row r="1165" spans="1:13" x14ac:dyDescent="0.2">
      <c r="A1165" s="11"/>
      <c r="B1165" s="11"/>
      <c r="C1165" s="11"/>
      <c r="D1165" s="30"/>
      <c r="E1165" s="10" t="s">
        <v>15</v>
      </c>
      <c r="F1165" s="14"/>
      <c r="G1165" s="15"/>
      <c r="H1165" s="15"/>
      <c r="I1165" s="15"/>
      <c r="J1165" s="12">
        <f t="shared" si="18"/>
        <v>0</v>
      </c>
      <c r="K1165" s="11"/>
      <c r="L1165" s="11"/>
      <c r="M1165" s="11"/>
    </row>
    <row r="1166" spans="1:13" x14ac:dyDescent="0.2">
      <c r="A1166" s="11"/>
      <c r="B1166" s="11"/>
      <c r="C1166" s="11"/>
      <c r="D1166" s="30"/>
      <c r="E1166" s="11"/>
      <c r="F1166" s="11"/>
      <c r="G1166" s="11"/>
      <c r="H1166" s="11"/>
      <c r="I1166" s="11"/>
      <c r="J1166" s="16" t="s">
        <v>705</v>
      </c>
      <c r="K1166" s="17">
        <f>SUM(J1141:J1165)*1</f>
        <v>259.2</v>
      </c>
      <c r="L1166" s="15">
        <v>17.13</v>
      </c>
      <c r="M1166" s="17">
        <f>ROUND(K1166*L1166,2)</f>
        <v>4440.1000000000004</v>
      </c>
    </row>
    <row r="1167" spans="1:13" ht="1" customHeight="1" x14ac:dyDescent="0.2">
      <c r="A1167" s="18"/>
      <c r="B1167" s="18"/>
      <c r="C1167" s="18"/>
      <c r="D1167" s="31"/>
      <c r="E1167" s="18"/>
      <c r="F1167" s="18"/>
      <c r="G1167" s="18"/>
      <c r="H1167" s="18"/>
      <c r="I1167" s="18"/>
      <c r="J1167" s="18"/>
      <c r="K1167" s="18"/>
      <c r="L1167" s="18"/>
      <c r="M1167" s="18"/>
    </row>
    <row r="1168" spans="1:13" x14ac:dyDescent="0.2">
      <c r="A1168" s="9" t="s">
        <v>706</v>
      </c>
      <c r="B1168" s="10" t="s">
        <v>20</v>
      </c>
      <c r="C1168" s="10" t="s">
        <v>21</v>
      </c>
      <c r="D1168" s="13" t="s">
        <v>707</v>
      </c>
      <c r="E1168" s="11"/>
      <c r="F1168" s="11"/>
      <c r="G1168" s="11"/>
      <c r="H1168" s="11"/>
      <c r="I1168" s="11"/>
      <c r="J1168" s="11"/>
      <c r="K1168" s="12">
        <f>K1172</f>
        <v>629.95000000000005</v>
      </c>
      <c r="L1168" s="12">
        <f>L1172</f>
        <v>59.23</v>
      </c>
      <c r="M1168" s="12">
        <f>M1172</f>
        <v>37311.94</v>
      </c>
    </row>
    <row r="1169" spans="1:13" x14ac:dyDescent="0.2">
      <c r="A1169" s="11"/>
      <c r="B1169" s="11"/>
      <c r="C1169" s="11"/>
      <c r="D1169" s="13" t="s">
        <v>708</v>
      </c>
      <c r="E1169" s="11"/>
      <c r="F1169" s="11"/>
      <c r="G1169" s="11"/>
      <c r="H1169" s="11"/>
      <c r="I1169" s="11"/>
      <c r="J1169" s="11"/>
      <c r="K1169" s="11"/>
      <c r="L1169" s="11"/>
      <c r="M1169" s="11"/>
    </row>
    <row r="1170" spans="1:13" x14ac:dyDescent="0.2">
      <c r="A1170" s="11"/>
      <c r="B1170" s="11"/>
      <c r="C1170" s="11"/>
      <c r="D1170" s="30"/>
      <c r="E1170" s="10" t="s">
        <v>15</v>
      </c>
      <c r="F1170" s="14">
        <v>629.95000000000005</v>
      </c>
      <c r="G1170" s="15">
        <v>0</v>
      </c>
      <c r="H1170" s="15">
        <v>0</v>
      </c>
      <c r="I1170" s="15">
        <v>0</v>
      </c>
      <c r="J1170" s="12">
        <f>OR(F1170&lt;&gt;0,G1170&lt;&gt;0,H1170&lt;&gt;0,I1170&lt;&gt;0)*(F1170 + (F1170 = 0))*(G1170 + (G1170 = 0))*(H1170 + (H1170 = 0))*(I1170 + (I1170 = 0))</f>
        <v>629.95000000000005</v>
      </c>
      <c r="K1170" s="11"/>
      <c r="L1170" s="11"/>
      <c r="M1170" s="11"/>
    </row>
    <row r="1171" spans="1:13" x14ac:dyDescent="0.2">
      <c r="A1171" s="11"/>
      <c r="B1171" s="11"/>
      <c r="C1171" s="11"/>
      <c r="D1171" s="30"/>
      <c r="E1171" s="10" t="s">
        <v>15</v>
      </c>
      <c r="F1171" s="14"/>
      <c r="G1171" s="15"/>
      <c r="H1171" s="15"/>
      <c r="I1171" s="15"/>
      <c r="J1171" s="12">
        <f>OR(F1171&lt;&gt;0,G1171&lt;&gt;0,H1171&lt;&gt;0,I1171&lt;&gt;0)*(F1171 + (F1171 = 0))*(G1171 + (G1171 = 0))*(H1171 + (H1171 = 0))*(I1171 + (I1171 = 0))</f>
        <v>0</v>
      </c>
      <c r="K1171" s="11"/>
      <c r="L1171" s="11"/>
      <c r="M1171" s="11"/>
    </row>
    <row r="1172" spans="1:13" x14ac:dyDescent="0.2">
      <c r="A1172" s="11"/>
      <c r="B1172" s="11"/>
      <c r="C1172" s="11"/>
      <c r="D1172" s="30"/>
      <c r="E1172" s="11"/>
      <c r="F1172" s="11"/>
      <c r="G1172" s="11"/>
      <c r="H1172" s="11"/>
      <c r="I1172" s="11"/>
      <c r="J1172" s="16" t="s">
        <v>709</v>
      </c>
      <c r="K1172" s="17">
        <f>SUM(J1170:J1171)*1</f>
        <v>629.95000000000005</v>
      </c>
      <c r="L1172" s="15">
        <v>59.23</v>
      </c>
      <c r="M1172" s="17">
        <f>ROUND(K1172*L1172,2)</f>
        <v>37311.94</v>
      </c>
    </row>
    <row r="1173" spans="1:13" ht="1" customHeight="1" x14ac:dyDescent="0.2">
      <c r="A1173" s="18"/>
      <c r="B1173" s="18"/>
      <c r="C1173" s="18"/>
      <c r="D1173" s="31"/>
      <c r="E1173" s="18"/>
      <c r="F1173" s="18"/>
      <c r="G1173" s="18"/>
      <c r="H1173" s="18"/>
      <c r="I1173" s="18"/>
      <c r="J1173" s="18"/>
      <c r="K1173" s="18"/>
      <c r="L1173" s="18"/>
      <c r="M1173" s="18"/>
    </row>
    <row r="1174" spans="1:13" x14ac:dyDescent="0.2">
      <c r="A1174" s="9" t="s">
        <v>710</v>
      </c>
      <c r="B1174" s="10" t="s">
        <v>20</v>
      </c>
      <c r="C1174" s="10" t="s">
        <v>21</v>
      </c>
      <c r="D1174" s="13" t="s">
        <v>711</v>
      </c>
      <c r="E1174" s="11"/>
      <c r="F1174" s="11"/>
      <c r="G1174" s="11"/>
      <c r="H1174" s="11"/>
      <c r="I1174" s="11"/>
      <c r="J1174" s="11"/>
      <c r="K1174" s="12">
        <f>K1177</f>
        <v>1580</v>
      </c>
      <c r="L1174" s="12">
        <f>L1177</f>
        <v>16.940000000000001</v>
      </c>
      <c r="M1174" s="12">
        <f>M1177</f>
        <v>26765.200000000001</v>
      </c>
    </row>
    <row r="1175" spans="1:13" x14ac:dyDescent="0.2">
      <c r="A1175" s="11"/>
      <c r="B1175" s="11"/>
      <c r="C1175" s="11"/>
      <c r="D1175" s="30"/>
      <c r="E1175" s="10" t="s">
        <v>712</v>
      </c>
      <c r="F1175" s="14">
        <v>1580</v>
      </c>
      <c r="G1175" s="15">
        <v>0</v>
      </c>
      <c r="H1175" s="15">
        <v>0</v>
      </c>
      <c r="I1175" s="15">
        <v>0</v>
      </c>
      <c r="J1175" s="12">
        <f>OR(F1175&lt;&gt;0,G1175&lt;&gt;0,H1175&lt;&gt;0,I1175&lt;&gt;0)*(F1175 + (F1175 = 0))*(G1175 + (G1175 = 0))*(H1175 + (H1175 = 0))*(I1175 + (I1175 = 0))</f>
        <v>1580</v>
      </c>
      <c r="K1175" s="11"/>
      <c r="L1175" s="11"/>
      <c r="M1175" s="11"/>
    </row>
    <row r="1176" spans="1:13" x14ac:dyDescent="0.2">
      <c r="A1176" s="11"/>
      <c r="B1176" s="11"/>
      <c r="C1176" s="11"/>
      <c r="D1176" s="30"/>
      <c r="E1176" s="10" t="s">
        <v>15</v>
      </c>
      <c r="F1176" s="14"/>
      <c r="G1176" s="15"/>
      <c r="H1176" s="15"/>
      <c r="I1176" s="15"/>
      <c r="J1176" s="12">
        <f>OR(F1176&lt;&gt;0,G1176&lt;&gt;0,H1176&lt;&gt;0,I1176&lt;&gt;0)*(F1176 + (F1176 = 0))*(G1176 + (G1176 = 0))*(H1176 + (H1176 = 0))*(I1176 + (I1176 = 0))</f>
        <v>0</v>
      </c>
      <c r="K1176" s="11"/>
      <c r="L1176" s="11"/>
      <c r="M1176" s="11"/>
    </row>
    <row r="1177" spans="1:13" x14ac:dyDescent="0.2">
      <c r="A1177" s="11"/>
      <c r="B1177" s="11"/>
      <c r="C1177" s="11"/>
      <c r="D1177" s="30"/>
      <c r="E1177" s="11"/>
      <c r="F1177" s="11"/>
      <c r="G1177" s="11"/>
      <c r="H1177" s="11"/>
      <c r="I1177" s="11"/>
      <c r="J1177" s="16" t="s">
        <v>713</v>
      </c>
      <c r="K1177" s="17">
        <f>SUM(J1175:J1176)*1</f>
        <v>1580</v>
      </c>
      <c r="L1177" s="15">
        <v>16.940000000000001</v>
      </c>
      <c r="M1177" s="17">
        <f>ROUND(K1177*L1177,2)</f>
        <v>26765.200000000001</v>
      </c>
    </row>
    <row r="1178" spans="1:13" ht="1" customHeight="1" x14ac:dyDescent="0.2">
      <c r="A1178" s="18"/>
      <c r="B1178" s="18"/>
      <c r="C1178" s="18"/>
      <c r="D1178" s="31"/>
      <c r="E1178" s="18"/>
      <c r="F1178" s="18"/>
      <c r="G1178" s="18"/>
      <c r="H1178" s="18"/>
      <c r="I1178" s="18"/>
      <c r="J1178" s="18"/>
      <c r="K1178" s="18"/>
      <c r="L1178" s="18"/>
      <c r="M1178" s="18"/>
    </row>
    <row r="1179" spans="1:13" x14ac:dyDescent="0.2">
      <c r="A1179" s="9" t="s">
        <v>714</v>
      </c>
      <c r="B1179" s="10" t="s">
        <v>20</v>
      </c>
      <c r="C1179" s="10" t="s">
        <v>160</v>
      </c>
      <c r="D1179" s="13" t="s">
        <v>715</v>
      </c>
      <c r="E1179" s="11"/>
      <c r="F1179" s="11"/>
      <c r="G1179" s="11"/>
      <c r="H1179" s="11"/>
      <c r="I1179" s="11"/>
      <c r="J1179" s="11"/>
      <c r="K1179" s="12">
        <f>K1182</f>
        <v>60</v>
      </c>
      <c r="L1179" s="12">
        <f>L1182</f>
        <v>33.880000000000003</v>
      </c>
      <c r="M1179" s="12">
        <f>M1182</f>
        <v>2032.8</v>
      </c>
    </row>
    <row r="1180" spans="1:13" x14ac:dyDescent="0.2">
      <c r="A1180" s="11"/>
      <c r="B1180" s="11"/>
      <c r="C1180" s="11"/>
      <c r="D1180" s="30"/>
      <c r="E1180" s="10" t="s">
        <v>15</v>
      </c>
      <c r="F1180" s="14">
        <v>60</v>
      </c>
      <c r="G1180" s="15">
        <v>0</v>
      </c>
      <c r="H1180" s="15">
        <v>0</v>
      </c>
      <c r="I1180" s="15">
        <v>0</v>
      </c>
      <c r="J1180" s="12">
        <f>OR(F1180&lt;&gt;0,G1180&lt;&gt;0,H1180&lt;&gt;0,I1180&lt;&gt;0)*(F1180 + (F1180 = 0))*(G1180 + (G1180 = 0))*(H1180 + (H1180 = 0))*(I1180 + (I1180 = 0))</f>
        <v>60</v>
      </c>
      <c r="K1180" s="11"/>
      <c r="L1180" s="11"/>
      <c r="M1180" s="11"/>
    </row>
    <row r="1181" spans="1:13" x14ac:dyDescent="0.2">
      <c r="A1181" s="11"/>
      <c r="B1181" s="11"/>
      <c r="C1181" s="11"/>
      <c r="D1181" s="30"/>
      <c r="E1181" s="10" t="s">
        <v>15</v>
      </c>
      <c r="F1181" s="14"/>
      <c r="G1181" s="15"/>
      <c r="H1181" s="15"/>
      <c r="I1181" s="15"/>
      <c r="J1181" s="12">
        <f>OR(F1181&lt;&gt;0,G1181&lt;&gt;0,H1181&lt;&gt;0,I1181&lt;&gt;0)*(F1181 + (F1181 = 0))*(G1181 + (G1181 = 0))*(H1181 + (H1181 = 0))*(I1181 + (I1181 = 0))</f>
        <v>0</v>
      </c>
      <c r="K1181" s="11"/>
      <c r="L1181" s="11"/>
      <c r="M1181" s="11"/>
    </row>
    <row r="1182" spans="1:13" x14ac:dyDescent="0.2">
      <c r="A1182" s="11"/>
      <c r="B1182" s="11"/>
      <c r="C1182" s="11"/>
      <c r="D1182" s="30"/>
      <c r="E1182" s="11"/>
      <c r="F1182" s="11"/>
      <c r="G1182" s="11"/>
      <c r="H1182" s="11"/>
      <c r="I1182" s="11"/>
      <c r="J1182" s="16" t="s">
        <v>716</v>
      </c>
      <c r="K1182" s="17">
        <f>SUM(J1180:J1181)*1</f>
        <v>60</v>
      </c>
      <c r="L1182" s="15">
        <v>33.880000000000003</v>
      </c>
      <c r="M1182" s="17">
        <f>ROUND(K1182*L1182,2)</f>
        <v>2032.8</v>
      </c>
    </row>
    <row r="1183" spans="1:13" ht="1" customHeight="1" x14ac:dyDescent="0.2">
      <c r="A1183" s="18"/>
      <c r="B1183" s="18"/>
      <c r="C1183" s="18"/>
      <c r="D1183" s="31"/>
      <c r="E1183" s="18"/>
      <c r="F1183" s="18"/>
      <c r="G1183" s="18"/>
      <c r="H1183" s="18"/>
      <c r="I1183" s="18"/>
      <c r="J1183" s="18"/>
      <c r="K1183" s="18"/>
      <c r="L1183" s="18"/>
      <c r="M1183" s="18"/>
    </row>
    <row r="1184" spans="1:13" x14ac:dyDescent="0.2">
      <c r="A1184" s="11"/>
      <c r="B1184" s="11"/>
      <c r="C1184" s="11"/>
      <c r="D1184" s="30"/>
      <c r="E1184" s="11"/>
      <c r="F1184" s="11"/>
      <c r="G1184" s="11"/>
      <c r="H1184" s="11"/>
      <c r="I1184" s="11"/>
      <c r="J1184" s="16" t="s">
        <v>717</v>
      </c>
      <c r="K1184" s="15">
        <v>1</v>
      </c>
      <c r="L1184" s="17">
        <f>M904+M910+M916+M922+M928+M934+M940+M953+M974+M980+M989+M996+M1003+M1009+M1038+M1045+M1071+M1077+M1084+M1091+M1097+M1103+M1109+M1115+M1121+M1127+M1133+M1139+M1168+M1174+M1179</f>
        <v>263131.99</v>
      </c>
      <c r="M1184" s="17">
        <f>ROUND(K1184*L1184,2)</f>
        <v>263131.99</v>
      </c>
    </row>
    <row r="1185" spans="1:13" ht="1" customHeight="1" x14ac:dyDescent="0.2">
      <c r="A1185" s="18"/>
      <c r="B1185" s="18"/>
      <c r="C1185" s="18"/>
      <c r="D1185" s="31"/>
      <c r="E1185" s="18"/>
      <c r="F1185" s="18"/>
      <c r="G1185" s="18"/>
      <c r="H1185" s="18"/>
      <c r="I1185" s="18"/>
      <c r="J1185" s="18"/>
      <c r="K1185" s="18"/>
      <c r="L1185" s="18"/>
      <c r="M1185" s="18"/>
    </row>
    <row r="1186" spans="1:13" x14ac:dyDescent="0.2">
      <c r="A1186" s="19" t="s">
        <v>718</v>
      </c>
      <c r="B1186" s="19" t="s">
        <v>14</v>
      </c>
      <c r="C1186" s="19" t="s">
        <v>15</v>
      </c>
      <c r="D1186" s="32" t="s">
        <v>719</v>
      </c>
      <c r="E1186" s="20"/>
      <c r="F1186" s="20"/>
      <c r="G1186" s="20"/>
      <c r="H1186" s="20"/>
      <c r="I1186" s="20"/>
      <c r="J1186" s="20"/>
      <c r="K1186" s="21">
        <f>K1270</f>
        <v>1</v>
      </c>
      <c r="L1186" s="21">
        <f>L1270</f>
        <v>171379.96</v>
      </c>
      <c r="M1186" s="21">
        <f>M1270</f>
        <v>171379.96</v>
      </c>
    </row>
    <row r="1187" spans="1:13" x14ac:dyDescent="0.2">
      <c r="A1187" s="9" t="s">
        <v>720</v>
      </c>
      <c r="B1187" s="10" t="s">
        <v>20</v>
      </c>
      <c r="C1187" s="10" t="s">
        <v>92</v>
      </c>
      <c r="D1187" s="13" t="s">
        <v>721</v>
      </c>
      <c r="E1187" s="11"/>
      <c r="F1187" s="11"/>
      <c r="G1187" s="11"/>
      <c r="H1187" s="11"/>
      <c r="I1187" s="11"/>
      <c r="J1187" s="11"/>
      <c r="K1187" s="12">
        <f>K1191</f>
        <v>4</v>
      </c>
      <c r="L1187" s="12">
        <f>L1191</f>
        <v>491.44</v>
      </c>
      <c r="M1187" s="12">
        <f>M1191</f>
        <v>1965.76</v>
      </c>
    </row>
    <row r="1188" spans="1:13" ht="48" x14ac:dyDescent="0.2">
      <c r="A1188" s="11"/>
      <c r="B1188" s="11"/>
      <c r="C1188" s="11"/>
      <c r="D1188" s="13" t="s">
        <v>722</v>
      </c>
      <c r="E1188" s="11"/>
      <c r="F1188" s="11"/>
      <c r="G1188" s="11"/>
      <c r="H1188" s="11"/>
      <c r="I1188" s="11"/>
      <c r="J1188" s="11"/>
      <c r="K1188" s="11"/>
      <c r="L1188" s="11"/>
      <c r="M1188" s="11"/>
    </row>
    <row r="1189" spans="1:13" x14ac:dyDescent="0.2">
      <c r="A1189" s="11"/>
      <c r="B1189" s="11"/>
      <c r="C1189" s="11"/>
      <c r="D1189" s="30"/>
      <c r="E1189" s="10" t="s">
        <v>723</v>
      </c>
      <c r="F1189" s="14">
        <v>4</v>
      </c>
      <c r="G1189" s="15">
        <v>0</v>
      </c>
      <c r="H1189" s="15">
        <v>0</v>
      </c>
      <c r="I1189" s="15">
        <v>0</v>
      </c>
      <c r="J1189" s="12">
        <f>OR(F1189&lt;&gt;0,G1189&lt;&gt;0,H1189&lt;&gt;0,I1189&lt;&gt;0)*(F1189 + (F1189 = 0))*(G1189 + (G1189 = 0))*(H1189 + (H1189 = 0))*(I1189 + (I1189 = 0))</f>
        <v>4</v>
      </c>
      <c r="K1189" s="11"/>
      <c r="L1189" s="11"/>
      <c r="M1189" s="11"/>
    </row>
    <row r="1190" spans="1:13" x14ac:dyDescent="0.2">
      <c r="A1190" s="11"/>
      <c r="B1190" s="11"/>
      <c r="C1190" s="11"/>
      <c r="D1190" s="30"/>
      <c r="E1190" s="10" t="s">
        <v>15</v>
      </c>
      <c r="F1190" s="14"/>
      <c r="G1190" s="15"/>
      <c r="H1190" s="15"/>
      <c r="I1190" s="15"/>
      <c r="J1190" s="12">
        <f>OR(F1190&lt;&gt;0,G1190&lt;&gt;0,H1190&lt;&gt;0,I1190&lt;&gt;0)*(F1190 + (F1190 = 0))*(G1190 + (G1190 = 0))*(H1190 + (H1190 = 0))*(I1190 + (I1190 = 0))</f>
        <v>0</v>
      </c>
      <c r="K1190" s="11"/>
      <c r="L1190" s="11"/>
      <c r="M1190" s="11"/>
    </row>
    <row r="1191" spans="1:13" x14ac:dyDescent="0.2">
      <c r="A1191" s="11"/>
      <c r="B1191" s="11"/>
      <c r="C1191" s="11"/>
      <c r="D1191" s="30"/>
      <c r="E1191" s="11"/>
      <c r="F1191" s="11"/>
      <c r="G1191" s="11"/>
      <c r="H1191" s="11"/>
      <c r="I1191" s="11"/>
      <c r="J1191" s="16" t="s">
        <v>724</v>
      </c>
      <c r="K1191" s="17">
        <f>SUM(J1189:J1190)*1</f>
        <v>4</v>
      </c>
      <c r="L1191" s="15">
        <v>491.44</v>
      </c>
      <c r="M1191" s="17">
        <f>ROUND(K1191*L1191,2)</f>
        <v>1965.76</v>
      </c>
    </row>
    <row r="1192" spans="1:13" ht="1" customHeight="1" x14ac:dyDescent="0.2">
      <c r="A1192" s="18"/>
      <c r="B1192" s="18"/>
      <c r="C1192" s="18"/>
      <c r="D1192" s="31"/>
      <c r="E1192" s="18"/>
      <c r="F1192" s="18"/>
      <c r="G1192" s="18"/>
      <c r="H1192" s="18"/>
      <c r="I1192" s="18"/>
      <c r="J1192" s="18"/>
      <c r="K1192" s="18"/>
      <c r="L1192" s="18"/>
      <c r="M1192" s="18"/>
    </row>
    <row r="1193" spans="1:13" x14ac:dyDescent="0.2">
      <c r="A1193" s="9" t="s">
        <v>725</v>
      </c>
      <c r="B1193" s="10" t="s">
        <v>20</v>
      </c>
      <c r="C1193" s="10" t="s">
        <v>92</v>
      </c>
      <c r="D1193" s="13" t="s">
        <v>726</v>
      </c>
      <c r="E1193" s="11"/>
      <c r="F1193" s="11"/>
      <c r="G1193" s="11"/>
      <c r="H1193" s="11"/>
      <c r="I1193" s="11"/>
      <c r="J1193" s="11"/>
      <c r="K1193" s="12">
        <f>K1197</f>
        <v>2</v>
      </c>
      <c r="L1193" s="12">
        <f>L1197</f>
        <v>1373.59</v>
      </c>
      <c r="M1193" s="12">
        <f>M1197</f>
        <v>2747.18</v>
      </c>
    </row>
    <row r="1194" spans="1:13" ht="48" x14ac:dyDescent="0.2">
      <c r="A1194" s="11"/>
      <c r="B1194" s="11"/>
      <c r="C1194" s="11"/>
      <c r="D1194" s="13" t="s">
        <v>727</v>
      </c>
      <c r="E1194" s="11"/>
      <c r="F1194" s="11"/>
      <c r="G1194" s="11"/>
      <c r="H1194" s="11"/>
      <c r="I1194" s="11"/>
      <c r="J1194" s="11"/>
      <c r="K1194" s="11"/>
      <c r="L1194" s="11"/>
      <c r="M1194" s="11"/>
    </row>
    <row r="1195" spans="1:13" x14ac:dyDescent="0.2">
      <c r="A1195" s="11"/>
      <c r="B1195" s="11"/>
      <c r="C1195" s="11"/>
      <c r="D1195" s="30"/>
      <c r="E1195" s="10" t="s">
        <v>728</v>
      </c>
      <c r="F1195" s="14">
        <v>2</v>
      </c>
      <c r="G1195" s="15">
        <v>0</v>
      </c>
      <c r="H1195" s="15">
        <v>0</v>
      </c>
      <c r="I1195" s="15">
        <v>0</v>
      </c>
      <c r="J1195" s="12">
        <f>OR(F1195&lt;&gt;0,G1195&lt;&gt;0,H1195&lt;&gt;0,I1195&lt;&gt;0)*(F1195 + (F1195 = 0))*(G1195 + (G1195 = 0))*(H1195 + (H1195 = 0))*(I1195 + (I1195 = 0))</f>
        <v>2</v>
      </c>
      <c r="K1195" s="11"/>
      <c r="L1195" s="11"/>
      <c r="M1195" s="11"/>
    </row>
    <row r="1196" spans="1:13" x14ac:dyDescent="0.2">
      <c r="A1196" s="11"/>
      <c r="B1196" s="11"/>
      <c r="C1196" s="11"/>
      <c r="D1196" s="30"/>
      <c r="E1196" s="10" t="s">
        <v>15</v>
      </c>
      <c r="F1196" s="14"/>
      <c r="G1196" s="15"/>
      <c r="H1196" s="15"/>
      <c r="I1196" s="15"/>
      <c r="J1196" s="12">
        <f>OR(F1196&lt;&gt;0,G1196&lt;&gt;0,H1196&lt;&gt;0,I1196&lt;&gt;0)*(F1196 + (F1196 = 0))*(G1196 + (G1196 = 0))*(H1196 + (H1196 = 0))*(I1196 + (I1196 = 0))</f>
        <v>0</v>
      </c>
      <c r="K1196" s="11"/>
      <c r="L1196" s="11"/>
      <c r="M1196" s="11"/>
    </row>
    <row r="1197" spans="1:13" x14ac:dyDescent="0.2">
      <c r="A1197" s="11"/>
      <c r="B1197" s="11"/>
      <c r="C1197" s="11"/>
      <c r="D1197" s="30"/>
      <c r="E1197" s="11"/>
      <c r="F1197" s="11"/>
      <c r="G1197" s="11"/>
      <c r="H1197" s="11"/>
      <c r="I1197" s="11"/>
      <c r="J1197" s="16" t="s">
        <v>729</v>
      </c>
      <c r="K1197" s="17">
        <f>SUM(J1195:J1196)*1</f>
        <v>2</v>
      </c>
      <c r="L1197" s="15">
        <v>1373.59</v>
      </c>
      <c r="M1197" s="17">
        <f>ROUND(K1197*L1197,2)</f>
        <v>2747.18</v>
      </c>
    </row>
    <row r="1198" spans="1:13" ht="1" customHeight="1" x14ac:dyDescent="0.2">
      <c r="A1198" s="18"/>
      <c r="B1198" s="18"/>
      <c r="C1198" s="18"/>
      <c r="D1198" s="31"/>
      <c r="E1198" s="18"/>
      <c r="F1198" s="18"/>
      <c r="G1198" s="18"/>
      <c r="H1198" s="18"/>
      <c r="I1198" s="18"/>
      <c r="J1198" s="18"/>
      <c r="K1198" s="18"/>
      <c r="L1198" s="18"/>
      <c r="M1198" s="18"/>
    </row>
    <row r="1199" spans="1:13" x14ac:dyDescent="0.2">
      <c r="A1199" s="9" t="s">
        <v>730</v>
      </c>
      <c r="B1199" s="10" t="s">
        <v>20</v>
      </c>
      <c r="C1199" s="10" t="s">
        <v>92</v>
      </c>
      <c r="D1199" s="13" t="s">
        <v>731</v>
      </c>
      <c r="E1199" s="11"/>
      <c r="F1199" s="11"/>
      <c r="G1199" s="11"/>
      <c r="H1199" s="11"/>
      <c r="I1199" s="11"/>
      <c r="J1199" s="11"/>
      <c r="K1199" s="12">
        <f>K1204</f>
        <v>3</v>
      </c>
      <c r="L1199" s="12">
        <f>L1204</f>
        <v>1643.87</v>
      </c>
      <c r="M1199" s="12">
        <f>M1204</f>
        <v>4931.6099999999997</v>
      </c>
    </row>
    <row r="1200" spans="1:13" ht="48" x14ac:dyDescent="0.2">
      <c r="A1200" s="11"/>
      <c r="B1200" s="11"/>
      <c r="C1200" s="11"/>
      <c r="D1200" s="13" t="s">
        <v>732</v>
      </c>
      <c r="E1200" s="11"/>
      <c r="F1200" s="11"/>
      <c r="G1200" s="11"/>
      <c r="H1200" s="11"/>
      <c r="I1200" s="11"/>
      <c r="J1200" s="11"/>
      <c r="K1200" s="11"/>
      <c r="L1200" s="11"/>
      <c r="M1200" s="11"/>
    </row>
    <row r="1201" spans="1:13" x14ac:dyDescent="0.2">
      <c r="A1201" s="11"/>
      <c r="B1201" s="11"/>
      <c r="C1201" s="11"/>
      <c r="D1201" s="30"/>
      <c r="E1201" s="10" t="s">
        <v>733</v>
      </c>
      <c r="F1201" s="14">
        <v>2</v>
      </c>
      <c r="G1201" s="15">
        <v>0</v>
      </c>
      <c r="H1201" s="15">
        <v>0</v>
      </c>
      <c r="I1201" s="15">
        <v>0</v>
      </c>
      <c r="J1201" s="12">
        <f>OR(F1201&lt;&gt;0,G1201&lt;&gt;0,H1201&lt;&gt;0,I1201&lt;&gt;0)*(F1201 + (F1201 = 0))*(G1201 + (G1201 = 0))*(H1201 + (H1201 = 0))*(I1201 + (I1201 = 0))</f>
        <v>2</v>
      </c>
      <c r="K1201" s="11"/>
      <c r="L1201" s="11"/>
      <c r="M1201" s="11"/>
    </row>
    <row r="1202" spans="1:13" x14ac:dyDescent="0.2">
      <c r="A1202" s="11"/>
      <c r="B1202" s="11"/>
      <c r="C1202" s="11"/>
      <c r="D1202" s="30"/>
      <c r="E1202" s="10" t="s">
        <v>734</v>
      </c>
      <c r="F1202" s="14">
        <v>1</v>
      </c>
      <c r="G1202" s="15">
        <v>0</v>
      </c>
      <c r="H1202" s="15">
        <v>0</v>
      </c>
      <c r="I1202" s="15">
        <v>0</v>
      </c>
      <c r="J1202" s="12">
        <f>OR(F1202&lt;&gt;0,G1202&lt;&gt;0,H1202&lt;&gt;0,I1202&lt;&gt;0)*(F1202 + (F1202 = 0))*(G1202 + (G1202 = 0))*(H1202 + (H1202 = 0))*(I1202 + (I1202 = 0))</f>
        <v>1</v>
      </c>
      <c r="K1202" s="11"/>
      <c r="L1202" s="11"/>
      <c r="M1202" s="11"/>
    </row>
    <row r="1203" spans="1:13" x14ac:dyDescent="0.2">
      <c r="A1203" s="11"/>
      <c r="B1203" s="11"/>
      <c r="C1203" s="11"/>
      <c r="D1203" s="30"/>
      <c r="E1203" s="10" t="s">
        <v>15</v>
      </c>
      <c r="F1203" s="14"/>
      <c r="G1203" s="15"/>
      <c r="H1203" s="15"/>
      <c r="I1203" s="15"/>
      <c r="J1203" s="12">
        <f>OR(F1203&lt;&gt;0,G1203&lt;&gt;0,H1203&lt;&gt;0,I1203&lt;&gt;0)*(F1203 + (F1203 = 0))*(G1203 + (G1203 = 0))*(H1203 + (H1203 = 0))*(I1203 + (I1203 = 0))</f>
        <v>0</v>
      </c>
      <c r="K1203" s="11"/>
      <c r="L1203" s="11"/>
      <c r="M1203" s="11"/>
    </row>
    <row r="1204" spans="1:13" x14ac:dyDescent="0.2">
      <c r="A1204" s="11"/>
      <c r="B1204" s="11"/>
      <c r="C1204" s="11"/>
      <c r="D1204" s="30"/>
      <c r="E1204" s="11"/>
      <c r="F1204" s="11"/>
      <c r="G1204" s="11"/>
      <c r="H1204" s="11"/>
      <c r="I1204" s="11"/>
      <c r="J1204" s="16" t="s">
        <v>735</v>
      </c>
      <c r="K1204" s="17">
        <f>SUM(J1201:J1203)*1</f>
        <v>3</v>
      </c>
      <c r="L1204" s="15">
        <v>1643.87</v>
      </c>
      <c r="M1204" s="17">
        <f>ROUND(K1204*L1204,2)</f>
        <v>4931.6099999999997</v>
      </c>
    </row>
    <row r="1205" spans="1:13" ht="1" customHeight="1" x14ac:dyDescent="0.2">
      <c r="A1205" s="18"/>
      <c r="B1205" s="18"/>
      <c r="C1205" s="18"/>
      <c r="D1205" s="31"/>
      <c r="E1205" s="18"/>
      <c r="F1205" s="18"/>
      <c r="G1205" s="18"/>
      <c r="H1205" s="18"/>
      <c r="I1205" s="18"/>
      <c r="J1205" s="18"/>
      <c r="K1205" s="18"/>
      <c r="L1205" s="18"/>
      <c r="M1205" s="18"/>
    </row>
    <row r="1206" spans="1:13" x14ac:dyDescent="0.2">
      <c r="A1206" s="9" t="s">
        <v>185</v>
      </c>
      <c r="B1206" s="10" t="s">
        <v>20</v>
      </c>
      <c r="C1206" s="10" t="s">
        <v>92</v>
      </c>
      <c r="D1206" s="13" t="s">
        <v>186</v>
      </c>
      <c r="E1206" s="11"/>
      <c r="F1206" s="11"/>
      <c r="G1206" s="11"/>
      <c r="H1206" s="11"/>
      <c r="I1206" s="11"/>
      <c r="J1206" s="11"/>
      <c r="K1206" s="12">
        <f>K1211</f>
        <v>2</v>
      </c>
      <c r="L1206" s="12">
        <f>L1211</f>
        <v>1106.99</v>
      </c>
      <c r="M1206" s="12">
        <f>M1211</f>
        <v>2213.98</v>
      </c>
    </row>
    <row r="1207" spans="1:13" ht="36" x14ac:dyDescent="0.2">
      <c r="A1207" s="11"/>
      <c r="B1207" s="11"/>
      <c r="C1207" s="11"/>
      <c r="D1207" s="13" t="s">
        <v>187</v>
      </c>
      <c r="E1207" s="11"/>
      <c r="F1207" s="11"/>
      <c r="G1207" s="11"/>
      <c r="H1207" s="11"/>
      <c r="I1207" s="11"/>
      <c r="J1207" s="11"/>
      <c r="K1207" s="11"/>
      <c r="L1207" s="11"/>
      <c r="M1207" s="11"/>
    </row>
    <row r="1208" spans="1:13" x14ac:dyDescent="0.2">
      <c r="A1208" s="11"/>
      <c r="B1208" s="11"/>
      <c r="C1208" s="11"/>
      <c r="D1208" s="30"/>
      <c r="E1208" s="10" t="s">
        <v>736</v>
      </c>
      <c r="F1208" s="14">
        <v>1</v>
      </c>
      <c r="G1208" s="15">
        <v>0</v>
      </c>
      <c r="H1208" s="15">
        <v>0</v>
      </c>
      <c r="I1208" s="15">
        <v>0</v>
      </c>
      <c r="J1208" s="12">
        <f>OR(F1208&lt;&gt;0,G1208&lt;&gt;0,H1208&lt;&gt;0,I1208&lt;&gt;0)*(F1208 + (F1208 = 0))*(G1208 + (G1208 = 0))*(H1208 + (H1208 = 0))*(I1208 + (I1208 = 0))</f>
        <v>1</v>
      </c>
      <c r="K1208" s="11"/>
      <c r="L1208" s="11"/>
      <c r="M1208" s="11"/>
    </row>
    <row r="1209" spans="1:13" x14ac:dyDescent="0.2">
      <c r="A1209" s="11"/>
      <c r="B1209" s="11"/>
      <c r="C1209" s="11"/>
      <c r="D1209" s="30"/>
      <c r="E1209" s="10" t="s">
        <v>737</v>
      </c>
      <c r="F1209" s="14">
        <v>1</v>
      </c>
      <c r="G1209" s="15">
        <v>0</v>
      </c>
      <c r="H1209" s="15">
        <v>0</v>
      </c>
      <c r="I1209" s="15">
        <v>0</v>
      </c>
      <c r="J1209" s="12">
        <f>OR(F1209&lt;&gt;0,G1209&lt;&gt;0,H1209&lt;&gt;0,I1209&lt;&gt;0)*(F1209 + (F1209 = 0))*(G1209 + (G1209 = 0))*(H1209 + (H1209 = 0))*(I1209 + (I1209 = 0))</f>
        <v>1</v>
      </c>
      <c r="K1209" s="11"/>
      <c r="L1209" s="11"/>
      <c r="M1209" s="11"/>
    </row>
    <row r="1210" spans="1:13" x14ac:dyDescent="0.2">
      <c r="A1210" s="11"/>
      <c r="B1210" s="11"/>
      <c r="C1210" s="11"/>
      <c r="D1210" s="30"/>
      <c r="E1210" s="10" t="s">
        <v>15</v>
      </c>
      <c r="F1210" s="14"/>
      <c r="G1210" s="15"/>
      <c r="H1210" s="15"/>
      <c r="I1210" s="15"/>
      <c r="J1210" s="12">
        <f>OR(F1210&lt;&gt;0,G1210&lt;&gt;0,H1210&lt;&gt;0,I1210&lt;&gt;0)*(F1210 + (F1210 = 0))*(G1210 + (G1210 = 0))*(H1210 + (H1210 = 0))*(I1210 + (I1210 = 0))</f>
        <v>0</v>
      </c>
      <c r="K1210" s="11"/>
      <c r="L1210" s="11"/>
      <c r="M1210" s="11"/>
    </row>
    <row r="1211" spans="1:13" x14ac:dyDescent="0.2">
      <c r="A1211" s="11"/>
      <c r="B1211" s="11"/>
      <c r="C1211" s="11"/>
      <c r="D1211" s="30"/>
      <c r="E1211" s="11"/>
      <c r="F1211" s="11"/>
      <c r="G1211" s="11"/>
      <c r="H1211" s="11"/>
      <c r="I1211" s="11"/>
      <c r="J1211" s="16" t="s">
        <v>189</v>
      </c>
      <c r="K1211" s="17">
        <f>SUM(J1208:J1210)*1</f>
        <v>2</v>
      </c>
      <c r="L1211" s="15">
        <v>1106.99</v>
      </c>
      <c r="M1211" s="17">
        <f>ROUND(K1211*L1211,2)</f>
        <v>2213.98</v>
      </c>
    </row>
    <row r="1212" spans="1:13" ht="1" customHeight="1" x14ac:dyDescent="0.2">
      <c r="A1212" s="18"/>
      <c r="B1212" s="18"/>
      <c r="C1212" s="18"/>
      <c r="D1212" s="31"/>
      <c r="E1212" s="18"/>
      <c r="F1212" s="18"/>
      <c r="G1212" s="18"/>
      <c r="H1212" s="18"/>
      <c r="I1212" s="18"/>
      <c r="J1212" s="18"/>
      <c r="K1212" s="18"/>
      <c r="L1212" s="18"/>
      <c r="M1212" s="18"/>
    </row>
    <row r="1213" spans="1:13" ht="24" x14ac:dyDescent="0.2">
      <c r="A1213" s="9" t="s">
        <v>738</v>
      </c>
      <c r="B1213" s="10" t="s">
        <v>20</v>
      </c>
      <c r="C1213" s="10" t="s">
        <v>92</v>
      </c>
      <c r="D1213" s="13" t="s">
        <v>739</v>
      </c>
      <c r="E1213" s="11"/>
      <c r="F1213" s="11"/>
      <c r="G1213" s="11"/>
      <c r="H1213" s="11"/>
      <c r="I1213" s="11"/>
      <c r="J1213" s="11"/>
      <c r="K1213" s="12">
        <f>K1217</f>
        <v>4</v>
      </c>
      <c r="L1213" s="12">
        <f>L1217</f>
        <v>417.45</v>
      </c>
      <c r="M1213" s="12">
        <f>M1217</f>
        <v>1669.8</v>
      </c>
    </row>
    <row r="1214" spans="1:13" ht="114" customHeight="1" x14ac:dyDescent="0.2">
      <c r="A1214" s="11"/>
      <c r="B1214" s="11"/>
      <c r="C1214" s="11"/>
      <c r="D1214" s="13" t="s">
        <v>740</v>
      </c>
      <c r="E1214" s="11"/>
      <c r="F1214" s="11"/>
      <c r="G1214" s="11"/>
      <c r="H1214" s="11"/>
      <c r="I1214" s="11"/>
      <c r="J1214" s="11"/>
      <c r="K1214" s="11"/>
      <c r="L1214" s="11"/>
      <c r="M1214" s="11"/>
    </row>
    <row r="1215" spans="1:13" x14ac:dyDescent="0.2">
      <c r="A1215" s="11"/>
      <c r="B1215" s="11"/>
      <c r="C1215" s="11"/>
      <c r="D1215" s="30"/>
      <c r="E1215" s="10" t="s">
        <v>318</v>
      </c>
      <c r="F1215" s="14">
        <v>4</v>
      </c>
      <c r="G1215" s="15">
        <v>0</v>
      </c>
      <c r="H1215" s="15">
        <v>0</v>
      </c>
      <c r="I1215" s="15">
        <v>0</v>
      </c>
      <c r="J1215" s="12">
        <f>OR(F1215&lt;&gt;0,G1215&lt;&gt;0,H1215&lt;&gt;0,I1215&lt;&gt;0)*(F1215 + (F1215 = 0))*(G1215 + (G1215 = 0))*(H1215 + (H1215 = 0))*(I1215 + (I1215 = 0))</f>
        <v>4</v>
      </c>
      <c r="K1215" s="11"/>
      <c r="L1215" s="11"/>
      <c r="M1215" s="11"/>
    </row>
    <row r="1216" spans="1:13" x14ac:dyDescent="0.2">
      <c r="A1216" s="11"/>
      <c r="B1216" s="11"/>
      <c r="C1216" s="11"/>
      <c r="D1216" s="30"/>
      <c r="E1216" s="10" t="s">
        <v>15</v>
      </c>
      <c r="F1216" s="14"/>
      <c r="G1216" s="15"/>
      <c r="H1216" s="15"/>
      <c r="I1216" s="15"/>
      <c r="J1216" s="12">
        <f>OR(F1216&lt;&gt;0,G1216&lt;&gt;0,H1216&lt;&gt;0,I1216&lt;&gt;0)*(F1216 + (F1216 = 0))*(G1216 + (G1216 = 0))*(H1216 + (H1216 = 0))*(I1216 + (I1216 = 0))</f>
        <v>0</v>
      </c>
      <c r="K1216" s="11"/>
      <c r="L1216" s="11"/>
      <c r="M1216" s="11"/>
    </row>
    <row r="1217" spans="1:13" x14ac:dyDescent="0.2">
      <c r="A1217" s="11"/>
      <c r="B1217" s="11"/>
      <c r="C1217" s="11"/>
      <c r="D1217" s="30"/>
      <c r="E1217" s="11"/>
      <c r="F1217" s="11"/>
      <c r="G1217" s="11"/>
      <c r="H1217" s="11"/>
      <c r="I1217" s="11"/>
      <c r="J1217" s="16" t="s">
        <v>741</v>
      </c>
      <c r="K1217" s="17">
        <f>SUM(J1215:J1216)*1</f>
        <v>4</v>
      </c>
      <c r="L1217" s="15">
        <v>417.45</v>
      </c>
      <c r="M1217" s="17">
        <f>ROUND(K1217*L1217,2)</f>
        <v>1669.8</v>
      </c>
    </row>
    <row r="1218" spans="1:13" ht="1" customHeight="1" x14ac:dyDescent="0.2">
      <c r="A1218" s="18"/>
      <c r="B1218" s="18"/>
      <c r="C1218" s="18"/>
      <c r="D1218" s="31"/>
      <c r="E1218" s="18"/>
      <c r="F1218" s="18"/>
      <c r="G1218" s="18"/>
      <c r="H1218" s="18"/>
      <c r="I1218" s="18"/>
      <c r="J1218" s="18"/>
      <c r="K1218" s="18"/>
      <c r="L1218" s="18"/>
      <c r="M1218" s="18"/>
    </row>
    <row r="1219" spans="1:13" x14ac:dyDescent="0.2">
      <c r="A1219" s="9" t="s">
        <v>742</v>
      </c>
      <c r="B1219" s="10" t="s">
        <v>20</v>
      </c>
      <c r="C1219" s="10" t="s">
        <v>21</v>
      </c>
      <c r="D1219" s="13" t="s">
        <v>743</v>
      </c>
      <c r="E1219" s="11"/>
      <c r="F1219" s="11"/>
      <c r="G1219" s="11"/>
      <c r="H1219" s="11"/>
      <c r="I1219" s="11"/>
      <c r="J1219" s="11"/>
      <c r="K1219" s="12">
        <f>K1223</f>
        <v>19.36</v>
      </c>
      <c r="L1219" s="12">
        <f>L1223</f>
        <v>58.08</v>
      </c>
      <c r="M1219" s="12">
        <f>M1223</f>
        <v>1124.43</v>
      </c>
    </row>
    <row r="1220" spans="1:13" ht="24" x14ac:dyDescent="0.2">
      <c r="A1220" s="11"/>
      <c r="B1220" s="11"/>
      <c r="C1220" s="11"/>
      <c r="D1220" s="13" t="s">
        <v>744</v>
      </c>
      <c r="E1220" s="11"/>
      <c r="F1220" s="11"/>
      <c r="G1220" s="11"/>
      <c r="H1220" s="11"/>
      <c r="I1220" s="11"/>
      <c r="J1220" s="11"/>
      <c r="K1220" s="11"/>
      <c r="L1220" s="11"/>
      <c r="M1220" s="11"/>
    </row>
    <row r="1221" spans="1:13" x14ac:dyDescent="0.2">
      <c r="A1221" s="11"/>
      <c r="B1221" s="11"/>
      <c r="C1221" s="11"/>
      <c r="D1221" s="30"/>
      <c r="E1221" s="10" t="s">
        <v>745</v>
      </c>
      <c r="F1221" s="14">
        <v>8</v>
      </c>
      <c r="G1221" s="15">
        <v>1.1000000000000001</v>
      </c>
      <c r="H1221" s="15">
        <v>0</v>
      </c>
      <c r="I1221" s="15">
        <v>2.2000000000000002</v>
      </c>
      <c r="J1221" s="12">
        <f>OR(F1221&lt;&gt;0,G1221&lt;&gt;0,H1221&lt;&gt;0,I1221&lt;&gt;0)*(F1221 + (F1221 = 0))*(G1221 + (G1221 = 0))*(H1221 + (H1221 = 0))*(I1221 + (I1221 = 0))</f>
        <v>19.36</v>
      </c>
      <c r="K1221" s="11"/>
      <c r="L1221" s="11"/>
      <c r="M1221" s="11"/>
    </row>
    <row r="1222" spans="1:13" x14ac:dyDescent="0.2">
      <c r="A1222" s="11"/>
      <c r="B1222" s="11"/>
      <c r="C1222" s="11"/>
      <c r="D1222" s="30"/>
      <c r="E1222" s="10" t="s">
        <v>15</v>
      </c>
      <c r="F1222" s="14"/>
      <c r="G1222" s="15"/>
      <c r="H1222" s="15"/>
      <c r="I1222" s="15"/>
      <c r="J1222" s="12">
        <f>OR(F1222&lt;&gt;0,G1222&lt;&gt;0,H1222&lt;&gt;0,I1222&lt;&gt;0)*(F1222 + (F1222 = 0))*(G1222 + (G1222 = 0))*(H1222 + (H1222 = 0))*(I1222 + (I1222 = 0))</f>
        <v>0</v>
      </c>
      <c r="K1222" s="11"/>
      <c r="L1222" s="11"/>
      <c r="M1222" s="11"/>
    </row>
    <row r="1223" spans="1:13" x14ac:dyDescent="0.2">
      <c r="A1223" s="11"/>
      <c r="B1223" s="11"/>
      <c r="C1223" s="11"/>
      <c r="D1223" s="30"/>
      <c r="E1223" s="11"/>
      <c r="F1223" s="11"/>
      <c r="G1223" s="11"/>
      <c r="H1223" s="11"/>
      <c r="I1223" s="11"/>
      <c r="J1223" s="16" t="s">
        <v>746</v>
      </c>
      <c r="K1223" s="17">
        <f>SUM(J1221:J1222)*1</f>
        <v>19.36</v>
      </c>
      <c r="L1223" s="15">
        <v>58.08</v>
      </c>
      <c r="M1223" s="17">
        <f>ROUND(K1223*L1223,2)</f>
        <v>1124.43</v>
      </c>
    </row>
    <row r="1224" spans="1:13" ht="1" customHeight="1" x14ac:dyDescent="0.2">
      <c r="A1224" s="18"/>
      <c r="B1224" s="18"/>
      <c r="C1224" s="18"/>
      <c r="D1224" s="31"/>
      <c r="E1224" s="18"/>
      <c r="F1224" s="18"/>
      <c r="G1224" s="18"/>
      <c r="H1224" s="18"/>
      <c r="I1224" s="18"/>
      <c r="J1224" s="18"/>
      <c r="K1224" s="18"/>
      <c r="L1224" s="18"/>
      <c r="M1224" s="18"/>
    </row>
    <row r="1225" spans="1:13" x14ac:dyDescent="0.2">
      <c r="A1225" s="9" t="s">
        <v>747</v>
      </c>
      <c r="B1225" s="10" t="s">
        <v>20</v>
      </c>
      <c r="C1225" s="10" t="s">
        <v>92</v>
      </c>
      <c r="D1225" s="13" t="s">
        <v>748</v>
      </c>
      <c r="E1225" s="11"/>
      <c r="F1225" s="11"/>
      <c r="G1225" s="11"/>
      <c r="H1225" s="11"/>
      <c r="I1225" s="11"/>
      <c r="J1225" s="11"/>
      <c r="K1225" s="12">
        <f>K1230</f>
        <v>4</v>
      </c>
      <c r="L1225" s="12">
        <f>L1230</f>
        <v>5886.05</v>
      </c>
      <c r="M1225" s="12">
        <f>M1230</f>
        <v>23544.2</v>
      </c>
    </row>
    <row r="1226" spans="1:13" ht="48" x14ac:dyDescent="0.2">
      <c r="A1226" s="11"/>
      <c r="B1226" s="11"/>
      <c r="C1226" s="11"/>
      <c r="D1226" s="13" t="s">
        <v>749</v>
      </c>
      <c r="E1226" s="11"/>
      <c r="F1226" s="11"/>
      <c r="G1226" s="11"/>
      <c r="H1226" s="11"/>
      <c r="I1226" s="11"/>
      <c r="J1226" s="11"/>
      <c r="K1226" s="11"/>
      <c r="L1226" s="11"/>
      <c r="M1226" s="11"/>
    </row>
    <row r="1227" spans="1:13" x14ac:dyDescent="0.2">
      <c r="A1227" s="11"/>
      <c r="B1227" s="11"/>
      <c r="C1227" s="11"/>
      <c r="D1227" s="30"/>
      <c r="E1227" s="10" t="s">
        <v>750</v>
      </c>
      <c r="F1227" s="14">
        <v>1</v>
      </c>
      <c r="G1227" s="15">
        <v>0</v>
      </c>
      <c r="H1227" s="15">
        <v>0</v>
      </c>
      <c r="I1227" s="15">
        <v>0</v>
      </c>
      <c r="J1227" s="12">
        <f>OR(F1227&lt;&gt;0,G1227&lt;&gt;0,H1227&lt;&gt;0,I1227&lt;&gt;0)*(F1227 + (F1227 = 0))*(G1227 + (G1227 = 0))*(H1227 + (H1227 = 0))*(I1227 + (I1227 = 0))</f>
        <v>1</v>
      </c>
      <c r="K1227" s="11"/>
      <c r="L1227" s="11"/>
      <c r="M1227" s="11"/>
    </row>
    <row r="1228" spans="1:13" x14ac:dyDescent="0.2">
      <c r="A1228" s="11"/>
      <c r="B1228" s="11"/>
      <c r="C1228" s="11"/>
      <c r="D1228" s="30"/>
      <c r="E1228" s="10" t="s">
        <v>751</v>
      </c>
      <c r="F1228" s="14">
        <v>3</v>
      </c>
      <c r="G1228" s="15">
        <v>0</v>
      </c>
      <c r="H1228" s="15">
        <v>0</v>
      </c>
      <c r="I1228" s="15">
        <v>0</v>
      </c>
      <c r="J1228" s="12">
        <f>OR(F1228&lt;&gt;0,G1228&lt;&gt;0,H1228&lt;&gt;0,I1228&lt;&gt;0)*(F1228 + (F1228 = 0))*(G1228 + (G1228 = 0))*(H1228 + (H1228 = 0))*(I1228 + (I1228 = 0))</f>
        <v>3</v>
      </c>
      <c r="K1228" s="11"/>
      <c r="L1228" s="11"/>
      <c r="M1228" s="11"/>
    </row>
    <row r="1229" spans="1:13" x14ac:dyDescent="0.2">
      <c r="A1229" s="11"/>
      <c r="B1229" s="11"/>
      <c r="C1229" s="11"/>
      <c r="D1229" s="30"/>
      <c r="E1229" s="10" t="s">
        <v>15</v>
      </c>
      <c r="F1229" s="14"/>
      <c r="G1229" s="15"/>
      <c r="H1229" s="15"/>
      <c r="I1229" s="15"/>
      <c r="J1229" s="12">
        <f>OR(F1229&lt;&gt;0,G1229&lt;&gt;0,H1229&lt;&gt;0,I1229&lt;&gt;0)*(F1229 + (F1229 = 0))*(G1229 + (G1229 = 0))*(H1229 + (H1229 = 0))*(I1229 + (I1229 = 0))</f>
        <v>0</v>
      </c>
      <c r="K1229" s="11"/>
      <c r="L1229" s="11"/>
      <c r="M1229" s="11"/>
    </row>
    <row r="1230" spans="1:13" x14ac:dyDescent="0.2">
      <c r="A1230" s="11"/>
      <c r="B1230" s="11"/>
      <c r="C1230" s="11"/>
      <c r="D1230" s="30"/>
      <c r="E1230" s="11"/>
      <c r="F1230" s="11"/>
      <c r="G1230" s="11"/>
      <c r="H1230" s="11"/>
      <c r="I1230" s="11"/>
      <c r="J1230" s="16" t="s">
        <v>752</v>
      </c>
      <c r="K1230" s="17">
        <f>SUM(J1227:J1229)*1</f>
        <v>4</v>
      </c>
      <c r="L1230" s="15">
        <v>5886.05</v>
      </c>
      <c r="M1230" s="17">
        <f>ROUND(K1230*L1230,2)</f>
        <v>23544.2</v>
      </c>
    </row>
    <row r="1231" spans="1:13" ht="1" customHeight="1" x14ac:dyDescent="0.2">
      <c r="A1231" s="18"/>
      <c r="B1231" s="18"/>
      <c r="C1231" s="18"/>
      <c r="D1231" s="31"/>
      <c r="E1231" s="18"/>
      <c r="F1231" s="18"/>
      <c r="G1231" s="18"/>
      <c r="H1231" s="18"/>
      <c r="I1231" s="18"/>
      <c r="J1231" s="18"/>
      <c r="K1231" s="18"/>
      <c r="L1231" s="18"/>
      <c r="M1231" s="18"/>
    </row>
    <row r="1232" spans="1:13" x14ac:dyDescent="0.2">
      <c r="A1232" s="9" t="s">
        <v>753</v>
      </c>
      <c r="B1232" s="10" t="s">
        <v>20</v>
      </c>
      <c r="C1232" s="10" t="s">
        <v>92</v>
      </c>
      <c r="D1232" s="13" t="s">
        <v>754</v>
      </c>
      <c r="E1232" s="11"/>
      <c r="F1232" s="11"/>
      <c r="G1232" s="11"/>
      <c r="H1232" s="11"/>
      <c r="I1232" s="11"/>
      <c r="J1232" s="11"/>
      <c r="K1232" s="12">
        <f>K1236</f>
        <v>2</v>
      </c>
      <c r="L1232" s="12">
        <f>L1236</f>
        <v>907.5</v>
      </c>
      <c r="M1232" s="12">
        <f>M1236</f>
        <v>1815</v>
      </c>
    </row>
    <row r="1233" spans="1:13" x14ac:dyDescent="0.2">
      <c r="A1233" s="11"/>
      <c r="B1233" s="11"/>
      <c r="C1233" s="11"/>
      <c r="D1233" s="13" t="s">
        <v>754</v>
      </c>
      <c r="E1233" s="11"/>
      <c r="F1233" s="11"/>
      <c r="G1233" s="11"/>
      <c r="H1233" s="11"/>
      <c r="I1233" s="11"/>
      <c r="J1233" s="11"/>
      <c r="K1233" s="11"/>
      <c r="L1233" s="11"/>
      <c r="M1233" s="11"/>
    </row>
    <row r="1234" spans="1:13" x14ac:dyDescent="0.2">
      <c r="A1234" s="11"/>
      <c r="B1234" s="11"/>
      <c r="C1234" s="11"/>
      <c r="D1234" s="30"/>
      <c r="E1234" s="10" t="s">
        <v>755</v>
      </c>
      <c r="F1234" s="14">
        <v>2</v>
      </c>
      <c r="G1234" s="15">
        <v>0</v>
      </c>
      <c r="H1234" s="15">
        <v>0</v>
      </c>
      <c r="I1234" s="15">
        <v>0</v>
      </c>
      <c r="J1234" s="12">
        <f>OR(F1234&lt;&gt;0,G1234&lt;&gt;0,H1234&lt;&gt;0,I1234&lt;&gt;0)*(F1234 + (F1234 = 0))*(G1234 + (G1234 = 0))*(H1234 + (H1234 = 0))*(I1234 + (I1234 = 0))</f>
        <v>2</v>
      </c>
      <c r="K1234" s="11"/>
      <c r="L1234" s="11"/>
      <c r="M1234" s="11"/>
    </row>
    <row r="1235" spans="1:13" x14ac:dyDescent="0.2">
      <c r="A1235" s="11"/>
      <c r="B1235" s="11"/>
      <c r="C1235" s="11"/>
      <c r="D1235" s="30"/>
      <c r="E1235" s="10" t="s">
        <v>15</v>
      </c>
      <c r="F1235" s="14"/>
      <c r="G1235" s="15"/>
      <c r="H1235" s="15"/>
      <c r="I1235" s="15"/>
      <c r="J1235" s="12">
        <f>OR(F1235&lt;&gt;0,G1235&lt;&gt;0,H1235&lt;&gt;0,I1235&lt;&gt;0)*(F1235 + (F1235 = 0))*(G1235 + (G1235 = 0))*(H1235 + (H1235 = 0))*(I1235 + (I1235 = 0))</f>
        <v>0</v>
      </c>
      <c r="K1235" s="11"/>
      <c r="L1235" s="11"/>
      <c r="M1235" s="11"/>
    </row>
    <row r="1236" spans="1:13" x14ac:dyDescent="0.2">
      <c r="A1236" s="11"/>
      <c r="B1236" s="11"/>
      <c r="C1236" s="11"/>
      <c r="D1236" s="30"/>
      <c r="E1236" s="11"/>
      <c r="F1236" s="11"/>
      <c r="G1236" s="11"/>
      <c r="H1236" s="11"/>
      <c r="I1236" s="11"/>
      <c r="J1236" s="16" t="s">
        <v>756</v>
      </c>
      <c r="K1236" s="17">
        <f>SUM(J1234:J1235)*1</f>
        <v>2</v>
      </c>
      <c r="L1236" s="15">
        <v>907.5</v>
      </c>
      <c r="M1236" s="17">
        <f>ROUND(K1236*L1236,2)</f>
        <v>1815</v>
      </c>
    </row>
    <row r="1237" spans="1:13" ht="1" customHeight="1" x14ac:dyDescent="0.2">
      <c r="A1237" s="18"/>
      <c r="B1237" s="18"/>
      <c r="C1237" s="18"/>
      <c r="D1237" s="31"/>
      <c r="E1237" s="18"/>
      <c r="F1237" s="18"/>
      <c r="G1237" s="18"/>
      <c r="H1237" s="18"/>
      <c r="I1237" s="18"/>
      <c r="J1237" s="18"/>
      <c r="K1237" s="18"/>
      <c r="L1237" s="18"/>
      <c r="M1237" s="18"/>
    </row>
    <row r="1238" spans="1:13" x14ac:dyDescent="0.2">
      <c r="A1238" s="9" t="s">
        <v>154</v>
      </c>
      <c r="B1238" s="10" t="s">
        <v>20</v>
      </c>
      <c r="C1238" s="10" t="s">
        <v>21</v>
      </c>
      <c r="D1238" s="13" t="s">
        <v>155</v>
      </c>
      <c r="E1238" s="11"/>
      <c r="F1238" s="11"/>
      <c r="G1238" s="11"/>
      <c r="H1238" s="11"/>
      <c r="I1238" s="11"/>
      <c r="J1238" s="11"/>
      <c r="K1238" s="12">
        <f>K1242</f>
        <v>12</v>
      </c>
      <c r="L1238" s="12">
        <f>L1242</f>
        <v>862.13</v>
      </c>
      <c r="M1238" s="12">
        <f>M1242</f>
        <v>10345.56</v>
      </c>
    </row>
    <row r="1239" spans="1:13" ht="36" x14ac:dyDescent="0.2">
      <c r="A1239" s="11"/>
      <c r="B1239" s="11"/>
      <c r="C1239" s="11"/>
      <c r="D1239" s="13" t="s">
        <v>156</v>
      </c>
      <c r="E1239" s="11"/>
      <c r="F1239" s="11"/>
      <c r="G1239" s="11"/>
      <c r="H1239" s="11"/>
      <c r="I1239" s="11"/>
      <c r="J1239" s="11"/>
      <c r="K1239" s="11"/>
      <c r="L1239" s="11"/>
      <c r="M1239" s="11"/>
    </row>
    <row r="1240" spans="1:13" x14ac:dyDescent="0.2">
      <c r="A1240" s="11"/>
      <c r="B1240" s="11"/>
      <c r="C1240" s="11"/>
      <c r="D1240" s="30"/>
      <c r="E1240" s="10" t="s">
        <v>757</v>
      </c>
      <c r="F1240" s="14">
        <v>1</v>
      </c>
      <c r="G1240" s="15">
        <v>0</v>
      </c>
      <c r="H1240" s="15">
        <v>4</v>
      </c>
      <c r="I1240" s="15">
        <v>3</v>
      </c>
      <c r="J1240" s="12">
        <f>OR(F1240&lt;&gt;0,G1240&lt;&gt;0,H1240&lt;&gt;0,I1240&lt;&gt;0)*(F1240 + (F1240 = 0))*(G1240 + (G1240 = 0))*(H1240 + (H1240 = 0))*(I1240 + (I1240 = 0))</f>
        <v>12</v>
      </c>
      <c r="K1240" s="11"/>
      <c r="L1240" s="11"/>
      <c r="M1240" s="11"/>
    </row>
    <row r="1241" spans="1:13" x14ac:dyDescent="0.2">
      <c r="A1241" s="11"/>
      <c r="B1241" s="11"/>
      <c r="C1241" s="11"/>
      <c r="D1241" s="30"/>
      <c r="E1241" s="10" t="s">
        <v>15</v>
      </c>
      <c r="F1241" s="14"/>
      <c r="G1241" s="15"/>
      <c r="H1241" s="15"/>
      <c r="I1241" s="15"/>
      <c r="J1241" s="12">
        <f>OR(F1241&lt;&gt;0,G1241&lt;&gt;0,H1241&lt;&gt;0,I1241&lt;&gt;0)*(F1241 + (F1241 = 0))*(G1241 + (G1241 = 0))*(H1241 + (H1241 = 0))*(I1241 + (I1241 = 0))</f>
        <v>0</v>
      </c>
      <c r="K1241" s="11"/>
      <c r="L1241" s="11"/>
      <c r="M1241" s="11"/>
    </row>
    <row r="1242" spans="1:13" x14ac:dyDescent="0.2">
      <c r="A1242" s="11"/>
      <c r="B1242" s="11"/>
      <c r="C1242" s="11"/>
      <c r="D1242" s="30"/>
      <c r="E1242" s="11"/>
      <c r="F1242" s="11"/>
      <c r="G1242" s="11"/>
      <c r="H1242" s="11"/>
      <c r="I1242" s="11"/>
      <c r="J1242" s="16" t="s">
        <v>158</v>
      </c>
      <c r="K1242" s="17">
        <f>SUM(J1240:J1241)*1</f>
        <v>12</v>
      </c>
      <c r="L1242" s="15">
        <v>862.13</v>
      </c>
      <c r="M1242" s="17">
        <f>ROUND(K1242*L1242,2)</f>
        <v>10345.56</v>
      </c>
    </row>
    <row r="1243" spans="1:13" ht="1" customHeight="1" x14ac:dyDescent="0.2">
      <c r="A1243" s="18"/>
      <c r="B1243" s="18"/>
      <c r="C1243" s="18"/>
      <c r="D1243" s="31"/>
      <c r="E1243" s="18"/>
      <c r="F1243" s="18"/>
      <c r="G1243" s="18"/>
      <c r="H1243" s="18"/>
      <c r="I1243" s="18"/>
      <c r="J1243" s="18"/>
      <c r="K1243" s="18"/>
      <c r="L1243" s="18"/>
      <c r="M1243" s="18"/>
    </row>
    <row r="1244" spans="1:13" x14ac:dyDescent="0.2">
      <c r="A1244" s="9" t="s">
        <v>758</v>
      </c>
      <c r="B1244" s="10" t="s">
        <v>20</v>
      </c>
      <c r="C1244" s="10" t="s">
        <v>21</v>
      </c>
      <c r="D1244" s="13" t="s">
        <v>759</v>
      </c>
      <c r="E1244" s="11"/>
      <c r="F1244" s="11"/>
      <c r="G1244" s="11"/>
      <c r="H1244" s="11"/>
      <c r="I1244" s="11"/>
      <c r="J1244" s="11"/>
      <c r="K1244" s="12">
        <f>K1248</f>
        <v>20</v>
      </c>
      <c r="L1244" s="12">
        <f>L1248</f>
        <v>510.06</v>
      </c>
      <c r="M1244" s="12">
        <f>M1248</f>
        <v>10201.200000000001</v>
      </c>
    </row>
    <row r="1245" spans="1:13" ht="96" customHeight="1" x14ac:dyDescent="0.2">
      <c r="A1245" s="11"/>
      <c r="B1245" s="11"/>
      <c r="C1245" s="11"/>
      <c r="D1245" s="13" t="s">
        <v>760</v>
      </c>
      <c r="E1245" s="11"/>
      <c r="F1245" s="11"/>
      <c r="G1245" s="11"/>
      <c r="H1245" s="11"/>
      <c r="I1245" s="11"/>
      <c r="J1245" s="11"/>
      <c r="K1245" s="11"/>
      <c r="L1245" s="11"/>
      <c r="M1245" s="11"/>
    </row>
    <row r="1246" spans="1:13" x14ac:dyDescent="0.2">
      <c r="A1246" s="11"/>
      <c r="B1246" s="11"/>
      <c r="C1246" s="11"/>
      <c r="D1246" s="30"/>
      <c r="E1246" s="10" t="s">
        <v>761</v>
      </c>
      <c r="F1246" s="14">
        <v>2</v>
      </c>
      <c r="G1246" s="15">
        <v>2.5</v>
      </c>
      <c r="H1246" s="15">
        <v>0</v>
      </c>
      <c r="I1246" s="15">
        <v>4</v>
      </c>
      <c r="J1246" s="12">
        <f>OR(F1246&lt;&gt;0,G1246&lt;&gt;0,H1246&lt;&gt;0,I1246&lt;&gt;0)*(F1246 + (F1246 = 0))*(G1246 + (G1246 = 0))*(H1246 + (H1246 = 0))*(I1246 + (I1246 = 0))</f>
        <v>20</v>
      </c>
      <c r="K1246" s="11"/>
      <c r="L1246" s="11"/>
      <c r="M1246" s="11"/>
    </row>
    <row r="1247" spans="1:13" x14ac:dyDescent="0.2">
      <c r="A1247" s="11"/>
      <c r="B1247" s="11"/>
      <c r="C1247" s="11"/>
      <c r="D1247" s="30"/>
      <c r="E1247" s="10" t="s">
        <v>15</v>
      </c>
      <c r="F1247" s="14"/>
      <c r="G1247" s="15"/>
      <c r="H1247" s="15"/>
      <c r="I1247" s="15"/>
      <c r="J1247" s="12">
        <f>OR(F1247&lt;&gt;0,G1247&lt;&gt;0,H1247&lt;&gt;0,I1247&lt;&gt;0)*(F1247 + (F1247 = 0))*(G1247 + (G1247 = 0))*(H1247 + (H1247 = 0))*(I1247 + (I1247 = 0))</f>
        <v>0</v>
      </c>
      <c r="K1247" s="11"/>
      <c r="L1247" s="11"/>
      <c r="M1247" s="11"/>
    </row>
    <row r="1248" spans="1:13" x14ac:dyDescent="0.2">
      <c r="A1248" s="11"/>
      <c r="B1248" s="11"/>
      <c r="C1248" s="11"/>
      <c r="D1248" s="30"/>
      <c r="E1248" s="11"/>
      <c r="F1248" s="11"/>
      <c r="G1248" s="11"/>
      <c r="H1248" s="11"/>
      <c r="I1248" s="11"/>
      <c r="J1248" s="16" t="s">
        <v>762</v>
      </c>
      <c r="K1248" s="17">
        <f>SUM(J1246:J1247)*1</f>
        <v>20</v>
      </c>
      <c r="L1248" s="15">
        <v>510.06</v>
      </c>
      <c r="M1248" s="17">
        <f>ROUND(K1248*L1248,2)</f>
        <v>10201.200000000001</v>
      </c>
    </row>
    <row r="1249" spans="1:13" ht="1" customHeight="1" x14ac:dyDescent="0.2">
      <c r="A1249" s="18"/>
      <c r="B1249" s="18"/>
      <c r="C1249" s="18"/>
      <c r="D1249" s="31"/>
      <c r="E1249" s="18"/>
      <c r="F1249" s="18"/>
      <c r="G1249" s="18"/>
      <c r="H1249" s="18"/>
      <c r="I1249" s="18"/>
      <c r="J1249" s="18"/>
      <c r="K1249" s="18"/>
      <c r="L1249" s="18"/>
      <c r="M1249" s="18"/>
    </row>
    <row r="1250" spans="1:13" x14ac:dyDescent="0.2">
      <c r="A1250" s="9" t="s">
        <v>763</v>
      </c>
      <c r="B1250" s="10" t="s">
        <v>20</v>
      </c>
      <c r="C1250" s="10" t="s">
        <v>21</v>
      </c>
      <c r="D1250" s="13" t="s">
        <v>764</v>
      </c>
      <c r="E1250" s="11"/>
      <c r="F1250" s="11"/>
      <c r="G1250" s="11"/>
      <c r="H1250" s="11"/>
      <c r="I1250" s="11"/>
      <c r="J1250" s="11"/>
      <c r="K1250" s="12">
        <f>K1254</f>
        <v>3.6</v>
      </c>
      <c r="L1250" s="12">
        <f>L1254</f>
        <v>646.84</v>
      </c>
      <c r="M1250" s="12">
        <f>M1254</f>
        <v>2328.62</v>
      </c>
    </row>
    <row r="1251" spans="1:13" ht="82.25" customHeight="1" x14ac:dyDescent="0.2">
      <c r="A1251" s="11"/>
      <c r="B1251" s="11"/>
      <c r="C1251" s="11"/>
      <c r="D1251" s="13" t="s">
        <v>765</v>
      </c>
      <c r="E1251" s="11"/>
      <c r="F1251" s="11"/>
      <c r="G1251" s="11"/>
      <c r="H1251" s="11"/>
      <c r="I1251" s="11"/>
      <c r="J1251" s="11"/>
      <c r="K1251" s="11"/>
      <c r="L1251" s="11"/>
      <c r="M1251" s="11"/>
    </row>
    <row r="1252" spans="1:13" x14ac:dyDescent="0.2">
      <c r="A1252" s="11"/>
      <c r="B1252" s="11"/>
      <c r="C1252" s="11"/>
      <c r="D1252" s="30"/>
      <c r="E1252" s="10" t="s">
        <v>291</v>
      </c>
      <c r="F1252" s="14">
        <v>1</v>
      </c>
      <c r="G1252" s="15">
        <v>0.9</v>
      </c>
      <c r="H1252" s="15">
        <v>0</v>
      </c>
      <c r="I1252" s="15">
        <v>4</v>
      </c>
      <c r="J1252" s="12">
        <f>OR(F1252&lt;&gt;0,G1252&lt;&gt;0,H1252&lt;&gt;0,I1252&lt;&gt;0)*(F1252 + (F1252 = 0))*(G1252 + (G1252 = 0))*(H1252 + (H1252 = 0))*(I1252 + (I1252 = 0))</f>
        <v>3.6</v>
      </c>
      <c r="K1252" s="11"/>
      <c r="L1252" s="11"/>
      <c r="M1252" s="11"/>
    </row>
    <row r="1253" spans="1:13" x14ac:dyDescent="0.2">
      <c r="A1253" s="11"/>
      <c r="B1253" s="11"/>
      <c r="C1253" s="11"/>
      <c r="D1253" s="30"/>
      <c r="E1253" s="10" t="s">
        <v>15</v>
      </c>
      <c r="F1253" s="14"/>
      <c r="G1253" s="15"/>
      <c r="H1253" s="15"/>
      <c r="I1253" s="15"/>
      <c r="J1253" s="12">
        <f>OR(F1253&lt;&gt;0,G1253&lt;&gt;0,H1253&lt;&gt;0,I1253&lt;&gt;0)*(F1253 + (F1253 = 0))*(G1253 + (G1253 = 0))*(H1253 + (H1253 = 0))*(I1253 + (I1253 = 0))</f>
        <v>0</v>
      </c>
      <c r="K1253" s="11"/>
      <c r="L1253" s="11"/>
      <c r="M1253" s="11"/>
    </row>
    <row r="1254" spans="1:13" x14ac:dyDescent="0.2">
      <c r="A1254" s="11"/>
      <c r="B1254" s="11"/>
      <c r="C1254" s="11"/>
      <c r="D1254" s="30"/>
      <c r="E1254" s="11"/>
      <c r="F1254" s="11"/>
      <c r="G1254" s="11"/>
      <c r="H1254" s="11"/>
      <c r="I1254" s="11"/>
      <c r="J1254" s="16" t="s">
        <v>766</v>
      </c>
      <c r="K1254" s="17">
        <f>SUM(J1252:J1253)*1</f>
        <v>3.6</v>
      </c>
      <c r="L1254" s="15">
        <v>646.84</v>
      </c>
      <c r="M1254" s="17">
        <f>ROUND(K1254*L1254,2)</f>
        <v>2328.62</v>
      </c>
    </row>
    <row r="1255" spans="1:13" ht="1" customHeight="1" x14ac:dyDescent="0.2">
      <c r="A1255" s="18"/>
      <c r="B1255" s="18"/>
      <c r="C1255" s="18"/>
      <c r="D1255" s="31"/>
      <c r="E1255" s="18"/>
      <c r="F1255" s="18"/>
      <c r="G1255" s="18"/>
      <c r="H1255" s="18"/>
      <c r="I1255" s="18"/>
      <c r="J1255" s="18"/>
      <c r="K1255" s="18"/>
      <c r="L1255" s="18"/>
      <c r="M1255" s="18"/>
    </row>
    <row r="1256" spans="1:13" x14ac:dyDescent="0.2">
      <c r="A1256" s="9" t="s">
        <v>767</v>
      </c>
      <c r="B1256" s="10" t="s">
        <v>20</v>
      </c>
      <c r="C1256" s="10" t="s">
        <v>21</v>
      </c>
      <c r="D1256" s="13" t="s">
        <v>768</v>
      </c>
      <c r="E1256" s="11"/>
      <c r="F1256" s="11"/>
      <c r="G1256" s="11"/>
      <c r="H1256" s="11"/>
      <c r="I1256" s="11"/>
      <c r="J1256" s="11"/>
      <c r="K1256" s="12">
        <f>K1260</f>
        <v>130</v>
      </c>
      <c r="L1256" s="12">
        <f>L1260</f>
        <v>741.17</v>
      </c>
      <c r="M1256" s="12">
        <f>M1260</f>
        <v>96352.1</v>
      </c>
    </row>
    <row r="1257" spans="1:13" ht="86.5" customHeight="1" x14ac:dyDescent="0.2">
      <c r="A1257" s="11"/>
      <c r="B1257" s="11"/>
      <c r="C1257" s="11"/>
      <c r="D1257" s="13" t="s">
        <v>769</v>
      </c>
      <c r="E1257" s="11"/>
      <c r="F1257" s="11"/>
      <c r="G1257" s="11"/>
      <c r="H1257" s="11"/>
      <c r="I1257" s="11"/>
      <c r="J1257" s="11"/>
      <c r="K1257" s="11"/>
      <c r="L1257" s="11"/>
      <c r="M1257" s="11"/>
    </row>
    <row r="1258" spans="1:13" x14ac:dyDescent="0.2">
      <c r="A1258" s="11"/>
      <c r="B1258" s="11"/>
      <c r="C1258" s="11"/>
      <c r="D1258" s="30"/>
      <c r="E1258" s="10" t="s">
        <v>770</v>
      </c>
      <c r="F1258" s="14">
        <v>10</v>
      </c>
      <c r="G1258" s="15">
        <v>2.6</v>
      </c>
      <c r="H1258" s="15">
        <v>0</v>
      </c>
      <c r="I1258" s="15">
        <v>5</v>
      </c>
      <c r="J1258" s="12">
        <f>OR(F1258&lt;&gt;0,G1258&lt;&gt;0,H1258&lt;&gt;0,I1258&lt;&gt;0)*(F1258 + (F1258 = 0))*(G1258 + (G1258 = 0))*(H1258 + (H1258 = 0))*(I1258 + (I1258 = 0))</f>
        <v>130</v>
      </c>
      <c r="K1258" s="11"/>
      <c r="L1258" s="11"/>
      <c r="M1258" s="11"/>
    </row>
    <row r="1259" spans="1:13" x14ac:dyDescent="0.2">
      <c r="A1259" s="11"/>
      <c r="B1259" s="11"/>
      <c r="C1259" s="11"/>
      <c r="D1259" s="30"/>
      <c r="E1259" s="10" t="s">
        <v>15</v>
      </c>
      <c r="F1259" s="14"/>
      <c r="G1259" s="15"/>
      <c r="H1259" s="15"/>
      <c r="I1259" s="15"/>
      <c r="J1259" s="12">
        <f>OR(F1259&lt;&gt;0,G1259&lt;&gt;0,H1259&lt;&gt;0,I1259&lt;&gt;0)*(F1259 + (F1259 = 0))*(G1259 + (G1259 = 0))*(H1259 + (H1259 = 0))*(I1259 + (I1259 = 0))</f>
        <v>0</v>
      </c>
      <c r="K1259" s="11"/>
      <c r="L1259" s="11"/>
      <c r="M1259" s="11"/>
    </row>
    <row r="1260" spans="1:13" x14ac:dyDescent="0.2">
      <c r="A1260" s="11"/>
      <c r="B1260" s="11"/>
      <c r="C1260" s="11"/>
      <c r="D1260" s="30"/>
      <c r="E1260" s="11"/>
      <c r="F1260" s="11"/>
      <c r="G1260" s="11"/>
      <c r="H1260" s="11"/>
      <c r="I1260" s="11"/>
      <c r="J1260" s="16" t="s">
        <v>771</v>
      </c>
      <c r="K1260" s="17">
        <f>SUM(J1258:J1259)*1</f>
        <v>130</v>
      </c>
      <c r="L1260" s="15">
        <v>741.17</v>
      </c>
      <c r="M1260" s="17">
        <f>ROUND(K1260*L1260,2)</f>
        <v>96352.1</v>
      </c>
    </row>
    <row r="1261" spans="1:13" ht="1" customHeight="1" x14ac:dyDescent="0.2">
      <c r="A1261" s="18"/>
      <c r="B1261" s="18"/>
      <c r="C1261" s="18"/>
      <c r="D1261" s="31"/>
      <c r="E1261" s="18"/>
      <c r="F1261" s="18"/>
      <c r="G1261" s="18"/>
      <c r="H1261" s="18"/>
      <c r="I1261" s="18"/>
      <c r="J1261" s="18"/>
      <c r="K1261" s="18"/>
      <c r="L1261" s="18"/>
      <c r="M1261" s="18"/>
    </row>
    <row r="1262" spans="1:13" x14ac:dyDescent="0.2">
      <c r="A1262" s="9" t="s">
        <v>772</v>
      </c>
      <c r="B1262" s="10" t="s">
        <v>20</v>
      </c>
      <c r="C1262" s="10" t="s">
        <v>21</v>
      </c>
      <c r="D1262" s="13" t="s">
        <v>773</v>
      </c>
      <c r="E1262" s="11"/>
      <c r="F1262" s="11"/>
      <c r="G1262" s="11"/>
      <c r="H1262" s="11"/>
      <c r="I1262" s="11"/>
      <c r="J1262" s="11"/>
      <c r="K1262" s="12">
        <f>K1268</f>
        <v>28</v>
      </c>
      <c r="L1262" s="12">
        <f>L1268</f>
        <v>433.59</v>
      </c>
      <c r="M1262" s="12">
        <f>M1268</f>
        <v>12140.52</v>
      </c>
    </row>
    <row r="1263" spans="1:13" ht="24" x14ac:dyDescent="0.2">
      <c r="A1263" s="11"/>
      <c r="B1263" s="11"/>
      <c r="C1263" s="11"/>
      <c r="D1263" s="13" t="s">
        <v>774</v>
      </c>
      <c r="E1263" s="11"/>
      <c r="F1263" s="11"/>
      <c r="G1263" s="11"/>
      <c r="H1263" s="11"/>
      <c r="I1263" s="11"/>
      <c r="J1263" s="11"/>
      <c r="K1263" s="11"/>
      <c r="L1263" s="11"/>
      <c r="M1263" s="11"/>
    </row>
    <row r="1264" spans="1:13" x14ac:dyDescent="0.2">
      <c r="A1264" s="11"/>
      <c r="B1264" s="11"/>
      <c r="C1264" s="11"/>
      <c r="D1264" s="30"/>
      <c r="E1264" s="10" t="s">
        <v>291</v>
      </c>
      <c r="F1264" s="14">
        <v>1</v>
      </c>
      <c r="G1264" s="15">
        <v>1.5</v>
      </c>
      <c r="H1264" s="15">
        <v>0</v>
      </c>
      <c r="I1264" s="15">
        <v>4</v>
      </c>
      <c r="J1264" s="12">
        <f>OR(F1264&lt;&gt;0,G1264&lt;&gt;0,H1264&lt;&gt;0,I1264&lt;&gt;0)*(F1264 + (F1264 = 0))*(G1264 + (G1264 = 0))*(H1264 + (H1264 = 0))*(I1264 + (I1264 = 0))</f>
        <v>6</v>
      </c>
      <c r="K1264" s="11"/>
      <c r="L1264" s="11"/>
      <c r="M1264" s="11"/>
    </row>
    <row r="1265" spans="1:13" x14ac:dyDescent="0.2">
      <c r="A1265" s="11"/>
      <c r="B1265" s="11"/>
      <c r="C1265" s="11"/>
      <c r="D1265" s="30"/>
      <c r="E1265" s="10" t="s">
        <v>775</v>
      </c>
      <c r="F1265" s="14">
        <v>1</v>
      </c>
      <c r="G1265" s="15">
        <v>3</v>
      </c>
      <c r="H1265" s="15">
        <v>0</v>
      </c>
      <c r="I1265" s="15">
        <v>4</v>
      </c>
      <c r="J1265" s="12">
        <f>OR(F1265&lt;&gt;0,G1265&lt;&gt;0,H1265&lt;&gt;0,I1265&lt;&gt;0)*(F1265 + (F1265 = 0))*(G1265 + (G1265 = 0))*(H1265 + (H1265 = 0))*(I1265 + (I1265 = 0))</f>
        <v>12</v>
      </c>
      <c r="K1265" s="11"/>
      <c r="L1265" s="11"/>
      <c r="M1265" s="11"/>
    </row>
    <row r="1266" spans="1:13" x14ac:dyDescent="0.2">
      <c r="A1266" s="11"/>
      <c r="B1266" s="11"/>
      <c r="C1266" s="11"/>
      <c r="D1266" s="30"/>
      <c r="E1266" s="10" t="s">
        <v>776</v>
      </c>
      <c r="F1266" s="14">
        <v>1</v>
      </c>
      <c r="G1266" s="15">
        <v>2.5</v>
      </c>
      <c r="H1266" s="15">
        <v>0</v>
      </c>
      <c r="I1266" s="15">
        <v>4</v>
      </c>
      <c r="J1266" s="12">
        <f>OR(F1266&lt;&gt;0,G1266&lt;&gt;0,H1266&lt;&gt;0,I1266&lt;&gt;0)*(F1266 + (F1266 = 0))*(G1266 + (G1266 = 0))*(H1266 + (H1266 = 0))*(I1266 + (I1266 = 0))</f>
        <v>10</v>
      </c>
      <c r="K1266" s="11"/>
      <c r="L1266" s="11"/>
      <c r="M1266" s="11"/>
    </row>
    <row r="1267" spans="1:13" x14ac:dyDescent="0.2">
      <c r="A1267" s="11"/>
      <c r="B1267" s="11"/>
      <c r="C1267" s="11"/>
      <c r="D1267" s="30"/>
      <c r="E1267" s="10" t="s">
        <v>15</v>
      </c>
      <c r="F1267" s="14"/>
      <c r="G1267" s="15"/>
      <c r="H1267" s="15"/>
      <c r="I1267" s="15"/>
      <c r="J1267" s="12">
        <f>OR(F1267&lt;&gt;0,G1267&lt;&gt;0,H1267&lt;&gt;0,I1267&lt;&gt;0)*(F1267 + (F1267 = 0))*(G1267 + (G1267 = 0))*(H1267 + (H1267 = 0))*(I1267 + (I1267 = 0))</f>
        <v>0</v>
      </c>
      <c r="K1267" s="11"/>
      <c r="L1267" s="11"/>
      <c r="M1267" s="11"/>
    </row>
    <row r="1268" spans="1:13" x14ac:dyDescent="0.2">
      <c r="A1268" s="11"/>
      <c r="B1268" s="11"/>
      <c r="C1268" s="11"/>
      <c r="D1268" s="30"/>
      <c r="E1268" s="11"/>
      <c r="F1268" s="11"/>
      <c r="G1268" s="11"/>
      <c r="H1268" s="11"/>
      <c r="I1268" s="11"/>
      <c r="J1268" s="16" t="s">
        <v>777</v>
      </c>
      <c r="K1268" s="17">
        <f>SUM(J1264:J1267)*1</f>
        <v>28</v>
      </c>
      <c r="L1268" s="15">
        <v>433.59</v>
      </c>
      <c r="M1268" s="17">
        <f>ROUND(K1268*L1268,2)</f>
        <v>12140.52</v>
      </c>
    </row>
    <row r="1269" spans="1:13" ht="1" customHeight="1" x14ac:dyDescent="0.2">
      <c r="A1269" s="18"/>
      <c r="B1269" s="18"/>
      <c r="C1269" s="18"/>
      <c r="D1269" s="31"/>
      <c r="E1269" s="18"/>
      <c r="F1269" s="18"/>
      <c r="G1269" s="18"/>
      <c r="H1269" s="18"/>
      <c r="I1269" s="18"/>
      <c r="J1269" s="18"/>
      <c r="K1269" s="18"/>
      <c r="L1269" s="18"/>
      <c r="M1269" s="18"/>
    </row>
    <row r="1270" spans="1:13" x14ac:dyDescent="0.2">
      <c r="A1270" s="11"/>
      <c r="B1270" s="11"/>
      <c r="C1270" s="11"/>
      <c r="D1270" s="30"/>
      <c r="E1270" s="11"/>
      <c r="F1270" s="11"/>
      <c r="G1270" s="11"/>
      <c r="H1270" s="11"/>
      <c r="I1270" s="11"/>
      <c r="J1270" s="16" t="s">
        <v>778</v>
      </c>
      <c r="K1270" s="15">
        <v>1</v>
      </c>
      <c r="L1270" s="17">
        <f>M1187+M1193+M1199+M1206+M1213+M1219+M1225+M1232+M1238+M1244+M1250+M1256+M1262</f>
        <v>171379.96</v>
      </c>
      <c r="M1270" s="17">
        <f>ROUND(K1270*L1270,2)</f>
        <v>171379.96</v>
      </c>
    </row>
    <row r="1271" spans="1:13" ht="1" customHeight="1" x14ac:dyDescent="0.2">
      <c r="A1271" s="18"/>
      <c r="B1271" s="18"/>
      <c r="C1271" s="18"/>
      <c r="D1271" s="31"/>
      <c r="E1271" s="18"/>
      <c r="F1271" s="18"/>
      <c r="G1271" s="18"/>
      <c r="H1271" s="18"/>
      <c r="I1271" s="18"/>
      <c r="J1271" s="18"/>
      <c r="K1271" s="18"/>
      <c r="L1271" s="18"/>
      <c r="M1271" s="18"/>
    </row>
    <row r="1272" spans="1:13" x14ac:dyDescent="0.2">
      <c r="A1272" s="19" t="s">
        <v>779</v>
      </c>
      <c r="B1272" s="19" t="s">
        <v>14</v>
      </c>
      <c r="C1272" s="19" t="s">
        <v>15</v>
      </c>
      <c r="D1272" s="32" t="s">
        <v>780</v>
      </c>
      <c r="E1272" s="20"/>
      <c r="F1272" s="20"/>
      <c r="G1272" s="20"/>
      <c r="H1272" s="20"/>
      <c r="I1272" s="20"/>
      <c r="J1272" s="20"/>
      <c r="K1272" s="21">
        <f>K1309</f>
        <v>1</v>
      </c>
      <c r="L1272" s="21">
        <f>L1309</f>
        <v>3620.15</v>
      </c>
      <c r="M1272" s="21">
        <f>M1309</f>
        <v>3620.15</v>
      </c>
    </row>
    <row r="1273" spans="1:13" x14ac:dyDescent="0.2">
      <c r="A1273" s="9" t="s">
        <v>781</v>
      </c>
      <c r="B1273" s="10" t="s">
        <v>20</v>
      </c>
      <c r="C1273" s="10" t="s">
        <v>21</v>
      </c>
      <c r="D1273" s="13" t="s">
        <v>782</v>
      </c>
      <c r="E1273" s="11"/>
      <c r="F1273" s="11"/>
      <c r="G1273" s="11"/>
      <c r="H1273" s="11"/>
      <c r="I1273" s="11"/>
      <c r="J1273" s="11"/>
      <c r="K1273" s="12">
        <f>K1277</f>
        <v>4.5</v>
      </c>
      <c r="L1273" s="12">
        <f>L1277</f>
        <v>96.22</v>
      </c>
      <c r="M1273" s="12">
        <f>M1277</f>
        <v>432.99</v>
      </c>
    </row>
    <row r="1274" spans="1:13" x14ac:dyDescent="0.2">
      <c r="A1274" s="11"/>
      <c r="B1274" s="11"/>
      <c r="C1274" s="11"/>
      <c r="D1274" s="13" t="s">
        <v>783</v>
      </c>
      <c r="E1274" s="11"/>
      <c r="F1274" s="11"/>
      <c r="G1274" s="11"/>
      <c r="H1274" s="11"/>
      <c r="I1274" s="11"/>
      <c r="J1274" s="11"/>
      <c r="K1274" s="11"/>
      <c r="L1274" s="11"/>
      <c r="M1274" s="11"/>
    </row>
    <row r="1275" spans="1:13" x14ac:dyDescent="0.2">
      <c r="A1275" s="11"/>
      <c r="B1275" s="11"/>
      <c r="C1275" s="11"/>
      <c r="D1275" s="30"/>
      <c r="E1275" s="10" t="s">
        <v>318</v>
      </c>
      <c r="F1275" s="14">
        <v>3</v>
      </c>
      <c r="G1275" s="15">
        <v>1.5</v>
      </c>
      <c r="H1275" s="15">
        <v>0</v>
      </c>
      <c r="I1275" s="15">
        <v>1</v>
      </c>
      <c r="J1275" s="12">
        <f>OR(F1275&lt;&gt;0,G1275&lt;&gt;0,H1275&lt;&gt;0,I1275&lt;&gt;0)*(F1275 + (F1275 = 0))*(G1275 + (G1275 = 0))*(H1275 + (H1275 = 0))*(I1275 + (I1275 = 0))</f>
        <v>4.5</v>
      </c>
      <c r="K1275" s="11"/>
      <c r="L1275" s="11"/>
      <c r="M1275" s="11"/>
    </row>
    <row r="1276" spans="1:13" x14ac:dyDescent="0.2">
      <c r="A1276" s="11"/>
      <c r="B1276" s="11"/>
      <c r="C1276" s="11"/>
      <c r="D1276" s="30"/>
      <c r="E1276" s="10" t="s">
        <v>15</v>
      </c>
      <c r="F1276" s="14"/>
      <c r="G1276" s="15"/>
      <c r="H1276" s="15"/>
      <c r="I1276" s="15"/>
      <c r="J1276" s="12">
        <f>OR(F1276&lt;&gt;0,G1276&lt;&gt;0,H1276&lt;&gt;0,I1276&lt;&gt;0)*(F1276 + (F1276 = 0))*(G1276 + (G1276 = 0))*(H1276 + (H1276 = 0))*(I1276 + (I1276 = 0))</f>
        <v>0</v>
      </c>
      <c r="K1276" s="11"/>
      <c r="L1276" s="11"/>
      <c r="M1276" s="11"/>
    </row>
    <row r="1277" spans="1:13" x14ac:dyDescent="0.2">
      <c r="A1277" s="11"/>
      <c r="B1277" s="11"/>
      <c r="C1277" s="11"/>
      <c r="D1277" s="30"/>
      <c r="E1277" s="11"/>
      <c r="F1277" s="11"/>
      <c r="G1277" s="11"/>
      <c r="H1277" s="11"/>
      <c r="I1277" s="11"/>
      <c r="J1277" s="16" t="s">
        <v>784</v>
      </c>
      <c r="K1277" s="17">
        <f>SUM(J1275:J1276)*1</f>
        <v>4.5</v>
      </c>
      <c r="L1277" s="15">
        <v>96.22</v>
      </c>
      <c r="M1277" s="17">
        <f>ROUND(K1277*L1277,2)</f>
        <v>432.99</v>
      </c>
    </row>
    <row r="1278" spans="1:13" ht="1" customHeight="1" x14ac:dyDescent="0.2">
      <c r="A1278" s="18"/>
      <c r="B1278" s="18"/>
      <c r="C1278" s="18"/>
      <c r="D1278" s="31"/>
      <c r="E1278" s="18"/>
      <c r="F1278" s="18"/>
      <c r="G1278" s="18"/>
      <c r="H1278" s="18"/>
      <c r="I1278" s="18"/>
      <c r="J1278" s="18"/>
      <c r="K1278" s="18"/>
      <c r="L1278" s="18"/>
      <c r="M1278" s="18"/>
    </row>
    <row r="1279" spans="1:13" x14ac:dyDescent="0.2">
      <c r="A1279" s="9" t="s">
        <v>785</v>
      </c>
      <c r="B1279" s="10" t="s">
        <v>20</v>
      </c>
      <c r="C1279" s="10" t="s">
        <v>92</v>
      </c>
      <c r="D1279" s="13" t="s">
        <v>786</v>
      </c>
      <c r="E1279" s="11"/>
      <c r="F1279" s="11"/>
      <c r="G1279" s="11"/>
      <c r="H1279" s="11"/>
      <c r="I1279" s="11"/>
      <c r="J1279" s="11"/>
      <c r="K1279" s="12">
        <f>K1283</f>
        <v>2</v>
      </c>
      <c r="L1279" s="12">
        <f>L1283</f>
        <v>378.17</v>
      </c>
      <c r="M1279" s="12">
        <f>M1283</f>
        <v>756.34</v>
      </c>
    </row>
    <row r="1280" spans="1:13" ht="24" x14ac:dyDescent="0.2">
      <c r="A1280" s="11"/>
      <c r="B1280" s="11"/>
      <c r="C1280" s="11"/>
      <c r="D1280" s="13" t="s">
        <v>787</v>
      </c>
      <c r="E1280" s="11"/>
      <c r="F1280" s="11"/>
      <c r="G1280" s="11"/>
      <c r="H1280" s="11"/>
      <c r="I1280" s="11"/>
      <c r="J1280" s="11"/>
      <c r="K1280" s="11"/>
      <c r="L1280" s="11"/>
      <c r="M1280" s="11"/>
    </row>
    <row r="1281" spans="1:13" x14ac:dyDescent="0.2">
      <c r="A1281" s="11"/>
      <c r="B1281" s="11"/>
      <c r="C1281" s="11"/>
      <c r="D1281" s="30"/>
      <c r="E1281" s="10" t="s">
        <v>318</v>
      </c>
      <c r="F1281" s="14">
        <v>2</v>
      </c>
      <c r="G1281" s="15">
        <v>0</v>
      </c>
      <c r="H1281" s="15">
        <v>0</v>
      </c>
      <c r="I1281" s="15">
        <v>0</v>
      </c>
      <c r="J1281" s="12">
        <f>OR(F1281&lt;&gt;0,G1281&lt;&gt;0,H1281&lt;&gt;0,I1281&lt;&gt;0)*(F1281 + (F1281 = 0))*(G1281 + (G1281 = 0))*(H1281 + (H1281 = 0))*(I1281 + (I1281 = 0))</f>
        <v>2</v>
      </c>
      <c r="K1281" s="11"/>
      <c r="L1281" s="11"/>
      <c r="M1281" s="11"/>
    </row>
    <row r="1282" spans="1:13" x14ac:dyDescent="0.2">
      <c r="A1282" s="11"/>
      <c r="B1282" s="11"/>
      <c r="C1282" s="11"/>
      <c r="D1282" s="30"/>
      <c r="E1282" s="10" t="s">
        <v>15</v>
      </c>
      <c r="F1282" s="14"/>
      <c r="G1282" s="15"/>
      <c r="H1282" s="15"/>
      <c r="I1282" s="15"/>
      <c r="J1282" s="12">
        <f>OR(F1282&lt;&gt;0,G1282&lt;&gt;0,H1282&lt;&gt;0,I1282&lt;&gt;0)*(F1282 + (F1282 = 0))*(G1282 + (G1282 = 0))*(H1282 + (H1282 = 0))*(I1282 + (I1282 = 0))</f>
        <v>0</v>
      </c>
      <c r="K1282" s="11"/>
      <c r="L1282" s="11"/>
      <c r="M1282" s="11"/>
    </row>
    <row r="1283" spans="1:13" x14ac:dyDescent="0.2">
      <c r="A1283" s="11"/>
      <c r="B1283" s="11"/>
      <c r="C1283" s="11"/>
      <c r="D1283" s="30"/>
      <c r="E1283" s="11"/>
      <c r="F1283" s="11"/>
      <c r="G1283" s="11"/>
      <c r="H1283" s="11"/>
      <c r="I1283" s="11"/>
      <c r="J1283" s="16" t="s">
        <v>788</v>
      </c>
      <c r="K1283" s="17">
        <f>SUM(J1281:J1282)*1</f>
        <v>2</v>
      </c>
      <c r="L1283" s="15">
        <v>378.17</v>
      </c>
      <c r="M1283" s="17">
        <f>ROUND(K1283*L1283,2)</f>
        <v>756.34</v>
      </c>
    </row>
    <row r="1284" spans="1:13" ht="1" customHeight="1" x14ac:dyDescent="0.2">
      <c r="A1284" s="18"/>
      <c r="B1284" s="18"/>
      <c r="C1284" s="18"/>
      <c r="D1284" s="31"/>
      <c r="E1284" s="18"/>
      <c r="F1284" s="18"/>
      <c r="G1284" s="18"/>
      <c r="H1284" s="18"/>
      <c r="I1284" s="18"/>
      <c r="J1284" s="18"/>
      <c r="K1284" s="18"/>
      <c r="L1284" s="18"/>
      <c r="M1284" s="18"/>
    </row>
    <row r="1285" spans="1:13" x14ac:dyDescent="0.2">
      <c r="A1285" s="9" t="s">
        <v>789</v>
      </c>
      <c r="B1285" s="10" t="s">
        <v>20</v>
      </c>
      <c r="C1285" s="10" t="s">
        <v>92</v>
      </c>
      <c r="D1285" s="13" t="s">
        <v>790</v>
      </c>
      <c r="E1285" s="11"/>
      <c r="F1285" s="11"/>
      <c r="G1285" s="11"/>
      <c r="H1285" s="11"/>
      <c r="I1285" s="11"/>
      <c r="J1285" s="11"/>
      <c r="K1285" s="12">
        <f>K1289</f>
        <v>1</v>
      </c>
      <c r="L1285" s="12">
        <f>L1289</f>
        <v>337.41</v>
      </c>
      <c r="M1285" s="12">
        <f>M1289</f>
        <v>337.41</v>
      </c>
    </row>
    <row r="1286" spans="1:13" ht="24" x14ac:dyDescent="0.2">
      <c r="A1286" s="11"/>
      <c r="B1286" s="11"/>
      <c r="C1286" s="11"/>
      <c r="D1286" s="13" t="s">
        <v>791</v>
      </c>
      <c r="E1286" s="11"/>
      <c r="F1286" s="11"/>
      <c r="G1286" s="11"/>
      <c r="H1286" s="11"/>
      <c r="I1286" s="11"/>
      <c r="J1286" s="11"/>
      <c r="K1286" s="11"/>
      <c r="L1286" s="11"/>
      <c r="M1286" s="11"/>
    </row>
    <row r="1287" spans="1:13" x14ac:dyDescent="0.2">
      <c r="A1287" s="11"/>
      <c r="B1287" s="11"/>
      <c r="C1287" s="11"/>
      <c r="D1287" s="30"/>
      <c r="E1287" s="10" t="s">
        <v>318</v>
      </c>
      <c r="F1287" s="14">
        <v>1</v>
      </c>
      <c r="G1287" s="15">
        <v>0</v>
      </c>
      <c r="H1287" s="15">
        <v>0</v>
      </c>
      <c r="I1287" s="15">
        <v>0</v>
      </c>
      <c r="J1287" s="12">
        <f>OR(F1287&lt;&gt;0,G1287&lt;&gt;0,H1287&lt;&gt;0,I1287&lt;&gt;0)*(F1287 + (F1287 = 0))*(G1287 + (G1287 = 0))*(H1287 + (H1287 = 0))*(I1287 + (I1287 = 0))</f>
        <v>1</v>
      </c>
      <c r="K1287" s="11"/>
      <c r="L1287" s="11"/>
      <c r="M1287" s="11"/>
    </row>
    <row r="1288" spans="1:13" x14ac:dyDescent="0.2">
      <c r="A1288" s="11"/>
      <c r="B1288" s="11"/>
      <c r="C1288" s="11"/>
      <c r="D1288" s="30"/>
      <c r="E1288" s="10" t="s">
        <v>15</v>
      </c>
      <c r="F1288" s="14"/>
      <c r="G1288" s="15"/>
      <c r="H1288" s="15"/>
      <c r="I1288" s="15"/>
      <c r="J1288" s="12">
        <f>OR(F1288&lt;&gt;0,G1288&lt;&gt;0,H1288&lt;&gt;0,I1288&lt;&gt;0)*(F1288 + (F1288 = 0))*(G1288 + (G1288 = 0))*(H1288 + (H1288 = 0))*(I1288 + (I1288 = 0))</f>
        <v>0</v>
      </c>
      <c r="K1288" s="11"/>
      <c r="L1288" s="11"/>
      <c r="M1288" s="11"/>
    </row>
    <row r="1289" spans="1:13" x14ac:dyDescent="0.2">
      <c r="A1289" s="11"/>
      <c r="B1289" s="11"/>
      <c r="C1289" s="11"/>
      <c r="D1289" s="30"/>
      <c r="E1289" s="11"/>
      <c r="F1289" s="11"/>
      <c r="G1289" s="11"/>
      <c r="H1289" s="11"/>
      <c r="I1289" s="11"/>
      <c r="J1289" s="16" t="s">
        <v>792</v>
      </c>
      <c r="K1289" s="17">
        <f>SUM(J1287:J1288)*1</f>
        <v>1</v>
      </c>
      <c r="L1289" s="15">
        <v>337.41</v>
      </c>
      <c r="M1289" s="17">
        <f>ROUND(K1289*L1289,2)</f>
        <v>337.41</v>
      </c>
    </row>
    <row r="1290" spans="1:13" ht="1" customHeight="1" x14ac:dyDescent="0.2">
      <c r="A1290" s="18"/>
      <c r="B1290" s="18"/>
      <c r="C1290" s="18"/>
      <c r="D1290" s="31"/>
      <c r="E1290" s="18"/>
      <c r="F1290" s="18"/>
      <c r="G1290" s="18"/>
      <c r="H1290" s="18"/>
      <c r="I1290" s="18"/>
      <c r="J1290" s="18"/>
      <c r="K1290" s="18"/>
      <c r="L1290" s="18"/>
      <c r="M1290" s="18"/>
    </row>
    <row r="1291" spans="1:13" x14ac:dyDescent="0.2">
      <c r="A1291" s="9" t="s">
        <v>793</v>
      </c>
      <c r="B1291" s="10" t="s">
        <v>20</v>
      </c>
      <c r="C1291" s="10" t="s">
        <v>92</v>
      </c>
      <c r="D1291" s="13" t="s">
        <v>794</v>
      </c>
      <c r="E1291" s="11"/>
      <c r="F1291" s="11"/>
      <c r="G1291" s="11"/>
      <c r="H1291" s="11"/>
      <c r="I1291" s="11"/>
      <c r="J1291" s="11"/>
      <c r="K1291" s="12">
        <f>K1295</f>
        <v>3</v>
      </c>
      <c r="L1291" s="12">
        <f>L1295</f>
        <v>566.96</v>
      </c>
      <c r="M1291" s="12">
        <f>M1295</f>
        <v>1700.88</v>
      </c>
    </row>
    <row r="1292" spans="1:13" ht="36" x14ac:dyDescent="0.2">
      <c r="A1292" s="11"/>
      <c r="B1292" s="11"/>
      <c r="C1292" s="11"/>
      <c r="D1292" s="13" t="s">
        <v>795</v>
      </c>
      <c r="E1292" s="11"/>
      <c r="F1292" s="11"/>
      <c r="G1292" s="11"/>
      <c r="H1292" s="11"/>
      <c r="I1292" s="11"/>
      <c r="J1292" s="11"/>
      <c r="K1292" s="11"/>
      <c r="L1292" s="11"/>
      <c r="M1292" s="11"/>
    </row>
    <row r="1293" spans="1:13" x14ac:dyDescent="0.2">
      <c r="A1293" s="11"/>
      <c r="B1293" s="11"/>
      <c r="C1293" s="11"/>
      <c r="D1293" s="30"/>
      <c r="E1293" s="10" t="s">
        <v>318</v>
      </c>
      <c r="F1293" s="14">
        <v>3</v>
      </c>
      <c r="G1293" s="15">
        <v>0</v>
      </c>
      <c r="H1293" s="15">
        <v>0</v>
      </c>
      <c r="I1293" s="15">
        <v>0</v>
      </c>
      <c r="J1293" s="12">
        <f>OR(F1293&lt;&gt;0,G1293&lt;&gt;0,H1293&lt;&gt;0,I1293&lt;&gt;0)*(F1293 + (F1293 = 0))*(G1293 + (G1293 = 0))*(H1293 + (H1293 = 0))*(I1293 + (I1293 = 0))</f>
        <v>3</v>
      </c>
      <c r="K1293" s="11"/>
      <c r="L1293" s="11"/>
      <c r="M1293" s="11"/>
    </row>
    <row r="1294" spans="1:13" x14ac:dyDescent="0.2">
      <c r="A1294" s="11"/>
      <c r="B1294" s="11"/>
      <c r="C1294" s="11"/>
      <c r="D1294" s="30"/>
      <c r="E1294" s="10" t="s">
        <v>15</v>
      </c>
      <c r="F1294" s="14"/>
      <c r="G1294" s="15"/>
      <c r="H1294" s="15"/>
      <c r="I1294" s="15"/>
      <c r="J1294" s="12">
        <f>OR(F1294&lt;&gt;0,G1294&lt;&gt;0,H1294&lt;&gt;0,I1294&lt;&gt;0)*(F1294 + (F1294 = 0))*(G1294 + (G1294 = 0))*(H1294 + (H1294 = 0))*(I1294 + (I1294 = 0))</f>
        <v>0</v>
      </c>
      <c r="K1294" s="11"/>
      <c r="L1294" s="11"/>
      <c r="M1294" s="11"/>
    </row>
    <row r="1295" spans="1:13" x14ac:dyDescent="0.2">
      <c r="A1295" s="11"/>
      <c r="B1295" s="11"/>
      <c r="C1295" s="11"/>
      <c r="D1295" s="30"/>
      <c r="E1295" s="11"/>
      <c r="F1295" s="11"/>
      <c r="G1295" s="11"/>
      <c r="H1295" s="11"/>
      <c r="I1295" s="11"/>
      <c r="J1295" s="16" t="s">
        <v>796</v>
      </c>
      <c r="K1295" s="17">
        <f>SUM(J1293:J1294)*1</f>
        <v>3</v>
      </c>
      <c r="L1295" s="15">
        <v>566.96</v>
      </c>
      <c r="M1295" s="17">
        <f>ROUND(K1295*L1295,2)</f>
        <v>1700.88</v>
      </c>
    </row>
    <row r="1296" spans="1:13" ht="1" customHeight="1" x14ac:dyDescent="0.2">
      <c r="A1296" s="18"/>
      <c r="B1296" s="18"/>
      <c r="C1296" s="18"/>
      <c r="D1296" s="31"/>
      <c r="E1296" s="18"/>
      <c r="F1296" s="18"/>
      <c r="G1296" s="18"/>
      <c r="H1296" s="18"/>
      <c r="I1296" s="18"/>
      <c r="J1296" s="18"/>
      <c r="K1296" s="18"/>
      <c r="L1296" s="18"/>
      <c r="M1296" s="18"/>
    </row>
    <row r="1297" spans="1:13" x14ac:dyDescent="0.2">
      <c r="A1297" s="9" t="s">
        <v>797</v>
      </c>
      <c r="B1297" s="10" t="s">
        <v>20</v>
      </c>
      <c r="C1297" s="10" t="s">
        <v>92</v>
      </c>
      <c r="D1297" s="13" t="s">
        <v>798</v>
      </c>
      <c r="E1297" s="11"/>
      <c r="F1297" s="11"/>
      <c r="G1297" s="11"/>
      <c r="H1297" s="11"/>
      <c r="I1297" s="11"/>
      <c r="J1297" s="11"/>
      <c r="K1297" s="12">
        <f>K1301</f>
        <v>1</v>
      </c>
      <c r="L1297" s="12">
        <f>L1301</f>
        <v>226.27</v>
      </c>
      <c r="M1297" s="12">
        <f>M1301</f>
        <v>226.27</v>
      </c>
    </row>
    <row r="1298" spans="1:13" ht="24" x14ac:dyDescent="0.2">
      <c r="A1298" s="11"/>
      <c r="B1298" s="11"/>
      <c r="C1298" s="11"/>
      <c r="D1298" s="13" t="s">
        <v>799</v>
      </c>
      <c r="E1298" s="11"/>
      <c r="F1298" s="11"/>
      <c r="G1298" s="11"/>
      <c r="H1298" s="11"/>
      <c r="I1298" s="11"/>
      <c r="J1298" s="11"/>
      <c r="K1298" s="11"/>
      <c r="L1298" s="11"/>
      <c r="M1298" s="11"/>
    </row>
    <row r="1299" spans="1:13" x14ac:dyDescent="0.2">
      <c r="A1299" s="11"/>
      <c r="B1299" s="11"/>
      <c r="C1299" s="11"/>
      <c r="D1299" s="30"/>
      <c r="E1299" s="10" t="s">
        <v>318</v>
      </c>
      <c r="F1299" s="14">
        <v>1</v>
      </c>
      <c r="G1299" s="15">
        <v>0</v>
      </c>
      <c r="H1299" s="15">
        <v>0</v>
      </c>
      <c r="I1299" s="15">
        <v>0</v>
      </c>
      <c r="J1299" s="12">
        <f>OR(F1299&lt;&gt;0,G1299&lt;&gt;0,H1299&lt;&gt;0,I1299&lt;&gt;0)*(F1299 + (F1299 = 0))*(G1299 + (G1299 = 0))*(H1299 + (H1299 = 0))*(I1299 + (I1299 = 0))</f>
        <v>1</v>
      </c>
      <c r="K1299" s="11"/>
      <c r="L1299" s="11"/>
      <c r="M1299" s="11"/>
    </row>
    <row r="1300" spans="1:13" x14ac:dyDescent="0.2">
      <c r="A1300" s="11"/>
      <c r="B1300" s="11"/>
      <c r="C1300" s="11"/>
      <c r="D1300" s="30"/>
      <c r="E1300" s="10" t="s">
        <v>15</v>
      </c>
      <c r="F1300" s="14"/>
      <c r="G1300" s="15"/>
      <c r="H1300" s="15"/>
      <c r="I1300" s="15"/>
      <c r="J1300" s="12">
        <f>OR(F1300&lt;&gt;0,G1300&lt;&gt;0,H1300&lt;&gt;0,I1300&lt;&gt;0)*(F1300 + (F1300 = 0))*(G1300 + (G1300 = 0))*(H1300 + (H1300 = 0))*(I1300 + (I1300 = 0))</f>
        <v>0</v>
      </c>
      <c r="K1300" s="11"/>
      <c r="L1300" s="11"/>
      <c r="M1300" s="11"/>
    </row>
    <row r="1301" spans="1:13" x14ac:dyDescent="0.2">
      <c r="A1301" s="11"/>
      <c r="B1301" s="11"/>
      <c r="C1301" s="11"/>
      <c r="D1301" s="30"/>
      <c r="E1301" s="11"/>
      <c r="F1301" s="11"/>
      <c r="G1301" s="11"/>
      <c r="H1301" s="11"/>
      <c r="I1301" s="11"/>
      <c r="J1301" s="16" t="s">
        <v>800</v>
      </c>
      <c r="K1301" s="17">
        <f>SUM(J1299:J1300)*1</f>
        <v>1</v>
      </c>
      <c r="L1301" s="15">
        <v>226.27</v>
      </c>
      <c r="M1301" s="17">
        <f>ROUND(K1301*L1301,2)</f>
        <v>226.27</v>
      </c>
    </row>
    <row r="1302" spans="1:13" ht="1" customHeight="1" x14ac:dyDescent="0.2">
      <c r="A1302" s="18"/>
      <c r="B1302" s="18"/>
      <c r="C1302" s="18"/>
      <c r="D1302" s="31"/>
      <c r="E1302" s="18"/>
      <c r="F1302" s="18"/>
      <c r="G1302" s="18"/>
      <c r="H1302" s="18"/>
      <c r="I1302" s="18"/>
      <c r="J1302" s="18"/>
      <c r="K1302" s="18"/>
      <c r="L1302" s="18"/>
      <c r="M1302" s="18"/>
    </row>
    <row r="1303" spans="1:13" x14ac:dyDescent="0.2">
      <c r="A1303" s="9" t="s">
        <v>801</v>
      </c>
      <c r="B1303" s="10" t="s">
        <v>20</v>
      </c>
      <c r="C1303" s="10" t="s">
        <v>92</v>
      </c>
      <c r="D1303" s="13" t="s">
        <v>802</v>
      </c>
      <c r="E1303" s="11"/>
      <c r="F1303" s="11"/>
      <c r="G1303" s="11"/>
      <c r="H1303" s="11"/>
      <c r="I1303" s="11"/>
      <c r="J1303" s="11"/>
      <c r="K1303" s="12">
        <f>K1307</f>
        <v>3</v>
      </c>
      <c r="L1303" s="12">
        <f>L1307</f>
        <v>55.42</v>
      </c>
      <c r="M1303" s="12">
        <f>M1307</f>
        <v>166.26</v>
      </c>
    </row>
    <row r="1304" spans="1:13" ht="24" x14ac:dyDescent="0.2">
      <c r="A1304" s="11"/>
      <c r="B1304" s="11"/>
      <c r="C1304" s="11"/>
      <c r="D1304" s="13" t="s">
        <v>803</v>
      </c>
      <c r="E1304" s="11"/>
      <c r="F1304" s="11"/>
      <c r="G1304" s="11"/>
      <c r="H1304" s="11"/>
      <c r="I1304" s="11"/>
      <c r="J1304" s="11"/>
      <c r="K1304" s="11"/>
      <c r="L1304" s="11"/>
      <c r="M1304" s="11"/>
    </row>
    <row r="1305" spans="1:13" x14ac:dyDescent="0.2">
      <c r="A1305" s="11"/>
      <c r="B1305" s="11"/>
      <c r="C1305" s="11"/>
      <c r="D1305" s="30"/>
      <c r="E1305" s="10" t="s">
        <v>318</v>
      </c>
      <c r="F1305" s="14">
        <v>3</v>
      </c>
      <c r="G1305" s="15">
        <v>0</v>
      </c>
      <c r="H1305" s="15">
        <v>0</v>
      </c>
      <c r="I1305" s="15">
        <v>0</v>
      </c>
      <c r="J1305" s="12">
        <f>OR(F1305&lt;&gt;0,G1305&lt;&gt;0,H1305&lt;&gt;0,I1305&lt;&gt;0)*(F1305 + (F1305 = 0))*(G1305 + (G1305 = 0))*(H1305 + (H1305 = 0))*(I1305 + (I1305 = 0))</f>
        <v>3</v>
      </c>
      <c r="K1305" s="11"/>
      <c r="L1305" s="11"/>
      <c r="M1305" s="11"/>
    </row>
    <row r="1306" spans="1:13" x14ac:dyDescent="0.2">
      <c r="A1306" s="11"/>
      <c r="B1306" s="11"/>
      <c r="C1306" s="11"/>
      <c r="D1306" s="30"/>
      <c r="E1306" s="10" t="s">
        <v>15</v>
      </c>
      <c r="F1306" s="14"/>
      <c r="G1306" s="15"/>
      <c r="H1306" s="15"/>
      <c r="I1306" s="15"/>
      <c r="J1306" s="12">
        <f>OR(F1306&lt;&gt;0,G1306&lt;&gt;0,H1306&lt;&gt;0,I1306&lt;&gt;0)*(F1306 + (F1306 = 0))*(G1306 + (G1306 = 0))*(H1306 + (H1306 = 0))*(I1306 + (I1306 = 0))</f>
        <v>0</v>
      </c>
      <c r="K1306" s="11"/>
      <c r="L1306" s="11"/>
      <c r="M1306" s="11"/>
    </row>
    <row r="1307" spans="1:13" x14ac:dyDescent="0.2">
      <c r="A1307" s="11"/>
      <c r="B1307" s="11"/>
      <c r="C1307" s="11"/>
      <c r="D1307" s="30"/>
      <c r="E1307" s="11"/>
      <c r="F1307" s="11"/>
      <c r="G1307" s="11"/>
      <c r="H1307" s="11"/>
      <c r="I1307" s="11"/>
      <c r="J1307" s="16" t="s">
        <v>804</v>
      </c>
      <c r="K1307" s="17">
        <f>SUM(J1305:J1306)*1</f>
        <v>3</v>
      </c>
      <c r="L1307" s="15">
        <v>55.42</v>
      </c>
      <c r="M1307" s="17">
        <f>ROUND(K1307*L1307,2)</f>
        <v>166.26</v>
      </c>
    </row>
    <row r="1308" spans="1:13" ht="1" customHeight="1" x14ac:dyDescent="0.2">
      <c r="A1308" s="18"/>
      <c r="B1308" s="18"/>
      <c r="C1308" s="18"/>
      <c r="D1308" s="31"/>
      <c r="E1308" s="18"/>
      <c r="F1308" s="18"/>
      <c r="G1308" s="18"/>
      <c r="H1308" s="18"/>
      <c r="I1308" s="18"/>
      <c r="J1308" s="18"/>
      <c r="K1308" s="18"/>
      <c r="L1308" s="18"/>
      <c r="M1308" s="18"/>
    </row>
    <row r="1309" spans="1:13" x14ac:dyDescent="0.2">
      <c r="A1309" s="11"/>
      <c r="B1309" s="11"/>
      <c r="C1309" s="11"/>
      <c r="D1309" s="30"/>
      <c r="E1309" s="11"/>
      <c r="F1309" s="11"/>
      <c r="G1309" s="11"/>
      <c r="H1309" s="11"/>
      <c r="I1309" s="11"/>
      <c r="J1309" s="16" t="s">
        <v>805</v>
      </c>
      <c r="K1309" s="15">
        <v>1</v>
      </c>
      <c r="L1309" s="17">
        <f>M1273+M1279+M1285+M1291+M1297+M1303</f>
        <v>3620.15</v>
      </c>
      <c r="M1309" s="17">
        <f>ROUND(K1309*L1309,2)</f>
        <v>3620.15</v>
      </c>
    </row>
    <row r="1310" spans="1:13" ht="1" customHeight="1" x14ac:dyDescent="0.2">
      <c r="A1310" s="18"/>
      <c r="B1310" s="18"/>
      <c r="C1310" s="18"/>
      <c r="D1310" s="31"/>
      <c r="E1310" s="18"/>
      <c r="F1310" s="18"/>
      <c r="G1310" s="18"/>
      <c r="H1310" s="18"/>
      <c r="I1310" s="18"/>
      <c r="J1310" s="18"/>
      <c r="K1310" s="18"/>
      <c r="L1310" s="18"/>
      <c r="M1310" s="18"/>
    </row>
    <row r="1311" spans="1:13" x14ac:dyDescent="0.2">
      <c r="A1311" s="11"/>
      <c r="B1311" s="11"/>
      <c r="C1311" s="11"/>
      <c r="D1311" s="30"/>
      <c r="E1311" s="11"/>
      <c r="F1311" s="11"/>
      <c r="G1311" s="11"/>
      <c r="H1311" s="11"/>
      <c r="I1311" s="11"/>
      <c r="J1311" s="16" t="s">
        <v>806</v>
      </c>
      <c r="K1311" s="15">
        <v>1</v>
      </c>
      <c r="L1311" s="17">
        <f>M262+M503+M704+M743+M844+M903+M1186+M1272</f>
        <v>698281.89</v>
      </c>
      <c r="M1311" s="17">
        <f>ROUND(K1311*L1311,2)</f>
        <v>698281.89</v>
      </c>
    </row>
    <row r="1312" spans="1:13" ht="1" customHeight="1" x14ac:dyDescent="0.2">
      <c r="A1312" s="18"/>
      <c r="B1312" s="18"/>
      <c r="C1312" s="18"/>
      <c r="D1312" s="31"/>
      <c r="E1312" s="18"/>
      <c r="F1312" s="18"/>
      <c r="G1312" s="18"/>
      <c r="H1312" s="18"/>
      <c r="I1312" s="18"/>
      <c r="J1312" s="18"/>
      <c r="K1312" s="18"/>
      <c r="L1312" s="18"/>
      <c r="M1312" s="18"/>
    </row>
    <row r="1313" spans="1:13" x14ac:dyDescent="0.2">
      <c r="A1313" s="6" t="s">
        <v>807</v>
      </c>
      <c r="B1313" s="6" t="s">
        <v>14</v>
      </c>
      <c r="C1313" s="6" t="s">
        <v>15</v>
      </c>
      <c r="D1313" s="29" t="s">
        <v>808</v>
      </c>
      <c r="E1313" s="7"/>
      <c r="F1313" s="7"/>
      <c r="G1313" s="7"/>
      <c r="H1313" s="7"/>
      <c r="I1313" s="7"/>
      <c r="J1313" s="7"/>
      <c r="K1313" s="8">
        <f>K1372</f>
        <v>1</v>
      </c>
      <c r="L1313" s="8">
        <f>L1372</f>
        <v>14401.25</v>
      </c>
      <c r="M1313" s="8">
        <f>M1372</f>
        <v>14401.25</v>
      </c>
    </row>
    <row r="1314" spans="1:13" x14ac:dyDescent="0.2">
      <c r="A1314" s="9" t="s">
        <v>809</v>
      </c>
      <c r="B1314" s="10" t="s">
        <v>20</v>
      </c>
      <c r="C1314" s="10" t="s">
        <v>21</v>
      </c>
      <c r="D1314" s="13" t="s">
        <v>810</v>
      </c>
      <c r="E1314" s="11"/>
      <c r="F1314" s="11"/>
      <c r="G1314" s="11"/>
      <c r="H1314" s="11"/>
      <c r="I1314" s="11"/>
      <c r="J1314" s="11"/>
      <c r="K1314" s="12">
        <f>K1318</f>
        <v>16</v>
      </c>
      <c r="L1314" s="12">
        <f>L1318</f>
        <v>7.5</v>
      </c>
      <c r="M1314" s="12">
        <f>M1318</f>
        <v>120</v>
      </c>
    </row>
    <row r="1315" spans="1:13" ht="48" x14ac:dyDescent="0.2">
      <c r="A1315" s="11"/>
      <c r="B1315" s="11"/>
      <c r="C1315" s="11"/>
      <c r="D1315" s="13" t="s">
        <v>811</v>
      </c>
      <c r="E1315" s="11"/>
      <c r="F1315" s="11"/>
      <c r="G1315" s="11"/>
      <c r="H1315" s="11"/>
      <c r="I1315" s="11"/>
      <c r="J1315" s="11"/>
      <c r="K1315" s="11"/>
      <c r="L1315" s="11"/>
      <c r="M1315" s="11"/>
    </row>
    <row r="1316" spans="1:13" x14ac:dyDescent="0.2">
      <c r="A1316" s="11"/>
      <c r="B1316" s="11"/>
      <c r="C1316" s="11"/>
      <c r="D1316" s="30"/>
      <c r="E1316" s="10" t="s">
        <v>812</v>
      </c>
      <c r="F1316" s="14">
        <v>1</v>
      </c>
      <c r="G1316" s="15">
        <v>4</v>
      </c>
      <c r="H1316" s="15">
        <v>4</v>
      </c>
      <c r="I1316" s="15">
        <v>0</v>
      </c>
      <c r="J1316" s="12">
        <f>OR(F1316&lt;&gt;0,G1316&lt;&gt;0,H1316&lt;&gt;0,I1316&lt;&gt;0)*(F1316 + (F1316 = 0))*(G1316 + (G1316 = 0))*(H1316 + (H1316 = 0))*(I1316 + (I1316 = 0))</f>
        <v>16</v>
      </c>
      <c r="K1316" s="11"/>
      <c r="L1316" s="11"/>
      <c r="M1316" s="11"/>
    </row>
    <row r="1317" spans="1:13" x14ac:dyDescent="0.2">
      <c r="A1317" s="11"/>
      <c r="B1317" s="11"/>
      <c r="C1317" s="11"/>
      <c r="D1317" s="30"/>
      <c r="E1317" s="10" t="s">
        <v>15</v>
      </c>
      <c r="F1317" s="14"/>
      <c r="G1317" s="15"/>
      <c r="H1317" s="15"/>
      <c r="I1317" s="15"/>
      <c r="J1317" s="12">
        <f>OR(F1317&lt;&gt;0,G1317&lt;&gt;0,H1317&lt;&gt;0,I1317&lt;&gt;0)*(F1317 + (F1317 = 0))*(G1317 + (G1317 = 0))*(H1317 + (H1317 = 0))*(I1317 + (I1317 = 0))</f>
        <v>0</v>
      </c>
      <c r="K1317" s="11"/>
      <c r="L1317" s="11"/>
      <c r="M1317" s="11"/>
    </row>
    <row r="1318" spans="1:13" x14ac:dyDescent="0.2">
      <c r="A1318" s="11"/>
      <c r="B1318" s="11"/>
      <c r="C1318" s="11"/>
      <c r="D1318" s="30"/>
      <c r="E1318" s="11"/>
      <c r="F1318" s="11"/>
      <c r="G1318" s="11"/>
      <c r="H1318" s="11"/>
      <c r="I1318" s="11"/>
      <c r="J1318" s="16" t="s">
        <v>813</v>
      </c>
      <c r="K1318" s="17">
        <f>SUM(J1316:J1317)*1</f>
        <v>16</v>
      </c>
      <c r="L1318" s="15">
        <v>7.5</v>
      </c>
      <c r="M1318" s="17">
        <f>ROUND(K1318*L1318,2)</f>
        <v>120</v>
      </c>
    </row>
    <row r="1319" spans="1:13" ht="1" customHeight="1" x14ac:dyDescent="0.2">
      <c r="A1319" s="18"/>
      <c r="B1319" s="18"/>
      <c r="C1319" s="18"/>
      <c r="D1319" s="31"/>
      <c r="E1319" s="18"/>
      <c r="F1319" s="18"/>
      <c r="G1319" s="18"/>
      <c r="H1319" s="18"/>
      <c r="I1319" s="18"/>
      <c r="J1319" s="18"/>
      <c r="K1319" s="18"/>
      <c r="L1319" s="18"/>
      <c r="M1319" s="18"/>
    </row>
    <row r="1320" spans="1:13" x14ac:dyDescent="0.2">
      <c r="A1320" s="9" t="s">
        <v>814</v>
      </c>
      <c r="B1320" s="10" t="s">
        <v>20</v>
      </c>
      <c r="C1320" s="10" t="s">
        <v>160</v>
      </c>
      <c r="D1320" s="13" t="s">
        <v>815</v>
      </c>
      <c r="E1320" s="11"/>
      <c r="F1320" s="11"/>
      <c r="G1320" s="11"/>
      <c r="H1320" s="11"/>
      <c r="I1320" s="11"/>
      <c r="J1320" s="11"/>
      <c r="K1320" s="12">
        <f>K1326</f>
        <v>93</v>
      </c>
      <c r="L1320" s="12">
        <f>L1326</f>
        <v>32.07</v>
      </c>
      <c r="M1320" s="12">
        <f>M1326</f>
        <v>2982.51</v>
      </c>
    </row>
    <row r="1321" spans="1:13" ht="48" x14ac:dyDescent="0.2">
      <c r="A1321" s="11"/>
      <c r="B1321" s="11"/>
      <c r="C1321" s="11"/>
      <c r="D1321" s="13" t="s">
        <v>816</v>
      </c>
      <c r="E1321" s="11"/>
      <c r="F1321" s="11"/>
      <c r="G1321" s="11"/>
      <c r="H1321" s="11"/>
      <c r="I1321" s="11"/>
      <c r="J1321" s="11"/>
      <c r="K1321" s="11"/>
      <c r="L1321" s="11"/>
      <c r="M1321" s="11"/>
    </row>
    <row r="1322" spans="1:13" x14ac:dyDescent="0.2">
      <c r="A1322" s="11"/>
      <c r="B1322" s="11"/>
      <c r="C1322" s="11"/>
      <c r="D1322" s="30"/>
      <c r="E1322" s="10" t="s">
        <v>812</v>
      </c>
      <c r="F1322" s="14">
        <v>1</v>
      </c>
      <c r="G1322" s="15">
        <v>5</v>
      </c>
      <c r="H1322" s="15">
        <v>0</v>
      </c>
      <c r="I1322" s="15">
        <v>3</v>
      </c>
      <c r="J1322" s="12">
        <f>OR(F1322&lt;&gt;0,G1322&lt;&gt;0,H1322&lt;&gt;0,I1322&lt;&gt;0)*(F1322 + (F1322 = 0))*(G1322 + (G1322 = 0))*(H1322 + (H1322 = 0))*(I1322 + (I1322 = 0))</f>
        <v>15</v>
      </c>
      <c r="K1322" s="11"/>
      <c r="L1322" s="11"/>
      <c r="M1322" s="11"/>
    </row>
    <row r="1323" spans="1:13" x14ac:dyDescent="0.2">
      <c r="A1323" s="11"/>
      <c r="B1323" s="11"/>
      <c r="C1323" s="11"/>
      <c r="D1323" s="30"/>
      <c r="E1323" s="10" t="s">
        <v>15</v>
      </c>
      <c r="F1323" s="14">
        <v>2</v>
      </c>
      <c r="G1323" s="15">
        <v>6</v>
      </c>
      <c r="H1323" s="15">
        <v>0</v>
      </c>
      <c r="I1323" s="15">
        <v>3</v>
      </c>
      <c r="J1323" s="12">
        <f>OR(F1323&lt;&gt;0,G1323&lt;&gt;0,H1323&lt;&gt;0,I1323&lt;&gt;0)*(F1323 + (F1323 = 0))*(G1323 + (G1323 = 0))*(H1323 + (H1323 = 0))*(I1323 + (I1323 = 0))</f>
        <v>36</v>
      </c>
      <c r="K1323" s="11"/>
      <c r="L1323" s="11"/>
      <c r="M1323" s="11"/>
    </row>
    <row r="1324" spans="1:13" x14ac:dyDescent="0.2">
      <c r="A1324" s="11"/>
      <c r="B1324" s="11"/>
      <c r="C1324" s="11"/>
      <c r="D1324" s="30"/>
      <c r="E1324" s="10" t="s">
        <v>15</v>
      </c>
      <c r="F1324" s="14">
        <v>2</v>
      </c>
      <c r="G1324" s="15">
        <v>7</v>
      </c>
      <c r="H1324" s="15">
        <v>0</v>
      </c>
      <c r="I1324" s="15">
        <v>3</v>
      </c>
      <c r="J1324" s="12">
        <f>OR(F1324&lt;&gt;0,G1324&lt;&gt;0,H1324&lt;&gt;0,I1324&lt;&gt;0)*(F1324 + (F1324 = 0))*(G1324 + (G1324 = 0))*(H1324 + (H1324 = 0))*(I1324 + (I1324 = 0))</f>
        <v>42</v>
      </c>
      <c r="K1324" s="11"/>
      <c r="L1324" s="11"/>
      <c r="M1324" s="11"/>
    </row>
    <row r="1325" spans="1:13" x14ac:dyDescent="0.2">
      <c r="A1325" s="11"/>
      <c r="B1325" s="11"/>
      <c r="C1325" s="11"/>
      <c r="D1325" s="30"/>
      <c r="E1325" s="10" t="s">
        <v>15</v>
      </c>
      <c r="F1325" s="14"/>
      <c r="G1325" s="15"/>
      <c r="H1325" s="15"/>
      <c r="I1325" s="15"/>
      <c r="J1325" s="12">
        <f>OR(F1325&lt;&gt;0,G1325&lt;&gt;0,H1325&lt;&gt;0,I1325&lt;&gt;0)*(F1325 + (F1325 = 0))*(G1325 + (G1325 = 0))*(H1325 + (H1325 = 0))*(I1325 + (I1325 = 0))</f>
        <v>0</v>
      </c>
      <c r="K1325" s="11"/>
      <c r="L1325" s="11"/>
      <c r="M1325" s="11"/>
    </row>
    <row r="1326" spans="1:13" x14ac:dyDescent="0.2">
      <c r="A1326" s="11"/>
      <c r="B1326" s="11"/>
      <c r="C1326" s="11"/>
      <c r="D1326" s="30"/>
      <c r="E1326" s="11"/>
      <c r="F1326" s="11"/>
      <c r="G1326" s="11"/>
      <c r="H1326" s="11"/>
      <c r="I1326" s="11"/>
      <c r="J1326" s="16" t="s">
        <v>817</v>
      </c>
      <c r="K1326" s="17">
        <f>SUM(J1322:J1325)*1</f>
        <v>93</v>
      </c>
      <c r="L1326" s="15">
        <v>32.07</v>
      </c>
      <c r="M1326" s="17">
        <f>ROUND(K1326*L1326,2)</f>
        <v>2982.51</v>
      </c>
    </row>
    <row r="1327" spans="1:13" ht="1" customHeight="1" x14ac:dyDescent="0.2">
      <c r="A1327" s="18"/>
      <c r="B1327" s="18"/>
      <c r="C1327" s="18"/>
      <c r="D1327" s="31"/>
      <c r="E1327" s="18"/>
      <c r="F1327" s="18"/>
      <c r="G1327" s="18"/>
      <c r="H1327" s="18"/>
      <c r="I1327" s="18"/>
      <c r="J1327" s="18"/>
      <c r="K1327" s="18"/>
      <c r="L1327" s="18"/>
      <c r="M1327" s="18"/>
    </row>
    <row r="1328" spans="1:13" x14ac:dyDescent="0.2">
      <c r="A1328" s="9" t="s">
        <v>672</v>
      </c>
      <c r="B1328" s="10" t="s">
        <v>20</v>
      </c>
      <c r="C1328" s="10" t="s">
        <v>21</v>
      </c>
      <c r="D1328" s="13" t="s">
        <v>673</v>
      </c>
      <c r="E1328" s="11"/>
      <c r="F1328" s="11"/>
      <c r="G1328" s="11"/>
      <c r="H1328" s="11"/>
      <c r="I1328" s="11"/>
      <c r="J1328" s="11"/>
      <c r="K1328" s="12">
        <f>K1332</f>
        <v>21</v>
      </c>
      <c r="L1328" s="12">
        <f>L1332</f>
        <v>56.69</v>
      </c>
      <c r="M1328" s="12">
        <f>M1332</f>
        <v>1190.49</v>
      </c>
    </row>
    <row r="1329" spans="1:13" ht="60" x14ac:dyDescent="0.2">
      <c r="A1329" s="11"/>
      <c r="B1329" s="11"/>
      <c r="C1329" s="11"/>
      <c r="D1329" s="13" t="s">
        <v>674</v>
      </c>
      <c r="E1329" s="11"/>
      <c r="F1329" s="11"/>
      <c r="G1329" s="11"/>
      <c r="H1329" s="11"/>
      <c r="I1329" s="11"/>
      <c r="J1329" s="11"/>
      <c r="K1329" s="11"/>
      <c r="L1329" s="11"/>
      <c r="M1329" s="11"/>
    </row>
    <row r="1330" spans="1:13" x14ac:dyDescent="0.2">
      <c r="A1330" s="11"/>
      <c r="B1330" s="11"/>
      <c r="C1330" s="11"/>
      <c r="D1330" s="30"/>
      <c r="E1330" s="10" t="s">
        <v>818</v>
      </c>
      <c r="F1330" s="14">
        <v>1</v>
      </c>
      <c r="G1330" s="15">
        <v>3</v>
      </c>
      <c r="H1330" s="15">
        <v>7</v>
      </c>
      <c r="I1330" s="15">
        <v>0</v>
      </c>
      <c r="J1330" s="12">
        <f>OR(F1330&lt;&gt;0,G1330&lt;&gt;0,H1330&lt;&gt;0,I1330&lt;&gt;0)*(F1330 + (F1330 = 0))*(G1330 + (G1330 = 0))*(H1330 + (H1330 = 0))*(I1330 + (I1330 = 0))</f>
        <v>21</v>
      </c>
      <c r="K1330" s="11"/>
      <c r="L1330" s="11"/>
      <c r="M1330" s="11"/>
    </row>
    <row r="1331" spans="1:13" x14ac:dyDescent="0.2">
      <c r="A1331" s="11"/>
      <c r="B1331" s="11"/>
      <c r="C1331" s="11"/>
      <c r="D1331" s="30"/>
      <c r="E1331" s="10" t="s">
        <v>15</v>
      </c>
      <c r="F1331" s="14"/>
      <c r="G1331" s="15"/>
      <c r="H1331" s="15"/>
      <c r="I1331" s="15"/>
      <c r="J1331" s="12">
        <f>OR(F1331&lt;&gt;0,G1331&lt;&gt;0,H1331&lt;&gt;0,I1331&lt;&gt;0)*(F1331 + (F1331 = 0))*(G1331 + (G1331 = 0))*(H1331 + (H1331 = 0))*(I1331 + (I1331 = 0))</f>
        <v>0</v>
      </c>
      <c r="K1331" s="11"/>
      <c r="L1331" s="11"/>
      <c r="M1331" s="11"/>
    </row>
    <row r="1332" spans="1:13" x14ac:dyDescent="0.2">
      <c r="A1332" s="11"/>
      <c r="B1332" s="11"/>
      <c r="C1332" s="11"/>
      <c r="D1332" s="30"/>
      <c r="E1332" s="11"/>
      <c r="F1332" s="11"/>
      <c r="G1332" s="11"/>
      <c r="H1332" s="11"/>
      <c r="I1332" s="11"/>
      <c r="J1332" s="16" t="s">
        <v>676</v>
      </c>
      <c r="K1332" s="17">
        <f>SUM(J1330:J1331)*1</f>
        <v>21</v>
      </c>
      <c r="L1332" s="15">
        <v>56.69</v>
      </c>
      <c r="M1332" s="17">
        <f>ROUND(K1332*L1332,2)</f>
        <v>1190.49</v>
      </c>
    </row>
    <row r="1333" spans="1:13" ht="1" customHeight="1" x14ac:dyDescent="0.2">
      <c r="A1333" s="18"/>
      <c r="B1333" s="18"/>
      <c r="C1333" s="18"/>
      <c r="D1333" s="31"/>
      <c r="E1333" s="18"/>
      <c r="F1333" s="18"/>
      <c r="G1333" s="18"/>
      <c r="H1333" s="18"/>
      <c r="I1333" s="18"/>
      <c r="J1333" s="18"/>
      <c r="K1333" s="18"/>
      <c r="L1333" s="18"/>
      <c r="M1333" s="18"/>
    </row>
    <row r="1334" spans="1:13" ht="24" x14ac:dyDescent="0.2">
      <c r="A1334" s="9" t="s">
        <v>598</v>
      </c>
      <c r="B1334" s="10" t="s">
        <v>20</v>
      </c>
      <c r="C1334" s="10" t="s">
        <v>21</v>
      </c>
      <c r="D1334" s="13" t="s">
        <v>599</v>
      </c>
      <c r="E1334" s="11"/>
      <c r="F1334" s="11"/>
      <c r="G1334" s="11"/>
      <c r="H1334" s="11"/>
      <c r="I1334" s="11"/>
      <c r="J1334" s="11"/>
      <c r="K1334" s="12">
        <f>K1338</f>
        <v>25</v>
      </c>
      <c r="L1334" s="12">
        <f>L1338</f>
        <v>65.95</v>
      </c>
      <c r="M1334" s="12">
        <f>M1338</f>
        <v>1648.75</v>
      </c>
    </row>
    <row r="1335" spans="1:13" ht="48" x14ac:dyDescent="0.2">
      <c r="A1335" s="11"/>
      <c r="B1335" s="11"/>
      <c r="C1335" s="11"/>
      <c r="D1335" s="13" t="s">
        <v>600</v>
      </c>
      <c r="E1335" s="11"/>
      <c r="F1335" s="11"/>
      <c r="G1335" s="11"/>
      <c r="H1335" s="11"/>
      <c r="I1335" s="11"/>
      <c r="J1335" s="11"/>
      <c r="K1335" s="11"/>
      <c r="L1335" s="11"/>
      <c r="M1335" s="11"/>
    </row>
    <row r="1336" spans="1:13" x14ac:dyDescent="0.2">
      <c r="A1336" s="11"/>
      <c r="B1336" s="11"/>
      <c r="C1336" s="11"/>
      <c r="D1336" s="30"/>
      <c r="E1336" s="10" t="s">
        <v>812</v>
      </c>
      <c r="F1336" s="14">
        <v>1</v>
      </c>
      <c r="G1336" s="15">
        <v>5</v>
      </c>
      <c r="H1336" s="15">
        <v>5</v>
      </c>
      <c r="I1336" s="15">
        <v>0</v>
      </c>
      <c r="J1336" s="12">
        <f>OR(F1336&lt;&gt;0,G1336&lt;&gt;0,H1336&lt;&gt;0,I1336&lt;&gt;0)*(F1336 + (F1336 = 0))*(G1336 + (G1336 = 0))*(H1336 + (H1336 = 0))*(I1336 + (I1336 = 0))</f>
        <v>25</v>
      </c>
      <c r="K1336" s="11"/>
      <c r="L1336" s="11"/>
      <c r="M1336" s="11"/>
    </row>
    <row r="1337" spans="1:13" x14ac:dyDescent="0.2">
      <c r="A1337" s="11"/>
      <c r="B1337" s="11"/>
      <c r="C1337" s="11"/>
      <c r="D1337" s="30"/>
      <c r="E1337" s="10" t="s">
        <v>15</v>
      </c>
      <c r="F1337" s="14"/>
      <c r="G1337" s="15"/>
      <c r="H1337" s="15"/>
      <c r="I1337" s="15"/>
      <c r="J1337" s="12">
        <f>OR(F1337&lt;&gt;0,G1337&lt;&gt;0,H1337&lt;&gt;0,I1337&lt;&gt;0)*(F1337 + (F1337 = 0))*(G1337 + (G1337 = 0))*(H1337 + (H1337 = 0))*(I1337 + (I1337 = 0))</f>
        <v>0</v>
      </c>
      <c r="K1337" s="11"/>
      <c r="L1337" s="11"/>
      <c r="M1337" s="11"/>
    </row>
    <row r="1338" spans="1:13" x14ac:dyDescent="0.2">
      <c r="A1338" s="11"/>
      <c r="B1338" s="11"/>
      <c r="C1338" s="11"/>
      <c r="D1338" s="30"/>
      <c r="E1338" s="11"/>
      <c r="F1338" s="11"/>
      <c r="G1338" s="11"/>
      <c r="H1338" s="11"/>
      <c r="I1338" s="11"/>
      <c r="J1338" s="16" t="s">
        <v>602</v>
      </c>
      <c r="K1338" s="17">
        <f>SUM(J1336:J1337)*1</f>
        <v>25</v>
      </c>
      <c r="L1338" s="15">
        <v>65.95</v>
      </c>
      <c r="M1338" s="17">
        <f>ROUND(K1338*L1338,2)</f>
        <v>1648.75</v>
      </c>
    </row>
    <row r="1339" spans="1:13" ht="1" customHeight="1" x14ac:dyDescent="0.2">
      <c r="A1339" s="18"/>
      <c r="B1339" s="18"/>
      <c r="C1339" s="18"/>
      <c r="D1339" s="31"/>
      <c r="E1339" s="18"/>
      <c r="F1339" s="18"/>
      <c r="G1339" s="18"/>
      <c r="H1339" s="18"/>
      <c r="I1339" s="18"/>
      <c r="J1339" s="18"/>
      <c r="K1339" s="18"/>
      <c r="L1339" s="18"/>
      <c r="M1339" s="18"/>
    </row>
    <row r="1340" spans="1:13" ht="24" x14ac:dyDescent="0.2">
      <c r="A1340" s="9" t="s">
        <v>58</v>
      </c>
      <c r="B1340" s="10" t="s">
        <v>20</v>
      </c>
      <c r="C1340" s="10" t="s">
        <v>21</v>
      </c>
      <c r="D1340" s="13" t="s">
        <v>59</v>
      </c>
      <c r="E1340" s="11"/>
      <c r="F1340" s="11"/>
      <c r="G1340" s="11"/>
      <c r="H1340" s="11"/>
      <c r="I1340" s="11"/>
      <c r="J1340" s="11"/>
      <c r="K1340" s="12">
        <f>K1345</f>
        <v>50</v>
      </c>
      <c r="L1340" s="12">
        <f>L1345</f>
        <v>46.98</v>
      </c>
      <c r="M1340" s="12">
        <f>M1345</f>
        <v>2349</v>
      </c>
    </row>
    <row r="1341" spans="1:13" ht="48" x14ac:dyDescent="0.2">
      <c r="A1341" s="11"/>
      <c r="B1341" s="11"/>
      <c r="C1341" s="11"/>
      <c r="D1341" s="13" t="s">
        <v>60</v>
      </c>
      <c r="E1341" s="11"/>
      <c r="F1341" s="11"/>
      <c r="G1341" s="11"/>
      <c r="H1341" s="11"/>
      <c r="I1341" s="11"/>
      <c r="J1341" s="11"/>
      <c r="K1341" s="11"/>
      <c r="L1341" s="11"/>
      <c r="M1341" s="11"/>
    </row>
    <row r="1342" spans="1:13" x14ac:dyDescent="0.2">
      <c r="A1342" s="11"/>
      <c r="B1342" s="11"/>
      <c r="C1342" s="11"/>
      <c r="D1342" s="30"/>
      <c r="E1342" s="10" t="s">
        <v>819</v>
      </c>
      <c r="F1342" s="14">
        <v>1</v>
      </c>
      <c r="G1342" s="15">
        <v>3</v>
      </c>
      <c r="H1342" s="15">
        <v>0</v>
      </c>
      <c r="I1342" s="15">
        <v>5</v>
      </c>
      <c r="J1342" s="12">
        <f>OR(F1342&lt;&gt;0,G1342&lt;&gt;0,H1342&lt;&gt;0,I1342&lt;&gt;0)*(F1342 + (F1342 = 0))*(G1342 + (G1342 = 0))*(H1342 + (H1342 = 0))*(I1342 + (I1342 = 0))</f>
        <v>15</v>
      </c>
      <c r="K1342" s="11"/>
      <c r="L1342" s="11"/>
      <c r="M1342" s="11"/>
    </row>
    <row r="1343" spans="1:13" x14ac:dyDescent="0.2">
      <c r="A1343" s="11"/>
      <c r="B1343" s="11"/>
      <c r="C1343" s="11"/>
      <c r="D1343" s="30"/>
      <c r="E1343" s="10" t="s">
        <v>15</v>
      </c>
      <c r="F1343" s="14">
        <v>1</v>
      </c>
      <c r="G1343" s="15">
        <v>7</v>
      </c>
      <c r="H1343" s="15">
        <v>0</v>
      </c>
      <c r="I1343" s="15">
        <v>5</v>
      </c>
      <c r="J1343" s="12">
        <f>OR(F1343&lt;&gt;0,G1343&lt;&gt;0,H1343&lt;&gt;0,I1343&lt;&gt;0)*(F1343 + (F1343 = 0))*(G1343 + (G1343 = 0))*(H1343 + (H1343 = 0))*(I1343 + (I1343 = 0))</f>
        <v>35</v>
      </c>
      <c r="K1343" s="11"/>
      <c r="L1343" s="11"/>
      <c r="M1343" s="11"/>
    </row>
    <row r="1344" spans="1:13" x14ac:dyDescent="0.2">
      <c r="A1344" s="11"/>
      <c r="B1344" s="11"/>
      <c r="C1344" s="11"/>
      <c r="D1344" s="30"/>
      <c r="E1344" s="10" t="s">
        <v>15</v>
      </c>
      <c r="F1344" s="14"/>
      <c r="G1344" s="15"/>
      <c r="H1344" s="15"/>
      <c r="I1344" s="15"/>
      <c r="J1344" s="12">
        <f>OR(F1344&lt;&gt;0,G1344&lt;&gt;0,H1344&lt;&gt;0,I1344&lt;&gt;0)*(F1344 + (F1344 = 0))*(G1344 + (G1344 = 0))*(H1344 + (H1344 = 0))*(I1344 + (I1344 = 0))</f>
        <v>0</v>
      </c>
      <c r="K1344" s="11"/>
      <c r="L1344" s="11"/>
      <c r="M1344" s="11"/>
    </row>
    <row r="1345" spans="1:13" x14ac:dyDescent="0.2">
      <c r="A1345" s="11"/>
      <c r="B1345" s="11"/>
      <c r="C1345" s="11"/>
      <c r="D1345" s="30"/>
      <c r="E1345" s="11"/>
      <c r="F1345" s="11"/>
      <c r="G1345" s="11"/>
      <c r="H1345" s="11"/>
      <c r="I1345" s="11"/>
      <c r="J1345" s="16" t="s">
        <v>65</v>
      </c>
      <c r="K1345" s="17">
        <f>SUM(J1342:J1344)*1</f>
        <v>50</v>
      </c>
      <c r="L1345" s="15">
        <v>46.98</v>
      </c>
      <c r="M1345" s="17">
        <f>ROUND(K1345*L1345,2)</f>
        <v>2349</v>
      </c>
    </row>
    <row r="1346" spans="1:13" ht="1" customHeight="1" x14ac:dyDescent="0.2">
      <c r="A1346" s="18"/>
      <c r="B1346" s="18"/>
      <c r="C1346" s="18"/>
      <c r="D1346" s="31"/>
      <c r="E1346" s="18"/>
      <c r="F1346" s="18"/>
      <c r="G1346" s="18"/>
      <c r="H1346" s="18"/>
      <c r="I1346" s="18"/>
      <c r="J1346" s="18"/>
      <c r="K1346" s="18"/>
      <c r="L1346" s="18"/>
      <c r="M1346" s="18"/>
    </row>
    <row r="1347" spans="1:13" x14ac:dyDescent="0.2">
      <c r="A1347" s="9" t="s">
        <v>555</v>
      </c>
      <c r="B1347" s="10" t="s">
        <v>20</v>
      </c>
      <c r="C1347" s="10" t="s">
        <v>21</v>
      </c>
      <c r="D1347" s="13" t="s">
        <v>556</v>
      </c>
      <c r="E1347" s="11"/>
      <c r="F1347" s="11"/>
      <c r="G1347" s="11"/>
      <c r="H1347" s="11"/>
      <c r="I1347" s="11"/>
      <c r="J1347" s="11"/>
      <c r="K1347" s="12">
        <f>K1352</f>
        <v>60</v>
      </c>
      <c r="L1347" s="12">
        <f>L1352</f>
        <v>19.12</v>
      </c>
      <c r="M1347" s="12">
        <f>M1352</f>
        <v>1147.2</v>
      </c>
    </row>
    <row r="1348" spans="1:13" ht="24" x14ac:dyDescent="0.2">
      <c r="A1348" s="11"/>
      <c r="B1348" s="11"/>
      <c r="C1348" s="11"/>
      <c r="D1348" s="13" t="s">
        <v>557</v>
      </c>
      <c r="E1348" s="11"/>
      <c r="F1348" s="11"/>
      <c r="G1348" s="11"/>
      <c r="H1348" s="11"/>
      <c r="I1348" s="11"/>
      <c r="J1348" s="11"/>
      <c r="K1348" s="11"/>
      <c r="L1348" s="11"/>
      <c r="M1348" s="11"/>
    </row>
    <row r="1349" spans="1:13" x14ac:dyDescent="0.2">
      <c r="A1349" s="11"/>
      <c r="B1349" s="11"/>
      <c r="C1349" s="11"/>
      <c r="D1349" s="30"/>
      <c r="E1349" s="10" t="s">
        <v>819</v>
      </c>
      <c r="F1349" s="14">
        <v>2</v>
      </c>
      <c r="G1349" s="15">
        <v>3</v>
      </c>
      <c r="H1349" s="15">
        <v>0</v>
      </c>
      <c r="I1349" s="15">
        <v>3</v>
      </c>
      <c r="J1349" s="12">
        <f>OR(F1349&lt;&gt;0,G1349&lt;&gt;0,H1349&lt;&gt;0,I1349&lt;&gt;0)*(F1349 + (F1349 = 0))*(G1349 + (G1349 = 0))*(H1349 + (H1349 = 0))*(I1349 + (I1349 = 0))</f>
        <v>18</v>
      </c>
      <c r="K1349" s="11"/>
      <c r="L1349" s="11"/>
      <c r="M1349" s="11"/>
    </row>
    <row r="1350" spans="1:13" x14ac:dyDescent="0.2">
      <c r="A1350" s="11"/>
      <c r="B1350" s="11"/>
      <c r="C1350" s="11"/>
      <c r="D1350" s="30"/>
      <c r="E1350" s="10" t="s">
        <v>15</v>
      </c>
      <c r="F1350" s="14">
        <v>2</v>
      </c>
      <c r="G1350" s="15">
        <v>7</v>
      </c>
      <c r="H1350" s="15">
        <v>0</v>
      </c>
      <c r="I1350" s="15">
        <v>3</v>
      </c>
      <c r="J1350" s="12">
        <f>OR(F1350&lt;&gt;0,G1350&lt;&gt;0,H1350&lt;&gt;0,I1350&lt;&gt;0)*(F1350 + (F1350 = 0))*(G1350 + (G1350 = 0))*(H1350 + (H1350 = 0))*(I1350 + (I1350 = 0))</f>
        <v>42</v>
      </c>
      <c r="K1350" s="11"/>
      <c r="L1350" s="11"/>
      <c r="M1350" s="11"/>
    </row>
    <row r="1351" spans="1:13" x14ac:dyDescent="0.2">
      <c r="A1351" s="11"/>
      <c r="B1351" s="11"/>
      <c r="C1351" s="11"/>
      <c r="D1351" s="30"/>
      <c r="E1351" s="10" t="s">
        <v>15</v>
      </c>
      <c r="F1351" s="14"/>
      <c r="G1351" s="15"/>
      <c r="H1351" s="15"/>
      <c r="I1351" s="15"/>
      <c r="J1351" s="12">
        <f>OR(F1351&lt;&gt;0,G1351&lt;&gt;0,H1351&lt;&gt;0,I1351&lt;&gt;0)*(F1351 + (F1351 = 0))*(G1351 + (G1351 = 0))*(H1351 + (H1351 = 0))*(I1351 + (I1351 = 0))</f>
        <v>0</v>
      </c>
      <c r="K1351" s="11"/>
      <c r="L1351" s="11"/>
      <c r="M1351" s="11"/>
    </row>
    <row r="1352" spans="1:13" x14ac:dyDescent="0.2">
      <c r="A1352" s="11"/>
      <c r="B1352" s="11"/>
      <c r="C1352" s="11"/>
      <c r="D1352" s="30"/>
      <c r="E1352" s="11"/>
      <c r="F1352" s="11"/>
      <c r="G1352" s="11"/>
      <c r="H1352" s="11"/>
      <c r="I1352" s="11"/>
      <c r="J1352" s="16" t="s">
        <v>558</v>
      </c>
      <c r="K1352" s="17">
        <f>SUM(J1349:J1351)*1</f>
        <v>60</v>
      </c>
      <c r="L1352" s="15">
        <v>19.12</v>
      </c>
      <c r="M1352" s="17">
        <f>ROUND(K1352*L1352,2)</f>
        <v>1147.2</v>
      </c>
    </row>
    <row r="1353" spans="1:13" ht="1" customHeight="1" x14ac:dyDescent="0.2">
      <c r="A1353" s="18"/>
      <c r="B1353" s="18"/>
      <c r="C1353" s="18"/>
      <c r="D1353" s="31"/>
      <c r="E1353" s="18"/>
      <c r="F1353" s="18"/>
      <c r="G1353" s="18"/>
      <c r="H1353" s="18"/>
      <c r="I1353" s="18"/>
      <c r="J1353" s="18"/>
      <c r="K1353" s="18"/>
      <c r="L1353" s="18"/>
      <c r="M1353" s="18"/>
    </row>
    <row r="1354" spans="1:13" x14ac:dyDescent="0.2">
      <c r="A1354" s="9" t="s">
        <v>564</v>
      </c>
      <c r="B1354" s="10" t="s">
        <v>20</v>
      </c>
      <c r="C1354" s="10" t="s">
        <v>21</v>
      </c>
      <c r="D1354" s="13" t="s">
        <v>565</v>
      </c>
      <c r="E1354" s="11"/>
      <c r="F1354" s="11"/>
      <c r="G1354" s="11"/>
      <c r="H1354" s="11"/>
      <c r="I1354" s="11"/>
      <c r="J1354" s="11"/>
      <c r="K1354" s="12">
        <f>K1358</f>
        <v>60</v>
      </c>
      <c r="L1354" s="12">
        <f>L1358</f>
        <v>7.5</v>
      </c>
      <c r="M1354" s="12">
        <f>M1358</f>
        <v>450</v>
      </c>
    </row>
    <row r="1355" spans="1:13" ht="24" x14ac:dyDescent="0.2">
      <c r="A1355" s="11"/>
      <c r="B1355" s="11"/>
      <c r="C1355" s="11"/>
      <c r="D1355" s="13" t="s">
        <v>566</v>
      </c>
      <c r="E1355" s="11"/>
      <c r="F1355" s="11"/>
      <c r="G1355" s="11"/>
      <c r="H1355" s="11"/>
      <c r="I1355" s="11"/>
      <c r="J1355" s="11"/>
      <c r="K1355" s="11"/>
      <c r="L1355" s="11"/>
      <c r="M1355" s="11"/>
    </row>
    <row r="1356" spans="1:13" x14ac:dyDescent="0.2">
      <c r="A1356" s="11"/>
      <c r="B1356" s="11"/>
      <c r="C1356" s="11"/>
      <c r="D1356" s="30"/>
      <c r="E1356" s="10" t="s">
        <v>653</v>
      </c>
      <c r="F1356" s="14">
        <v>60</v>
      </c>
      <c r="G1356" s="15">
        <v>0</v>
      </c>
      <c r="H1356" s="15">
        <v>0</v>
      </c>
      <c r="I1356" s="15">
        <v>0</v>
      </c>
      <c r="J1356" s="12">
        <f>OR(F1356&lt;&gt;0,G1356&lt;&gt;0,H1356&lt;&gt;0,I1356&lt;&gt;0)*(F1356 + (F1356 = 0))*(G1356 + (G1356 = 0))*(H1356 + (H1356 = 0))*(I1356 + (I1356 = 0))</f>
        <v>60</v>
      </c>
      <c r="K1356" s="11"/>
      <c r="L1356" s="11"/>
      <c r="M1356" s="11"/>
    </row>
    <row r="1357" spans="1:13" x14ac:dyDescent="0.2">
      <c r="A1357" s="11"/>
      <c r="B1357" s="11"/>
      <c r="C1357" s="11"/>
      <c r="D1357" s="30"/>
      <c r="E1357" s="10" t="s">
        <v>15</v>
      </c>
      <c r="F1357" s="14"/>
      <c r="G1357" s="15"/>
      <c r="H1357" s="15"/>
      <c r="I1357" s="15"/>
      <c r="J1357" s="12">
        <f>OR(F1357&lt;&gt;0,G1357&lt;&gt;0,H1357&lt;&gt;0,I1357&lt;&gt;0)*(F1357 + (F1357 = 0))*(G1357 + (G1357 = 0))*(H1357 + (H1357 = 0))*(I1357 + (I1357 = 0))</f>
        <v>0</v>
      </c>
      <c r="K1357" s="11"/>
      <c r="L1357" s="11"/>
      <c r="M1357" s="11"/>
    </row>
    <row r="1358" spans="1:13" x14ac:dyDescent="0.2">
      <c r="A1358" s="11"/>
      <c r="B1358" s="11"/>
      <c r="C1358" s="11"/>
      <c r="D1358" s="30"/>
      <c r="E1358" s="11"/>
      <c r="F1358" s="11"/>
      <c r="G1358" s="11"/>
      <c r="H1358" s="11"/>
      <c r="I1358" s="11"/>
      <c r="J1358" s="16" t="s">
        <v>569</v>
      </c>
      <c r="K1358" s="17">
        <f>SUM(J1356:J1357)*1</f>
        <v>60</v>
      </c>
      <c r="L1358" s="15">
        <v>7.5</v>
      </c>
      <c r="M1358" s="17">
        <f>ROUND(K1358*L1358,2)</f>
        <v>450</v>
      </c>
    </row>
    <row r="1359" spans="1:13" ht="1" customHeight="1" x14ac:dyDescent="0.2">
      <c r="A1359" s="18"/>
      <c r="B1359" s="18"/>
      <c r="C1359" s="18"/>
      <c r="D1359" s="31"/>
      <c r="E1359" s="18"/>
      <c r="F1359" s="18"/>
      <c r="G1359" s="18"/>
      <c r="H1359" s="18"/>
      <c r="I1359" s="18"/>
      <c r="J1359" s="18"/>
      <c r="K1359" s="18"/>
      <c r="L1359" s="18"/>
      <c r="M1359" s="18"/>
    </row>
    <row r="1360" spans="1:13" x14ac:dyDescent="0.2">
      <c r="A1360" s="9" t="s">
        <v>820</v>
      </c>
      <c r="B1360" s="10" t="s">
        <v>20</v>
      </c>
      <c r="C1360" s="10" t="s">
        <v>33</v>
      </c>
      <c r="D1360" s="13" t="s">
        <v>821</v>
      </c>
      <c r="E1360" s="11"/>
      <c r="F1360" s="11"/>
      <c r="G1360" s="11"/>
      <c r="H1360" s="11"/>
      <c r="I1360" s="11"/>
      <c r="J1360" s="11"/>
      <c r="K1360" s="12">
        <f>K1364</f>
        <v>1</v>
      </c>
      <c r="L1360" s="12">
        <f>L1364</f>
        <v>1143.45</v>
      </c>
      <c r="M1360" s="12">
        <f>M1364</f>
        <v>1143.45</v>
      </c>
    </row>
    <row r="1361" spans="1:13" ht="60" x14ac:dyDescent="0.2">
      <c r="A1361" s="11"/>
      <c r="B1361" s="11"/>
      <c r="C1361" s="11"/>
      <c r="D1361" s="13" t="s">
        <v>822</v>
      </c>
      <c r="E1361" s="11"/>
      <c r="F1361" s="11"/>
      <c r="G1361" s="11"/>
      <c r="H1361" s="11"/>
      <c r="I1361" s="11"/>
      <c r="J1361" s="11"/>
      <c r="K1361" s="11"/>
      <c r="L1361" s="11"/>
      <c r="M1361" s="11"/>
    </row>
    <row r="1362" spans="1:13" x14ac:dyDescent="0.2">
      <c r="A1362" s="11"/>
      <c r="B1362" s="11"/>
      <c r="C1362" s="11"/>
      <c r="D1362" s="30"/>
      <c r="E1362" s="10" t="s">
        <v>823</v>
      </c>
      <c r="F1362" s="14">
        <v>1</v>
      </c>
      <c r="G1362" s="15">
        <v>0</v>
      </c>
      <c r="H1362" s="15">
        <v>0</v>
      </c>
      <c r="I1362" s="15">
        <v>0</v>
      </c>
      <c r="J1362" s="12">
        <f>OR(F1362&lt;&gt;0,G1362&lt;&gt;0,H1362&lt;&gt;0,I1362&lt;&gt;0)*(F1362 + (F1362 = 0))*(G1362 + (G1362 = 0))*(H1362 + (H1362 = 0))*(I1362 + (I1362 = 0))</f>
        <v>1</v>
      </c>
      <c r="K1362" s="11"/>
      <c r="L1362" s="11"/>
      <c r="M1362" s="11"/>
    </row>
    <row r="1363" spans="1:13" x14ac:dyDescent="0.2">
      <c r="A1363" s="11"/>
      <c r="B1363" s="11"/>
      <c r="C1363" s="11"/>
      <c r="D1363" s="30"/>
      <c r="E1363" s="10" t="s">
        <v>15</v>
      </c>
      <c r="F1363" s="14"/>
      <c r="G1363" s="15"/>
      <c r="H1363" s="15"/>
      <c r="I1363" s="15"/>
      <c r="J1363" s="12">
        <f>OR(F1363&lt;&gt;0,G1363&lt;&gt;0,H1363&lt;&gt;0,I1363&lt;&gt;0)*(F1363 + (F1363 = 0))*(G1363 + (G1363 = 0))*(H1363 + (H1363 = 0))*(I1363 + (I1363 = 0))</f>
        <v>0</v>
      </c>
      <c r="K1363" s="11"/>
      <c r="L1363" s="11"/>
      <c r="M1363" s="11"/>
    </row>
    <row r="1364" spans="1:13" x14ac:dyDescent="0.2">
      <c r="A1364" s="11"/>
      <c r="B1364" s="11"/>
      <c r="C1364" s="11"/>
      <c r="D1364" s="30"/>
      <c r="E1364" s="11"/>
      <c r="F1364" s="11"/>
      <c r="G1364" s="11"/>
      <c r="H1364" s="11"/>
      <c r="I1364" s="11"/>
      <c r="J1364" s="16" t="s">
        <v>824</v>
      </c>
      <c r="K1364" s="17">
        <f>SUM(J1362:J1363)*1</f>
        <v>1</v>
      </c>
      <c r="L1364" s="15">
        <v>1143.45</v>
      </c>
      <c r="M1364" s="17">
        <f>ROUND(K1364*L1364,2)</f>
        <v>1143.45</v>
      </c>
    </row>
    <row r="1365" spans="1:13" ht="1" customHeight="1" x14ac:dyDescent="0.2">
      <c r="A1365" s="18"/>
      <c r="B1365" s="18"/>
      <c r="C1365" s="18"/>
      <c r="D1365" s="31"/>
      <c r="E1365" s="18"/>
      <c r="F1365" s="18"/>
      <c r="G1365" s="18"/>
      <c r="H1365" s="18"/>
      <c r="I1365" s="18"/>
      <c r="J1365" s="18"/>
      <c r="K1365" s="18"/>
      <c r="L1365" s="18"/>
      <c r="M1365" s="18"/>
    </row>
    <row r="1366" spans="1:13" x14ac:dyDescent="0.2">
      <c r="A1366" s="9" t="s">
        <v>679</v>
      </c>
      <c r="B1366" s="10" t="s">
        <v>20</v>
      </c>
      <c r="C1366" s="10" t="s">
        <v>33</v>
      </c>
      <c r="D1366" s="13" t="s">
        <v>680</v>
      </c>
      <c r="E1366" s="11"/>
      <c r="F1366" s="11"/>
      <c r="G1366" s="11"/>
      <c r="H1366" s="11"/>
      <c r="I1366" s="11"/>
      <c r="J1366" s="11"/>
      <c r="K1366" s="12">
        <f>K1370</f>
        <v>1</v>
      </c>
      <c r="L1366" s="12">
        <f>L1370</f>
        <v>3369.85</v>
      </c>
      <c r="M1366" s="12">
        <f>M1370</f>
        <v>3369.85</v>
      </c>
    </row>
    <row r="1367" spans="1:13" ht="24" x14ac:dyDescent="0.2">
      <c r="A1367" s="11"/>
      <c r="B1367" s="11"/>
      <c r="C1367" s="11"/>
      <c r="D1367" s="13" t="s">
        <v>681</v>
      </c>
      <c r="E1367" s="11"/>
      <c r="F1367" s="11"/>
      <c r="G1367" s="11"/>
      <c r="H1367" s="11"/>
      <c r="I1367" s="11"/>
      <c r="J1367" s="11"/>
      <c r="K1367" s="11"/>
      <c r="L1367" s="11"/>
      <c r="M1367" s="11"/>
    </row>
    <row r="1368" spans="1:13" x14ac:dyDescent="0.2">
      <c r="A1368" s="11"/>
      <c r="B1368" s="11"/>
      <c r="C1368" s="11"/>
      <c r="D1368" s="30"/>
      <c r="E1368" s="10" t="s">
        <v>682</v>
      </c>
      <c r="F1368" s="14">
        <v>1</v>
      </c>
      <c r="G1368" s="15">
        <v>0</v>
      </c>
      <c r="H1368" s="15">
        <v>0</v>
      </c>
      <c r="I1368" s="15">
        <v>0</v>
      </c>
      <c r="J1368" s="12">
        <f>OR(F1368&lt;&gt;0,G1368&lt;&gt;0,H1368&lt;&gt;0,I1368&lt;&gt;0)*(F1368 + (F1368 = 0))*(G1368 + (G1368 = 0))*(H1368 + (H1368 = 0))*(I1368 + (I1368 = 0))</f>
        <v>1</v>
      </c>
      <c r="K1368" s="11"/>
      <c r="L1368" s="11"/>
      <c r="M1368" s="11"/>
    </row>
    <row r="1369" spans="1:13" x14ac:dyDescent="0.2">
      <c r="A1369" s="11"/>
      <c r="B1369" s="11"/>
      <c r="C1369" s="11"/>
      <c r="D1369" s="30"/>
      <c r="E1369" s="10" t="s">
        <v>15</v>
      </c>
      <c r="F1369" s="14"/>
      <c r="G1369" s="15"/>
      <c r="H1369" s="15"/>
      <c r="I1369" s="15"/>
      <c r="J1369" s="12">
        <f>OR(F1369&lt;&gt;0,G1369&lt;&gt;0,H1369&lt;&gt;0,I1369&lt;&gt;0)*(F1369 + (F1369 = 0))*(G1369 + (G1369 = 0))*(H1369 + (H1369 = 0))*(I1369 + (I1369 = 0))</f>
        <v>0</v>
      </c>
      <c r="K1369" s="11"/>
      <c r="L1369" s="11"/>
      <c r="M1369" s="11"/>
    </row>
    <row r="1370" spans="1:13" x14ac:dyDescent="0.2">
      <c r="A1370" s="11"/>
      <c r="B1370" s="11"/>
      <c r="C1370" s="11"/>
      <c r="D1370" s="30"/>
      <c r="E1370" s="11"/>
      <c r="F1370" s="11"/>
      <c r="G1370" s="11"/>
      <c r="H1370" s="11"/>
      <c r="I1370" s="11"/>
      <c r="J1370" s="16" t="s">
        <v>683</v>
      </c>
      <c r="K1370" s="17">
        <f>SUM(J1368:J1369)*1</f>
        <v>1</v>
      </c>
      <c r="L1370" s="15">
        <v>3369.85</v>
      </c>
      <c r="M1370" s="17">
        <f>ROUND(K1370*L1370,2)</f>
        <v>3369.85</v>
      </c>
    </row>
    <row r="1371" spans="1:13" ht="1" customHeight="1" x14ac:dyDescent="0.2">
      <c r="A1371" s="18"/>
      <c r="B1371" s="18"/>
      <c r="C1371" s="18"/>
      <c r="D1371" s="31"/>
      <c r="E1371" s="18"/>
      <c r="F1371" s="18"/>
      <c r="G1371" s="18"/>
      <c r="H1371" s="18"/>
      <c r="I1371" s="18"/>
      <c r="J1371" s="18"/>
      <c r="K1371" s="18"/>
      <c r="L1371" s="18"/>
      <c r="M1371" s="18"/>
    </row>
    <row r="1372" spans="1:13" x14ac:dyDescent="0.2">
      <c r="A1372" s="11"/>
      <c r="B1372" s="11"/>
      <c r="C1372" s="11"/>
      <c r="D1372" s="30"/>
      <c r="E1372" s="11"/>
      <c r="F1372" s="11"/>
      <c r="G1372" s="11"/>
      <c r="H1372" s="11"/>
      <c r="I1372" s="11"/>
      <c r="J1372" s="16" t="s">
        <v>825</v>
      </c>
      <c r="K1372" s="15">
        <v>1</v>
      </c>
      <c r="L1372" s="17">
        <f>M1314+M1320+M1328+M1334+M1340+M1347+M1354+M1360+M1366</f>
        <v>14401.25</v>
      </c>
      <c r="M1372" s="17">
        <f>ROUND(K1372*L1372,2)</f>
        <v>14401.25</v>
      </c>
    </row>
    <row r="1373" spans="1:13" ht="1" customHeight="1" x14ac:dyDescent="0.2">
      <c r="A1373" s="18"/>
      <c r="B1373" s="18"/>
      <c r="C1373" s="18"/>
      <c r="D1373" s="31"/>
      <c r="E1373" s="18"/>
      <c r="F1373" s="18"/>
      <c r="G1373" s="18"/>
      <c r="H1373" s="18"/>
      <c r="I1373" s="18"/>
      <c r="J1373" s="18"/>
      <c r="K1373" s="18"/>
      <c r="L1373" s="18"/>
      <c r="M1373" s="18"/>
    </row>
    <row r="1374" spans="1:13" x14ac:dyDescent="0.2">
      <c r="A1374" s="6" t="s">
        <v>826</v>
      </c>
      <c r="B1374" s="6" t="s">
        <v>14</v>
      </c>
      <c r="C1374" s="6" t="s">
        <v>15</v>
      </c>
      <c r="D1374" s="29" t="s">
        <v>827</v>
      </c>
      <c r="E1374" s="7"/>
      <c r="F1374" s="7"/>
      <c r="G1374" s="7"/>
      <c r="H1374" s="7"/>
      <c r="I1374" s="7"/>
      <c r="J1374" s="7"/>
      <c r="K1374" s="8">
        <f>K1407</f>
        <v>1</v>
      </c>
      <c r="L1374" s="8">
        <f>L1407</f>
        <v>15023.4</v>
      </c>
      <c r="M1374" s="8">
        <f>M1407</f>
        <v>15023.4</v>
      </c>
    </row>
    <row r="1375" spans="1:13" x14ac:dyDescent="0.2">
      <c r="A1375" s="9" t="s">
        <v>828</v>
      </c>
      <c r="B1375" s="10" t="s">
        <v>20</v>
      </c>
      <c r="C1375" s="10" t="s">
        <v>92</v>
      </c>
      <c r="D1375" s="13" t="s">
        <v>829</v>
      </c>
      <c r="E1375" s="11"/>
      <c r="F1375" s="11"/>
      <c r="G1375" s="11"/>
      <c r="H1375" s="11"/>
      <c r="I1375" s="11"/>
      <c r="J1375" s="11"/>
      <c r="K1375" s="12">
        <f>K1379</f>
        <v>10</v>
      </c>
      <c r="L1375" s="12">
        <f>L1379</f>
        <v>72.599999999999994</v>
      </c>
      <c r="M1375" s="12">
        <f>M1379</f>
        <v>726</v>
      </c>
    </row>
    <row r="1376" spans="1:13" ht="48" x14ac:dyDescent="0.2">
      <c r="A1376" s="11"/>
      <c r="B1376" s="11"/>
      <c r="C1376" s="11"/>
      <c r="D1376" s="13" t="s">
        <v>830</v>
      </c>
      <c r="E1376" s="11"/>
      <c r="F1376" s="11"/>
      <c r="G1376" s="11"/>
      <c r="H1376" s="11"/>
      <c r="I1376" s="11"/>
      <c r="J1376" s="11"/>
      <c r="K1376" s="11"/>
      <c r="L1376" s="11"/>
      <c r="M1376" s="11"/>
    </row>
    <row r="1377" spans="1:13" x14ac:dyDescent="0.2">
      <c r="A1377" s="11"/>
      <c r="B1377" s="11"/>
      <c r="C1377" s="11"/>
      <c r="D1377" s="30"/>
      <c r="E1377" s="10" t="s">
        <v>831</v>
      </c>
      <c r="F1377" s="14">
        <v>10</v>
      </c>
      <c r="G1377" s="15">
        <v>0</v>
      </c>
      <c r="H1377" s="15">
        <v>0</v>
      </c>
      <c r="I1377" s="15">
        <v>0</v>
      </c>
      <c r="J1377" s="12">
        <f>OR(F1377&lt;&gt;0,G1377&lt;&gt;0,H1377&lt;&gt;0,I1377&lt;&gt;0)*(F1377 + (F1377 = 0))*(G1377 + (G1377 = 0))*(H1377 + (H1377 = 0))*(I1377 + (I1377 = 0))</f>
        <v>10</v>
      </c>
      <c r="K1377" s="11"/>
      <c r="L1377" s="11"/>
      <c r="M1377" s="11"/>
    </row>
    <row r="1378" spans="1:13" x14ac:dyDescent="0.2">
      <c r="A1378" s="11"/>
      <c r="B1378" s="11"/>
      <c r="C1378" s="11"/>
      <c r="D1378" s="30"/>
      <c r="E1378" s="10" t="s">
        <v>15</v>
      </c>
      <c r="F1378" s="14"/>
      <c r="G1378" s="15"/>
      <c r="H1378" s="15"/>
      <c r="I1378" s="15"/>
      <c r="J1378" s="12">
        <f>OR(F1378&lt;&gt;0,G1378&lt;&gt;0,H1378&lt;&gt;0,I1378&lt;&gt;0)*(F1378 + (F1378 = 0))*(G1378 + (G1378 = 0))*(H1378 + (H1378 = 0))*(I1378 + (I1378 = 0))</f>
        <v>0</v>
      </c>
      <c r="K1378" s="11"/>
      <c r="L1378" s="11"/>
      <c r="M1378" s="11"/>
    </row>
    <row r="1379" spans="1:13" x14ac:dyDescent="0.2">
      <c r="A1379" s="11"/>
      <c r="B1379" s="11"/>
      <c r="C1379" s="11"/>
      <c r="D1379" s="30"/>
      <c r="E1379" s="11"/>
      <c r="F1379" s="11"/>
      <c r="G1379" s="11"/>
      <c r="H1379" s="11"/>
      <c r="I1379" s="11"/>
      <c r="J1379" s="16" t="s">
        <v>832</v>
      </c>
      <c r="K1379" s="17">
        <f>SUM(J1377:J1378)*1</f>
        <v>10</v>
      </c>
      <c r="L1379" s="15">
        <v>72.599999999999994</v>
      </c>
      <c r="M1379" s="17">
        <f>ROUND(K1379*L1379,2)</f>
        <v>726</v>
      </c>
    </row>
    <row r="1380" spans="1:13" ht="1" customHeight="1" x14ac:dyDescent="0.2">
      <c r="A1380" s="18"/>
      <c r="B1380" s="18"/>
      <c r="C1380" s="18"/>
      <c r="D1380" s="31"/>
      <c r="E1380" s="18"/>
      <c r="F1380" s="18"/>
      <c r="G1380" s="18"/>
      <c r="H1380" s="18"/>
      <c r="I1380" s="18"/>
      <c r="J1380" s="18"/>
      <c r="K1380" s="18"/>
      <c r="L1380" s="18"/>
      <c r="M1380" s="18"/>
    </row>
    <row r="1381" spans="1:13" x14ac:dyDescent="0.2">
      <c r="A1381" s="9" t="s">
        <v>833</v>
      </c>
      <c r="B1381" s="10" t="s">
        <v>20</v>
      </c>
      <c r="C1381" s="10" t="s">
        <v>92</v>
      </c>
      <c r="D1381" s="13" t="s">
        <v>834</v>
      </c>
      <c r="E1381" s="11"/>
      <c r="F1381" s="11"/>
      <c r="G1381" s="11"/>
      <c r="H1381" s="11"/>
      <c r="I1381" s="11"/>
      <c r="J1381" s="11"/>
      <c r="K1381" s="12">
        <f>K1385</f>
        <v>20</v>
      </c>
      <c r="L1381" s="12">
        <f>L1385</f>
        <v>320.64999999999998</v>
      </c>
      <c r="M1381" s="12">
        <f>M1385</f>
        <v>6413</v>
      </c>
    </row>
    <row r="1382" spans="1:13" ht="48" x14ac:dyDescent="0.2">
      <c r="A1382" s="11"/>
      <c r="B1382" s="11"/>
      <c r="C1382" s="11"/>
      <c r="D1382" s="13" t="s">
        <v>835</v>
      </c>
      <c r="E1382" s="11"/>
      <c r="F1382" s="11"/>
      <c r="G1382" s="11"/>
      <c r="H1382" s="11"/>
      <c r="I1382" s="11"/>
      <c r="J1382" s="11"/>
      <c r="K1382" s="11"/>
      <c r="L1382" s="11"/>
      <c r="M1382" s="11"/>
    </row>
    <row r="1383" spans="1:13" x14ac:dyDescent="0.2">
      <c r="A1383" s="11"/>
      <c r="B1383" s="11"/>
      <c r="C1383" s="11"/>
      <c r="D1383" s="30"/>
      <c r="E1383" s="10" t="s">
        <v>696</v>
      </c>
      <c r="F1383" s="14">
        <v>20</v>
      </c>
      <c r="G1383" s="15">
        <v>0</v>
      </c>
      <c r="H1383" s="15">
        <v>0</v>
      </c>
      <c r="I1383" s="15">
        <v>0</v>
      </c>
      <c r="J1383" s="12">
        <f>OR(F1383&lt;&gt;0,G1383&lt;&gt;0,H1383&lt;&gt;0,I1383&lt;&gt;0)*(F1383 + (F1383 = 0))*(G1383 + (G1383 = 0))*(H1383 + (H1383 = 0))*(I1383 + (I1383 = 0))</f>
        <v>20</v>
      </c>
      <c r="K1383" s="11"/>
      <c r="L1383" s="11"/>
      <c r="M1383" s="11"/>
    </row>
    <row r="1384" spans="1:13" x14ac:dyDescent="0.2">
      <c r="A1384" s="11"/>
      <c r="B1384" s="11"/>
      <c r="C1384" s="11"/>
      <c r="D1384" s="30"/>
      <c r="E1384" s="10" t="s">
        <v>15</v>
      </c>
      <c r="F1384" s="14"/>
      <c r="G1384" s="15"/>
      <c r="H1384" s="15"/>
      <c r="I1384" s="15"/>
      <c r="J1384" s="12">
        <f>OR(F1384&lt;&gt;0,G1384&lt;&gt;0,H1384&lt;&gt;0,I1384&lt;&gt;0)*(F1384 + (F1384 = 0))*(G1384 + (G1384 = 0))*(H1384 + (H1384 = 0))*(I1384 + (I1384 = 0))</f>
        <v>0</v>
      </c>
      <c r="K1384" s="11"/>
      <c r="L1384" s="11"/>
      <c r="M1384" s="11"/>
    </row>
    <row r="1385" spans="1:13" x14ac:dyDescent="0.2">
      <c r="A1385" s="11"/>
      <c r="B1385" s="11"/>
      <c r="C1385" s="11"/>
      <c r="D1385" s="30"/>
      <c r="E1385" s="11"/>
      <c r="F1385" s="11"/>
      <c r="G1385" s="11"/>
      <c r="H1385" s="11"/>
      <c r="I1385" s="11"/>
      <c r="J1385" s="16" t="s">
        <v>836</v>
      </c>
      <c r="K1385" s="17">
        <f>SUM(J1383:J1384)*1</f>
        <v>20</v>
      </c>
      <c r="L1385" s="15">
        <v>320.64999999999998</v>
      </c>
      <c r="M1385" s="17">
        <f>ROUND(K1385*L1385,2)</f>
        <v>6413</v>
      </c>
    </row>
    <row r="1386" spans="1:13" ht="1" customHeight="1" x14ac:dyDescent="0.2">
      <c r="A1386" s="18"/>
      <c r="B1386" s="18"/>
      <c r="C1386" s="18"/>
      <c r="D1386" s="31"/>
      <c r="E1386" s="18"/>
      <c r="F1386" s="18"/>
      <c r="G1386" s="18"/>
      <c r="H1386" s="18"/>
      <c r="I1386" s="18"/>
      <c r="J1386" s="18"/>
      <c r="K1386" s="18"/>
      <c r="L1386" s="18"/>
      <c r="M1386" s="18"/>
    </row>
    <row r="1387" spans="1:13" x14ac:dyDescent="0.2">
      <c r="A1387" s="9" t="s">
        <v>837</v>
      </c>
      <c r="B1387" s="10" t="s">
        <v>20</v>
      </c>
      <c r="C1387" s="10" t="s">
        <v>21</v>
      </c>
      <c r="D1387" s="13" t="s">
        <v>838</v>
      </c>
      <c r="E1387" s="11"/>
      <c r="F1387" s="11"/>
      <c r="G1387" s="11"/>
      <c r="H1387" s="11"/>
      <c r="I1387" s="11"/>
      <c r="J1387" s="11"/>
      <c r="K1387" s="12">
        <f>K1393</f>
        <v>6.75</v>
      </c>
      <c r="L1387" s="12">
        <f>L1393</f>
        <v>17.55</v>
      </c>
      <c r="M1387" s="12">
        <f>M1393</f>
        <v>118.46</v>
      </c>
    </row>
    <row r="1388" spans="1:13" ht="96" x14ac:dyDescent="0.2">
      <c r="A1388" s="11"/>
      <c r="B1388" s="11"/>
      <c r="C1388" s="11"/>
      <c r="D1388" s="13" t="s">
        <v>839</v>
      </c>
      <c r="E1388" s="11"/>
      <c r="F1388" s="11"/>
      <c r="G1388" s="11"/>
      <c r="H1388" s="11"/>
      <c r="I1388" s="11"/>
      <c r="J1388" s="11"/>
      <c r="K1388" s="11"/>
      <c r="L1388" s="11"/>
      <c r="M1388" s="11"/>
    </row>
    <row r="1389" spans="1:13" x14ac:dyDescent="0.2">
      <c r="A1389" s="11"/>
      <c r="B1389" s="11"/>
      <c r="C1389" s="11"/>
      <c r="D1389" s="30"/>
      <c r="E1389" s="10" t="s">
        <v>776</v>
      </c>
      <c r="F1389" s="14">
        <v>1</v>
      </c>
      <c r="G1389" s="15">
        <v>4.5</v>
      </c>
      <c r="H1389" s="15">
        <v>0</v>
      </c>
      <c r="I1389" s="15">
        <v>0.3</v>
      </c>
      <c r="J1389" s="12">
        <f>OR(F1389&lt;&gt;0,G1389&lt;&gt;0,H1389&lt;&gt;0,I1389&lt;&gt;0)*(F1389 + (F1389 = 0))*(G1389 + (G1389 = 0))*(H1389 + (H1389 = 0))*(I1389 + (I1389 = 0))</f>
        <v>1.35</v>
      </c>
      <c r="K1389" s="11"/>
      <c r="L1389" s="11"/>
      <c r="M1389" s="11"/>
    </row>
    <row r="1390" spans="1:13" x14ac:dyDescent="0.2">
      <c r="A1390" s="11"/>
      <c r="B1390" s="11"/>
      <c r="C1390" s="11"/>
      <c r="D1390" s="30"/>
      <c r="E1390" s="10" t="s">
        <v>840</v>
      </c>
      <c r="F1390" s="14">
        <v>1</v>
      </c>
      <c r="G1390" s="15">
        <v>4.5</v>
      </c>
      <c r="H1390" s="15">
        <v>0</v>
      </c>
      <c r="I1390" s="15">
        <v>0.4</v>
      </c>
      <c r="J1390" s="12">
        <f>OR(F1390&lt;&gt;0,G1390&lt;&gt;0,H1390&lt;&gt;0,I1390&lt;&gt;0)*(F1390 + (F1390 = 0))*(G1390 + (G1390 = 0))*(H1390 + (H1390 = 0))*(I1390 + (I1390 = 0))</f>
        <v>1.8</v>
      </c>
      <c r="K1390" s="11"/>
      <c r="L1390" s="11"/>
      <c r="M1390" s="11"/>
    </row>
    <row r="1391" spans="1:13" x14ac:dyDescent="0.2">
      <c r="A1391" s="11"/>
      <c r="B1391" s="11"/>
      <c r="C1391" s="11"/>
      <c r="D1391" s="30"/>
      <c r="E1391" s="10" t="s">
        <v>841</v>
      </c>
      <c r="F1391" s="14">
        <v>1</v>
      </c>
      <c r="G1391" s="15">
        <v>4.5</v>
      </c>
      <c r="H1391" s="15">
        <v>0</v>
      </c>
      <c r="I1391" s="15">
        <v>0.8</v>
      </c>
      <c r="J1391" s="12">
        <f>OR(F1391&lt;&gt;0,G1391&lt;&gt;0,H1391&lt;&gt;0,I1391&lt;&gt;0)*(F1391 + (F1391 = 0))*(G1391 + (G1391 = 0))*(H1391 + (H1391 = 0))*(I1391 + (I1391 = 0))</f>
        <v>3.6</v>
      </c>
      <c r="K1391" s="11"/>
      <c r="L1391" s="11"/>
      <c r="M1391" s="11"/>
    </row>
    <row r="1392" spans="1:13" x14ac:dyDescent="0.2">
      <c r="A1392" s="11"/>
      <c r="B1392" s="11"/>
      <c r="C1392" s="11"/>
      <c r="D1392" s="30"/>
      <c r="E1392" s="10" t="s">
        <v>15</v>
      </c>
      <c r="F1392" s="14"/>
      <c r="G1392" s="15"/>
      <c r="H1392" s="15"/>
      <c r="I1392" s="15"/>
      <c r="J1392" s="12">
        <f>OR(F1392&lt;&gt;0,G1392&lt;&gt;0,H1392&lt;&gt;0,I1392&lt;&gt;0)*(F1392 + (F1392 = 0))*(G1392 + (G1392 = 0))*(H1392 + (H1392 = 0))*(I1392 + (I1392 = 0))</f>
        <v>0</v>
      </c>
      <c r="K1392" s="11"/>
      <c r="L1392" s="11"/>
      <c r="M1392" s="11"/>
    </row>
    <row r="1393" spans="1:13" x14ac:dyDescent="0.2">
      <c r="A1393" s="11"/>
      <c r="B1393" s="11"/>
      <c r="C1393" s="11"/>
      <c r="D1393" s="30"/>
      <c r="E1393" s="11"/>
      <c r="F1393" s="11"/>
      <c r="G1393" s="11"/>
      <c r="H1393" s="11"/>
      <c r="I1393" s="11"/>
      <c r="J1393" s="16" t="s">
        <v>842</v>
      </c>
      <c r="K1393" s="17">
        <f>SUM(J1389:J1392)*1</f>
        <v>6.75</v>
      </c>
      <c r="L1393" s="15">
        <v>17.55</v>
      </c>
      <c r="M1393" s="17">
        <f>ROUND(K1393*L1393,2)</f>
        <v>118.46</v>
      </c>
    </row>
    <row r="1394" spans="1:13" ht="1" customHeight="1" x14ac:dyDescent="0.2">
      <c r="A1394" s="18"/>
      <c r="B1394" s="18"/>
      <c r="C1394" s="18"/>
      <c r="D1394" s="31"/>
      <c r="E1394" s="18"/>
      <c r="F1394" s="18"/>
      <c r="G1394" s="18"/>
      <c r="H1394" s="18"/>
      <c r="I1394" s="18"/>
      <c r="J1394" s="18"/>
      <c r="K1394" s="18"/>
      <c r="L1394" s="18"/>
      <c r="M1394" s="18"/>
    </row>
    <row r="1395" spans="1:13" x14ac:dyDescent="0.2">
      <c r="A1395" s="9" t="s">
        <v>843</v>
      </c>
      <c r="B1395" s="10" t="s">
        <v>20</v>
      </c>
      <c r="C1395" s="10" t="s">
        <v>21</v>
      </c>
      <c r="D1395" s="13" t="s">
        <v>844</v>
      </c>
      <c r="E1395" s="11"/>
      <c r="F1395" s="11"/>
      <c r="G1395" s="11"/>
      <c r="H1395" s="11"/>
      <c r="I1395" s="11"/>
      <c r="J1395" s="11"/>
      <c r="K1395" s="12">
        <f>K1399</f>
        <v>216</v>
      </c>
      <c r="L1395" s="12">
        <f>L1399</f>
        <v>25.59</v>
      </c>
      <c r="M1395" s="12">
        <f>M1399</f>
        <v>5527.44</v>
      </c>
    </row>
    <row r="1396" spans="1:13" ht="84" x14ac:dyDescent="0.2">
      <c r="A1396" s="11"/>
      <c r="B1396" s="11"/>
      <c r="C1396" s="11"/>
      <c r="D1396" s="13" t="s">
        <v>845</v>
      </c>
      <c r="E1396" s="11"/>
      <c r="F1396" s="11"/>
      <c r="G1396" s="11"/>
      <c r="H1396" s="11"/>
      <c r="I1396" s="11"/>
      <c r="J1396" s="11"/>
      <c r="K1396" s="11"/>
      <c r="L1396" s="11"/>
      <c r="M1396" s="11"/>
    </row>
    <row r="1397" spans="1:13" x14ac:dyDescent="0.2">
      <c r="A1397" s="11"/>
      <c r="B1397" s="11"/>
      <c r="C1397" s="11"/>
      <c r="D1397" s="30"/>
      <c r="E1397" s="10" t="s">
        <v>846</v>
      </c>
      <c r="F1397" s="14">
        <v>9</v>
      </c>
      <c r="G1397" s="15">
        <v>4</v>
      </c>
      <c r="H1397" s="15">
        <v>6</v>
      </c>
      <c r="I1397" s="15">
        <v>0</v>
      </c>
      <c r="J1397" s="12">
        <f>OR(F1397&lt;&gt;0,G1397&lt;&gt;0,H1397&lt;&gt;0,I1397&lt;&gt;0)*(F1397 + (F1397 = 0))*(G1397 + (G1397 = 0))*(H1397 + (H1397 = 0))*(I1397 + (I1397 = 0))</f>
        <v>216</v>
      </c>
      <c r="K1397" s="11"/>
      <c r="L1397" s="11"/>
      <c r="M1397" s="11"/>
    </row>
    <row r="1398" spans="1:13" x14ac:dyDescent="0.2">
      <c r="A1398" s="11"/>
      <c r="B1398" s="11"/>
      <c r="C1398" s="11"/>
      <c r="D1398" s="30"/>
      <c r="E1398" s="10" t="s">
        <v>15</v>
      </c>
      <c r="F1398" s="14"/>
      <c r="G1398" s="15"/>
      <c r="H1398" s="15"/>
      <c r="I1398" s="15"/>
      <c r="J1398" s="12">
        <f>OR(F1398&lt;&gt;0,G1398&lt;&gt;0,H1398&lt;&gt;0,I1398&lt;&gt;0)*(F1398 + (F1398 = 0))*(G1398 + (G1398 = 0))*(H1398 + (H1398 = 0))*(I1398 + (I1398 = 0))</f>
        <v>0</v>
      </c>
      <c r="K1398" s="11"/>
      <c r="L1398" s="11"/>
      <c r="M1398" s="11"/>
    </row>
    <row r="1399" spans="1:13" x14ac:dyDescent="0.2">
      <c r="A1399" s="11"/>
      <c r="B1399" s="11"/>
      <c r="C1399" s="11"/>
      <c r="D1399" s="30"/>
      <c r="E1399" s="11"/>
      <c r="F1399" s="11"/>
      <c r="G1399" s="11"/>
      <c r="H1399" s="11"/>
      <c r="I1399" s="11"/>
      <c r="J1399" s="16" t="s">
        <v>847</v>
      </c>
      <c r="K1399" s="17">
        <f>SUM(J1397:J1398)*1</f>
        <v>216</v>
      </c>
      <c r="L1399" s="15">
        <v>25.59</v>
      </c>
      <c r="M1399" s="17">
        <f>ROUND(K1399*L1399,2)</f>
        <v>5527.44</v>
      </c>
    </row>
    <row r="1400" spans="1:13" ht="1" customHeight="1" x14ac:dyDescent="0.2">
      <c r="A1400" s="18"/>
      <c r="B1400" s="18"/>
      <c r="C1400" s="18"/>
      <c r="D1400" s="31"/>
      <c r="E1400" s="18"/>
      <c r="F1400" s="18"/>
      <c r="G1400" s="18"/>
      <c r="H1400" s="18"/>
      <c r="I1400" s="18"/>
      <c r="J1400" s="18"/>
      <c r="K1400" s="18"/>
      <c r="L1400" s="18"/>
      <c r="M1400" s="18"/>
    </row>
    <row r="1401" spans="1:13" x14ac:dyDescent="0.2">
      <c r="A1401" s="9" t="s">
        <v>848</v>
      </c>
      <c r="B1401" s="10" t="s">
        <v>20</v>
      </c>
      <c r="C1401" s="10" t="s">
        <v>33</v>
      </c>
      <c r="D1401" s="13" t="s">
        <v>849</v>
      </c>
      <c r="E1401" s="11"/>
      <c r="F1401" s="11"/>
      <c r="G1401" s="11"/>
      <c r="H1401" s="11"/>
      <c r="I1401" s="11"/>
      <c r="J1401" s="11"/>
      <c r="K1401" s="12">
        <f>K1405</f>
        <v>1</v>
      </c>
      <c r="L1401" s="12">
        <f>L1405</f>
        <v>2238.5</v>
      </c>
      <c r="M1401" s="12">
        <f>M1405</f>
        <v>2238.5</v>
      </c>
    </row>
    <row r="1402" spans="1:13" ht="43.75" customHeight="1" x14ac:dyDescent="0.2">
      <c r="A1402" s="11"/>
      <c r="B1402" s="11"/>
      <c r="C1402" s="11"/>
      <c r="D1402" s="13" t="s">
        <v>850</v>
      </c>
      <c r="E1402" s="11"/>
      <c r="F1402" s="11"/>
      <c r="G1402" s="11"/>
      <c r="H1402" s="11"/>
      <c r="I1402" s="11"/>
      <c r="J1402" s="11"/>
      <c r="K1402" s="11"/>
      <c r="L1402" s="11"/>
      <c r="M1402" s="11"/>
    </row>
    <row r="1403" spans="1:13" x14ac:dyDescent="0.2">
      <c r="A1403" s="11"/>
      <c r="B1403" s="11"/>
      <c r="C1403" s="11"/>
      <c r="D1403" s="30"/>
      <c r="E1403" s="10" t="s">
        <v>851</v>
      </c>
      <c r="F1403" s="14">
        <v>1</v>
      </c>
      <c r="G1403" s="15">
        <v>0</v>
      </c>
      <c r="H1403" s="15">
        <v>0</v>
      </c>
      <c r="I1403" s="15">
        <v>0</v>
      </c>
      <c r="J1403" s="12">
        <f>OR(F1403&lt;&gt;0,G1403&lt;&gt;0,H1403&lt;&gt;0,I1403&lt;&gt;0)*(F1403 + (F1403 = 0))*(G1403 + (G1403 = 0))*(H1403 + (H1403 = 0))*(I1403 + (I1403 = 0))</f>
        <v>1</v>
      </c>
      <c r="K1403" s="11"/>
      <c r="L1403" s="11"/>
      <c r="M1403" s="11"/>
    </row>
    <row r="1404" spans="1:13" x14ac:dyDescent="0.2">
      <c r="A1404" s="11"/>
      <c r="B1404" s="11"/>
      <c r="C1404" s="11"/>
      <c r="D1404" s="30"/>
      <c r="E1404" s="10" t="s">
        <v>15</v>
      </c>
      <c r="F1404" s="14"/>
      <c r="G1404" s="15"/>
      <c r="H1404" s="15"/>
      <c r="I1404" s="15"/>
      <c r="J1404" s="12">
        <f>OR(F1404&lt;&gt;0,G1404&lt;&gt;0,H1404&lt;&gt;0,I1404&lt;&gt;0)*(F1404 + (F1404 = 0))*(G1404 + (G1404 = 0))*(H1404 + (H1404 = 0))*(I1404 + (I1404 = 0))</f>
        <v>0</v>
      </c>
      <c r="K1404" s="11"/>
      <c r="L1404" s="11"/>
      <c r="M1404" s="11"/>
    </row>
    <row r="1405" spans="1:13" x14ac:dyDescent="0.2">
      <c r="A1405" s="11"/>
      <c r="B1405" s="11"/>
      <c r="C1405" s="11"/>
      <c r="D1405" s="30"/>
      <c r="E1405" s="11"/>
      <c r="F1405" s="11"/>
      <c r="G1405" s="11"/>
      <c r="H1405" s="11"/>
      <c r="I1405" s="11"/>
      <c r="J1405" s="16" t="s">
        <v>852</v>
      </c>
      <c r="K1405" s="17">
        <f>SUM(J1403:J1404)*1</f>
        <v>1</v>
      </c>
      <c r="L1405" s="15">
        <v>2238.5</v>
      </c>
      <c r="M1405" s="17">
        <f>ROUND(K1405*L1405,2)</f>
        <v>2238.5</v>
      </c>
    </row>
    <row r="1406" spans="1:13" ht="1" customHeight="1" x14ac:dyDescent="0.2">
      <c r="A1406" s="18"/>
      <c r="B1406" s="18"/>
      <c r="C1406" s="18"/>
      <c r="D1406" s="31"/>
      <c r="E1406" s="18"/>
      <c r="F1406" s="18"/>
      <c r="G1406" s="18"/>
      <c r="H1406" s="18"/>
      <c r="I1406" s="18"/>
      <c r="J1406" s="18"/>
      <c r="K1406" s="18"/>
      <c r="L1406" s="18"/>
      <c r="M1406" s="18"/>
    </row>
    <row r="1407" spans="1:13" x14ac:dyDescent="0.2">
      <c r="A1407" s="11"/>
      <c r="B1407" s="11"/>
      <c r="C1407" s="11"/>
      <c r="D1407" s="30"/>
      <c r="E1407" s="11"/>
      <c r="F1407" s="11"/>
      <c r="G1407" s="11"/>
      <c r="H1407" s="11"/>
      <c r="I1407" s="11"/>
      <c r="J1407" s="16" t="s">
        <v>853</v>
      </c>
      <c r="K1407" s="15">
        <v>1</v>
      </c>
      <c r="L1407" s="17">
        <f>M1375+M1381+M1387+M1395+M1401</f>
        <v>15023.4</v>
      </c>
      <c r="M1407" s="17">
        <f>ROUND(K1407*L1407,2)</f>
        <v>15023.4</v>
      </c>
    </row>
    <row r="1408" spans="1:13" ht="1" customHeight="1" x14ac:dyDescent="0.2">
      <c r="A1408" s="18"/>
      <c r="B1408" s="18"/>
      <c r="C1408" s="18"/>
      <c r="D1408" s="31"/>
      <c r="E1408" s="18"/>
      <c r="F1408" s="18"/>
      <c r="G1408" s="18"/>
      <c r="H1408" s="18"/>
      <c r="I1408" s="18"/>
      <c r="J1408" s="18"/>
      <c r="K1408" s="18"/>
      <c r="L1408" s="18"/>
      <c r="M1408" s="18"/>
    </row>
    <row r="1409" spans="1:13" x14ac:dyDescent="0.2">
      <c r="A1409" s="6" t="s">
        <v>854</v>
      </c>
      <c r="B1409" s="6" t="s">
        <v>14</v>
      </c>
      <c r="C1409" s="6" t="s">
        <v>15</v>
      </c>
      <c r="D1409" s="29" t="s">
        <v>855</v>
      </c>
      <c r="E1409" s="7"/>
      <c r="F1409" s="7"/>
      <c r="G1409" s="7"/>
      <c r="H1409" s="7"/>
      <c r="I1409" s="7"/>
      <c r="J1409" s="7"/>
      <c r="K1409" s="8">
        <f>K1736</f>
        <v>1</v>
      </c>
      <c r="L1409" s="8">
        <f>L1736</f>
        <v>219235.43</v>
      </c>
      <c r="M1409" s="8">
        <f>M1736</f>
        <v>219235.43</v>
      </c>
    </row>
    <row r="1410" spans="1:13" x14ac:dyDescent="0.2">
      <c r="A1410" s="19" t="s">
        <v>856</v>
      </c>
      <c r="B1410" s="19" t="s">
        <v>14</v>
      </c>
      <c r="C1410" s="19" t="s">
        <v>15</v>
      </c>
      <c r="D1410" s="32" t="s">
        <v>857</v>
      </c>
      <c r="E1410" s="20"/>
      <c r="F1410" s="20"/>
      <c r="G1410" s="20"/>
      <c r="H1410" s="20"/>
      <c r="I1410" s="20"/>
      <c r="J1410" s="20"/>
      <c r="K1410" s="21">
        <f>K1447</f>
        <v>1</v>
      </c>
      <c r="L1410" s="21">
        <f>L1447</f>
        <v>10192.98</v>
      </c>
      <c r="M1410" s="21">
        <f>M1447</f>
        <v>10192.98</v>
      </c>
    </row>
    <row r="1411" spans="1:13" x14ac:dyDescent="0.2">
      <c r="A1411" s="9" t="s">
        <v>858</v>
      </c>
      <c r="B1411" s="10" t="s">
        <v>20</v>
      </c>
      <c r="C1411" s="10" t="s">
        <v>859</v>
      </c>
      <c r="D1411" s="13" t="s">
        <v>860</v>
      </c>
      <c r="E1411" s="11"/>
      <c r="F1411" s="11"/>
      <c r="G1411" s="11"/>
      <c r="H1411" s="11"/>
      <c r="I1411" s="11"/>
      <c r="J1411" s="11"/>
      <c r="K1411" s="12">
        <f>K1415</f>
        <v>45</v>
      </c>
      <c r="L1411" s="12">
        <f>L1415</f>
        <v>78.11</v>
      </c>
      <c r="M1411" s="12">
        <f>M1415</f>
        <v>3514.95</v>
      </c>
    </row>
    <row r="1412" spans="1:13" x14ac:dyDescent="0.2">
      <c r="A1412" s="11"/>
      <c r="B1412" s="11"/>
      <c r="C1412" s="11"/>
      <c r="D1412" s="13" t="s">
        <v>860</v>
      </c>
      <c r="E1412" s="11"/>
      <c r="F1412" s="11"/>
      <c r="G1412" s="11"/>
      <c r="H1412" s="11"/>
      <c r="I1412" s="11"/>
      <c r="J1412" s="11"/>
      <c r="K1412" s="11"/>
      <c r="L1412" s="11"/>
      <c r="M1412" s="11"/>
    </row>
    <row r="1413" spans="1:13" x14ac:dyDescent="0.2">
      <c r="A1413" s="11"/>
      <c r="B1413" s="11"/>
      <c r="C1413" s="11"/>
      <c r="D1413" s="30"/>
      <c r="E1413" s="10" t="s">
        <v>861</v>
      </c>
      <c r="F1413" s="14">
        <v>45</v>
      </c>
      <c r="G1413" s="15">
        <v>0</v>
      </c>
      <c r="H1413" s="15">
        <v>0</v>
      </c>
      <c r="I1413" s="15">
        <v>0</v>
      </c>
      <c r="J1413" s="12">
        <f>OR(F1413&lt;&gt;0,G1413&lt;&gt;0,H1413&lt;&gt;0,I1413&lt;&gt;0)*(F1413 + (F1413 = 0))*(G1413 + (G1413 = 0))*(H1413 + (H1413 = 0))*(I1413 + (I1413 = 0))</f>
        <v>45</v>
      </c>
      <c r="K1413" s="11"/>
      <c r="L1413" s="11"/>
      <c r="M1413" s="11"/>
    </row>
    <row r="1414" spans="1:13" x14ac:dyDescent="0.2">
      <c r="A1414" s="11"/>
      <c r="B1414" s="11"/>
      <c r="C1414" s="11"/>
      <c r="D1414" s="30"/>
      <c r="E1414" s="10" t="s">
        <v>15</v>
      </c>
      <c r="F1414" s="14"/>
      <c r="G1414" s="15"/>
      <c r="H1414" s="15"/>
      <c r="I1414" s="15"/>
      <c r="J1414" s="12">
        <f>OR(F1414&lt;&gt;0,G1414&lt;&gt;0,H1414&lt;&gt;0,I1414&lt;&gt;0)*(F1414 + (F1414 = 0))*(G1414 + (G1414 = 0))*(H1414 + (H1414 = 0))*(I1414 + (I1414 = 0))</f>
        <v>0</v>
      </c>
      <c r="K1414" s="11"/>
      <c r="L1414" s="11"/>
      <c r="M1414" s="11"/>
    </row>
    <row r="1415" spans="1:13" x14ac:dyDescent="0.2">
      <c r="A1415" s="11"/>
      <c r="B1415" s="11"/>
      <c r="C1415" s="11"/>
      <c r="D1415" s="30"/>
      <c r="E1415" s="11"/>
      <c r="F1415" s="11"/>
      <c r="G1415" s="11"/>
      <c r="H1415" s="11"/>
      <c r="I1415" s="11"/>
      <c r="J1415" s="16" t="s">
        <v>862</v>
      </c>
      <c r="K1415" s="17">
        <f>SUM(J1413:J1414)*1</f>
        <v>45</v>
      </c>
      <c r="L1415" s="15">
        <v>78.11</v>
      </c>
      <c r="M1415" s="17">
        <f>ROUND(K1415*L1415,2)</f>
        <v>3514.95</v>
      </c>
    </row>
    <row r="1416" spans="1:13" ht="1" customHeight="1" x14ac:dyDescent="0.2">
      <c r="A1416" s="18"/>
      <c r="B1416" s="18"/>
      <c r="C1416" s="18"/>
      <c r="D1416" s="31"/>
      <c r="E1416" s="18"/>
      <c r="F1416" s="18"/>
      <c r="G1416" s="18"/>
      <c r="H1416" s="18"/>
      <c r="I1416" s="18"/>
      <c r="J1416" s="18"/>
      <c r="K1416" s="18"/>
      <c r="L1416" s="18"/>
      <c r="M1416" s="18"/>
    </row>
    <row r="1417" spans="1:13" x14ac:dyDescent="0.2">
      <c r="A1417" s="9" t="s">
        <v>863</v>
      </c>
      <c r="B1417" s="10" t="s">
        <v>20</v>
      </c>
      <c r="C1417" s="10" t="s">
        <v>864</v>
      </c>
      <c r="D1417" s="13" t="s">
        <v>865</v>
      </c>
      <c r="E1417" s="11"/>
      <c r="F1417" s="11"/>
      <c r="G1417" s="11"/>
      <c r="H1417" s="11"/>
      <c r="I1417" s="11"/>
      <c r="J1417" s="11"/>
      <c r="K1417" s="12">
        <f>K1421</f>
        <v>1</v>
      </c>
      <c r="L1417" s="12">
        <f>L1421</f>
        <v>677.6</v>
      </c>
      <c r="M1417" s="12">
        <f>M1421</f>
        <v>677.6</v>
      </c>
    </row>
    <row r="1418" spans="1:13" x14ac:dyDescent="0.2">
      <c r="A1418" s="11"/>
      <c r="B1418" s="11"/>
      <c r="C1418" s="11"/>
      <c r="D1418" s="13" t="s">
        <v>865</v>
      </c>
      <c r="E1418" s="11"/>
      <c r="F1418" s="11"/>
      <c r="G1418" s="11"/>
      <c r="H1418" s="11"/>
      <c r="I1418" s="11"/>
      <c r="J1418" s="11"/>
      <c r="K1418" s="11"/>
      <c r="L1418" s="11"/>
      <c r="M1418" s="11"/>
    </row>
    <row r="1419" spans="1:13" x14ac:dyDescent="0.2">
      <c r="A1419" s="11"/>
      <c r="B1419" s="11"/>
      <c r="C1419" s="11"/>
      <c r="D1419" s="30"/>
      <c r="E1419" s="10" t="s">
        <v>866</v>
      </c>
      <c r="F1419" s="14">
        <v>1</v>
      </c>
      <c r="G1419" s="15">
        <v>0</v>
      </c>
      <c r="H1419" s="15">
        <v>0</v>
      </c>
      <c r="I1419" s="15">
        <v>0</v>
      </c>
      <c r="J1419" s="12">
        <f>OR(F1419&lt;&gt;0,G1419&lt;&gt;0,H1419&lt;&gt;0,I1419&lt;&gt;0)*(F1419 + (F1419 = 0))*(G1419 + (G1419 = 0))*(H1419 + (H1419 = 0))*(I1419 + (I1419 = 0))</f>
        <v>1</v>
      </c>
      <c r="K1419" s="11"/>
      <c r="L1419" s="11"/>
      <c r="M1419" s="11"/>
    </row>
    <row r="1420" spans="1:13" x14ac:dyDescent="0.2">
      <c r="A1420" s="11"/>
      <c r="B1420" s="11"/>
      <c r="C1420" s="11"/>
      <c r="D1420" s="30"/>
      <c r="E1420" s="10" t="s">
        <v>15</v>
      </c>
      <c r="F1420" s="14"/>
      <c r="G1420" s="15"/>
      <c r="H1420" s="15"/>
      <c r="I1420" s="15"/>
      <c r="J1420" s="12">
        <f>OR(F1420&lt;&gt;0,G1420&lt;&gt;0,H1420&lt;&gt;0,I1420&lt;&gt;0)*(F1420 + (F1420 = 0))*(G1420 + (G1420 = 0))*(H1420 + (H1420 = 0))*(I1420 + (I1420 = 0))</f>
        <v>0</v>
      </c>
      <c r="K1420" s="11"/>
      <c r="L1420" s="11"/>
      <c r="M1420" s="11"/>
    </row>
    <row r="1421" spans="1:13" x14ac:dyDescent="0.2">
      <c r="A1421" s="11"/>
      <c r="B1421" s="11"/>
      <c r="C1421" s="11"/>
      <c r="D1421" s="30"/>
      <c r="E1421" s="11"/>
      <c r="F1421" s="11"/>
      <c r="G1421" s="11"/>
      <c r="H1421" s="11"/>
      <c r="I1421" s="11"/>
      <c r="J1421" s="16" t="s">
        <v>867</v>
      </c>
      <c r="K1421" s="17">
        <f>SUM(J1419:J1420)*1</f>
        <v>1</v>
      </c>
      <c r="L1421" s="15">
        <v>677.6</v>
      </c>
      <c r="M1421" s="17">
        <f>ROUND(K1421*L1421,2)</f>
        <v>677.6</v>
      </c>
    </row>
    <row r="1422" spans="1:13" ht="1" customHeight="1" x14ac:dyDescent="0.2">
      <c r="A1422" s="18"/>
      <c r="B1422" s="18"/>
      <c r="C1422" s="18"/>
      <c r="D1422" s="31"/>
      <c r="E1422" s="18"/>
      <c r="F1422" s="18"/>
      <c r="G1422" s="18"/>
      <c r="H1422" s="18"/>
      <c r="I1422" s="18"/>
      <c r="J1422" s="18"/>
      <c r="K1422" s="18"/>
      <c r="L1422" s="18"/>
      <c r="M1422" s="18"/>
    </row>
    <row r="1423" spans="1:13" x14ac:dyDescent="0.2">
      <c r="A1423" s="9" t="s">
        <v>868</v>
      </c>
      <c r="B1423" s="10" t="s">
        <v>20</v>
      </c>
      <c r="C1423" s="10" t="s">
        <v>92</v>
      </c>
      <c r="D1423" s="13" t="s">
        <v>869</v>
      </c>
      <c r="E1423" s="11"/>
      <c r="F1423" s="11"/>
      <c r="G1423" s="11"/>
      <c r="H1423" s="11"/>
      <c r="I1423" s="11"/>
      <c r="J1423" s="11"/>
      <c r="K1423" s="12">
        <f>K1427</f>
        <v>1</v>
      </c>
      <c r="L1423" s="12">
        <f>L1427</f>
        <v>2945</v>
      </c>
      <c r="M1423" s="12">
        <f>M1427</f>
        <v>2945</v>
      </c>
    </row>
    <row r="1424" spans="1:13" x14ac:dyDescent="0.2">
      <c r="A1424" s="11"/>
      <c r="B1424" s="11"/>
      <c r="C1424" s="11"/>
      <c r="D1424" s="13" t="s">
        <v>869</v>
      </c>
      <c r="E1424" s="11"/>
      <c r="F1424" s="11"/>
      <c r="G1424" s="11"/>
      <c r="H1424" s="11"/>
      <c r="I1424" s="11"/>
      <c r="J1424" s="11"/>
      <c r="K1424" s="11"/>
      <c r="L1424" s="11"/>
      <c r="M1424" s="11"/>
    </row>
    <row r="1425" spans="1:13" x14ac:dyDescent="0.2">
      <c r="A1425" s="11"/>
      <c r="B1425" s="11"/>
      <c r="C1425" s="11"/>
      <c r="D1425" s="30"/>
      <c r="E1425" s="10" t="s">
        <v>15</v>
      </c>
      <c r="F1425" s="14">
        <v>1</v>
      </c>
      <c r="G1425" s="15">
        <v>0</v>
      </c>
      <c r="H1425" s="15">
        <v>0</v>
      </c>
      <c r="I1425" s="15">
        <v>0</v>
      </c>
      <c r="J1425" s="12">
        <f>OR(F1425&lt;&gt;0,G1425&lt;&gt;0,H1425&lt;&gt;0,I1425&lt;&gt;0)*(F1425 + (F1425 = 0))*(G1425 + (G1425 = 0))*(H1425 + (H1425 = 0))*(I1425 + (I1425 = 0))</f>
        <v>1</v>
      </c>
      <c r="K1425" s="11"/>
      <c r="L1425" s="11"/>
      <c r="M1425" s="11"/>
    </row>
    <row r="1426" spans="1:13" x14ac:dyDescent="0.2">
      <c r="A1426" s="11"/>
      <c r="B1426" s="11"/>
      <c r="C1426" s="11"/>
      <c r="D1426" s="30"/>
      <c r="E1426" s="10" t="s">
        <v>15</v>
      </c>
      <c r="F1426" s="14"/>
      <c r="G1426" s="15"/>
      <c r="H1426" s="15"/>
      <c r="I1426" s="15"/>
      <c r="J1426" s="12">
        <f>OR(F1426&lt;&gt;0,G1426&lt;&gt;0,H1426&lt;&gt;0,I1426&lt;&gt;0)*(F1426 + (F1426 = 0))*(G1426 + (G1426 = 0))*(H1426 + (H1426 = 0))*(I1426 + (I1426 = 0))</f>
        <v>0</v>
      </c>
      <c r="K1426" s="11"/>
      <c r="L1426" s="11"/>
      <c r="M1426" s="11"/>
    </row>
    <row r="1427" spans="1:13" x14ac:dyDescent="0.2">
      <c r="A1427" s="11"/>
      <c r="B1427" s="11"/>
      <c r="C1427" s="11"/>
      <c r="D1427" s="30"/>
      <c r="E1427" s="11"/>
      <c r="F1427" s="11"/>
      <c r="G1427" s="11"/>
      <c r="H1427" s="11"/>
      <c r="I1427" s="11"/>
      <c r="J1427" s="16" t="s">
        <v>870</v>
      </c>
      <c r="K1427" s="17">
        <f>SUM(J1425:J1426)*1</f>
        <v>1</v>
      </c>
      <c r="L1427" s="15">
        <v>2945</v>
      </c>
      <c r="M1427" s="17">
        <f>ROUND(K1427*L1427,2)</f>
        <v>2945</v>
      </c>
    </row>
    <row r="1428" spans="1:13" ht="1" customHeight="1" x14ac:dyDescent="0.2">
      <c r="A1428" s="18"/>
      <c r="B1428" s="18"/>
      <c r="C1428" s="18"/>
      <c r="D1428" s="31"/>
      <c r="E1428" s="18"/>
      <c r="F1428" s="18"/>
      <c r="G1428" s="18"/>
      <c r="H1428" s="18"/>
      <c r="I1428" s="18"/>
      <c r="J1428" s="18"/>
      <c r="K1428" s="18"/>
      <c r="L1428" s="18"/>
      <c r="M1428" s="18"/>
    </row>
    <row r="1429" spans="1:13" x14ac:dyDescent="0.2">
      <c r="A1429" s="9" t="s">
        <v>871</v>
      </c>
      <c r="B1429" s="10" t="s">
        <v>20</v>
      </c>
      <c r="C1429" s="10" t="s">
        <v>92</v>
      </c>
      <c r="D1429" s="13" t="s">
        <v>872</v>
      </c>
      <c r="E1429" s="11"/>
      <c r="F1429" s="11"/>
      <c r="G1429" s="11"/>
      <c r="H1429" s="11"/>
      <c r="I1429" s="11"/>
      <c r="J1429" s="11"/>
      <c r="K1429" s="12">
        <f>K1433</f>
        <v>1</v>
      </c>
      <c r="L1429" s="12">
        <f>L1433</f>
        <v>417.63</v>
      </c>
      <c r="M1429" s="12">
        <f>M1433</f>
        <v>417.63</v>
      </c>
    </row>
    <row r="1430" spans="1:13" ht="24" x14ac:dyDescent="0.2">
      <c r="A1430" s="11"/>
      <c r="B1430" s="11"/>
      <c r="C1430" s="11"/>
      <c r="D1430" s="13" t="s">
        <v>873</v>
      </c>
      <c r="E1430" s="11"/>
      <c r="F1430" s="11"/>
      <c r="G1430" s="11"/>
      <c r="H1430" s="11"/>
      <c r="I1430" s="11"/>
      <c r="J1430" s="11"/>
      <c r="K1430" s="11"/>
      <c r="L1430" s="11"/>
      <c r="M1430" s="11"/>
    </row>
    <row r="1431" spans="1:13" x14ac:dyDescent="0.2">
      <c r="A1431" s="11"/>
      <c r="B1431" s="11"/>
      <c r="C1431" s="11"/>
      <c r="D1431" s="30"/>
      <c r="E1431" s="10" t="s">
        <v>15</v>
      </c>
      <c r="F1431" s="14">
        <v>1</v>
      </c>
      <c r="G1431" s="15">
        <v>0</v>
      </c>
      <c r="H1431" s="15">
        <v>0</v>
      </c>
      <c r="I1431" s="15">
        <v>0</v>
      </c>
      <c r="J1431" s="12">
        <f>OR(F1431&lt;&gt;0,G1431&lt;&gt;0,H1431&lt;&gt;0,I1431&lt;&gt;0)*(F1431 + (F1431 = 0))*(G1431 + (G1431 = 0))*(H1431 + (H1431 = 0))*(I1431 + (I1431 = 0))</f>
        <v>1</v>
      </c>
      <c r="K1431" s="11"/>
      <c r="L1431" s="11"/>
      <c r="M1431" s="11"/>
    </row>
    <row r="1432" spans="1:13" x14ac:dyDescent="0.2">
      <c r="A1432" s="11"/>
      <c r="B1432" s="11"/>
      <c r="C1432" s="11"/>
      <c r="D1432" s="30"/>
      <c r="E1432" s="10" t="s">
        <v>15</v>
      </c>
      <c r="F1432" s="14"/>
      <c r="G1432" s="15"/>
      <c r="H1432" s="15"/>
      <c r="I1432" s="15"/>
      <c r="J1432" s="12">
        <f>OR(F1432&lt;&gt;0,G1432&lt;&gt;0,H1432&lt;&gt;0,I1432&lt;&gt;0)*(F1432 + (F1432 = 0))*(G1432 + (G1432 = 0))*(H1432 + (H1432 = 0))*(I1432 + (I1432 = 0))</f>
        <v>0</v>
      </c>
      <c r="K1432" s="11"/>
      <c r="L1432" s="11"/>
      <c r="M1432" s="11"/>
    </row>
    <row r="1433" spans="1:13" x14ac:dyDescent="0.2">
      <c r="A1433" s="11"/>
      <c r="B1433" s="11"/>
      <c r="C1433" s="11"/>
      <c r="D1433" s="30"/>
      <c r="E1433" s="11"/>
      <c r="F1433" s="11"/>
      <c r="G1433" s="11"/>
      <c r="H1433" s="11"/>
      <c r="I1433" s="11"/>
      <c r="J1433" s="16" t="s">
        <v>874</v>
      </c>
      <c r="K1433" s="17">
        <f>SUM(J1431:J1432)*1</f>
        <v>1</v>
      </c>
      <c r="L1433" s="15">
        <v>417.63</v>
      </c>
      <c r="M1433" s="17">
        <f>ROUND(K1433*L1433,2)</f>
        <v>417.63</v>
      </c>
    </row>
    <row r="1434" spans="1:13" ht="1" customHeight="1" x14ac:dyDescent="0.2">
      <c r="A1434" s="18"/>
      <c r="B1434" s="18"/>
      <c r="C1434" s="18"/>
      <c r="D1434" s="31"/>
      <c r="E1434" s="18"/>
      <c r="F1434" s="18"/>
      <c r="G1434" s="18"/>
      <c r="H1434" s="18"/>
      <c r="I1434" s="18"/>
      <c r="J1434" s="18"/>
      <c r="K1434" s="18"/>
      <c r="L1434" s="18"/>
      <c r="M1434" s="18"/>
    </row>
    <row r="1435" spans="1:13" x14ac:dyDescent="0.2">
      <c r="A1435" s="9" t="s">
        <v>875</v>
      </c>
      <c r="B1435" s="10" t="s">
        <v>20</v>
      </c>
      <c r="C1435" s="10" t="s">
        <v>92</v>
      </c>
      <c r="D1435" s="13" t="s">
        <v>876</v>
      </c>
      <c r="E1435" s="11"/>
      <c r="F1435" s="11"/>
      <c r="G1435" s="11"/>
      <c r="H1435" s="11"/>
      <c r="I1435" s="11"/>
      <c r="J1435" s="11"/>
      <c r="K1435" s="12">
        <f>K1439</f>
        <v>1</v>
      </c>
      <c r="L1435" s="12">
        <f>L1439</f>
        <v>1627.45</v>
      </c>
      <c r="M1435" s="12">
        <f>M1439</f>
        <v>1627.45</v>
      </c>
    </row>
    <row r="1436" spans="1:13" x14ac:dyDescent="0.2">
      <c r="A1436" s="11"/>
      <c r="B1436" s="11"/>
      <c r="C1436" s="11"/>
      <c r="D1436" s="13" t="s">
        <v>876</v>
      </c>
      <c r="E1436" s="11"/>
      <c r="F1436" s="11"/>
      <c r="G1436" s="11"/>
      <c r="H1436" s="11"/>
      <c r="I1436" s="11"/>
      <c r="J1436" s="11"/>
      <c r="K1436" s="11"/>
      <c r="L1436" s="11"/>
      <c r="M1436" s="11"/>
    </row>
    <row r="1437" spans="1:13" x14ac:dyDescent="0.2">
      <c r="A1437" s="11"/>
      <c r="B1437" s="11"/>
      <c r="C1437" s="11"/>
      <c r="D1437" s="30"/>
      <c r="E1437" s="10" t="s">
        <v>15</v>
      </c>
      <c r="F1437" s="14">
        <v>1</v>
      </c>
      <c r="G1437" s="15">
        <v>0</v>
      </c>
      <c r="H1437" s="15">
        <v>0</v>
      </c>
      <c r="I1437" s="15">
        <v>0</v>
      </c>
      <c r="J1437" s="12">
        <f>OR(F1437&lt;&gt;0,G1437&lt;&gt;0,H1437&lt;&gt;0,I1437&lt;&gt;0)*(F1437 + (F1437 = 0))*(G1437 + (G1437 = 0))*(H1437 + (H1437 = 0))*(I1437 + (I1437 = 0))</f>
        <v>1</v>
      </c>
      <c r="K1437" s="11"/>
      <c r="L1437" s="11"/>
      <c r="M1437" s="11"/>
    </row>
    <row r="1438" spans="1:13" x14ac:dyDescent="0.2">
      <c r="A1438" s="11"/>
      <c r="B1438" s="11"/>
      <c r="C1438" s="11"/>
      <c r="D1438" s="30"/>
      <c r="E1438" s="10" t="s">
        <v>15</v>
      </c>
      <c r="F1438" s="14"/>
      <c r="G1438" s="15"/>
      <c r="H1438" s="15"/>
      <c r="I1438" s="15"/>
      <c r="J1438" s="12">
        <f>OR(F1438&lt;&gt;0,G1438&lt;&gt;0,H1438&lt;&gt;0,I1438&lt;&gt;0)*(F1438 + (F1438 = 0))*(G1438 + (G1438 = 0))*(H1438 + (H1438 = 0))*(I1438 + (I1438 = 0))</f>
        <v>0</v>
      </c>
      <c r="K1438" s="11"/>
      <c r="L1438" s="11"/>
      <c r="M1438" s="11"/>
    </row>
    <row r="1439" spans="1:13" x14ac:dyDescent="0.2">
      <c r="A1439" s="11"/>
      <c r="B1439" s="11"/>
      <c r="C1439" s="11"/>
      <c r="D1439" s="30"/>
      <c r="E1439" s="11"/>
      <c r="F1439" s="11"/>
      <c r="G1439" s="11"/>
      <c r="H1439" s="11"/>
      <c r="I1439" s="11"/>
      <c r="J1439" s="16" t="s">
        <v>877</v>
      </c>
      <c r="K1439" s="17">
        <f>SUM(J1437:J1438)*1</f>
        <v>1</v>
      </c>
      <c r="L1439" s="15">
        <v>1627.45</v>
      </c>
      <c r="M1439" s="17">
        <f>ROUND(K1439*L1439,2)</f>
        <v>1627.45</v>
      </c>
    </row>
    <row r="1440" spans="1:13" ht="1" customHeight="1" x14ac:dyDescent="0.2">
      <c r="A1440" s="18"/>
      <c r="B1440" s="18"/>
      <c r="C1440" s="18"/>
      <c r="D1440" s="31"/>
      <c r="E1440" s="18"/>
      <c r="F1440" s="18"/>
      <c r="G1440" s="18"/>
      <c r="H1440" s="18"/>
      <c r="I1440" s="18"/>
      <c r="J1440" s="18"/>
      <c r="K1440" s="18"/>
      <c r="L1440" s="18"/>
      <c r="M1440" s="18"/>
    </row>
    <row r="1441" spans="1:13" x14ac:dyDescent="0.2">
      <c r="A1441" s="9" t="s">
        <v>878</v>
      </c>
      <c r="B1441" s="10" t="s">
        <v>20</v>
      </c>
      <c r="C1441" s="10" t="s">
        <v>92</v>
      </c>
      <c r="D1441" s="13" t="s">
        <v>879</v>
      </c>
      <c r="E1441" s="11"/>
      <c r="F1441" s="11"/>
      <c r="G1441" s="11"/>
      <c r="H1441" s="11"/>
      <c r="I1441" s="11"/>
      <c r="J1441" s="11"/>
      <c r="K1441" s="12">
        <f>K1445</f>
        <v>1</v>
      </c>
      <c r="L1441" s="12">
        <f>L1445</f>
        <v>1010.35</v>
      </c>
      <c r="M1441" s="12">
        <f>M1445</f>
        <v>1010.35</v>
      </c>
    </row>
    <row r="1442" spans="1:13" x14ac:dyDescent="0.2">
      <c r="A1442" s="11"/>
      <c r="B1442" s="11"/>
      <c r="C1442" s="11"/>
      <c r="D1442" s="13" t="s">
        <v>879</v>
      </c>
      <c r="E1442" s="11"/>
      <c r="F1442" s="11"/>
      <c r="G1442" s="11"/>
      <c r="H1442" s="11"/>
      <c r="I1442" s="11"/>
      <c r="J1442" s="11"/>
      <c r="K1442" s="11"/>
      <c r="L1442" s="11"/>
      <c r="M1442" s="11"/>
    </row>
    <row r="1443" spans="1:13" x14ac:dyDescent="0.2">
      <c r="A1443" s="11"/>
      <c r="B1443" s="11"/>
      <c r="C1443" s="11"/>
      <c r="D1443" s="30"/>
      <c r="E1443" s="10" t="s">
        <v>15</v>
      </c>
      <c r="F1443" s="14">
        <v>1</v>
      </c>
      <c r="G1443" s="15">
        <v>0</v>
      </c>
      <c r="H1443" s="15">
        <v>0</v>
      </c>
      <c r="I1443" s="15">
        <v>0</v>
      </c>
      <c r="J1443" s="12">
        <f>OR(F1443&lt;&gt;0,G1443&lt;&gt;0,H1443&lt;&gt;0,I1443&lt;&gt;0)*(F1443 + (F1443 = 0))*(G1443 + (G1443 = 0))*(H1443 + (H1443 = 0))*(I1443 + (I1443 = 0))</f>
        <v>1</v>
      </c>
      <c r="K1443" s="11"/>
      <c r="L1443" s="11"/>
      <c r="M1443" s="11"/>
    </row>
    <row r="1444" spans="1:13" x14ac:dyDescent="0.2">
      <c r="A1444" s="11"/>
      <c r="B1444" s="11"/>
      <c r="C1444" s="11"/>
      <c r="D1444" s="30"/>
      <c r="E1444" s="10" t="s">
        <v>15</v>
      </c>
      <c r="F1444" s="14"/>
      <c r="G1444" s="15"/>
      <c r="H1444" s="15"/>
      <c r="I1444" s="15"/>
      <c r="J1444" s="12">
        <f>OR(F1444&lt;&gt;0,G1444&lt;&gt;0,H1444&lt;&gt;0,I1444&lt;&gt;0)*(F1444 + (F1444 = 0))*(G1444 + (G1444 = 0))*(H1444 + (H1444 = 0))*(I1444 + (I1444 = 0))</f>
        <v>0</v>
      </c>
      <c r="K1444" s="11"/>
      <c r="L1444" s="11"/>
      <c r="M1444" s="11"/>
    </row>
    <row r="1445" spans="1:13" x14ac:dyDescent="0.2">
      <c r="A1445" s="11"/>
      <c r="B1445" s="11"/>
      <c r="C1445" s="11"/>
      <c r="D1445" s="30"/>
      <c r="E1445" s="11"/>
      <c r="F1445" s="11"/>
      <c r="G1445" s="11"/>
      <c r="H1445" s="11"/>
      <c r="I1445" s="11"/>
      <c r="J1445" s="16" t="s">
        <v>880</v>
      </c>
      <c r="K1445" s="17">
        <f>SUM(J1443:J1444)*1</f>
        <v>1</v>
      </c>
      <c r="L1445" s="15">
        <v>1010.35</v>
      </c>
      <c r="M1445" s="17">
        <f>ROUND(K1445*L1445,2)</f>
        <v>1010.35</v>
      </c>
    </row>
    <row r="1446" spans="1:13" ht="1" customHeight="1" x14ac:dyDescent="0.2">
      <c r="A1446" s="18"/>
      <c r="B1446" s="18"/>
      <c r="C1446" s="18"/>
      <c r="D1446" s="31"/>
      <c r="E1446" s="18"/>
      <c r="F1446" s="18"/>
      <c r="G1446" s="18"/>
      <c r="H1446" s="18"/>
      <c r="I1446" s="18"/>
      <c r="J1446" s="18"/>
      <c r="K1446" s="18"/>
      <c r="L1446" s="18"/>
      <c r="M1446" s="18"/>
    </row>
    <row r="1447" spans="1:13" x14ac:dyDescent="0.2">
      <c r="A1447" s="11"/>
      <c r="B1447" s="11"/>
      <c r="C1447" s="11"/>
      <c r="D1447" s="30"/>
      <c r="E1447" s="11"/>
      <c r="F1447" s="11"/>
      <c r="G1447" s="11"/>
      <c r="H1447" s="11"/>
      <c r="I1447" s="11"/>
      <c r="J1447" s="16" t="s">
        <v>881</v>
      </c>
      <c r="K1447" s="15">
        <v>1</v>
      </c>
      <c r="L1447" s="17">
        <f>M1411+M1417+M1423+M1429+M1435+M1441</f>
        <v>10192.98</v>
      </c>
      <c r="M1447" s="17">
        <f>ROUND(K1447*L1447,2)</f>
        <v>10192.98</v>
      </c>
    </row>
    <row r="1448" spans="1:13" ht="1" customHeight="1" x14ac:dyDescent="0.2">
      <c r="A1448" s="18"/>
      <c r="B1448" s="18"/>
      <c r="C1448" s="18"/>
      <c r="D1448" s="31"/>
      <c r="E1448" s="18"/>
      <c r="F1448" s="18"/>
      <c r="G1448" s="18"/>
      <c r="H1448" s="18"/>
      <c r="I1448" s="18"/>
      <c r="J1448" s="18"/>
      <c r="K1448" s="18"/>
      <c r="L1448" s="18"/>
      <c r="M1448" s="18"/>
    </row>
    <row r="1449" spans="1:13" x14ac:dyDescent="0.2">
      <c r="A1449" s="19" t="s">
        <v>882</v>
      </c>
      <c r="B1449" s="19" t="s">
        <v>14</v>
      </c>
      <c r="C1449" s="19" t="s">
        <v>15</v>
      </c>
      <c r="D1449" s="32" t="s">
        <v>719</v>
      </c>
      <c r="E1449" s="20"/>
      <c r="F1449" s="20"/>
      <c r="G1449" s="20"/>
      <c r="H1449" s="20"/>
      <c r="I1449" s="20"/>
      <c r="J1449" s="20"/>
      <c r="K1449" s="21">
        <f>K1544</f>
        <v>1</v>
      </c>
      <c r="L1449" s="21">
        <f>L1544</f>
        <v>94989.01</v>
      </c>
      <c r="M1449" s="21">
        <f>M1544</f>
        <v>94989.01</v>
      </c>
    </row>
    <row r="1450" spans="1:13" ht="38.5" customHeight="1" x14ac:dyDescent="0.2">
      <c r="A1450" s="9" t="s">
        <v>883</v>
      </c>
      <c r="B1450" s="10" t="s">
        <v>20</v>
      </c>
      <c r="C1450" s="10" t="s">
        <v>21</v>
      </c>
      <c r="D1450" s="13" t="s">
        <v>884</v>
      </c>
      <c r="E1450" s="11"/>
      <c r="F1450" s="11"/>
      <c r="G1450" s="11"/>
      <c r="H1450" s="11"/>
      <c r="I1450" s="11"/>
      <c r="J1450" s="11"/>
      <c r="K1450" s="12">
        <f>K1453</f>
        <v>74.36</v>
      </c>
      <c r="L1450" s="12">
        <f>L1453</f>
        <v>741.17</v>
      </c>
      <c r="M1450" s="12">
        <f>M1453</f>
        <v>55113.4</v>
      </c>
    </row>
    <row r="1451" spans="1:13" x14ac:dyDescent="0.2">
      <c r="A1451" s="11"/>
      <c r="B1451" s="11"/>
      <c r="C1451" s="11"/>
      <c r="D1451" s="30"/>
      <c r="E1451" s="10" t="s">
        <v>15</v>
      </c>
      <c r="F1451" s="14">
        <v>74.36</v>
      </c>
      <c r="G1451" s="15">
        <v>0</v>
      </c>
      <c r="H1451" s="15">
        <v>0</v>
      </c>
      <c r="I1451" s="15">
        <v>0</v>
      </c>
      <c r="J1451" s="12">
        <f>OR(F1451&lt;&gt;0,G1451&lt;&gt;0,H1451&lt;&gt;0,I1451&lt;&gt;0)*(F1451 + (F1451 = 0))*(G1451 + (G1451 = 0))*(H1451 + (H1451 = 0))*(I1451 + (I1451 = 0))</f>
        <v>74.36</v>
      </c>
      <c r="K1451" s="11"/>
      <c r="L1451" s="11"/>
      <c r="M1451" s="11"/>
    </row>
    <row r="1452" spans="1:13" x14ac:dyDescent="0.2">
      <c r="A1452" s="11"/>
      <c r="B1452" s="11"/>
      <c r="C1452" s="11"/>
      <c r="D1452" s="30"/>
      <c r="E1452" s="10" t="s">
        <v>15</v>
      </c>
      <c r="F1452" s="14"/>
      <c r="G1452" s="15"/>
      <c r="H1452" s="15"/>
      <c r="I1452" s="15"/>
      <c r="J1452" s="12">
        <f>OR(F1452&lt;&gt;0,G1452&lt;&gt;0,H1452&lt;&gt;0,I1452&lt;&gt;0)*(F1452 + (F1452 = 0))*(G1452 + (G1452 = 0))*(H1452 + (H1452 = 0))*(I1452 + (I1452 = 0))</f>
        <v>0</v>
      </c>
      <c r="K1452" s="11"/>
      <c r="L1452" s="11"/>
      <c r="M1452" s="11"/>
    </row>
    <row r="1453" spans="1:13" x14ac:dyDescent="0.2">
      <c r="A1453" s="11"/>
      <c r="B1453" s="11"/>
      <c r="C1453" s="11"/>
      <c r="D1453" s="30"/>
      <c r="E1453" s="11"/>
      <c r="F1453" s="11"/>
      <c r="G1453" s="11"/>
      <c r="H1453" s="11"/>
      <c r="I1453" s="11"/>
      <c r="J1453" s="16" t="s">
        <v>885</v>
      </c>
      <c r="K1453" s="17">
        <f>SUM(J1451:J1452)*1</f>
        <v>74.36</v>
      </c>
      <c r="L1453" s="15">
        <v>741.17</v>
      </c>
      <c r="M1453" s="17">
        <f>ROUND(K1453*L1453,2)</f>
        <v>55113.4</v>
      </c>
    </row>
    <row r="1454" spans="1:13" ht="1" customHeight="1" x14ac:dyDescent="0.2">
      <c r="A1454" s="18"/>
      <c r="B1454" s="18"/>
      <c r="C1454" s="18"/>
      <c r="D1454" s="31"/>
      <c r="E1454" s="18"/>
      <c r="F1454" s="18"/>
      <c r="G1454" s="18"/>
      <c r="H1454" s="18"/>
      <c r="I1454" s="18"/>
      <c r="J1454" s="18"/>
      <c r="K1454" s="18"/>
      <c r="L1454" s="18"/>
      <c r="M1454" s="18"/>
    </row>
    <row r="1455" spans="1:13" x14ac:dyDescent="0.2">
      <c r="A1455" s="9" t="s">
        <v>886</v>
      </c>
      <c r="B1455" s="10" t="s">
        <v>20</v>
      </c>
      <c r="C1455" s="10" t="s">
        <v>21</v>
      </c>
      <c r="D1455" s="13" t="s">
        <v>887</v>
      </c>
      <c r="E1455" s="11"/>
      <c r="F1455" s="11"/>
      <c r="G1455" s="11"/>
      <c r="H1455" s="11"/>
      <c r="I1455" s="11"/>
      <c r="J1455" s="11"/>
      <c r="K1455" s="12">
        <f>K1459</f>
        <v>12</v>
      </c>
      <c r="L1455" s="12">
        <f>L1459</f>
        <v>862.13</v>
      </c>
      <c r="M1455" s="12">
        <f>M1459</f>
        <v>10345.56</v>
      </c>
    </row>
    <row r="1456" spans="1:13" x14ac:dyDescent="0.2">
      <c r="A1456" s="11"/>
      <c r="B1456" s="11"/>
      <c r="C1456" s="11"/>
      <c r="D1456" s="13" t="s">
        <v>887</v>
      </c>
      <c r="E1456" s="11"/>
      <c r="F1456" s="11"/>
      <c r="G1456" s="11"/>
      <c r="H1456" s="11"/>
      <c r="I1456" s="11"/>
      <c r="J1456" s="11"/>
      <c r="K1456" s="11"/>
      <c r="L1456" s="11"/>
      <c r="M1456" s="11"/>
    </row>
    <row r="1457" spans="1:13" x14ac:dyDescent="0.2">
      <c r="A1457" s="11"/>
      <c r="B1457" s="11"/>
      <c r="C1457" s="11"/>
      <c r="D1457" s="30"/>
      <c r="E1457" s="10" t="s">
        <v>888</v>
      </c>
      <c r="F1457" s="14">
        <v>12</v>
      </c>
      <c r="G1457" s="15">
        <v>0</v>
      </c>
      <c r="H1457" s="15">
        <v>0</v>
      </c>
      <c r="I1457" s="15">
        <v>0</v>
      </c>
      <c r="J1457" s="12">
        <f>OR(F1457&lt;&gt;0,G1457&lt;&gt;0,H1457&lt;&gt;0,I1457&lt;&gt;0)*(F1457 + (F1457 = 0))*(G1457 + (G1457 = 0))*(H1457 + (H1457 = 0))*(I1457 + (I1457 = 0))</f>
        <v>12</v>
      </c>
      <c r="K1457" s="11"/>
      <c r="L1457" s="11"/>
      <c r="M1457" s="11"/>
    </row>
    <row r="1458" spans="1:13" x14ac:dyDescent="0.2">
      <c r="A1458" s="11"/>
      <c r="B1458" s="11"/>
      <c r="C1458" s="11"/>
      <c r="D1458" s="30"/>
      <c r="E1458" s="10" t="s">
        <v>15</v>
      </c>
      <c r="F1458" s="14"/>
      <c r="G1458" s="15"/>
      <c r="H1458" s="15"/>
      <c r="I1458" s="15"/>
      <c r="J1458" s="12">
        <f>OR(F1458&lt;&gt;0,G1458&lt;&gt;0,H1458&lt;&gt;0,I1458&lt;&gt;0)*(F1458 + (F1458 = 0))*(G1458 + (G1458 = 0))*(H1458 + (H1458 = 0))*(I1458 + (I1458 = 0))</f>
        <v>0</v>
      </c>
      <c r="K1458" s="11"/>
      <c r="L1458" s="11"/>
      <c r="M1458" s="11"/>
    </row>
    <row r="1459" spans="1:13" x14ac:dyDescent="0.2">
      <c r="A1459" s="11"/>
      <c r="B1459" s="11"/>
      <c r="C1459" s="11"/>
      <c r="D1459" s="30"/>
      <c r="E1459" s="11"/>
      <c r="F1459" s="11"/>
      <c r="G1459" s="11"/>
      <c r="H1459" s="11"/>
      <c r="I1459" s="11"/>
      <c r="J1459" s="16" t="s">
        <v>889</v>
      </c>
      <c r="K1459" s="17">
        <f>SUM(J1457:J1458)*1</f>
        <v>12</v>
      </c>
      <c r="L1459" s="15">
        <v>862.13</v>
      </c>
      <c r="M1459" s="17">
        <f>ROUND(K1459*L1459,2)</f>
        <v>10345.56</v>
      </c>
    </row>
    <row r="1460" spans="1:13" ht="1" customHeight="1" x14ac:dyDescent="0.2">
      <c r="A1460" s="18"/>
      <c r="B1460" s="18"/>
      <c r="C1460" s="18"/>
      <c r="D1460" s="31"/>
      <c r="E1460" s="18"/>
      <c r="F1460" s="18"/>
      <c r="G1460" s="18"/>
      <c r="H1460" s="18"/>
      <c r="I1460" s="18"/>
      <c r="J1460" s="18"/>
      <c r="K1460" s="18"/>
      <c r="L1460" s="18"/>
      <c r="M1460" s="18"/>
    </row>
    <row r="1461" spans="1:13" x14ac:dyDescent="0.2">
      <c r="A1461" s="9" t="s">
        <v>890</v>
      </c>
      <c r="B1461" s="10" t="s">
        <v>20</v>
      </c>
      <c r="C1461" s="10" t="s">
        <v>92</v>
      </c>
      <c r="D1461" s="13" t="s">
        <v>891</v>
      </c>
      <c r="E1461" s="11"/>
      <c r="F1461" s="11"/>
      <c r="G1461" s="11"/>
      <c r="H1461" s="11"/>
      <c r="I1461" s="11"/>
      <c r="J1461" s="11"/>
      <c r="K1461" s="12">
        <f>K1465</f>
        <v>1</v>
      </c>
      <c r="L1461" s="12">
        <f>L1465</f>
        <v>465.85</v>
      </c>
      <c r="M1461" s="12">
        <f>M1465</f>
        <v>465.85</v>
      </c>
    </row>
    <row r="1462" spans="1:13" ht="27" customHeight="1" x14ac:dyDescent="0.2">
      <c r="A1462" s="11"/>
      <c r="B1462" s="11"/>
      <c r="C1462" s="11"/>
      <c r="D1462" s="13" t="s">
        <v>891</v>
      </c>
      <c r="E1462" s="11"/>
      <c r="F1462" s="11"/>
      <c r="G1462" s="11"/>
      <c r="H1462" s="11"/>
      <c r="I1462" s="11"/>
      <c r="J1462" s="11"/>
      <c r="K1462" s="11"/>
      <c r="L1462" s="11"/>
      <c r="M1462" s="11"/>
    </row>
    <row r="1463" spans="1:13" x14ac:dyDescent="0.2">
      <c r="A1463" s="11"/>
      <c r="B1463" s="11"/>
      <c r="C1463" s="11"/>
      <c r="D1463" s="30"/>
      <c r="E1463" s="10" t="s">
        <v>892</v>
      </c>
      <c r="F1463" s="14">
        <v>1</v>
      </c>
      <c r="G1463" s="15">
        <v>0</v>
      </c>
      <c r="H1463" s="15">
        <v>0</v>
      </c>
      <c r="I1463" s="15">
        <v>0</v>
      </c>
      <c r="J1463" s="12">
        <f>OR(F1463&lt;&gt;0,G1463&lt;&gt;0,H1463&lt;&gt;0,I1463&lt;&gt;0)*(F1463 + (F1463 = 0))*(G1463 + (G1463 = 0))*(H1463 + (H1463 = 0))*(I1463 + (I1463 = 0))</f>
        <v>1</v>
      </c>
      <c r="K1463" s="11"/>
      <c r="L1463" s="11"/>
      <c r="M1463" s="11"/>
    </row>
    <row r="1464" spans="1:13" x14ac:dyDescent="0.2">
      <c r="A1464" s="11"/>
      <c r="B1464" s="11"/>
      <c r="C1464" s="11"/>
      <c r="D1464" s="30"/>
      <c r="E1464" s="10" t="s">
        <v>15</v>
      </c>
      <c r="F1464" s="14"/>
      <c r="G1464" s="15"/>
      <c r="H1464" s="15"/>
      <c r="I1464" s="15"/>
      <c r="J1464" s="12">
        <f>OR(F1464&lt;&gt;0,G1464&lt;&gt;0,H1464&lt;&gt;0,I1464&lt;&gt;0)*(F1464 + (F1464 = 0))*(G1464 + (G1464 = 0))*(H1464 + (H1464 = 0))*(I1464 + (I1464 = 0))</f>
        <v>0</v>
      </c>
      <c r="K1464" s="11"/>
      <c r="L1464" s="11"/>
      <c r="M1464" s="11"/>
    </row>
    <row r="1465" spans="1:13" x14ac:dyDescent="0.2">
      <c r="A1465" s="11"/>
      <c r="B1465" s="11"/>
      <c r="C1465" s="11"/>
      <c r="D1465" s="30"/>
      <c r="E1465" s="11"/>
      <c r="F1465" s="11"/>
      <c r="G1465" s="11"/>
      <c r="H1465" s="11"/>
      <c r="I1465" s="11"/>
      <c r="J1465" s="16" t="s">
        <v>893</v>
      </c>
      <c r="K1465" s="17">
        <f>SUM(J1463:J1464)*1</f>
        <v>1</v>
      </c>
      <c r="L1465" s="15">
        <v>465.85</v>
      </c>
      <c r="M1465" s="17">
        <f>ROUND(K1465*L1465,2)</f>
        <v>465.85</v>
      </c>
    </row>
    <row r="1466" spans="1:13" ht="1" customHeight="1" x14ac:dyDescent="0.2">
      <c r="A1466" s="18"/>
      <c r="B1466" s="18"/>
      <c r="C1466" s="18"/>
      <c r="D1466" s="31"/>
      <c r="E1466" s="18"/>
      <c r="F1466" s="18"/>
      <c r="G1466" s="18"/>
      <c r="H1466" s="18"/>
      <c r="I1466" s="18"/>
      <c r="J1466" s="18"/>
      <c r="K1466" s="18"/>
      <c r="L1466" s="18"/>
      <c r="M1466" s="18"/>
    </row>
    <row r="1467" spans="1:13" x14ac:dyDescent="0.2">
      <c r="A1467" s="9" t="s">
        <v>894</v>
      </c>
      <c r="B1467" s="10" t="s">
        <v>20</v>
      </c>
      <c r="C1467" s="10" t="s">
        <v>92</v>
      </c>
      <c r="D1467" s="13" t="s">
        <v>895</v>
      </c>
      <c r="E1467" s="11"/>
      <c r="F1467" s="11"/>
      <c r="G1467" s="11"/>
      <c r="H1467" s="11"/>
      <c r="I1467" s="11"/>
      <c r="J1467" s="11"/>
      <c r="K1467" s="12">
        <f>K1471</f>
        <v>2</v>
      </c>
      <c r="L1467" s="12">
        <f>L1471</f>
        <v>465.85</v>
      </c>
      <c r="M1467" s="12">
        <f>M1471</f>
        <v>931.7</v>
      </c>
    </row>
    <row r="1468" spans="1:13" x14ac:dyDescent="0.2">
      <c r="A1468" s="11"/>
      <c r="B1468" s="11"/>
      <c r="C1468" s="11"/>
      <c r="D1468" s="13" t="s">
        <v>895</v>
      </c>
      <c r="E1468" s="11"/>
      <c r="F1468" s="11"/>
      <c r="G1468" s="11"/>
      <c r="H1468" s="11"/>
      <c r="I1468" s="11"/>
      <c r="J1468" s="11"/>
      <c r="K1468" s="11"/>
      <c r="L1468" s="11"/>
      <c r="M1468" s="11"/>
    </row>
    <row r="1469" spans="1:13" x14ac:dyDescent="0.2">
      <c r="A1469" s="11"/>
      <c r="B1469" s="11"/>
      <c r="C1469" s="11"/>
      <c r="D1469" s="30"/>
      <c r="E1469" s="10" t="s">
        <v>15</v>
      </c>
      <c r="F1469" s="14">
        <v>2</v>
      </c>
      <c r="G1469" s="15">
        <v>0</v>
      </c>
      <c r="H1469" s="15">
        <v>0</v>
      </c>
      <c r="I1469" s="15">
        <v>0</v>
      </c>
      <c r="J1469" s="12">
        <f>OR(F1469&lt;&gt;0,G1469&lt;&gt;0,H1469&lt;&gt;0,I1469&lt;&gt;0)*(F1469 + (F1469 = 0))*(G1469 + (G1469 = 0))*(H1469 + (H1469 = 0))*(I1469 + (I1469 = 0))</f>
        <v>2</v>
      </c>
      <c r="K1469" s="11"/>
      <c r="L1469" s="11"/>
      <c r="M1469" s="11"/>
    </row>
    <row r="1470" spans="1:13" x14ac:dyDescent="0.2">
      <c r="A1470" s="11"/>
      <c r="B1470" s="11"/>
      <c r="C1470" s="11"/>
      <c r="D1470" s="30"/>
      <c r="E1470" s="10" t="s">
        <v>15</v>
      </c>
      <c r="F1470" s="14"/>
      <c r="G1470" s="15"/>
      <c r="H1470" s="15"/>
      <c r="I1470" s="15"/>
      <c r="J1470" s="12">
        <f>OR(F1470&lt;&gt;0,G1470&lt;&gt;0,H1470&lt;&gt;0,I1470&lt;&gt;0)*(F1470 + (F1470 = 0))*(G1470 + (G1470 = 0))*(H1470 + (H1470 = 0))*(I1470 + (I1470 = 0))</f>
        <v>0</v>
      </c>
      <c r="K1470" s="11"/>
      <c r="L1470" s="11"/>
      <c r="M1470" s="11"/>
    </row>
    <row r="1471" spans="1:13" x14ac:dyDescent="0.2">
      <c r="A1471" s="11"/>
      <c r="B1471" s="11"/>
      <c r="C1471" s="11"/>
      <c r="D1471" s="30"/>
      <c r="E1471" s="11"/>
      <c r="F1471" s="11"/>
      <c r="G1471" s="11"/>
      <c r="H1471" s="11"/>
      <c r="I1471" s="11"/>
      <c r="J1471" s="16" t="s">
        <v>896</v>
      </c>
      <c r="K1471" s="17">
        <f>SUM(J1469:J1470)*1</f>
        <v>2</v>
      </c>
      <c r="L1471" s="15">
        <v>465.85</v>
      </c>
      <c r="M1471" s="17">
        <f>ROUND(K1471*L1471,2)</f>
        <v>931.7</v>
      </c>
    </row>
    <row r="1472" spans="1:13" ht="1" customHeight="1" x14ac:dyDescent="0.2">
      <c r="A1472" s="18"/>
      <c r="B1472" s="18"/>
      <c r="C1472" s="18"/>
      <c r="D1472" s="31"/>
      <c r="E1472" s="18"/>
      <c r="F1472" s="18"/>
      <c r="G1472" s="18"/>
      <c r="H1472" s="18"/>
      <c r="I1472" s="18"/>
      <c r="J1472" s="18"/>
      <c r="K1472" s="18"/>
      <c r="L1472" s="18"/>
      <c r="M1472" s="18"/>
    </row>
    <row r="1473" spans="1:13" x14ac:dyDescent="0.2">
      <c r="A1473" s="9" t="s">
        <v>897</v>
      </c>
      <c r="B1473" s="10" t="s">
        <v>20</v>
      </c>
      <c r="C1473" s="10" t="s">
        <v>92</v>
      </c>
      <c r="D1473" s="13" t="s">
        <v>898</v>
      </c>
      <c r="E1473" s="11"/>
      <c r="F1473" s="11"/>
      <c r="G1473" s="11"/>
      <c r="H1473" s="11"/>
      <c r="I1473" s="11"/>
      <c r="J1473" s="11"/>
      <c r="K1473" s="12">
        <f>K1477</f>
        <v>2</v>
      </c>
      <c r="L1473" s="12">
        <f>L1477</f>
        <v>465.85</v>
      </c>
      <c r="M1473" s="12">
        <f>M1477</f>
        <v>931.7</v>
      </c>
    </row>
    <row r="1474" spans="1:13" ht="41.5" customHeight="1" x14ac:dyDescent="0.2">
      <c r="A1474" s="11"/>
      <c r="B1474" s="11"/>
      <c r="C1474" s="11"/>
      <c r="D1474" s="13" t="s">
        <v>898</v>
      </c>
      <c r="E1474" s="11"/>
      <c r="F1474" s="11"/>
      <c r="G1474" s="11"/>
      <c r="H1474" s="11"/>
      <c r="I1474" s="11"/>
      <c r="J1474" s="11"/>
      <c r="K1474" s="11"/>
      <c r="L1474" s="11"/>
      <c r="M1474" s="11"/>
    </row>
    <row r="1475" spans="1:13" x14ac:dyDescent="0.2">
      <c r="A1475" s="11"/>
      <c r="B1475" s="11"/>
      <c r="C1475" s="11"/>
      <c r="D1475" s="30"/>
      <c r="E1475" s="10" t="s">
        <v>15</v>
      </c>
      <c r="F1475" s="14">
        <v>2</v>
      </c>
      <c r="G1475" s="15">
        <v>0</v>
      </c>
      <c r="H1475" s="15">
        <v>0</v>
      </c>
      <c r="I1475" s="15">
        <v>0</v>
      </c>
      <c r="J1475" s="12">
        <f>OR(F1475&lt;&gt;0,G1475&lt;&gt;0,H1475&lt;&gt;0,I1475&lt;&gt;0)*(F1475 + (F1475 = 0))*(G1475 + (G1475 = 0))*(H1475 + (H1475 = 0))*(I1475 + (I1475 = 0))</f>
        <v>2</v>
      </c>
      <c r="K1475" s="11"/>
      <c r="L1475" s="11"/>
      <c r="M1475" s="11"/>
    </row>
    <row r="1476" spans="1:13" x14ac:dyDescent="0.2">
      <c r="A1476" s="11"/>
      <c r="B1476" s="11"/>
      <c r="C1476" s="11"/>
      <c r="D1476" s="30"/>
      <c r="E1476" s="10" t="s">
        <v>15</v>
      </c>
      <c r="F1476" s="14"/>
      <c r="G1476" s="15"/>
      <c r="H1476" s="15"/>
      <c r="I1476" s="15"/>
      <c r="J1476" s="12">
        <f>OR(F1476&lt;&gt;0,G1476&lt;&gt;0,H1476&lt;&gt;0,I1476&lt;&gt;0)*(F1476 + (F1476 = 0))*(G1476 + (G1476 = 0))*(H1476 + (H1476 = 0))*(I1476 + (I1476 = 0))</f>
        <v>0</v>
      </c>
      <c r="K1476" s="11"/>
      <c r="L1476" s="11"/>
      <c r="M1476" s="11"/>
    </row>
    <row r="1477" spans="1:13" x14ac:dyDescent="0.2">
      <c r="A1477" s="11"/>
      <c r="B1477" s="11"/>
      <c r="C1477" s="11"/>
      <c r="D1477" s="30"/>
      <c r="E1477" s="11"/>
      <c r="F1477" s="11"/>
      <c r="G1477" s="11"/>
      <c r="H1477" s="11"/>
      <c r="I1477" s="11"/>
      <c r="J1477" s="16" t="s">
        <v>899</v>
      </c>
      <c r="K1477" s="17">
        <f>SUM(J1475:J1476)*1</f>
        <v>2</v>
      </c>
      <c r="L1477" s="15">
        <v>465.85</v>
      </c>
      <c r="M1477" s="17">
        <f>ROUND(K1477*L1477,2)</f>
        <v>931.7</v>
      </c>
    </row>
    <row r="1478" spans="1:13" ht="1" customHeight="1" x14ac:dyDescent="0.2">
      <c r="A1478" s="18"/>
      <c r="B1478" s="18"/>
      <c r="C1478" s="18"/>
      <c r="D1478" s="31"/>
      <c r="E1478" s="18"/>
      <c r="F1478" s="18"/>
      <c r="G1478" s="18"/>
      <c r="H1478" s="18"/>
      <c r="I1478" s="18"/>
      <c r="J1478" s="18"/>
      <c r="K1478" s="18"/>
      <c r="L1478" s="18"/>
      <c r="M1478" s="18"/>
    </row>
    <row r="1479" spans="1:13" x14ac:dyDescent="0.2">
      <c r="A1479" s="9" t="s">
        <v>900</v>
      </c>
      <c r="B1479" s="10" t="s">
        <v>20</v>
      </c>
      <c r="C1479" s="10" t="s">
        <v>92</v>
      </c>
      <c r="D1479" s="13" t="s">
        <v>901</v>
      </c>
      <c r="E1479" s="11"/>
      <c r="F1479" s="11"/>
      <c r="G1479" s="11"/>
      <c r="H1479" s="11"/>
      <c r="I1479" s="11"/>
      <c r="J1479" s="11"/>
      <c r="K1479" s="12">
        <f>K1483</f>
        <v>3</v>
      </c>
      <c r="L1479" s="12">
        <f>L1483</f>
        <v>465.85</v>
      </c>
      <c r="M1479" s="12">
        <f>M1483</f>
        <v>1397.55</v>
      </c>
    </row>
    <row r="1480" spans="1:13" x14ac:dyDescent="0.2">
      <c r="A1480" s="11"/>
      <c r="B1480" s="11"/>
      <c r="C1480" s="11"/>
      <c r="D1480" s="13" t="s">
        <v>901</v>
      </c>
      <c r="E1480" s="11"/>
      <c r="F1480" s="11"/>
      <c r="G1480" s="11"/>
      <c r="H1480" s="11"/>
      <c r="I1480" s="11"/>
      <c r="J1480" s="11"/>
      <c r="K1480" s="11"/>
      <c r="L1480" s="11"/>
      <c r="M1480" s="11"/>
    </row>
    <row r="1481" spans="1:13" x14ac:dyDescent="0.2">
      <c r="A1481" s="11"/>
      <c r="B1481" s="11"/>
      <c r="C1481" s="11"/>
      <c r="D1481" s="30"/>
      <c r="E1481" s="10" t="s">
        <v>15</v>
      </c>
      <c r="F1481" s="14">
        <v>3</v>
      </c>
      <c r="G1481" s="15">
        <v>0</v>
      </c>
      <c r="H1481" s="15">
        <v>0</v>
      </c>
      <c r="I1481" s="15">
        <v>0</v>
      </c>
      <c r="J1481" s="12">
        <f>OR(F1481&lt;&gt;0,G1481&lt;&gt;0,H1481&lt;&gt;0,I1481&lt;&gt;0)*(F1481 + (F1481 = 0))*(G1481 + (G1481 = 0))*(H1481 + (H1481 = 0))*(I1481 + (I1481 = 0))</f>
        <v>3</v>
      </c>
      <c r="K1481" s="11"/>
      <c r="L1481" s="11"/>
      <c r="M1481" s="11"/>
    </row>
    <row r="1482" spans="1:13" x14ac:dyDescent="0.2">
      <c r="A1482" s="11"/>
      <c r="B1482" s="11"/>
      <c r="C1482" s="11"/>
      <c r="D1482" s="30"/>
      <c r="E1482" s="10" t="s">
        <v>15</v>
      </c>
      <c r="F1482" s="14"/>
      <c r="G1482" s="15"/>
      <c r="H1482" s="15"/>
      <c r="I1482" s="15"/>
      <c r="J1482" s="12">
        <f>OR(F1482&lt;&gt;0,G1482&lt;&gt;0,H1482&lt;&gt;0,I1482&lt;&gt;0)*(F1482 + (F1482 = 0))*(G1482 + (G1482 = 0))*(H1482 + (H1482 = 0))*(I1482 + (I1482 = 0))</f>
        <v>0</v>
      </c>
      <c r="K1482" s="11"/>
      <c r="L1482" s="11"/>
      <c r="M1482" s="11"/>
    </row>
    <row r="1483" spans="1:13" x14ac:dyDescent="0.2">
      <c r="A1483" s="11"/>
      <c r="B1483" s="11"/>
      <c r="C1483" s="11"/>
      <c r="D1483" s="30"/>
      <c r="E1483" s="11"/>
      <c r="F1483" s="11"/>
      <c r="G1483" s="11"/>
      <c r="H1483" s="11"/>
      <c r="I1483" s="11"/>
      <c r="J1483" s="16" t="s">
        <v>902</v>
      </c>
      <c r="K1483" s="17">
        <f>SUM(J1481:J1482)*1</f>
        <v>3</v>
      </c>
      <c r="L1483" s="15">
        <v>465.85</v>
      </c>
      <c r="M1483" s="17">
        <f>ROUND(K1483*L1483,2)</f>
        <v>1397.55</v>
      </c>
    </row>
    <row r="1484" spans="1:13" ht="1" customHeight="1" x14ac:dyDescent="0.2">
      <c r="A1484" s="18"/>
      <c r="B1484" s="18"/>
      <c r="C1484" s="18"/>
      <c r="D1484" s="31"/>
      <c r="E1484" s="18"/>
      <c r="F1484" s="18"/>
      <c r="G1484" s="18"/>
      <c r="H1484" s="18"/>
      <c r="I1484" s="18"/>
      <c r="J1484" s="18"/>
      <c r="K1484" s="18"/>
      <c r="L1484" s="18"/>
      <c r="M1484" s="18"/>
    </row>
    <row r="1485" spans="1:13" x14ac:dyDescent="0.2">
      <c r="A1485" s="9" t="s">
        <v>903</v>
      </c>
      <c r="B1485" s="10" t="s">
        <v>20</v>
      </c>
      <c r="C1485" s="10" t="s">
        <v>92</v>
      </c>
      <c r="D1485" s="13" t="s">
        <v>904</v>
      </c>
      <c r="E1485" s="11"/>
      <c r="F1485" s="11"/>
      <c r="G1485" s="11"/>
      <c r="H1485" s="11"/>
      <c r="I1485" s="11"/>
      <c r="J1485" s="11"/>
      <c r="K1485" s="12">
        <f>K1489</f>
        <v>3</v>
      </c>
      <c r="L1485" s="12">
        <f>L1489</f>
        <v>1627.45</v>
      </c>
      <c r="M1485" s="12">
        <f>M1489</f>
        <v>4882.3500000000004</v>
      </c>
    </row>
    <row r="1486" spans="1:13" ht="34.75" customHeight="1" x14ac:dyDescent="0.2">
      <c r="A1486" s="11"/>
      <c r="B1486" s="11"/>
      <c r="C1486" s="11"/>
      <c r="D1486" s="13" t="s">
        <v>904</v>
      </c>
      <c r="E1486" s="11"/>
      <c r="F1486" s="11"/>
      <c r="G1486" s="11"/>
      <c r="H1486" s="11"/>
      <c r="I1486" s="11"/>
      <c r="J1486" s="11"/>
      <c r="K1486" s="11"/>
      <c r="L1486" s="11"/>
      <c r="M1486" s="11"/>
    </row>
    <row r="1487" spans="1:13" x14ac:dyDescent="0.2">
      <c r="A1487" s="11"/>
      <c r="B1487" s="11"/>
      <c r="C1487" s="11"/>
      <c r="D1487" s="30"/>
      <c r="E1487" s="10" t="s">
        <v>15</v>
      </c>
      <c r="F1487" s="14">
        <v>3</v>
      </c>
      <c r="G1487" s="15">
        <v>0</v>
      </c>
      <c r="H1487" s="15">
        <v>0</v>
      </c>
      <c r="I1487" s="15">
        <v>0</v>
      </c>
      <c r="J1487" s="12">
        <f>OR(F1487&lt;&gt;0,G1487&lt;&gt;0,H1487&lt;&gt;0,I1487&lt;&gt;0)*(F1487 + (F1487 = 0))*(G1487 + (G1487 = 0))*(H1487 + (H1487 = 0))*(I1487 + (I1487 = 0))</f>
        <v>3</v>
      </c>
      <c r="K1487" s="11"/>
      <c r="L1487" s="11"/>
      <c r="M1487" s="11"/>
    </row>
    <row r="1488" spans="1:13" x14ac:dyDescent="0.2">
      <c r="A1488" s="11"/>
      <c r="B1488" s="11"/>
      <c r="C1488" s="11"/>
      <c r="D1488" s="30"/>
      <c r="E1488" s="10" t="s">
        <v>15</v>
      </c>
      <c r="F1488" s="14"/>
      <c r="G1488" s="15"/>
      <c r="H1488" s="15"/>
      <c r="I1488" s="15"/>
      <c r="J1488" s="12">
        <f>OR(F1488&lt;&gt;0,G1488&lt;&gt;0,H1488&lt;&gt;0,I1488&lt;&gt;0)*(F1488 + (F1488 = 0))*(G1488 + (G1488 = 0))*(H1488 + (H1488 = 0))*(I1488 + (I1488 = 0))</f>
        <v>0</v>
      </c>
      <c r="K1488" s="11"/>
      <c r="L1488" s="11"/>
      <c r="M1488" s="11"/>
    </row>
    <row r="1489" spans="1:13" x14ac:dyDescent="0.2">
      <c r="A1489" s="11"/>
      <c r="B1489" s="11"/>
      <c r="C1489" s="11"/>
      <c r="D1489" s="30"/>
      <c r="E1489" s="11"/>
      <c r="F1489" s="11"/>
      <c r="G1489" s="11"/>
      <c r="H1489" s="11"/>
      <c r="I1489" s="11"/>
      <c r="J1489" s="16" t="s">
        <v>905</v>
      </c>
      <c r="K1489" s="17">
        <f>SUM(J1487:J1488)*1</f>
        <v>3</v>
      </c>
      <c r="L1489" s="15">
        <v>1627.45</v>
      </c>
      <c r="M1489" s="17">
        <f>ROUND(K1489*L1489,2)</f>
        <v>4882.3500000000004</v>
      </c>
    </row>
    <row r="1490" spans="1:13" ht="1" customHeight="1" x14ac:dyDescent="0.2">
      <c r="A1490" s="18"/>
      <c r="B1490" s="18"/>
      <c r="C1490" s="18"/>
      <c r="D1490" s="31"/>
      <c r="E1490" s="18"/>
      <c r="F1490" s="18"/>
      <c r="G1490" s="18"/>
      <c r="H1490" s="18"/>
      <c r="I1490" s="18"/>
      <c r="J1490" s="18"/>
      <c r="K1490" s="18"/>
      <c r="L1490" s="18"/>
      <c r="M1490" s="18"/>
    </row>
    <row r="1491" spans="1:13" x14ac:dyDescent="0.2">
      <c r="A1491" s="9" t="s">
        <v>906</v>
      </c>
      <c r="B1491" s="10" t="s">
        <v>20</v>
      </c>
      <c r="C1491" s="10" t="s">
        <v>92</v>
      </c>
      <c r="D1491" s="13" t="s">
        <v>907</v>
      </c>
      <c r="E1491" s="11"/>
      <c r="F1491" s="11"/>
      <c r="G1491" s="11"/>
      <c r="H1491" s="11"/>
      <c r="I1491" s="11"/>
      <c r="J1491" s="11"/>
      <c r="K1491" s="12">
        <f>K1495</f>
        <v>2</v>
      </c>
      <c r="L1491" s="12">
        <f>L1495</f>
        <v>726</v>
      </c>
      <c r="M1491" s="12">
        <f>M1495</f>
        <v>1452</v>
      </c>
    </row>
    <row r="1492" spans="1:13" x14ac:dyDescent="0.2">
      <c r="A1492" s="11"/>
      <c r="B1492" s="11"/>
      <c r="C1492" s="11"/>
      <c r="D1492" s="13" t="s">
        <v>907</v>
      </c>
      <c r="E1492" s="11"/>
      <c r="F1492" s="11"/>
      <c r="G1492" s="11"/>
      <c r="H1492" s="11"/>
      <c r="I1492" s="11"/>
      <c r="J1492" s="11"/>
      <c r="K1492" s="11"/>
      <c r="L1492" s="11"/>
      <c r="M1492" s="11"/>
    </row>
    <row r="1493" spans="1:13" x14ac:dyDescent="0.2">
      <c r="A1493" s="11"/>
      <c r="B1493" s="11"/>
      <c r="C1493" s="11"/>
      <c r="D1493" s="30"/>
      <c r="E1493" s="10" t="s">
        <v>908</v>
      </c>
      <c r="F1493" s="14">
        <v>2</v>
      </c>
      <c r="G1493" s="15">
        <v>0</v>
      </c>
      <c r="H1493" s="15">
        <v>0</v>
      </c>
      <c r="I1493" s="15">
        <v>0</v>
      </c>
      <c r="J1493" s="12">
        <f>OR(F1493&lt;&gt;0,G1493&lt;&gt;0,H1493&lt;&gt;0,I1493&lt;&gt;0)*(F1493 + (F1493 = 0))*(G1493 + (G1493 = 0))*(H1493 + (H1493 = 0))*(I1493 + (I1493 = 0))</f>
        <v>2</v>
      </c>
      <c r="K1493" s="11"/>
      <c r="L1493" s="11"/>
      <c r="M1493" s="11"/>
    </row>
    <row r="1494" spans="1:13" x14ac:dyDescent="0.2">
      <c r="A1494" s="11"/>
      <c r="B1494" s="11"/>
      <c r="C1494" s="11"/>
      <c r="D1494" s="30"/>
      <c r="E1494" s="10" t="s">
        <v>15</v>
      </c>
      <c r="F1494" s="14"/>
      <c r="G1494" s="15"/>
      <c r="H1494" s="15"/>
      <c r="I1494" s="15"/>
      <c r="J1494" s="12">
        <f>OR(F1494&lt;&gt;0,G1494&lt;&gt;0,H1494&lt;&gt;0,I1494&lt;&gt;0)*(F1494 + (F1494 = 0))*(G1494 + (G1494 = 0))*(H1494 + (H1494 = 0))*(I1494 + (I1494 = 0))</f>
        <v>0</v>
      </c>
      <c r="K1494" s="11"/>
      <c r="L1494" s="11"/>
      <c r="M1494" s="11"/>
    </row>
    <row r="1495" spans="1:13" x14ac:dyDescent="0.2">
      <c r="A1495" s="11"/>
      <c r="B1495" s="11"/>
      <c r="C1495" s="11"/>
      <c r="D1495" s="30"/>
      <c r="E1495" s="11"/>
      <c r="F1495" s="11"/>
      <c r="G1495" s="11"/>
      <c r="H1495" s="11"/>
      <c r="I1495" s="11"/>
      <c r="J1495" s="16" t="s">
        <v>909</v>
      </c>
      <c r="K1495" s="17">
        <f>SUM(J1493:J1494)*1</f>
        <v>2</v>
      </c>
      <c r="L1495" s="15">
        <v>726</v>
      </c>
      <c r="M1495" s="17">
        <f>ROUND(K1495*L1495,2)</f>
        <v>1452</v>
      </c>
    </row>
    <row r="1496" spans="1:13" ht="1" customHeight="1" x14ac:dyDescent="0.2">
      <c r="A1496" s="18"/>
      <c r="B1496" s="18"/>
      <c r="C1496" s="18"/>
      <c r="D1496" s="31"/>
      <c r="E1496" s="18"/>
      <c r="F1496" s="18"/>
      <c r="G1496" s="18"/>
      <c r="H1496" s="18"/>
      <c r="I1496" s="18"/>
      <c r="J1496" s="18"/>
      <c r="K1496" s="18"/>
      <c r="L1496" s="18"/>
      <c r="M1496" s="18"/>
    </row>
    <row r="1497" spans="1:13" x14ac:dyDescent="0.2">
      <c r="A1497" s="9" t="s">
        <v>910</v>
      </c>
      <c r="B1497" s="10" t="s">
        <v>20</v>
      </c>
      <c r="C1497" s="10" t="s">
        <v>92</v>
      </c>
      <c r="D1497" s="13" t="s">
        <v>911</v>
      </c>
      <c r="E1497" s="11"/>
      <c r="F1497" s="11"/>
      <c r="G1497" s="11"/>
      <c r="H1497" s="11"/>
      <c r="I1497" s="11"/>
      <c r="J1497" s="11"/>
      <c r="K1497" s="12">
        <f>K1501</f>
        <v>1</v>
      </c>
      <c r="L1497" s="12">
        <f>L1501</f>
        <v>907.5</v>
      </c>
      <c r="M1497" s="12">
        <f>M1501</f>
        <v>907.5</v>
      </c>
    </row>
    <row r="1498" spans="1:13" x14ac:dyDescent="0.2">
      <c r="A1498" s="11"/>
      <c r="B1498" s="11"/>
      <c r="C1498" s="11"/>
      <c r="D1498" s="13" t="s">
        <v>911</v>
      </c>
      <c r="E1498" s="11"/>
      <c r="F1498" s="11"/>
      <c r="G1498" s="11"/>
      <c r="H1498" s="11"/>
      <c r="I1498" s="11"/>
      <c r="J1498" s="11"/>
      <c r="K1498" s="11"/>
      <c r="L1498" s="11"/>
      <c r="M1498" s="11"/>
    </row>
    <row r="1499" spans="1:13" x14ac:dyDescent="0.2">
      <c r="A1499" s="11"/>
      <c r="B1499" s="11"/>
      <c r="C1499" s="11"/>
      <c r="D1499" s="30"/>
      <c r="E1499" s="10" t="s">
        <v>15</v>
      </c>
      <c r="F1499" s="14">
        <v>1</v>
      </c>
      <c r="G1499" s="15">
        <v>0</v>
      </c>
      <c r="H1499" s="15">
        <v>0</v>
      </c>
      <c r="I1499" s="15">
        <v>0</v>
      </c>
      <c r="J1499" s="12">
        <f>OR(F1499&lt;&gt;0,G1499&lt;&gt;0,H1499&lt;&gt;0,I1499&lt;&gt;0)*(F1499 + (F1499 = 0))*(G1499 + (G1499 = 0))*(H1499 + (H1499 = 0))*(I1499 + (I1499 = 0))</f>
        <v>1</v>
      </c>
      <c r="K1499" s="11"/>
      <c r="L1499" s="11"/>
      <c r="M1499" s="11"/>
    </row>
    <row r="1500" spans="1:13" x14ac:dyDescent="0.2">
      <c r="A1500" s="11"/>
      <c r="B1500" s="11"/>
      <c r="C1500" s="11"/>
      <c r="D1500" s="30"/>
      <c r="E1500" s="10" t="s">
        <v>15</v>
      </c>
      <c r="F1500" s="14"/>
      <c r="G1500" s="15"/>
      <c r="H1500" s="15"/>
      <c r="I1500" s="15"/>
      <c r="J1500" s="12">
        <f>OR(F1500&lt;&gt;0,G1500&lt;&gt;0,H1500&lt;&gt;0,I1500&lt;&gt;0)*(F1500 + (F1500 = 0))*(G1500 + (G1500 = 0))*(H1500 + (H1500 = 0))*(I1500 + (I1500 = 0))</f>
        <v>0</v>
      </c>
      <c r="K1500" s="11"/>
      <c r="L1500" s="11"/>
      <c r="M1500" s="11"/>
    </row>
    <row r="1501" spans="1:13" x14ac:dyDescent="0.2">
      <c r="A1501" s="11"/>
      <c r="B1501" s="11"/>
      <c r="C1501" s="11"/>
      <c r="D1501" s="30"/>
      <c r="E1501" s="11"/>
      <c r="F1501" s="11"/>
      <c r="G1501" s="11"/>
      <c r="H1501" s="11"/>
      <c r="I1501" s="11"/>
      <c r="J1501" s="16" t="s">
        <v>912</v>
      </c>
      <c r="K1501" s="17">
        <f>SUM(J1499:J1500)*1</f>
        <v>1</v>
      </c>
      <c r="L1501" s="15">
        <v>907.5</v>
      </c>
      <c r="M1501" s="17">
        <f>ROUND(K1501*L1501,2)</f>
        <v>907.5</v>
      </c>
    </row>
    <row r="1502" spans="1:13" ht="1" customHeight="1" x14ac:dyDescent="0.2">
      <c r="A1502" s="18"/>
      <c r="B1502" s="18"/>
      <c r="C1502" s="18"/>
      <c r="D1502" s="31"/>
      <c r="E1502" s="18"/>
      <c r="F1502" s="18"/>
      <c r="G1502" s="18"/>
      <c r="H1502" s="18"/>
      <c r="I1502" s="18"/>
      <c r="J1502" s="18"/>
      <c r="K1502" s="18"/>
      <c r="L1502" s="18"/>
      <c r="M1502" s="18"/>
    </row>
    <row r="1503" spans="1:13" x14ac:dyDescent="0.2">
      <c r="A1503" s="9" t="s">
        <v>913</v>
      </c>
      <c r="B1503" s="10" t="s">
        <v>20</v>
      </c>
      <c r="C1503" s="10" t="s">
        <v>92</v>
      </c>
      <c r="D1503" s="13" t="s">
        <v>914</v>
      </c>
      <c r="E1503" s="11"/>
      <c r="F1503" s="11"/>
      <c r="G1503" s="11"/>
      <c r="H1503" s="11"/>
      <c r="I1503" s="11"/>
      <c r="J1503" s="11"/>
      <c r="K1503" s="12">
        <f>K1507</f>
        <v>1</v>
      </c>
      <c r="L1503" s="12">
        <f>L1507</f>
        <v>968</v>
      </c>
      <c r="M1503" s="12">
        <f>M1507</f>
        <v>968</v>
      </c>
    </row>
    <row r="1504" spans="1:13" x14ac:dyDescent="0.2">
      <c r="A1504" s="11"/>
      <c r="B1504" s="11"/>
      <c r="C1504" s="11"/>
      <c r="D1504" s="13" t="s">
        <v>914</v>
      </c>
      <c r="E1504" s="11"/>
      <c r="F1504" s="11"/>
      <c r="G1504" s="11"/>
      <c r="H1504" s="11"/>
      <c r="I1504" s="11"/>
      <c r="J1504" s="11"/>
      <c r="K1504" s="11"/>
      <c r="L1504" s="11"/>
      <c r="M1504" s="11"/>
    </row>
    <row r="1505" spans="1:13" x14ac:dyDescent="0.2">
      <c r="A1505" s="11"/>
      <c r="B1505" s="11"/>
      <c r="C1505" s="11"/>
      <c r="D1505" s="30"/>
      <c r="E1505" s="10" t="s">
        <v>15</v>
      </c>
      <c r="F1505" s="14">
        <v>1</v>
      </c>
      <c r="G1505" s="15">
        <v>0</v>
      </c>
      <c r="H1505" s="15">
        <v>0</v>
      </c>
      <c r="I1505" s="15">
        <v>0</v>
      </c>
      <c r="J1505" s="12">
        <f>OR(F1505&lt;&gt;0,G1505&lt;&gt;0,H1505&lt;&gt;0,I1505&lt;&gt;0)*(F1505 + (F1505 = 0))*(G1505 + (G1505 = 0))*(H1505 + (H1505 = 0))*(I1505 + (I1505 = 0))</f>
        <v>1</v>
      </c>
      <c r="K1505" s="11"/>
      <c r="L1505" s="11"/>
      <c r="M1505" s="11"/>
    </row>
    <row r="1506" spans="1:13" x14ac:dyDescent="0.2">
      <c r="A1506" s="11"/>
      <c r="B1506" s="11"/>
      <c r="C1506" s="11"/>
      <c r="D1506" s="30"/>
      <c r="E1506" s="10" t="s">
        <v>15</v>
      </c>
      <c r="F1506" s="14"/>
      <c r="G1506" s="15"/>
      <c r="H1506" s="15"/>
      <c r="I1506" s="15"/>
      <c r="J1506" s="12">
        <f>OR(F1506&lt;&gt;0,G1506&lt;&gt;0,H1506&lt;&gt;0,I1506&lt;&gt;0)*(F1506 + (F1506 = 0))*(G1506 + (G1506 = 0))*(H1506 + (H1506 = 0))*(I1506 + (I1506 = 0))</f>
        <v>0</v>
      </c>
      <c r="K1506" s="11"/>
      <c r="L1506" s="11"/>
      <c r="M1506" s="11"/>
    </row>
    <row r="1507" spans="1:13" x14ac:dyDescent="0.2">
      <c r="A1507" s="11"/>
      <c r="B1507" s="11"/>
      <c r="C1507" s="11"/>
      <c r="D1507" s="30"/>
      <c r="E1507" s="11"/>
      <c r="F1507" s="11"/>
      <c r="G1507" s="11"/>
      <c r="H1507" s="11"/>
      <c r="I1507" s="11"/>
      <c r="J1507" s="16" t="s">
        <v>915</v>
      </c>
      <c r="K1507" s="17">
        <f>SUM(J1505:J1506)*1</f>
        <v>1</v>
      </c>
      <c r="L1507" s="15">
        <v>968</v>
      </c>
      <c r="M1507" s="17">
        <f>ROUND(K1507*L1507,2)</f>
        <v>968</v>
      </c>
    </row>
    <row r="1508" spans="1:13" ht="1" customHeight="1" x14ac:dyDescent="0.2">
      <c r="A1508" s="18"/>
      <c r="B1508" s="18"/>
      <c r="C1508" s="18"/>
      <c r="D1508" s="31"/>
      <c r="E1508" s="18"/>
      <c r="F1508" s="18"/>
      <c r="G1508" s="18"/>
      <c r="H1508" s="18"/>
      <c r="I1508" s="18"/>
      <c r="J1508" s="18"/>
      <c r="K1508" s="18"/>
      <c r="L1508" s="18"/>
      <c r="M1508" s="18"/>
    </row>
    <row r="1509" spans="1:13" x14ac:dyDescent="0.2">
      <c r="A1509" s="9" t="s">
        <v>916</v>
      </c>
      <c r="B1509" s="10" t="s">
        <v>20</v>
      </c>
      <c r="C1509" s="10" t="s">
        <v>92</v>
      </c>
      <c r="D1509" s="13" t="s">
        <v>917</v>
      </c>
      <c r="E1509" s="11"/>
      <c r="F1509" s="11"/>
      <c r="G1509" s="11"/>
      <c r="H1509" s="11"/>
      <c r="I1509" s="11"/>
      <c r="J1509" s="11"/>
      <c r="K1509" s="12">
        <f>K1513</f>
        <v>2</v>
      </c>
      <c r="L1509" s="12">
        <f>L1513</f>
        <v>1633.5</v>
      </c>
      <c r="M1509" s="12">
        <f>M1513</f>
        <v>3267</v>
      </c>
    </row>
    <row r="1510" spans="1:13" x14ac:dyDescent="0.2">
      <c r="A1510" s="11"/>
      <c r="B1510" s="11"/>
      <c r="C1510" s="11"/>
      <c r="D1510" s="13" t="s">
        <v>917</v>
      </c>
      <c r="E1510" s="11"/>
      <c r="F1510" s="11"/>
      <c r="G1510" s="11"/>
      <c r="H1510" s="11"/>
      <c r="I1510" s="11"/>
      <c r="J1510" s="11"/>
      <c r="K1510" s="11"/>
      <c r="L1510" s="11"/>
      <c r="M1510" s="11"/>
    </row>
    <row r="1511" spans="1:13" x14ac:dyDescent="0.2">
      <c r="A1511" s="11"/>
      <c r="B1511" s="11"/>
      <c r="C1511" s="11"/>
      <c r="D1511" s="30"/>
      <c r="E1511" s="10" t="s">
        <v>15</v>
      </c>
      <c r="F1511" s="14">
        <v>2</v>
      </c>
      <c r="G1511" s="15">
        <v>0</v>
      </c>
      <c r="H1511" s="15">
        <v>0</v>
      </c>
      <c r="I1511" s="15">
        <v>0</v>
      </c>
      <c r="J1511" s="12">
        <f>OR(F1511&lt;&gt;0,G1511&lt;&gt;0,H1511&lt;&gt;0,I1511&lt;&gt;0)*(F1511 + (F1511 = 0))*(G1511 + (G1511 = 0))*(H1511 + (H1511 = 0))*(I1511 + (I1511 = 0))</f>
        <v>2</v>
      </c>
      <c r="K1511" s="11"/>
      <c r="L1511" s="11"/>
      <c r="M1511" s="11"/>
    </row>
    <row r="1512" spans="1:13" x14ac:dyDescent="0.2">
      <c r="A1512" s="11"/>
      <c r="B1512" s="11"/>
      <c r="C1512" s="11"/>
      <c r="D1512" s="30"/>
      <c r="E1512" s="10" t="s">
        <v>15</v>
      </c>
      <c r="F1512" s="14"/>
      <c r="G1512" s="15"/>
      <c r="H1512" s="15"/>
      <c r="I1512" s="15"/>
      <c r="J1512" s="12">
        <f>OR(F1512&lt;&gt;0,G1512&lt;&gt;0,H1512&lt;&gt;0,I1512&lt;&gt;0)*(F1512 + (F1512 = 0))*(G1512 + (G1512 = 0))*(H1512 + (H1512 = 0))*(I1512 + (I1512 = 0))</f>
        <v>0</v>
      </c>
      <c r="K1512" s="11"/>
      <c r="L1512" s="11"/>
      <c r="M1512" s="11"/>
    </row>
    <row r="1513" spans="1:13" x14ac:dyDescent="0.2">
      <c r="A1513" s="11"/>
      <c r="B1513" s="11"/>
      <c r="C1513" s="11"/>
      <c r="D1513" s="30"/>
      <c r="E1513" s="11"/>
      <c r="F1513" s="11"/>
      <c r="G1513" s="11"/>
      <c r="H1513" s="11"/>
      <c r="I1513" s="11"/>
      <c r="J1513" s="16" t="s">
        <v>918</v>
      </c>
      <c r="K1513" s="17">
        <f>SUM(J1511:J1512)*1</f>
        <v>2</v>
      </c>
      <c r="L1513" s="15">
        <v>1633.5</v>
      </c>
      <c r="M1513" s="17">
        <f>ROUND(K1513*L1513,2)</f>
        <v>3267</v>
      </c>
    </row>
    <row r="1514" spans="1:13" ht="1" customHeight="1" x14ac:dyDescent="0.2">
      <c r="A1514" s="18"/>
      <c r="B1514" s="18"/>
      <c r="C1514" s="18"/>
      <c r="D1514" s="31"/>
      <c r="E1514" s="18"/>
      <c r="F1514" s="18"/>
      <c r="G1514" s="18"/>
      <c r="H1514" s="18"/>
      <c r="I1514" s="18"/>
      <c r="J1514" s="18"/>
      <c r="K1514" s="18"/>
      <c r="L1514" s="18"/>
      <c r="M1514" s="18"/>
    </row>
    <row r="1515" spans="1:13" x14ac:dyDescent="0.2">
      <c r="A1515" s="9" t="s">
        <v>919</v>
      </c>
      <c r="B1515" s="10" t="s">
        <v>20</v>
      </c>
      <c r="C1515" s="10" t="s">
        <v>92</v>
      </c>
      <c r="D1515" s="13" t="s">
        <v>920</v>
      </c>
      <c r="E1515" s="11"/>
      <c r="F1515" s="11"/>
      <c r="G1515" s="11"/>
      <c r="H1515" s="11"/>
      <c r="I1515" s="11"/>
      <c r="J1515" s="11"/>
      <c r="K1515" s="12">
        <f>K1519</f>
        <v>2</v>
      </c>
      <c r="L1515" s="12">
        <f>L1519</f>
        <v>1627.45</v>
      </c>
      <c r="M1515" s="12">
        <f>M1519</f>
        <v>3254.9</v>
      </c>
    </row>
    <row r="1516" spans="1:13" x14ac:dyDescent="0.2">
      <c r="A1516" s="11"/>
      <c r="B1516" s="11"/>
      <c r="C1516" s="11"/>
      <c r="D1516" s="13" t="s">
        <v>920</v>
      </c>
      <c r="E1516" s="11"/>
      <c r="F1516" s="11"/>
      <c r="G1516" s="11"/>
      <c r="H1516" s="11"/>
      <c r="I1516" s="11"/>
      <c r="J1516" s="11"/>
      <c r="K1516" s="11"/>
      <c r="L1516" s="11"/>
      <c r="M1516" s="11"/>
    </row>
    <row r="1517" spans="1:13" x14ac:dyDescent="0.2">
      <c r="A1517" s="11"/>
      <c r="B1517" s="11"/>
      <c r="C1517" s="11"/>
      <c r="D1517" s="30"/>
      <c r="E1517" s="10" t="s">
        <v>15</v>
      </c>
      <c r="F1517" s="14">
        <v>2</v>
      </c>
      <c r="G1517" s="15">
        <v>0</v>
      </c>
      <c r="H1517" s="15">
        <v>0</v>
      </c>
      <c r="I1517" s="15">
        <v>0</v>
      </c>
      <c r="J1517" s="12">
        <f>OR(F1517&lt;&gt;0,G1517&lt;&gt;0,H1517&lt;&gt;0,I1517&lt;&gt;0)*(F1517 + (F1517 = 0))*(G1517 + (G1517 = 0))*(H1517 + (H1517 = 0))*(I1517 + (I1517 = 0))</f>
        <v>2</v>
      </c>
      <c r="K1517" s="11"/>
      <c r="L1517" s="11"/>
      <c r="M1517" s="11"/>
    </row>
    <row r="1518" spans="1:13" x14ac:dyDescent="0.2">
      <c r="A1518" s="11"/>
      <c r="B1518" s="11"/>
      <c r="C1518" s="11"/>
      <c r="D1518" s="30"/>
      <c r="E1518" s="10" t="s">
        <v>15</v>
      </c>
      <c r="F1518" s="14"/>
      <c r="G1518" s="15"/>
      <c r="H1518" s="15"/>
      <c r="I1518" s="15"/>
      <c r="J1518" s="12">
        <f>OR(F1518&lt;&gt;0,G1518&lt;&gt;0,H1518&lt;&gt;0,I1518&lt;&gt;0)*(F1518 + (F1518 = 0))*(G1518 + (G1518 = 0))*(H1518 + (H1518 = 0))*(I1518 + (I1518 = 0))</f>
        <v>0</v>
      </c>
      <c r="K1518" s="11"/>
      <c r="L1518" s="11"/>
      <c r="M1518" s="11"/>
    </row>
    <row r="1519" spans="1:13" x14ac:dyDescent="0.2">
      <c r="A1519" s="11"/>
      <c r="B1519" s="11"/>
      <c r="C1519" s="11"/>
      <c r="D1519" s="30"/>
      <c r="E1519" s="11"/>
      <c r="F1519" s="11"/>
      <c r="G1519" s="11"/>
      <c r="H1519" s="11"/>
      <c r="I1519" s="11"/>
      <c r="J1519" s="16" t="s">
        <v>921</v>
      </c>
      <c r="K1519" s="17">
        <f>SUM(J1517:J1518)*1</f>
        <v>2</v>
      </c>
      <c r="L1519" s="15">
        <v>1627.45</v>
      </c>
      <c r="M1519" s="17">
        <f>ROUND(K1519*L1519,2)</f>
        <v>3254.9</v>
      </c>
    </row>
    <row r="1520" spans="1:13" ht="1" customHeight="1" x14ac:dyDescent="0.2">
      <c r="A1520" s="18"/>
      <c r="B1520" s="18"/>
      <c r="C1520" s="18"/>
      <c r="D1520" s="31"/>
      <c r="E1520" s="18"/>
      <c r="F1520" s="18"/>
      <c r="G1520" s="18"/>
      <c r="H1520" s="18"/>
      <c r="I1520" s="18"/>
      <c r="J1520" s="18"/>
      <c r="K1520" s="18"/>
      <c r="L1520" s="18"/>
      <c r="M1520" s="18"/>
    </row>
    <row r="1521" spans="1:13" x14ac:dyDescent="0.2">
      <c r="A1521" s="9" t="s">
        <v>922</v>
      </c>
      <c r="B1521" s="10" t="s">
        <v>20</v>
      </c>
      <c r="C1521" s="10" t="s">
        <v>92</v>
      </c>
      <c r="D1521" s="13" t="s">
        <v>923</v>
      </c>
      <c r="E1521" s="11"/>
      <c r="F1521" s="11"/>
      <c r="G1521" s="11"/>
      <c r="H1521" s="11"/>
      <c r="I1521" s="11"/>
      <c r="J1521" s="11"/>
      <c r="K1521" s="12">
        <f>K1524</f>
        <v>1</v>
      </c>
      <c r="L1521" s="12">
        <f>L1524</f>
        <v>726</v>
      </c>
      <c r="M1521" s="12">
        <f>M1524</f>
        <v>726</v>
      </c>
    </row>
    <row r="1522" spans="1:13" x14ac:dyDescent="0.2">
      <c r="A1522" s="11"/>
      <c r="B1522" s="11"/>
      <c r="C1522" s="11"/>
      <c r="D1522" s="30"/>
      <c r="E1522" s="10" t="s">
        <v>15</v>
      </c>
      <c r="F1522" s="14">
        <v>1</v>
      </c>
      <c r="G1522" s="15">
        <v>0</v>
      </c>
      <c r="H1522" s="15">
        <v>0</v>
      </c>
      <c r="I1522" s="15">
        <v>0</v>
      </c>
      <c r="J1522" s="12">
        <f>OR(F1522&lt;&gt;0,G1522&lt;&gt;0,H1522&lt;&gt;0,I1522&lt;&gt;0)*(F1522 + (F1522 = 0))*(G1522 + (G1522 = 0))*(H1522 + (H1522 = 0))*(I1522 + (I1522 = 0))</f>
        <v>1</v>
      </c>
      <c r="K1522" s="11"/>
      <c r="L1522" s="11"/>
      <c r="M1522" s="11"/>
    </row>
    <row r="1523" spans="1:13" x14ac:dyDescent="0.2">
      <c r="A1523" s="11"/>
      <c r="B1523" s="11"/>
      <c r="C1523" s="11"/>
      <c r="D1523" s="30"/>
      <c r="E1523" s="10" t="s">
        <v>15</v>
      </c>
      <c r="F1523" s="14"/>
      <c r="G1523" s="15"/>
      <c r="H1523" s="15"/>
      <c r="I1523" s="15"/>
      <c r="J1523" s="12">
        <f>OR(F1523&lt;&gt;0,G1523&lt;&gt;0,H1523&lt;&gt;0,I1523&lt;&gt;0)*(F1523 + (F1523 = 0))*(G1523 + (G1523 = 0))*(H1523 + (H1523 = 0))*(I1523 + (I1523 = 0))</f>
        <v>0</v>
      </c>
      <c r="K1523" s="11"/>
      <c r="L1523" s="11"/>
      <c r="M1523" s="11"/>
    </row>
    <row r="1524" spans="1:13" x14ac:dyDescent="0.2">
      <c r="A1524" s="11"/>
      <c r="B1524" s="11"/>
      <c r="C1524" s="11"/>
      <c r="D1524" s="30"/>
      <c r="E1524" s="11"/>
      <c r="F1524" s="11"/>
      <c r="G1524" s="11"/>
      <c r="H1524" s="11"/>
      <c r="I1524" s="11"/>
      <c r="J1524" s="16" t="s">
        <v>924</v>
      </c>
      <c r="K1524" s="17">
        <f>SUM(J1522:J1523)*1</f>
        <v>1</v>
      </c>
      <c r="L1524" s="15">
        <v>726</v>
      </c>
      <c r="M1524" s="17">
        <f>ROUND(K1524*L1524,2)</f>
        <v>726</v>
      </c>
    </row>
    <row r="1525" spans="1:13" ht="1" customHeight="1" x14ac:dyDescent="0.2">
      <c r="A1525" s="18"/>
      <c r="B1525" s="18"/>
      <c r="C1525" s="18"/>
      <c r="D1525" s="31"/>
      <c r="E1525" s="18"/>
      <c r="F1525" s="18"/>
      <c r="G1525" s="18"/>
      <c r="H1525" s="18"/>
      <c r="I1525" s="18"/>
      <c r="J1525" s="18"/>
      <c r="K1525" s="18"/>
      <c r="L1525" s="18"/>
      <c r="M1525" s="18"/>
    </row>
    <row r="1526" spans="1:13" x14ac:dyDescent="0.2">
      <c r="A1526" s="9" t="s">
        <v>925</v>
      </c>
      <c r="B1526" s="10" t="s">
        <v>20</v>
      </c>
      <c r="C1526" s="10" t="s">
        <v>92</v>
      </c>
      <c r="D1526" s="13" t="s">
        <v>926</v>
      </c>
      <c r="E1526" s="11"/>
      <c r="F1526" s="11"/>
      <c r="G1526" s="11"/>
      <c r="H1526" s="11"/>
      <c r="I1526" s="11"/>
      <c r="J1526" s="11"/>
      <c r="K1526" s="12">
        <f>K1530</f>
        <v>1</v>
      </c>
      <c r="L1526" s="12">
        <f>L1530</f>
        <v>968</v>
      </c>
      <c r="M1526" s="12">
        <f>M1530</f>
        <v>968</v>
      </c>
    </row>
    <row r="1527" spans="1:13" x14ac:dyDescent="0.2">
      <c r="A1527" s="11"/>
      <c r="B1527" s="11"/>
      <c r="C1527" s="11"/>
      <c r="D1527" s="13" t="s">
        <v>926</v>
      </c>
      <c r="E1527" s="11"/>
      <c r="F1527" s="11"/>
      <c r="G1527" s="11"/>
      <c r="H1527" s="11"/>
      <c r="I1527" s="11"/>
      <c r="J1527" s="11"/>
      <c r="K1527" s="11"/>
      <c r="L1527" s="11"/>
      <c r="M1527" s="11"/>
    </row>
    <row r="1528" spans="1:13" x14ac:dyDescent="0.2">
      <c r="A1528" s="11"/>
      <c r="B1528" s="11"/>
      <c r="C1528" s="11"/>
      <c r="D1528" s="30"/>
      <c r="E1528" s="10" t="s">
        <v>15</v>
      </c>
      <c r="F1528" s="14">
        <v>1</v>
      </c>
      <c r="G1528" s="15">
        <v>0</v>
      </c>
      <c r="H1528" s="15">
        <v>0</v>
      </c>
      <c r="I1528" s="15">
        <v>0</v>
      </c>
      <c r="J1528" s="12">
        <f>OR(F1528&lt;&gt;0,G1528&lt;&gt;0,H1528&lt;&gt;0,I1528&lt;&gt;0)*(F1528 + (F1528 = 0))*(G1528 + (G1528 = 0))*(H1528 + (H1528 = 0))*(I1528 + (I1528 = 0))</f>
        <v>1</v>
      </c>
      <c r="K1528" s="11"/>
      <c r="L1528" s="11"/>
      <c r="M1528" s="11"/>
    </row>
    <row r="1529" spans="1:13" x14ac:dyDescent="0.2">
      <c r="A1529" s="11"/>
      <c r="B1529" s="11"/>
      <c r="C1529" s="11"/>
      <c r="D1529" s="30"/>
      <c r="E1529" s="10" t="s">
        <v>15</v>
      </c>
      <c r="F1529" s="14"/>
      <c r="G1529" s="15"/>
      <c r="H1529" s="15"/>
      <c r="I1529" s="15"/>
      <c r="J1529" s="12">
        <f>OR(F1529&lt;&gt;0,G1529&lt;&gt;0,H1529&lt;&gt;0,I1529&lt;&gt;0)*(F1529 + (F1529 = 0))*(G1529 + (G1529 = 0))*(H1529 + (H1529 = 0))*(I1529 + (I1529 = 0))</f>
        <v>0</v>
      </c>
      <c r="K1529" s="11"/>
      <c r="L1529" s="11"/>
      <c r="M1529" s="11"/>
    </row>
    <row r="1530" spans="1:13" x14ac:dyDescent="0.2">
      <c r="A1530" s="11"/>
      <c r="B1530" s="11"/>
      <c r="C1530" s="11"/>
      <c r="D1530" s="30"/>
      <c r="E1530" s="11"/>
      <c r="F1530" s="11"/>
      <c r="G1530" s="11"/>
      <c r="H1530" s="11"/>
      <c r="I1530" s="11"/>
      <c r="J1530" s="16" t="s">
        <v>927</v>
      </c>
      <c r="K1530" s="17">
        <f>SUM(J1528:J1529)*1</f>
        <v>1</v>
      </c>
      <c r="L1530" s="15">
        <v>968</v>
      </c>
      <c r="M1530" s="17">
        <f>ROUND(K1530*L1530,2)</f>
        <v>968</v>
      </c>
    </row>
    <row r="1531" spans="1:13" ht="1" customHeight="1" x14ac:dyDescent="0.2">
      <c r="A1531" s="18"/>
      <c r="B1531" s="18"/>
      <c r="C1531" s="18"/>
      <c r="D1531" s="31"/>
      <c r="E1531" s="18"/>
      <c r="F1531" s="18"/>
      <c r="G1531" s="18"/>
      <c r="H1531" s="18"/>
      <c r="I1531" s="18"/>
      <c r="J1531" s="18"/>
      <c r="K1531" s="18"/>
      <c r="L1531" s="18"/>
      <c r="M1531" s="18"/>
    </row>
    <row r="1532" spans="1:13" x14ac:dyDescent="0.2">
      <c r="A1532" s="9" t="s">
        <v>928</v>
      </c>
      <c r="B1532" s="10" t="s">
        <v>20</v>
      </c>
      <c r="C1532" s="10" t="s">
        <v>21</v>
      </c>
      <c r="D1532" s="13" t="s">
        <v>929</v>
      </c>
      <c r="E1532" s="11"/>
      <c r="F1532" s="11"/>
      <c r="G1532" s="11"/>
      <c r="H1532" s="11"/>
      <c r="I1532" s="11"/>
      <c r="J1532" s="11"/>
      <c r="K1532" s="12">
        <f>K1536</f>
        <v>22</v>
      </c>
      <c r="L1532" s="12">
        <f>L1536</f>
        <v>278.3</v>
      </c>
      <c r="M1532" s="12">
        <f>M1536</f>
        <v>6122.6</v>
      </c>
    </row>
    <row r="1533" spans="1:13" x14ac:dyDescent="0.2">
      <c r="A1533" s="11"/>
      <c r="B1533" s="11"/>
      <c r="C1533" s="11"/>
      <c r="D1533" s="13" t="s">
        <v>929</v>
      </c>
      <c r="E1533" s="11"/>
      <c r="F1533" s="11"/>
      <c r="G1533" s="11"/>
      <c r="H1533" s="11"/>
      <c r="I1533" s="11"/>
      <c r="J1533" s="11"/>
      <c r="K1533" s="11"/>
      <c r="L1533" s="11"/>
      <c r="M1533" s="11"/>
    </row>
    <row r="1534" spans="1:13" x14ac:dyDescent="0.2">
      <c r="A1534" s="11"/>
      <c r="B1534" s="11"/>
      <c r="C1534" s="11"/>
      <c r="D1534" s="30"/>
      <c r="E1534" s="10" t="s">
        <v>15</v>
      </c>
      <c r="F1534" s="14">
        <v>22</v>
      </c>
      <c r="G1534" s="15">
        <v>0</v>
      </c>
      <c r="H1534" s="15">
        <v>0</v>
      </c>
      <c r="I1534" s="15">
        <v>0</v>
      </c>
      <c r="J1534" s="12">
        <f>OR(F1534&lt;&gt;0,G1534&lt;&gt;0,H1534&lt;&gt;0,I1534&lt;&gt;0)*(F1534 + (F1534 = 0))*(G1534 + (G1534 = 0))*(H1534 + (H1534 = 0))*(I1534 + (I1534 = 0))</f>
        <v>22</v>
      </c>
      <c r="K1534" s="11"/>
      <c r="L1534" s="11"/>
      <c r="M1534" s="11"/>
    </row>
    <row r="1535" spans="1:13" x14ac:dyDescent="0.2">
      <c r="A1535" s="11"/>
      <c r="B1535" s="11"/>
      <c r="C1535" s="11"/>
      <c r="D1535" s="30"/>
      <c r="E1535" s="10" t="s">
        <v>15</v>
      </c>
      <c r="F1535" s="14"/>
      <c r="G1535" s="15"/>
      <c r="H1535" s="15"/>
      <c r="I1535" s="15"/>
      <c r="J1535" s="12">
        <f>OR(F1535&lt;&gt;0,G1535&lt;&gt;0,H1535&lt;&gt;0,I1535&lt;&gt;0)*(F1535 + (F1535 = 0))*(G1535 + (G1535 = 0))*(H1535 + (H1535 = 0))*(I1535 + (I1535 = 0))</f>
        <v>0</v>
      </c>
      <c r="K1535" s="11"/>
      <c r="L1535" s="11"/>
      <c r="M1535" s="11"/>
    </row>
    <row r="1536" spans="1:13" x14ac:dyDescent="0.2">
      <c r="A1536" s="11"/>
      <c r="B1536" s="11"/>
      <c r="C1536" s="11"/>
      <c r="D1536" s="30"/>
      <c r="E1536" s="11"/>
      <c r="F1536" s="11"/>
      <c r="G1536" s="11"/>
      <c r="H1536" s="11"/>
      <c r="I1536" s="11"/>
      <c r="J1536" s="16" t="s">
        <v>930</v>
      </c>
      <c r="K1536" s="17">
        <f>SUM(J1534:J1535)*1</f>
        <v>22</v>
      </c>
      <c r="L1536" s="15">
        <v>278.3</v>
      </c>
      <c r="M1536" s="17">
        <f>ROUND(K1536*L1536,2)</f>
        <v>6122.6</v>
      </c>
    </row>
    <row r="1537" spans="1:13" ht="1" customHeight="1" x14ac:dyDescent="0.2">
      <c r="A1537" s="18"/>
      <c r="B1537" s="18"/>
      <c r="C1537" s="18"/>
      <c r="D1537" s="31"/>
      <c r="E1537" s="18"/>
      <c r="F1537" s="18"/>
      <c r="G1537" s="18"/>
      <c r="H1537" s="18"/>
      <c r="I1537" s="18"/>
      <c r="J1537" s="18"/>
      <c r="K1537" s="18"/>
      <c r="L1537" s="18"/>
      <c r="M1537" s="18"/>
    </row>
    <row r="1538" spans="1:13" x14ac:dyDescent="0.2">
      <c r="A1538" s="9" t="s">
        <v>931</v>
      </c>
      <c r="B1538" s="10" t="s">
        <v>20</v>
      </c>
      <c r="C1538" s="10" t="s">
        <v>92</v>
      </c>
      <c r="D1538" s="13" t="s">
        <v>932</v>
      </c>
      <c r="E1538" s="11"/>
      <c r="F1538" s="11"/>
      <c r="G1538" s="11"/>
      <c r="H1538" s="11"/>
      <c r="I1538" s="11"/>
      <c r="J1538" s="11"/>
      <c r="K1538" s="12">
        <f>K1542</f>
        <v>2</v>
      </c>
      <c r="L1538" s="12">
        <f>L1542</f>
        <v>1627.45</v>
      </c>
      <c r="M1538" s="12">
        <f>M1542</f>
        <v>3254.9</v>
      </c>
    </row>
    <row r="1539" spans="1:13" x14ac:dyDescent="0.2">
      <c r="A1539" s="11"/>
      <c r="B1539" s="11"/>
      <c r="C1539" s="11"/>
      <c r="D1539" s="13" t="s">
        <v>932</v>
      </c>
      <c r="E1539" s="11"/>
      <c r="F1539" s="11"/>
      <c r="G1539" s="11"/>
      <c r="H1539" s="11"/>
      <c r="I1539" s="11"/>
      <c r="J1539" s="11"/>
      <c r="K1539" s="11"/>
      <c r="L1539" s="11"/>
      <c r="M1539" s="11"/>
    </row>
    <row r="1540" spans="1:13" x14ac:dyDescent="0.2">
      <c r="A1540" s="11"/>
      <c r="B1540" s="11"/>
      <c r="C1540" s="11"/>
      <c r="D1540" s="30"/>
      <c r="E1540" s="10" t="s">
        <v>15</v>
      </c>
      <c r="F1540" s="14">
        <v>2</v>
      </c>
      <c r="G1540" s="15">
        <v>0</v>
      </c>
      <c r="H1540" s="15">
        <v>0</v>
      </c>
      <c r="I1540" s="15">
        <v>0</v>
      </c>
      <c r="J1540" s="12">
        <f>OR(F1540&lt;&gt;0,G1540&lt;&gt;0,H1540&lt;&gt;0,I1540&lt;&gt;0)*(F1540 + (F1540 = 0))*(G1540 + (G1540 = 0))*(H1540 + (H1540 = 0))*(I1540 + (I1540 = 0))</f>
        <v>2</v>
      </c>
      <c r="K1540" s="11"/>
      <c r="L1540" s="11"/>
      <c r="M1540" s="11"/>
    </row>
    <row r="1541" spans="1:13" x14ac:dyDescent="0.2">
      <c r="A1541" s="11"/>
      <c r="B1541" s="11"/>
      <c r="C1541" s="11"/>
      <c r="D1541" s="30"/>
      <c r="E1541" s="10" t="s">
        <v>15</v>
      </c>
      <c r="F1541" s="14"/>
      <c r="G1541" s="15"/>
      <c r="H1541" s="15"/>
      <c r="I1541" s="15"/>
      <c r="J1541" s="12">
        <f>OR(F1541&lt;&gt;0,G1541&lt;&gt;0,H1541&lt;&gt;0,I1541&lt;&gt;0)*(F1541 + (F1541 = 0))*(G1541 + (G1541 = 0))*(H1541 + (H1541 = 0))*(I1541 + (I1541 = 0))</f>
        <v>0</v>
      </c>
      <c r="K1541" s="11"/>
      <c r="L1541" s="11"/>
      <c r="M1541" s="11"/>
    </row>
    <row r="1542" spans="1:13" x14ac:dyDescent="0.2">
      <c r="A1542" s="11"/>
      <c r="B1542" s="11"/>
      <c r="C1542" s="11"/>
      <c r="D1542" s="30"/>
      <c r="E1542" s="11"/>
      <c r="F1542" s="11"/>
      <c r="G1542" s="11"/>
      <c r="H1542" s="11"/>
      <c r="I1542" s="11"/>
      <c r="J1542" s="16" t="s">
        <v>933</v>
      </c>
      <c r="K1542" s="17">
        <f>SUM(J1540:J1541)*1</f>
        <v>2</v>
      </c>
      <c r="L1542" s="15">
        <v>1627.45</v>
      </c>
      <c r="M1542" s="17">
        <f>ROUND(K1542*L1542,2)</f>
        <v>3254.9</v>
      </c>
    </row>
    <row r="1543" spans="1:13" ht="1" customHeight="1" x14ac:dyDescent="0.2">
      <c r="A1543" s="18"/>
      <c r="B1543" s="18"/>
      <c r="C1543" s="18"/>
      <c r="D1543" s="31"/>
      <c r="E1543" s="18"/>
      <c r="F1543" s="18"/>
      <c r="G1543" s="18"/>
      <c r="H1543" s="18"/>
      <c r="I1543" s="18"/>
      <c r="J1543" s="18"/>
      <c r="K1543" s="18"/>
      <c r="L1543" s="18"/>
      <c r="M1543" s="18"/>
    </row>
    <row r="1544" spans="1:13" x14ac:dyDescent="0.2">
      <c r="A1544" s="11"/>
      <c r="B1544" s="11"/>
      <c r="C1544" s="11"/>
      <c r="D1544" s="30"/>
      <c r="E1544" s="11"/>
      <c r="F1544" s="11"/>
      <c r="G1544" s="11"/>
      <c r="H1544" s="11"/>
      <c r="I1544" s="11"/>
      <c r="J1544" s="16" t="s">
        <v>934</v>
      </c>
      <c r="K1544" s="15">
        <v>1</v>
      </c>
      <c r="L1544" s="17">
        <f>M1450+M1455+M1461+M1467+M1473+M1479+M1485+M1491+M1497+M1503+M1509+M1515+M1521+M1526+M1532+M1538</f>
        <v>94989.01</v>
      </c>
      <c r="M1544" s="17">
        <f>ROUND(K1544*L1544,2)</f>
        <v>94989.01</v>
      </c>
    </row>
    <row r="1545" spans="1:13" ht="1" customHeight="1" x14ac:dyDescent="0.2">
      <c r="A1545" s="18"/>
      <c r="B1545" s="18"/>
      <c r="C1545" s="18"/>
      <c r="D1545" s="31"/>
      <c r="E1545" s="18"/>
      <c r="F1545" s="18"/>
      <c r="G1545" s="18"/>
      <c r="H1545" s="18"/>
      <c r="I1545" s="18"/>
      <c r="J1545" s="18"/>
      <c r="K1545" s="18"/>
      <c r="L1545" s="18"/>
      <c r="M1545" s="18"/>
    </row>
    <row r="1546" spans="1:13" x14ac:dyDescent="0.2">
      <c r="A1546" s="19" t="s">
        <v>935</v>
      </c>
      <c r="B1546" s="19" t="s">
        <v>14</v>
      </c>
      <c r="C1546" s="19" t="s">
        <v>15</v>
      </c>
      <c r="D1546" s="32" t="s">
        <v>827</v>
      </c>
      <c r="E1546" s="20"/>
      <c r="F1546" s="20"/>
      <c r="G1546" s="20"/>
      <c r="H1546" s="20"/>
      <c r="I1546" s="20"/>
      <c r="J1546" s="20"/>
      <c r="K1546" s="21">
        <f>K1570</f>
        <v>1</v>
      </c>
      <c r="L1546" s="21">
        <f>L1570</f>
        <v>12961.68</v>
      </c>
      <c r="M1546" s="21">
        <f>M1570</f>
        <v>12961.68</v>
      </c>
    </row>
    <row r="1547" spans="1:13" x14ac:dyDescent="0.2">
      <c r="A1547" s="9" t="s">
        <v>936</v>
      </c>
      <c r="B1547" s="10" t="s">
        <v>20</v>
      </c>
      <c r="C1547" s="10" t="s">
        <v>92</v>
      </c>
      <c r="D1547" s="13" t="s">
        <v>937</v>
      </c>
      <c r="E1547" s="11"/>
      <c r="F1547" s="11"/>
      <c r="G1547" s="11"/>
      <c r="H1547" s="11"/>
      <c r="I1547" s="11"/>
      <c r="J1547" s="11"/>
      <c r="K1547" s="12">
        <f>K1551</f>
        <v>42</v>
      </c>
      <c r="L1547" s="12">
        <f>L1551</f>
        <v>19.97</v>
      </c>
      <c r="M1547" s="12">
        <f>M1551</f>
        <v>838.74</v>
      </c>
    </row>
    <row r="1548" spans="1:13" x14ac:dyDescent="0.2">
      <c r="A1548" s="11"/>
      <c r="B1548" s="11"/>
      <c r="C1548" s="11"/>
      <c r="D1548" s="13" t="s">
        <v>937</v>
      </c>
      <c r="E1548" s="11"/>
      <c r="F1548" s="11"/>
      <c r="G1548" s="11"/>
      <c r="H1548" s="11"/>
      <c r="I1548" s="11"/>
      <c r="J1548" s="11"/>
      <c r="K1548" s="11"/>
      <c r="L1548" s="11"/>
      <c r="M1548" s="11"/>
    </row>
    <row r="1549" spans="1:13" x14ac:dyDescent="0.2">
      <c r="A1549" s="11"/>
      <c r="B1549" s="11"/>
      <c r="C1549" s="11"/>
      <c r="D1549" s="30"/>
      <c r="E1549" s="10" t="s">
        <v>15</v>
      </c>
      <c r="F1549" s="14">
        <v>42</v>
      </c>
      <c r="G1549" s="15">
        <v>0</v>
      </c>
      <c r="H1549" s="15">
        <v>0</v>
      </c>
      <c r="I1549" s="15">
        <v>0</v>
      </c>
      <c r="J1549" s="12">
        <f>OR(F1549&lt;&gt;0,G1549&lt;&gt;0,H1549&lt;&gt;0,I1549&lt;&gt;0)*(F1549 + (F1549 = 0))*(G1549 + (G1549 = 0))*(H1549 + (H1549 = 0))*(I1549 + (I1549 = 0))</f>
        <v>42</v>
      </c>
      <c r="K1549" s="11"/>
      <c r="L1549" s="11"/>
      <c r="M1549" s="11"/>
    </row>
    <row r="1550" spans="1:13" x14ac:dyDescent="0.2">
      <c r="A1550" s="11"/>
      <c r="B1550" s="11"/>
      <c r="C1550" s="11"/>
      <c r="D1550" s="30"/>
      <c r="E1550" s="10" t="s">
        <v>15</v>
      </c>
      <c r="F1550" s="14"/>
      <c r="G1550" s="15"/>
      <c r="H1550" s="15"/>
      <c r="I1550" s="15"/>
      <c r="J1550" s="12">
        <f>OR(F1550&lt;&gt;0,G1550&lt;&gt;0,H1550&lt;&gt;0,I1550&lt;&gt;0)*(F1550 + (F1550 = 0))*(G1550 + (G1550 = 0))*(H1550 + (H1550 = 0))*(I1550 + (I1550 = 0))</f>
        <v>0</v>
      </c>
      <c r="K1550" s="11"/>
      <c r="L1550" s="11"/>
      <c r="M1550" s="11"/>
    </row>
    <row r="1551" spans="1:13" x14ac:dyDescent="0.2">
      <c r="A1551" s="11"/>
      <c r="B1551" s="11"/>
      <c r="C1551" s="11"/>
      <c r="D1551" s="30"/>
      <c r="E1551" s="11"/>
      <c r="F1551" s="11"/>
      <c r="G1551" s="11"/>
      <c r="H1551" s="11"/>
      <c r="I1551" s="11"/>
      <c r="J1551" s="16" t="s">
        <v>938</v>
      </c>
      <c r="K1551" s="17">
        <f>SUM(J1549:J1550)*1</f>
        <v>42</v>
      </c>
      <c r="L1551" s="15">
        <v>19.97</v>
      </c>
      <c r="M1551" s="17">
        <f>ROUND(K1551*L1551,2)</f>
        <v>838.74</v>
      </c>
    </row>
    <row r="1552" spans="1:13" ht="1" customHeight="1" x14ac:dyDescent="0.2">
      <c r="A1552" s="18"/>
      <c r="B1552" s="18"/>
      <c r="C1552" s="18"/>
      <c r="D1552" s="31"/>
      <c r="E1552" s="18"/>
      <c r="F1552" s="18"/>
      <c r="G1552" s="18"/>
      <c r="H1552" s="18"/>
      <c r="I1552" s="18"/>
      <c r="J1552" s="18"/>
      <c r="K1552" s="18"/>
      <c r="L1552" s="18"/>
      <c r="M1552" s="18"/>
    </row>
    <row r="1553" spans="1:13" x14ac:dyDescent="0.2">
      <c r="A1553" s="9" t="s">
        <v>939</v>
      </c>
      <c r="B1553" s="10" t="s">
        <v>20</v>
      </c>
      <c r="C1553" s="10" t="s">
        <v>21</v>
      </c>
      <c r="D1553" s="13" t="s">
        <v>940</v>
      </c>
      <c r="E1553" s="11"/>
      <c r="F1553" s="11"/>
      <c r="G1553" s="11"/>
      <c r="H1553" s="11"/>
      <c r="I1553" s="11"/>
      <c r="J1553" s="11"/>
      <c r="K1553" s="12">
        <f>K1557</f>
        <v>89</v>
      </c>
      <c r="L1553" s="12">
        <f>L1557</f>
        <v>29.45</v>
      </c>
      <c r="M1553" s="12">
        <f>M1557</f>
        <v>2621.0500000000002</v>
      </c>
    </row>
    <row r="1554" spans="1:13" x14ac:dyDescent="0.2">
      <c r="A1554" s="11"/>
      <c r="B1554" s="11"/>
      <c r="C1554" s="11"/>
      <c r="D1554" s="13" t="s">
        <v>940</v>
      </c>
      <c r="E1554" s="11"/>
      <c r="F1554" s="11"/>
      <c r="G1554" s="11"/>
      <c r="H1554" s="11"/>
      <c r="I1554" s="11"/>
      <c r="J1554" s="11"/>
      <c r="K1554" s="11"/>
      <c r="L1554" s="11"/>
      <c r="M1554" s="11"/>
    </row>
    <row r="1555" spans="1:13" x14ac:dyDescent="0.2">
      <c r="A1555" s="11"/>
      <c r="B1555" s="11"/>
      <c r="C1555" s="11"/>
      <c r="D1555" s="30"/>
      <c r="E1555" s="10" t="s">
        <v>15</v>
      </c>
      <c r="F1555" s="14">
        <v>89</v>
      </c>
      <c r="G1555" s="15">
        <v>0</v>
      </c>
      <c r="H1555" s="15">
        <v>0</v>
      </c>
      <c r="I1555" s="15">
        <v>0</v>
      </c>
      <c r="J1555" s="12">
        <f>OR(F1555&lt;&gt;0,G1555&lt;&gt;0,H1555&lt;&gt;0,I1555&lt;&gt;0)*(F1555 + (F1555 = 0))*(G1555 + (G1555 = 0))*(H1555 + (H1555 = 0))*(I1555 + (I1555 = 0))</f>
        <v>89</v>
      </c>
      <c r="K1555" s="11"/>
      <c r="L1555" s="11"/>
      <c r="M1555" s="11"/>
    </row>
    <row r="1556" spans="1:13" x14ac:dyDescent="0.2">
      <c r="A1556" s="11"/>
      <c r="B1556" s="11"/>
      <c r="C1556" s="11"/>
      <c r="D1556" s="30"/>
      <c r="E1556" s="10" t="s">
        <v>15</v>
      </c>
      <c r="F1556" s="14"/>
      <c r="G1556" s="15"/>
      <c r="H1556" s="15"/>
      <c r="I1556" s="15"/>
      <c r="J1556" s="12">
        <f>OR(F1556&lt;&gt;0,G1556&lt;&gt;0,H1556&lt;&gt;0,I1556&lt;&gt;0)*(F1556 + (F1556 = 0))*(G1556 + (G1556 = 0))*(H1556 + (H1556 = 0))*(I1556 + (I1556 = 0))</f>
        <v>0</v>
      </c>
      <c r="K1556" s="11"/>
      <c r="L1556" s="11"/>
      <c r="M1556" s="11"/>
    </row>
    <row r="1557" spans="1:13" x14ac:dyDescent="0.2">
      <c r="A1557" s="11"/>
      <c r="B1557" s="11"/>
      <c r="C1557" s="11"/>
      <c r="D1557" s="30"/>
      <c r="E1557" s="11"/>
      <c r="F1557" s="11"/>
      <c r="G1557" s="11"/>
      <c r="H1557" s="11"/>
      <c r="I1557" s="11"/>
      <c r="J1557" s="16" t="s">
        <v>941</v>
      </c>
      <c r="K1557" s="17">
        <f>SUM(J1555:J1556)*1</f>
        <v>89</v>
      </c>
      <c r="L1557" s="15">
        <v>29.45</v>
      </c>
      <c r="M1557" s="17">
        <f>ROUND(K1557*L1557,2)</f>
        <v>2621.0500000000002</v>
      </c>
    </row>
    <row r="1558" spans="1:13" ht="1" customHeight="1" x14ac:dyDescent="0.2">
      <c r="A1558" s="18"/>
      <c r="B1558" s="18"/>
      <c r="C1558" s="18"/>
      <c r="D1558" s="31"/>
      <c r="E1558" s="18"/>
      <c r="F1558" s="18"/>
      <c r="G1558" s="18"/>
      <c r="H1558" s="18"/>
      <c r="I1558" s="18"/>
      <c r="J1558" s="18"/>
      <c r="K1558" s="18"/>
      <c r="L1558" s="18"/>
      <c r="M1558" s="18"/>
    </row>
    <row r="1559" spans="1:13" ht="29.5" customHeight="1" x14ac:dyDescent="0.2">
      <c r="A1559" s="9" t="s">
        <v>942</v>
      </c>
      <c r="B1559" s="10" t="s">
        <v>20</v>
      </c>
      <c r="C1559" s="10" t="s">
        <v>864</v>
      </c>
      <c r="D1559" s="13" t="s">
        <v>943</v>
      </c>
      <c r="E1559" s="11"/>
      <c r="F1559" s="11"/>
      <c r="G1559" s="11"/>
      <c r="H1559" s="11"/>
      <c r="I1559" s="11"/>
      <c r="J1559" s="11"/>
      <c r="K1559" s="12">
        <f>K1562</f>
        <v>3</v>
      </c>
      <c r="L1559" s="12">
        <f>L1562</f>
        <v>2565.1999999999998</v>
      </c>
      <c r="M1559" s="12">
        <f>M1562</f>
        <v>7695.6</v>
      </c>
    </row>
    <row r="1560" spans="1:13" x14ac:dyDescent="0.2">
      <c r="A1560" s="11"/>
      <c r="B1560" s="11"/>
      <c r="C1560" s="11"/>
      <c r="D1560" s="30"/>
      <c r="E1560" s="10" t="s">
        <v>15</v>
      </c>
      <c r="F1560" s="14">
        <v>3</v>
      </c>
      <c r="G1560" s="15">
        <v>0</v>
      </c>
      <c r="H1560" s="15">
        <v>0</v>
      </c>
      <c r="I1560" s="15">
        <v>0</v>
      </c>
      <c r="J1560" s="12">
        <f>OR(F1560&lt;&gt;0,G1560&lt;&gt;0,H1560&lt;&gt;0,I1560&lt;&gt;0)*(F1560 + (F1560 = 0))*(G1560 + (G1560 = 0))*(H1560 + (H1560 = 0))*(I1560 + (I1560 = 0))</f>
        <v>3</v>
      </c>
      <c r="K1560" s="11"/>
      <c r="L1560" s="11"/>
      <c r="M1560" s="11"/>
    </row>
    <row r="1561" spans="1:13" x14ac:dyDescent="0.2">
      <c r="A1561" s="11"/>
      <c r="B1561" s="11"/>
      <c r="C1561" s="11"/>
      <c r="D1561" s="30"/>
      <c r="E1561" s="10" t="s">
        <v>15</v>
      </c>
      <c r="F1561" s="14"/>
      <c r="G1561" s="15"/>
      <c r="H1561" s="15"/>
      <c r="I1561" s="15"/>
      <c r="J1561" s="12">
        <f>OR(F1561&lt;&gt;0,G1561&lt;&gt;0,H1561&lt;&gt;0,I1561&lt;&gt;0)*(F1561 + (F1561 = 0))*(G1561 + (G1561 = 0))*(H1561 + (H1561 = 0))*(I1561 + (I1561 = 0))</f>
        <v>0</v>
      </c>
      <c r="K1561" s="11"/>
      <c r="L1561" s="11"/>
      <c r="M1561" s="11"/>
    </row>
    <row r="1562" spans="1:13" x14ac:dyDescent="0.2">
      <c r="A1562" s="11"/>
      <c r="B1562" s="11"/>
      <c r="C1562" s="11"/>
      <c r="D1562" s="30"/>
      <c r="E1562" s="11"/>
      <c r="F1562" s="11"/>
      <c r="G1562" s="11"/>
      <c r="H1562" s="11"/>
      <c r="I1562" s="11"/>
      <c r="J1562" s="16" t="s">
        <v>944</v>
      </c>
      <c r="K1562" s="17">
        <f>SUM(J1560:J1561)*1</f>
        <v>3</v>
      </c>
      <c r="L1562" s="15">
        <v>2565.1999999999998</v>
      </c>
      <c r="M1562" s="17">
        <f>ROUND(K1562*L1562,2)</f>
        <v>7695.6</v>
      </c>
    </row>
    <row r="1563" spans="1:13" ht="1" customHeight="1" x14ac:dyDescent="0.2">
      <c r="A1563" s="18"/>
      <c r="B1563" s="18"/>
      <c r="C1563" s="18"/>
      <c r="D1563" s="31"/>
      <c r="E1563" s="18"/>
      <c r="F1563" s="18"/>
      <c r="G1563" s="18"/>
      <c r="H1563" s="18"/>
      <c r="I1563" s="18"/>
      <c r="J1563" s="18"/>
      <c r="K1563" s="18"/>
      <c r="L1563" s="18" t="s">
        <v>2093</v>
      </c>
      <c r="M1563" s="18"/>
    </row>
    <row r="1564" spans="1:13" x14ac:dyDescent="0.2">
      <c r="A1564" s="9" t="s">
        <v>945</v>
      </c>
      <c r="B1564" s="10" t="s">
        <v>20</v>
      </c>
      <c r="C1564" s="10" t="s">
        <v>21</v>
      </c>
      <c r="D1564" s="13" t="s">
        <v>946</v>
      </c>
      <c r="E1564" s="11"/>
      <c r="F1564" s="11"/>
      <c r="G1564" s="11"/>
      <c r="H1564" s="11"/>
      <c r="I1564" s="11"/>
      <c r="J1564" s="11"/>
      <c r="K1564" s="12">
        <f>K1568</f>
        <v>31.1</v>
      </c>
      <c r="L1564" s="12">
        <f>L1568</f>
        <v>58.08</v>
      </c>
      <c r="M1564" s="12">
        <f>M1568</f>
        <v>1806.29</v>
      </c>
    </row>
    <row r="1565" spans="1:13" ht="34.75" customHeight="1" x14ac:dyDescent="0.2">
      <c r="A1565" s="11"/>
      <c r="B1565" s="11"/>
      <c r="C1565" s="11"/>
      <c r="D1565" s="13" t="s">
        <v>946</v>
      </c>
      <c r="E1565" s="11"/>
      <c r="F1565" s="11"/>
      <c r="G1565" s="11"/>
      <c r="H1565" s="11"/>
      <c r="I1565" s="11"/>
      <c r="J1565" s="11"/>
      <c r="K1565" s="11"/>
      <c r="L1565" s="11"/>
      <c r="M1565" s="11"/>
    </row>
    <row r="1566" spans="1:13" x14ac:dyDescent="0.2">
      <c r="A1566" s="11"/>
      <c r="B1566" s="11"/>
      <c r="C1566" s="11"/>
      <c r="D1566" s="30"/>
      <c r="E1566" s="10" t="s">
        <v>15</v>
      </c>
      <c r="F1566" s="14">
        <v>31.1</v>
      </c>
      <c r="G1566" s="15">
        <v>0</v>
      </c>
      <c r="H1566" s="15">
        <v>0</v>
      </c>
      <c r="I1566" s="15">
        <v>0</v>
      </c>
      <c r="J1566" s="12">
        <f>OR(F1566&lt;&gt;0,G1566&lt;&gt;0,H1566&lt;&gt;0,I1566&lt;&gt;0)*(F1566 + (F1566 = 0))*(G1566 + (G1566 = 0))*(H1566 + (H1566 = 0))*(I1566 + (I1566 = 0))</f>
        <v>31.1</v>
      </c>
      <c r="K1566" s="11"/>
      <c r="L1566" s="11"/>
      <c r="M1566" s="11"/>
    </row>
    <row r="1567" spans="1:13" x14ac:dyDescent="0.2">
      <c r="A1567" s="11"/>
      <c r="B1567" s="11"/>
      <c r="C1567" s="11"/>
      <c r="D1567" s="30"/>
      <c r="E1567" s="10" t="s">
        <v>15</v>
      </c>
      <c r="F1567" s="14"/>
      <c r="G1567" s="15"/>
      <c r="H1567" s="15"/>
      <c r="I1567" s="15"/>
      <c r="J1567" s="12">
        <f>OR(F1567&lt;&gt;0,G1567&lt;&gt;0,H1567&lt;&gt;0,I1567&lt;&gt;0)*(F1567 + (F1567 = 0))*(G1567 + (G1567 = 0))*(H1567 + (H1567 = 0))*(I1567 + (I1567 = 0))</f>
        <v>0</v>
      </c>
      <c r="K1567" s="11"/>
      <c r="L1567" s="11"/>
      <c r="M1567" s="11"/>
    </row>
    <row r="1568" spans="1:13" x14ac:dyDescent="0.2">
      <c r="A1568" s="11"/>
      <c r="B1568" s="11"/>
      <c r="C1568" s="11"/>
      <c r="D1568" s="30"/>
      <c r="E1568" s="11"/>
      <c r="F1568" s="11"/>
      <c r="G1568" s="11"/>
      <c r="H1568" s="11"/>
      <c r="I1568" s="11"/>
      <c r="J1568" s="16" t="s">
        <v>947</v>
      </c>
      <c r="K1568" s="17">
        <f>SUM(J1566:J1567)*1</f>
        <v>31.1</v>
      </c>
      <c r="L1568" s="15">
        <v>58.08</v>
      </c>
      <c r="M1568" s="17">
        <f>ROUND(K1568*L1568,2)</f>
        <v>1806.29</v>
      </c>
    </row>
    <row r="1569" spans="1:13" ht="1" customHeight="1" x14ac:dyDescent="0.2">
      <c r="A1569" s="18"/>
      <c r="B1569" s="18"/>
      <c r="C1569" s="18"/>
      <c r="D1569" s="31"/>
      <c r="E1569" s="18"/>
      <c r="F1569" s="18"/>
      <c r="G1569" s="18"/>
      <c r="H1569" s="18"/>
      <c r="I1569" s="18"/>
      <c r="J1569" s="18"/>
      <c r="K1569" s="18"/>
      <c r="L1569" s="18"/>
      <c r="M1569" s="18"/>
    </row>
    <row r="1570" spans="1:13" x14ac:dyDescent="0.2">
      <c r="A1570" s="11"/>
      <c r="B1570" s="11"/>
      <c r="C1570" s="11"/>
      <c r="D1570" s="30"/>
      <c r="E1570" s="11"/>
      <c r="F1570" s="11"/>
      <c r="G1570" s="11"/>
      <c r="H1570" s="11"/>
      <c r="I1570" s="11"/>
      <c r="J1570" s="16" t="s">
        <v>948</v>
      </c>
      <c r="K1570" s="15">
        <v>1</v>
      </c>
      <c r="L1570" s="17">
        <f>M1547+M1553+M1559+M1564</f>
        <v>12961.68</v>
      </c>
      <c r="M1570" s="17">
        <f>ROUND(K1570*L1570,2)</f>
        <v>12961.68</v>
      </c>
    </row>
    <row r="1571" spans="1:13" ht="1" customHeight="1" x14ac:dyDescent="0.2">
      <c r="A1571" s="18"/>
      <c r="B1571" s="18"/>
      <c r="C1571" s="18"/>
      <c r="D1571" s="31"/>
      <c r="E1571" s="18"/>
      <c r="F1571" s="18"/>
      <c r="G1571" s="18"/>
      <c r="H1571" s="18"/>
      <c r="I1571" s="18"/>
      <c r="J1571" s="18"/>
      <c r="K1571" s="18"/>
      <c r="L1571" s="18"/>
      <c r="M1571" s="18"/>
    </row>
    <row r="1572" spans="1:13" x14ac:dyDescent="0.2">
      <c r="A1572" s="19" t="s">
        <v>949</v>
      </c>
      <c r="B1572" s="19" t="s">
        <v>14</v>
      </c>
      <c r="C1572" s="19" t="s">
        <v>15</v>
      </c>
      <c r="D1572" s="32" t="s">
        <v>950</v>
      </c>
      <c r="E1572" s="20"/>
      <c r="F1572" s="20"/>
      <c r="G1572" s="20"/>
      <c r="H1572" s="20"/>
      <c r="I1572" s="20"/>
      <c r="J1572" s="20"/>
      <c r="K1572" s="21">
        <f>K1603</f>
        <v>1</v>
      </c>
      <c r="L1572" s="21">
        <f>L1603</f>
        <v>4513.3</v>
      </c>
      <c r="M1572" s="21">
        <f>M1603</f>
        <v>4513.3</v>
      </c>
    </row>
    <row r="1573" spans="1:13" x14ac:dyDescent="0.2">
      <c r="A1573" s="22" t="s">
        <v>951</v>
      </c>
      <c r="B1573" s="22" t="s">
        <v>14</v>
      </c>
      <c r="C1573" s="22" t="s">
        <v>15</v>
      </c>
      <c r="D1573" s="33" t="s">
        <v>952</v>
      </c>
      <c r="E1573" s="23"/>
      <c r="F1573" s="23"/>
      <c r="G1573" s="23"/>
      <c r="H1573" s="23"/>
      <c r="I1573" s="23"/>
      <c r="J1573" s="23"/>
      <c r="K1573" s="24">
        <f>K1586</f>
        <v>1</v>
      </c>
      <c r="L1573" s="24">
        <f>L1586</f>
        <v>4513.3</v>
      </c>
      <c r="M1573" s="24">
        <f>M1586</f>
        <v>4513.3</v>
      </c>
    </row>
    <row r="1574" spans="1:13" x14ac:dyDescent="0.2">
      <c r="A1574" s="9" t="s">
        <v>953</v>
      </c>
      <c r="B1574" s="10" t="s">
        <v>20</v>
      </c>
      <c r="C1574" s="10" t="s">
        <v>92</v>
      </c>
      <c r="D1574" s="13" t="s">
        <v>954</v>
      </c>
      <c r="E1574" s="11"/>
      <c r="F1574" s="11"/>
      <c r="G1574" s="11"/>
      <c r="H1574" s="11"/>
      <c r="I1574" s="11"/>
      <c r="J1574" s="11"/>
      <c r="K1574" s="12">
        <f>K1578</f>
        <v>2</v>
      </c>
      <c r="L1574" s="12">
        <f>L1578</f>
        <v>1010.35</v>
      </c>
      <c r="M1574" s="12">
        <f>M1578</f>
        <v>2020.7</v>
      </c>
    </row>
    <row r="1575" spans="1:13" x14ac:dyDescent="0.2">
      <c r="A1575" s="11"/>
      <c r="B1575" s="11"/>
      <c r="C1575" s="11"/>
      <c r="D1575" s="13" t="s">
        <v>954</v>
      </c>
      <c r="E1575" s="11"/>
      <c r="F1575" s="11"/>
      <c r="G1575" s="11"/>
      <c r="H1575" s="11"/>
      <c r="I1575" s="11"/>
      <c r="J1575" s="11"/>
      <c r="K1575" s="11"/>
      <c r="L1575" s="11"/>
      <c r="M1575" s="11"/>
    </row>
    <row r="1576" spans="1:13" x14ac:dyDescent="0.2">
      <c r="A1576" s="11"/>
      <c r="B1576" s="11"/>
      <c r="C1576" s="11"/>
      <c r="D1576" s="30"/>
      <c r="E1576" s="10" t="s">
        <v>15</v>
      </c>
      <c r="F1576" s="14">
        <v>2</v>
      </c>
      <c r="G1576" s="15">
        <v>0</v>
      </c>
      <c r="H1576" s="15">
        <v>0</v>
      </c>
      <c r="I1576" s="15">
        <v>0</v>
      </c>
      <c r="J1576" s="12">
        <f>OR(F1576&lt;&gt;0,G1576&lt;&gt;0,H1576&lt;&gt;0,I1576&lt;&gt;0)*(F1576 + (F1576 = 0))*(G1576 + (G1576 = 0))*(H1576 + (H1576 = 0))*(I1576 + (I1576 = 0))</f>
        <v>2</v>
      </c>
      <c r="K1576" s="11"/>
      <c r="L1576" s="11"/>
      <c r="M1576" s="11"/>
    </row>
    <row r="1577" spans="1:13" x14ac:dyDescent="0.2">
      <c r="A1577" s="11"/>
      <c r="B1577" s="11"/>
      <c r="C1577" s="11"/>
      <c r="D1577" s="30"/>
      <c r="E1577" s="10" t="s">
        <v>15</v>
      </c>
      <c r="F1577" s="14"/>
      <c r="G1577" s="15"/>
      <c r="H1577" s="15"/>
      <c r="I1577" s="15"/>
      <c r="J1577" s="12">
        <f>OR(F1577&lt;&gt;0,G1577&lt;&gt;0,H1577&lt;&gt;0,I1577&lt;&gt;0)*(F1577 + (F1577 = 0))*(G1577 + (G1577 = 0))*(H1577 + (H1577 = 0))*(I1577 + (I1577 = 0))</f>
        <v>0</v>
      </c>
      <c r="K1577" s="11"/>
      <c r="L1577" s="11"/>
      <c r="M1577" s="11"/>
    </row>
    <row r="1578" spans="1:13" x14ac:dyDescent="0.2">
      <c r="A1578" s="11"/>
      <c r="B1578" s="11"/>
      <c r="C1578" s="11"/>
      <c r="D1578" s="30"/>
      <c r="E1578" s="11"/>
      <c r="F1578" s="11"/>
      <c r="G1578" s="11"/>
      <c r="H1578" s="11"/>
      <c r="I1578" s="11"/>
      <c r="J1578" s="16" t="s">
        <v>955</v>
      </c>
      <c r="K1578" s="17">
        <f>SUM(J1576:J1577)*1</f>
        <v>2</v>
      </c>
      <c r="L1578" s="15">
        <v>1010.35</v>
      </c>
      <c r="M1578" s="17">
        <f>ROUND(K1578*L1578,2)</f>
        <v>2020.7</v>
      </c>
    </row>
    <row r="1579" spans="1:13" ht="1" customHeight="1" x14ac:dyDescent="0.2">
      <c r="A1579" s="18"/>
      <c r="B1579" s="18"/>
      <c r="C1579" s="18"/>
      <c r="D1579" s="31"/>
      <c r="E1579" s="18"/>
      <c r="F1579" s="18"/>
      <c r="G1579" s="18"/>
      <c r="H1579" s="18"/>
      <c r="I1579" s="18"/>
      <c r="J1579" s="18"/>
      <c r="K1579" s="18"/>
      <c r="L1579" s="18"/>
      <c r="M1579" s="18"/>
    </row>
    <row r="1580" spans="1:13" x14ac:dyDescent="0.2">
      <c r="A1580" s="9" t="s">
        <v>956</v>
      </c>
      <c r="B1580" s="10" t="s">
        <v>20</v>
      </c>
      <c r="C1580" s="10" t="s">
        <v>92</v>
      </c>
      <c r="D1580" s="13" t="s">
        <v>957</v>
      </c>
      <c r="E1580" s="11"/>
      <c r="F1580" s="11"/>
      <c r="G1580" s="11"/>
      <c r="H1580" s="11"/>
      <c r="I1580" s="11"/>
      <c r="J1580" s="11"/>
      <c r="K1580" s="12">
        <f>K1584</f>
        <v>2</v>
      </c>
      <c r="L1580" s="12">
        <f>L1584</f>
        <v>1246.3</v>
      </c>
      <c r="M1580" s="12">
        <f>M1584</f>
        <v>2492.6</v>
      </c>
    </row>
    <row r="1581" spans="1:13" x14ac:dyDescent="0.2">
      <c r="A1581" s="11"/>
      <c r="B1581" s="11"/>
      <c r="C1581" s="11"/>
      <c r="D1581" s="13" t="s">
        <v>957</v>
      </c>
      <c r="E1581" s="11"/>
      <c r="F1581" s="11"/>
      <c r="G1581" s="11"/>
      <c r="H1581" s="11"/>
      <c r="I1581" s="11"/>
      <c r="J1581" s="11"/>
      <c r="K1581" s="11"/>
      <c r="L1581" s="11"/>
      <c r="M1581" s="11"/>
    </row>
    <row r="1582" spans="1:13" x14ac:dyDescent="0.2">
      <c r="A1582" s="11"/>
      <c r="B1582" s="11"/>
      <c r="C1582" s="11"/>
      <c r="D1582" s="30"/>
      <c r="E1582" s="10" t="s">
        <v>15</v>
      </c>
      <c r="F1582" s="14">
        <v>2</v>
      </c>
      <c r="G1582" s="15">
        <v>0</v>
      </c>
      <c r="H1582" s="15">
        <v>0</v>
      </c>
      <c r="I1582" s="15">
        <v>0</v>
      </c>
      <c r="J1582" s="12">
        <f>OR(F1582&lt;&gt;0,G1582&lt;&gt;0,H1582&lt;&gt;0,I1582&lt;&gt;0)*(F1582 + (F1582 = 0))*(G1582 + (G1582 = 0))*(H1582 + (H1582 = 0))*(I1582 + (I1582 = 0))</f>
        <v>2</v>
      </c>
      <c r="K1582" s="11"/>
      <c r="L1582" s="11"/>
      <c r="M1582" s="11"/>
    </row>
    <row r="1583" spans="1:13" x14ac:dyDescent="0.2">
      <c r="A1583" s="11"/>
      <c r="B1583" s="11"/>
      <c r="C1583" s="11"/>
      <c r="D1583" s="30"/>
      <c r="E1583" s="10" t="s">
        <v>15</v>
      </c>
      <c r="F1583" s="14"/>
      <c r="G1583" s="15"/>
      <c r="H1583" s="15"/>
      <c r="I1583" s="15"/>
      <c r="J1583" s="12">
        <f>OR(F1583&lt;&gt;0,G1583&lt;&gt;0,H1583&lt;&gt;0,I1583&lt;&gt;0)*(F1583 + (F1583 = 0))*(G1583 + (G1583 = 0))*(H1583 + (H1583 = 0))*(I1583 + (I1583 = 0))</f>
        <v>0</v>
      </c>
      <c r="K1583" s="11"/>
      <c r="L1583" s="11"/>
      <c r="M1583" s="11"/>
    </row>
    <row r="1584" spans="1:13" x14ac:dyDescent="0.2">
      <c r="A1584" s="11"/>
      <c r="B1584" s="11"/>
      <c r="C1584" s="11"/>
      <c r="D1584" s="30"/>
      <c r="E1584" s="11"/>
      <c r="F1584" s="11"/>
      <c r="G1584" s="11"/>
      <c r="H1584" s="11"/>
      <c r="I1584" s="11"/>
      <c r="J1584" s="16" t="s">
        <v>958</v>
      </c>
      <c r="K1584" s="17">
        <f>SUM(J1582:J1583)*1</f>
        <v>2</v>
      </c>
      <c r="L1584" s="15">
        <v>1246.3</v>
      </c>
      <c r="M1584" s="17">
        <f>ROUND(K1584*L1584,2)</f>
        <v>2492.6</v>
      </c>
    </row>
    <row r="1585" spans="1:13" ht="1" customHeight="1" x14ac:dyDescent="0.2">
      <c r="A1585" s="18"/>
      <c r="B1585" s="18"/>
      <c r="C1585" s="18"/>
      <c r="D1585" s="31"/>
      <c r="E1585" s="18"/>
      <c r="F1585" s="18"/>
      <c r="G1585" s="18"/>
      <c r="H1585" s="18"/>
      <c r="I1585" s="18"/>
      <c r="J1585" s="18"/>
      <c r="K1585" s="18"/>
      <c r="L1585" s="18"/>
      <c r="M1585" s="18"/>
    </row>
    <row r="1586" spans="1:13" x14ac:dyDescent="0.2">
      <c r="A1586" s="11"/>
      <c r="B1586" s="11"/>
      <c r="C1586" s="11"/>
      <c r="D1586" s="30"/>
      <c r="E1586" s="11"/>
      <c r="F1586" s="11"/>
      <c r="G1586" s="11"/>
      <c r="H1586" s="11"/>
      <c r="I1586" s="11"/>
      <c r="J1586" s="16" t="s">
        <v>959</v>
      </c>
      <c r="K1586" s="15">
        <v>1</v>
      </c>
      <c r="L1586" s="17">
        <f>M1574+M1580</f>
        <v>4513.3</v>
      </c>
      <c r="M1586" s="17">
        <f>ROUND(K1586*L1586,2)</f>
        <v>4513.3</v>
      </c>
    </row>
    <row r="1587" spans="1:13" ht="1" customHeight="1" x14ac:dyDescent="0.2">
      <c r="A1587" s="18"/>
      <c r="B1587" s="18"/>
      <c r="C1587" s="18"/>
      <c r="D1587" s="31"/>
      <c r="E1587" s="18"/>
      <c r="F1587" s="18"/>
      <c r="G1587" s="18"/>
      <c r="H1587" s="18"/>
      <c r="I1587" s="18"/>
      <c r="J1587" s="18"/>
      <c r="K1587" s="18"/>
      <c r="L1587" s="18"/>
      <c r="M1587" s="18"/>
    </row>
    <row r="1588" spans="1:13" x14ac:dyDescent="0.2">
      <c r="A1588" s="22" t="s">
        <v>960</v>
      </c>
      <c r="B1588" s="22" t="s">
        <v>14</v>
      </c>
      <c r="C1588" s="22" t="s">
        <v>15</v>
      </c>
      <c r="D1588" s="33" t="s">
        <v>961</v>
      </c>
      <c r="E1588" s="23"/>
      <c r="F1588" s="23"/>
      <c r="G1588" s="23"/>
      <c r="H1588" s="23"/>
      <c r="I1588" s="23"/>
      <c r="J1588" s="23"/>
      <c r="K1588" s="24">
        <f>K1601</f>
        <v>1</v>
      </c>
      <c r="L1588" s="24">
        <f>L1601</f>
        <v>0</v>
      </c>
      <c r="M1588" s="24">
        <f>M1601</f>
        <v>0</v>
      </c>
    </row>
    <row r="1589" spans="1:13" x14ac:dyDescent="0.2">
      <c r="A1589" s="9" t="s">
        <v>962</v>
      </c>
      <c r="B1589" s="10" t="s">
        <v>20</v>
      </c>
      <c r="C1589" s="10" t="s">
        <v>15</v>
      </c>
      <c r="D1589" s="13" t="s">
        <v>963</v>
      </c>
      <c r="E1589" s="11"/>
      <c r="F1589" s="11"/>
      <c r="G1589" s="11"/>
      <c r="H1589" s="11"/>
      <c r="I1589" s="11"/>
      <c r="J1589" s="11"/>
      <c r="K1589" s="12">
        <f>K1593</f>
        <v>1</v>
      </c>
      <c r="L1589" s="12">
        <f>L1593</f>
        <v>0</v>
      </c>
      <c r="M1589" s="12">
        <f>M1593</f>
        <v>0</v>
      </c>
    </row>
    <row r="1590" spans="1:13" ht="29.5" customHeight="1" x14ac:dyDescent="0.2">
      <c r="A1590" s="11"/>
      <c r="B1590" s="11"/>
      <c r="C1590" s="11"/>
      <c r="D1590" s="13" t="s">
        <v>963</v>
      </c>
      <c r="E1590" s="11"/>
      <c r="F1590" s="11"/>
      <c r="G1590" s="11"/>
      <c r="H1590" s="11"/>
      <c r="I1590" s="11"/>
      <c r="J1590" s="11"/>
      <c r="K1590" s="11"/>
      <c r="L1590" s="11"/>
      <c r="M1590" s="11"/>
    </row>
    <row r="1591" spans="1:13" x14ac:dyDescent="0.2">
      <c r="A1591" s="11"/>
      <c r="B1591" s="11"/>
      <c r="C1591" s="11"/>
      <c r="D1591" s="30"/>
      <c r="E1591" s="10" t="s">
        <v>15</v>
      </c>
      <c r="F1591" s="14">
        <v>1</v>
      </c>
      <c r="G1591" s="15">
        <v>0</v>
      </c>
      <c r="H1591" s="15">
        <v>0</v>
      </c>
      <c r="I1591" s="15">
        <v>0</v>
      </c>
      <c r="J1591" s="12">
        <f>OR(F1591&lt;&gt;0,G1591&lt;&gt;0,H1591&lt;&gt;0,I1591&lt;&gt;0)*(F1591 + (F1591 = 0))*(G1591 + (G1591 = 0))*(H1591 + (H1591 = 0))*(I1591 + (I1591 = 0))</f>
        <v>1</v>
      </c>
      <c r="K1591" s="11"/>
      <c r="L1591" s="11"/>
      <c r="M1591" s="11"/>
    </row>
    <row r="1592" spans="1:13" x14ac:dyDescent="0.2">
      <c r="A1592" s="11"/>
      <c r="B1592" s="11"/>
      <c r="C1592" s="11"/>
      <c r="D1592" s="30"/>
      <c r="E1592" s="10" t="s">
        <v>15</v>
      </c>
      <c r="F1592" s="14"/>
      <c r="G1592" s="15"/>
      <c r="H1592" s="15"/>
      <c r="I1592" s="15"/>
      <c r="J1592" s="12">
        <f>OR(F1592&lt;&gt;0,G1592&lt;&gt;0,H1592&lt;&gt;0,I1592&lt;&gt;0)*(F1592 + (F1592 = 0))*(G1592 + (G1592 = 0))*(H1592 + (H1592 = 0))*(I1592 + (I1592 = 0))</f>
        <v>0</v>
      </c>
      <c r="K1592" s="11"/>
      <c r="L1592" s="11"/>
      <c r="M1592" s="11"/>
    </row>
    <row r="1593" spans="1:13" x14ac:dyDescent="0.2">
      <c r="A1593" s="11"/>
      <c r="B1593" s="11"/>
      <c r="C1593" s="11"/>
      <c r="D1593" s="30"/>
      <c r="E1593" s="11"/>
      <c r="F1593" s="11"/>
      <c r="G1593" s="11"/>
      <c r="H1593" s="11"/>
      <c r="I1593" s="11"/>
      <c r="J1593" s="16" t="s">
        <v>964</v>
      </c>
      <c r="K1593" s="17">
        <f>SUM(J1591:J1592)*1</f>
        <v>1</v>
      </c>
      <c r="L1593" s="15">
        <v>0</v>
      </c>
      <c r="M1593" s="17">
        <f>ROUND(K1593*L1593,2)</f>
        <v>0</v>
      </c>
    </row>
    <row r="1594" spans="1:13" ht="1" customHeight="1" x14ac:dyDescent="0.2">
      <c r="A1594" s="18"/>
      <c r="B1594" s="18"/>
      <c r="C1594" s="18"/>
      <c r="D1594" s="31"/>
      <c r="E1594" s="18"/>
      <c r="F1594" s="18"/>
      <c r="G1594" s="18"/>
      <c r="H1594" s="18"/>
      <c r="I1594" s="18"/>
      <c r="J1594" s="18"/>
      <c r="K1594" s="18"/>
      <c r="L1594" s="18"/>
      <c r="M1594" s="18"/>
    </row>
    <row r="1595" spans="1:13" x14ac:dyDescent="0.2">
      <c r="A1595" s="9" t="s">
        <v>965</v>
      </c>
      <c r="B1595" s="10" t="s">
        <v>20</v>
      </c>
      <c r="C1595" s="10" t="s">
        <v>15</v>
      </c>
      <c r="D1595" s="13" t="s">
        <v>966</v>
      </c>
      <c r="E1595" s="11"/>
      <c r="F1595" s="11"/>
      <c r="G1595" s="11"/>
      <c r="H1595" s="11"/>
      <c r="I1595" s="11"/>
      <c r="J1595" s="11"/>
      <c r="K1595" s="12">
        <f>K1599</f>
        <v>1</v>
      </c>
      <c r="L1595" s="12">
        <f>L1599</f>
        <v>0</v>
      </c>
      <c r="M1595" s="12">
        <f>M1599</f>
        <v>0</v>
      </c>
    </row>
    <row r="1596" spans="1:13" ht="24" x14ac:dyDescent="0.2">
      <c r="A1596" s="11"/>
      <c r="B1596" s="11"/>
      <c r="C1596" s="11"/>
      <c r="D1596" s="13" t="s">
        <v>967</v>
      </c>
      <c r="E1596" s="11"/>
      <c r="F1596" s="11"/>
      <c r="G1596" s="11"/>
      <c r="H1596" s="11"/>
      <c r="I1596" s="11"/>
      <c r="J1596" s="11"/>
      <c r="K1596" s="11"/>
      <c r="L1596" s="11"/>
      <c r="M1596" s="11"/>
    </row>
    <row r="1597" spans="1:13" x14ac:dyDescent="0.2">
      <c r="A1597" s="11"/>
      <c r="B1597" s="11"/>
      <c r="C1597" s="11"/>
      <c r="D1597" s="30"/>
      <c r="E1597" s="10" t="s">
        <v>15</v>
      </c>
      <c r="F1597" s="14">
        <v>1</v>
      </c>
      <c r="G1597" s="15">
        <v>0</v>
      </c>
      <c r="H1597" s="15">
        <v>0</v>
      </c>
      <c r="I1597" s="15">
        <v>0</v>
      </c>
      <c r="J1597" s="12">
        <f>OR(F1597&lt;&gt;0,G1597&lt;&gt;0,H1597&lt;&gt;0,I1597&lt;&gt;0)*(F1597 + (F1597 = 0))*(G1597 + (G1597 = 0))*(H1597 + (H1597 = 0))*(I1597 + (I1597 = 0))</f>
        <v>1</v>
      </c>
      <c r="K1597" s="11"/>
      <c r="L1597" s="11"/>
      <c r="M1597" s="11"/>
    </row>
    <row r="1598" spans="1:13" x14ac:dyDescent="0.2">
      <c r="A1598" s="11"/>
      <c r="B1598" s="11"/>
      <c r="C1598" s="11"/>
      <c r="D1598" s="30"/>
      <c r="E1598" s="10" t="s">
        <v>15</v>
      </c>
      <c r="F1598" s="14"/>
      <c r="G1598" s="15"/>
      <c r="H1598" s="15"/>
      <c r="I1598" s="15"/>
      <c r="J1598" s="12">
        <f>OR(F1598&lt;&gt;0,G1598&lt;&gt;0,H1598&lt;&gt;0,I1598&lt;&gt;0)*(F1598 + (F1598 = 0))*(G1598 + (G1598 = 0))*(H1598 + (H1598 = 0))*(I1598 + (I1598 = 0))</f>
        <v>0</v>
      </c>
      <c r="K1598" s="11"/>
      <c r="L1598" s="11"/>
      <c r="M1598" s="11"/>
    </row>
    <row r="1599" spans="1:13" x14ac:dyDescent="0.2">
      <c r="A1599" s="11"/>
      <c r="B1599" s="11"/>
      <c r="C1599" s="11"/>
      <c r="D1599" s="30"/>
      <c r="E1599" s="11"/>
      <c r="F1599" s="11"/>
      <c r="G1599" s="11"/>
      <c r="H1599" s="11"/>
      <c r="I1599" s="11"/>
      <c r="J1599" s="16" t="s">
        <v>968</v>
      </c>
      <c r="K1599" s="17">
        <f>SUM(J1597:J1598)*1</f>
        <v>1</v>
      </c>
      <c r="L1599" s="15">
        <v>0</v>
      </c>
      <c r="M1599" s="17">
        <f>ROUND(K1599*L1599,2)</f>
        <v>0</v>
      </c>
    </row>
    <row r="1600" spans="1:13" ht="1" customHeight="1" x14ac:dyDescent="0.2">
      <c r="A1600" s="18"/>
      <c r="B1600" s="18"/>
      <c r="C1600" s="18"/>
      <c r="D1600" s="31"/>
      <c r="E1600" s="18"/>
      <c r="F1600" s="18"/>
      <c r="G1600" s="18"/>
      <c r="H1600" s="18"/>
      <c r="I1600" s="18"/>
      <c r="J1600" s="18"/>
      <c r="K1600" s="18"/>
      <c r="L1600" s="18"/>
      <c r="M1600" s="18"/>
    </row>
    <row r="1601" spans="1:13" x14ac:dyDescent="0.2">
      <c r="A1601" s="11"/>
      <c r="B1601" s="11"/>
      <c r="C1601" s="11"/>
      <c r="D1601" s="30"/>
      <c r="E1601" s="11"/>
      <c r="F1601" s="11"/>
      <c r="G1601" s="11"/>
      <c r="H1601" s="11"/>
      <c r="I1601" s="11"/>
      <c r="J1601" s="16" t="s">
        <v>969</v>
      </c>
      <c r="K1601" s="15">
        <v>1</v>
      </c>
      <c r="L1601" s="17">
        <f>M1589+M1595</f>
        <v>0</v>
      </c>
      <c r="M1601" s="17">
        <f>ROUND(K1601*L1601,2)</f>
        <v>0</v>
      </c>
    </row>
    <row r="1602" spans="1:13" ht="1" customHeight="1" x14ac:dyDescent="0.2">
      <c r="A1602" s="18"/>
      <c r="B1602" s="18"/>
      <c r="C1602" s="18"/>
      <c r="D1602" s="31"/>
      <c r="E1602" s="18"/>
      <c r="F1602" s="18"/>
      <c r="G1602" s="18"/>
      <c r="H1602" s="18"/>
      <c r="I1602" s="18"/>
      <c r="J1602" s="18"/>
      <c r="K1602" s="18"/>
      <c r="L1602" s="18"/>
      <c r="M1602" s="18"/>
    </row>
    <row r="1603" spans="1:13" x14ac:dyDescent="0.2">
      <c r="A1603" s="11"/>
      <c r="B1603" s="11"/>
      <c r="C1603" s="11"/>
      <c r="D1603" s="30"/>
      <c r="E1603" s="11"/>
      <c r="F1603" s="11"/>
      <c r="G1603" s="11"/>
      <c r="H1603" s="11"/>
      <c r="I1603" s="11"/>
      <c r="J1603" s="16" t="s">
        <v>970</v>
      </c>
      <c r="K1603" s="15">
        <v>1</v>
      </c>
      <c r="L1603" s="17">
        <f>M1573+M1588</f>
        <v>4513.3</v>
      </c>
      <c r="M1603" s="17">
        <f>ROUND(K1603*L1603,2)</f>
        <v>4513.3</v>
      </c>
    </row>
    <row r="1604" spans="1:13" ht="1" customHeight="1" x14ac:dyDescent="0.2">
      <c r="A1604" s="18"/>
      <c r="B1604" s="18"/>
      <c r="C1604" s="18"/>
      <c r="D1604" s="31"/>
      <c r="E1604" s="18"/>
      <c r="F1604" s="18"/>
      <c r="G1604" s="18"/>
      <c r="H1604" s="18"/>
      <c r="I1604" s="18"/>
      <c r="J1604" s="18"/>
      <c r="K1604" s="18"/>
      <c r="L1604" s="18"/>
      <c r="M1604" s="18"/>
    </row>
    <row r="1605" spans="1:13" x14ac:dyDescent="0.2">
      <c r="A1605" s="19" t="s">
        <v>971</v>
      </c>
      <c r="B1605" s="19" t="s">
        <v>14</v>
      </c>
      <c r="C1605" s="19" t="s">
        <v>15</v>
      </c>
      <c r="D1605" s="32" t="s">
        <v>972</v>
      </c>
      <c r="E1605" s="20"/>
      <c r="F1605" s="20"/>
      <c r="G1605" s="20"/>
      <c r="H1605" s="20"/>
      <c r="I1605" s="20"/>
      <c r="J1605" s="20"/>
      <c r="K1605" s="21">
        <f>K1629</f>
        <v>1</v>
      </c>
      <c r="L1605" s="21">
        <f>L1629</f>
        <v>4126.1000000000004</v>
      </c>
      <c r="M1605" s="21">
        <f>M1629</f>
        <v>4126.1000000000004</v>
      </c>
    </row>
    <row r="1606" spans="1:13" x14ac:dyDescent="0.2">
      <c r="A1606" s="22" t="s">
        <v>973</v>
      </c>
      <c r="B1606" s="22" t="s">
        <v>14</v>
      </c>
      <c r="C1606" s="22" t="s">
        <v>15</v>
      </c>
      <c r="D1606" s="33" t="s">
        <v>952</v>
      </c>
      <c r="E1606" s="23"/>
      <c r="F1606" s="23"/>
      <c r="G1606" s="23"/>
      <c r="H1606" s="23"/>
      <c r="I1606" s="23"/>
      <c r="J1606" s="23"/>
      <c r="K1606" s="24">
        <f>K1618</f>
        <v>1</v>
      </c>
      <c r="L1606" s="24">
        <f>L1618</f>
        <v>3400.1</v>
      </c>
      <c r="M1606" s="24">
        <f>M1618</f>
        <v>3400.1</v>
      </c>
    </row>
    <row r="1607" spans="1:13" x14ac:dyDescent="0.2">
      <c r="A1607" s="9" t="s">
        <v>974</v>
      </c>
      <c r="B1607" s="10" t="s">
        <v>20</v>
      </c>
      <c r="C1607" s="10" t="s">
        <v>92</v>
      </c>
      <c r="D1607" s="13" t="s">
        <v>975</v>
      </c>
      <c r="E1607" s="11"/>
      <c r="F1607" s="11"/>
      <c r="G1607" s="11"/>
      <c r="H1607" s="11"/>
      <c r="I1607" s="11"/>
      <c r="J1607" s="11"/>
      <c r="K1607" s="12">
        <f>K1611</f>
        <v>2</v>
      </c>
      <c r="L1607" s="12">
        <f>L1611</f>
        <v>828.85</v>
      </c>
      <c r="M1607" s="12">
        <f>M1611</f>
        <v>1657.7</v>
      </c>
    </row>
    <row r="1608" spans="1:13" x14ac:dyDescent="0.2">
      <c r="A1608" s="11"/>
      <c r="B1608" s="11"/>
      <c r="C1608" s="11"/>
      <c r="D1608" s="13" t="s">
        <v>975</v>
      </c>
      <c r="E1608" s="11"/>
      <c r="F1608" s="11"/>
      <c r="G1608" s="11"/>
      <c r="H1608" s="11"/>
      <c r="I1608" s="11"/>
      <c r="J1608" s="11"/>
      <c r="K1608" s="11"/>
      <c r="L1608" s="11"/>
      <c r="M1608" s="11"/>
    </row>
    <row r="1609" spans="1:13" x14ac:dyDescent="0.2">
      <c r="A1609" s="11"/>
      <c r="B1609" s="11"/>
      <c r="C1609" s="11"/>
      <c r="D1609" s="30"/>
      <c r="E1609" s="10" t="s">
        <v>15</v>
      </c>
      <c r="F1609" s="14">
        <v>2</v>
      </c>
      <c r="G1609" s="15">
        <v>0</v>
      </c>
      <c r="H1609" s="15">
        <v>0</v>
      </c>
      <c r="I1609" s="15">
        <v>0</v>
      </c>
      <c r="J1609" s="12">
        <f>OR(F1609&lt;&gt;0,G1609&lt;&gt;0,H1609&lt;&gt;0,I1609&lt;&gt;0)*(F1609 + (F1609 = 0))*(G1609 + (G1609 = 0))*(H1609 + (H1609 = 0))*(I1609 + (I1609 = 0))</f>
        <v>2</v>
      </c>
      <c r="K1609" s="11"/>
      <c r="L1609" s="11"/>
      <c r="M1609" s="11"/>
    </row>
    <row r="1610" spans="1:13" x14ac:dyDescent="0.2">
      <c r="A1610" s="11"/>
      <c r="B1610" s="11"/>
      <c r="C1610" s="11"/>
      <c r="D1610" s="30"/>
      <c r="E1610" s="10" t="s">
        <v>15</v>
      </c>
      <c r="F1610" s="14"/>
      <c r="G1610" s="15"/>
      <c r="H1610" s="15"/>
      <c r="I1610" s="15"/>
      <c r="J1610" s="12">
        <f>OR(F1610&lt;&gt;0,G1610&lt;&gt;0,H1610&lt;&gt;0,I1610&lt;&gt;0)*(F1610 + (F1610 = 0))*(G1610 + (G1610 = 0))*(H1610 + (H1610 = 0))*(I1610 + (I1610 = 0))</f>
        <v>0</v>
      </c>
      <c r="K1610" s="11"/>
      <c r="L1610" s="11"/>
      <c r="M1610" s="11"/>
    </row>
    <row r="1611" spans="1:13" x14ac:dyDescent="0.2">
      <c r="A1611" s="11"/>
      <c r="B1611" s="11"/>
      <c r="C1611" s="11"/>
      <c r="D1611" s="30"/>
      <c r="E1611" s="11"/>
      <c r="F1611" s="11"/>
      <c r="G1611" s="11"/>
      <c r="H1611" s="11"/>
      <c r="I1611" s="11"/>
      <c r="J1611" s="16" t="s">
        <v>976</v>
      </c>
      <c r="K1611" s="17">
        <f>SUM(J1609:J1610)*1</f>
        <v>2</v>
      </c>
      <c r="L1611" s="15">
        <v>828.85</v>
      </c>
      <c r="M1611" s="17">
        <f>ROUND(K1611*L1611,2)</f>
        <v>1657.7</v>
      </c>
    </row>
    <row r="1612" spans="1:13" ht="1" customHeight="1" x14ac:dyDescent="0.2">
      <c r="A1612" s="18"/>
      <c r="B1612" s="18"/>
      <c r="C1612" s="18"/>
      <c r="D1612" s="31"/>
      <c r="E1612" s="18"/>
      <c r="F1612" s="18"/>
      <c r="G1612" s="18"/>
      <c r="H1612" s="18"/>
      <c r="I1612" s="18"/>
      <c r="J1612" s="18"/>
      <c r="K1612" s="18"/>
      <c r="L1612" s="18"/>
      <c r="M1612" s="18"/>
    </row>
    <row r="1613" spans="1:13" x14ac:dyDescent="0.2">
      <c r="A1613" s="9" t="s">
        <v>977</v>
      </c>
      <c r="B1613" s="10" t="s">
        <v>20</v>
      </c>
      <c r="C1613" s="10" t="s">
        <v>92</v>
      </c>
      <c r="D1613" s="13" t="s">
        <v>978</v>
      </c>
      <c r="E1613" s="11"/>
      <c r="F1613" s="11"/>
      <c r="G1613" s="11"/>
      <c r="H1613" s="11"/>
      <c r="I1613" s="11"/>
      <c r="J1613" s="11"/>
      <c r="K1613" s="12">
        <f>K1616</f>
        <v>3</v>
      </c>
      <c r="L1613" s="12">
        <f>L1616</f>
        <v>580.79999999999995</v>
      </c>
      <c r="M1613" s="12">
        <f>M1616</f>
        <v>1742.4</v>
      </c>
    </row>
    <row r="1614" spans="1:13" x14ac:dyDescent="0.2">
      <c r="A1614" s="11"/>
      <c r="B1614" s="11"/>
      <c r="C1614" s="11"/>
      <c r="D1614" s="30"/>
      <c r="E1614" s="10" t="s">
        <v>15</v>
      </c>
      <c r="F1614" s="14">
        <v>3</v>
      </c>
      <c r="G1614" s="15">
        <v>0</v>
      </c>
      <c r="H1614" s="15">
        <v>0</v>
      </c>
      <c r="I1614" s="15">
        <v>0</v>
      </c>
      <c r="J1614" s="12">
        <f>OR(F1614&lt;&gt;0,G1614&lt;&gt;0,H1614&lt;&gt;0,I1614&lt;&gt;0)*(F1614 + (F1614 = 0))*(G1614 + (G1614 = 0))*(H1614 + (H1614 = 0))*(I1614 + (I1614 = 0))</f>
        <v>3</v>
      </c>
      <c r="K1614" s="11"/>
      <c r="L1614" s="11"/>
      <c r="M1614" s="11"/>
    </row>
    <row r="1615" spans="1:13" x14ac:dyDescent="0.2">
      <c r="A1615" s="11"/>
      <c r="B1615" s="11"/>
      <c r="C1615" s="11"/>
      <c r="D1615" s="30"/>
      <c r="E1615" s="10" t="s">
        <v>15</v>
      </c>
      <c r="F1615" s="14"/>
      <c r="G1615" s="15"/>
      <c r="H1615" s="15"/>
      <c r="I1615" s="15"/>
      <c r="J1615" s="12">
        <f>OR(F1615&lt;&gt;0,G1615&lt;&gt;0,H1615&lt;&gt;0,I1615&lt;&gt;0)*(F1615 + (F1615 = 0))*(G1615 + (G1615 = 0))*(H1615 + (H1615 = 0))*(I1615 + (I1615 = 0))</f>
        <v>0</v>
      </c>
      <c r="K1615" s="11"/>
      <c r="L1615" s="11"/>
      <c r="M1615" s="11"/>
    </row>
    <row r="1616" spans="1:13" x14ac:dyDescent="0.2">
      <c r="A1616" s="11"/>
      <c r="B1616" s="11"/>
      <c r="C1616" s="11"/>
      <c r="D1616" s="30"/>
      <c r="E1616" s="11"/>
      <c r="F1616" s="11"/>
      <c r="G1616" s="11"/>
      <c r="H1616" s="11"/>
      <c r="I1616" s="11"/>
      <c r="J1616" s="16" t="s">
        <v>979</v>
      </c>
      <c r="K1616" s="17">
        <f>SUM(J1614:J1615)*1</f>
        <v>3</v>
      </c>
      <c r="L1616" s="15">
        <v>580.79999999999995</v>
      </c>
      <c r="M1616" s="17">
        <f>ROUND(K1616*L1616,2)</f>
        <v>1742.4</v>
      </c>
    </row>
    <row r="1617" spans="1:13" ht="1" customHeight="1" x14ac:dyDescent="0.2">
      <c r="A1617" s="18"/>
      <c r="B1617" s="18"/>
      <c r="C1617" s="18"/>
      <c r="D1617" s="31"/>
      <c r="E1617" s="18"/>
      <c r="F1617" s="18"/>
      <c r="G1617" s="18"/>
      <c r="H1617" s="18"/>
      <c r="I1617" s="18"/>
      <c r="J1617" s="18"/>
      <c r="K1617" s="18"/>
      <c r="L1617" s="18"/>
      <c r="M1617" s="18"/>
    </row>
    <row r="1618" spans="1:13" x14ac:dyDescent="0.2">
      <c r="A1618" s="11"/>
      <c r="B1618" s="11"/>
      <c r="C1618" s="11"/>
      <c r="D1618" s="30"/>
      <c r="E1618" s="11"/>
      <c r="F1618" s="11"/>
      <c r="G1618" s="11"/>
      <c r="H1618" s="11"/>
      <c r="I1618" s="11"/>
      <c r="J1618" s="16" t="s">
        <v>980</v>
      </c>
      <c r="K1618" s="15">
        <v>1</v>
      </c>
      <c r="L1618" s="17">
        <f>M1607+M1613</f>
        <v>3400.1</v>
      </c>
      <c r="M1618" s="17">
        <f>ROUND(K1618*L1618,2)</f>
        <v>3400.1</v>
      </c>
    </row>
    <row r="1619" spans="1:13" ht="1" customHeight="1" x14ac:dyDescent="0.2">
      <c r="A1619" s="18"/>
      <c r="B1619" s="18"/>
      <c r="C1619" s="18"/>
      <c r="D1619" s="31"/>
      <c r="E1619" s="18"/>
      <c r="F1619" s="18"/>
      <c r="G1619" s="18"/>
      <c r="H1619" s="18"/>
      <c r="I1619" s="18"/>
      <c r="J1619" s="18"/>
      <c r="K1619" s="18"/>
      <c r="L1619" s="18"/>
      <c r="M1619" s="18"/>
    </row>
    <row r="1620" spans="1:13" x14ac:dyDescent="0.2">
      <c r="A1620" s="22" t="s">
        <v>981</v>
      </c>
      <c r="B1620" s="22" t="s">
        <v>14</v>
      </c>
      <c r="C1620" s="22" t="s">
        <v>15</v>
      </c>
      <c r="D1620" s="33" t="s">
        <v>982</v>
      </c>
      <c r="E1620" s="23"/>
      <c r="F1620" s="23"/>
      <c r="G1620" s="23"/>
      <c r="H1620" s="23"/>
      <c r="I1620" s="23"/>
      <c r="J1620" s="23"/>
      <c r="K1620" s="24">
        <f>K1627</f>
        <v>1</v>
      </c>
      <c r="L1620" s="24">
        <f>L1627</f>
        <v>726</v>
      </c>
      <c r="M1620" s="24">
        <f>M1627</f>
        <v>726</v>
      </c>
    </row>
    <row r="1621" spans="1:13" x14ac:dyDescent="0.2">
      <c r="A1621" s="9" t="s">
        <v>974</v>
      </c>
      <c r="B1621" s="10" t="s">
        <v>20</v>
      </c>
      <c r="C1621" s="10" t="s">
        <v>92</v>
      </c>
      <c r="D1621" s="13" t="s">
        <v>975</v>
      </c>
      <c r="E1621" s="11"/>
      <c r="F1621" s="11"/>
      <c r="G1621" s="11"/>
      <c r="H1621" s="11"/>
      <c r="I1621" s="11"/>
      <c r="J1621" s="11"/>
      <c r="K1621" s="12">
        <f>K1625</f>
        <v>1</v>
      </c>
      <c r="L1621" s="12">
        <f>L1625</f>
        <v>726</v>
      </c>
      <c r="M1621" s="12">
        <f>M1625</f>
        <v>726</v>
      </c>
    </row>
    <row r="1622" spans="1:13" x14ac:dyDescent="0.2">
      <c r="A1622" s="11"/>
      <c r="B1622" s="11"/>
      <c r="C1622" s="11"/>
      <c r="D1622" s="13" t="s">
        <v>975</v>
      </c>
      <c r="E1622" s="11"/>
      <c r="F1622" s="11"/>
      <c r="G1622" s="11"/>
      <c r="H1622" s="11"/>
      <c r="I1622" s="11"/>
      <c r="J1622" s="11"/>
      <c r="K1622" s="11"/>
      <c r="L1622" s="11"/>
      <c r="M1622" s="11"/>
    </row>
    <row r="1623" spans="1:13" x14ac:dyDescent="0.2">
      <c r="A1623" s="11"/>
      <c r="B1623" s="11"/>
      <c r="C1623" s="11"/>
      <c r="D1623" s="30"/>
      <c r="E1623" s="10" t="s">
        <v>15</v>
      </c>
      <c r="F1623" s="14">
        <v>1</v>
      </c>
      <c r="G1623" s="15">
        <v>0</v>
      </c>
      <c r="H1623" s="15">
        <v>0</v>
      </c>
      <c r="I1623" s="15">
        <v>0</v>
      </c>
      <c r="J1623" s="12">
        <f>OR(F1623&lt;&gt;0,G1623&lt;&gt;0,H1623&lt;&gt;0,I1623&lt;&gt;0)*(F1623 + (F1623 = 0))*(G1623 + (G1623 = 0))*(H1623 + (H1623 = 0))*(I1623 + (I1623 = 0))</f>
        <v>1</v>
      </c>
      <c r="K1623" s="11"/>
      <c r="L1623" s="11"/>
      <c r="M1623" s="11"/>
    </row>
    <row r="1624" spans="1:13" x14ac:dyDescent="0.2">
      <c r="A1624" s="11"/>
      <c r="B1624" s="11"/>
      <c r="C1624" s="11"/>
      <c r="D1624" s="30"/>
      <c r="E1624" s="10" t="s">
        <v>15</v>
      </c>
      <c r="F1624" s="14"/>
      <c r="G1624" s="15"/>
      <c r="H1624" s="15"/>
      <c r="I1624" s="15"/>
      <c r="J1624" s="12">
        <f>OR(F1624&lt;&gt;0,G1624&lt;&gt;0,H1624&lt;&gt;0,I1624&lt;&gt;0)*(F1624 + (F1624 = 0))*(G1624 + (G1624 = 0))*(H1624 + (H1624 = 0))*(I1624 + (I1624 = 0))</f>
        <v>0</v>
      </c>
      <c r="K1624" s="11"/>
      <c r="L1624" s="11"/>
      <c r="M1624" s="11"/>
    </row>
    <row r="1625" spans="1:13" x14ac:dyDescent="0.2">
      <c r="A1625" s="11"/>
      <c r="B1625" s="11"/>
      <c r="C1625" s="11"/>
      <c r="D1625" s="30"/>
      <c r="E1625" s="11"/>
      <c r="F1625" s="11"/>
      <c r="G1625" s="11"/>
      <c r="H1625" s="11"/>
      <c r="I1625" s="11"/>
      <c r="J1625" s="16" t="s">
        <v>976</v>
      </c>
      <c r="K1625" s="17">
        <f>SUM(J1623:J1624)*1</f>
        <v>1</v>
      </c>
      <c r="L1625" s="15">
        <v>726</v>
      </c>
      <c r="M1625" s="17">
        <f>ROUND(K1625*L1625,2)</f>
        <v>726</v>
      </c>
    </row>
    <row r="1626" spans="1:13" ht="1" customHeight="1" x14ac:dyDescent="0.2">
      <c r="A1626" s="18"/>
      <c r="B1626" s="18"/>
      <c r="C1626" s="18"/>
      <c r="D1626" s="31"/>
      <c r="E1626" s="18"/>
      <c r="F1626" s="18"/>
      <c r="G1626" s="18"/>
      <c r="H1626" s="18"/>
      <c r="I1626" s="18"/>
      <c r="J1626" s="18"/>
      <c r="K1626" s="18"/>
      <c r="L1626" s="18"/>
      <c r="M1626" s="18"/>
    </row>
    <row r="1627" spans="1:13" x14ac:dyDescent="0.2">
      <c r="A1627" s="11"/>
      <c r="B1627" s="11"/>
      <c r="C1627" s="11"/>
      <c r="D1627" s="30"/>
      <c r="E1627" s="11"/>
      <c r="F1627" s="11"/>
      <c r="G1627" s="11"/>
      <c r="H1627" s="11"/>
      <c r="I1627" s="11"/>
      <c r="J1627" s="16" t="s">
        <v>983</v>
      </c>
      <c r="K1627" s="15">
        <v>1</v>
      </c>
      <c r="L1627" s="17">
        <f>M1621</f>
        <v>726</v>
      </c>
      <c r="M1627" s="17">
        <f>ROUND(K1627*L1627,2)</f>
        <v>726</v>
      </c>
    </row>
    <row r="1628" spans="1:13" ht="1" customHeight="1" x14ac:dyDescent="0.2">
      <c r="A1628" s="18"/>
      <c r="B1628" s="18"/>
      <c r="C1628" s="18"/>
      <c r="D1628" s="31"/>
      <c r="E1628" s="18"/>
      <c r="F1628" s="18"/>
      <c r="G1628" s="18"/>
      <c r="H1628" s="18"/>
      <c r="I1628" s="18"/>
      <c r="J1628" s="18"/>
      <c r="K1628" s="18"/>
      <c r="L1628" s="18"/>
      <c r="M1628" s="18"/>
    </row>
    <row r="1629" spans="1:13" x14ac:dyDescent="0.2">
      <c r="A1629" s="11"/>
      <c r="B1629" s="11"/>
      <c r="C1629" s="11"/>
      <c r="D1629" s="30"/>
      <c r="E1629" s="11"/>
      <c r="F1629" s="11"/>
      <c r="G1629" s="11"/>
      <c r="H1629" s="11"/>
      <c r="I1629" s="11"/>
      <c r="J1629" s="16" t="s">
        <v>984</v>
      </c>
      <c r="K1629" s="15">
        <v>1</v>
      </c>
      <c r="L1629" s="17">
        <f>M1606+M1620</f>
        <v>4126.1000000000004</v>
      </c>
      <c r="M1629" s="17">
        <f>ROUND(K1629*L1629,2)</f>
        <v>4126.1000000000004</v>
      </c>
    </row>
    <row r="1630" spans="1:13" ht="1" customHeight="1" x14ac:dyDescent="0.2">
      <c r="A1630" s="18"/>
      <c r="B1630" s="18"/>
      <c r="C1630" s="18"/>
      <c r="D1630" s="31"/>
      <c r="E1630" s="18"/>
      <c r="F1630" s="18"/>
      <c r="G1630" s="18"/>
      <c r="H1630" s="18"/>
      <c r="I1630" s="18"/>
      <c r="J1630" s="18"/>
      <c r="K1630" s="18"/>
      <c r="L1630" s="18"/>
      <c r="M1630" s="18"/>
    </row>
    <row r="1631" spans="1:13" x14ac:dyDescent="0.2">
      <c r="A1631" s="19" t="s">
        <v>985</v>
      </c>
      <c r="B1631" s="19" t="s">
        <v>14</v>
      </c>
      <c r="C1631" s="19" t="s">
        <v>15</v>
      </c>
      <c r="D1631" s="32" t="s">
        <v>986</v>
      </c>
      <c r="E1631" s="20"/>
      <c r="F1631" s="20"/>
      <c r="G1631" s="20"/>
      <c r="H1631" s="20"/>
      <c r="I1631" s="20"/>
      <c r="J1631" s="20"/>
      <c r="K1631" s="21">
        <f>K1637</f>
        <v>1</v>
      </c>
      <c r="L1631" s="21">
        <f>L1637</f>
        <v>6655</v>
      </c>
      <c r="M1631" s="21">
        <f>M1637</f>
        <v>6655</v>
      </c>
    </row>
    <row r="1632" spans="1:13" x14ac:dyDescent="0.2">
      <c r="A1632" s="9" t="s">
        <v>987</v>
      </c>
      <c r="B1632" s="10" t="s">
        <v>20</v>
      </c>
      <c r="C1632" s="10" t="s">
        <v>92</v>
      </c>
      <c r="D1632" s="13" t="s">
        <v>988</v>
      </c>
      <c r="E1632" s="11"/>
      <c r="F1632" s="11"/>
      <c r="G1632" s="11"/>
      <c r="H1632" s="11"/>
      <c r="I1632" s="11"/>
      <c r="J1632" s="11"/>
      <c r="K1632" s="12">
        <f>K1635</f>
        <v>1</v>
      </c>
      <c r="L1632" s="12">
        <f>L1635</f>
        <v>6655</v>
      </c>
      <c r="M1632" s="12">
        <f>M1635</f>
        <v>6655</v>
      </c>
    </row>
    <row r="1633" spans="1:13" x14ac:dyDescent="0.2">
      <c r="A1633" s="11"/>
      <c r="B1633" s="11"/>
      <c r="C1633" s="11"/>
      <c r="D1633" s="30"/>
      <c r="E1633" s="10" t="s">
        <v>15</v>
      </c>
      <c r="F1633" s="14">
        <v>1</v>
      </c>
      <c r="G1633" s="15">
        <v>0</v>
      </c>
      <c r="H1633" s="15">
        <v>0</v>
      </c>
      <c r="I1633" s="15">
        <v>0</v>
      </c>
      <c r="J1633" s="12">
        <f>OR(F1633&lt;&gt;0,G1633&lt;&gt;0,H1633&lt;&gt;0,I1633&lt;&gt;0)*(F1633 + (F1633 = 0))*(G1633 + (G1633 = 0))*(H1633 + (H1633 = 0))*(I1633 + (I1633 = 0))</f>
        <v>1</v>
      </c>
      <c r="K1633" s="11"/>
      <c r="L1633" s="11"/>
      <c r="M1633" s="11"/>
    </row>
    <row r="1634" spans="1:13" x14ac:dyDescent="0.2">
      <c r="A1634" s="11"/>
      <c r="B1634" s="11"/>
      <c r="C1634" s="11"/>
      <c r="D1634" s="30"/>
      <c r="E1634" s="10" t="s">
        <v>15</v>
      </c>
      <c r="F1634" s="14"/>
      <c r="G1634" s="15"/>
      <c r="H1634" s="15"/>
      <c r="I1634" s="15"/>
      <c r="J1634" s="12">
        <f>OR(F1634&lt;&gt;0,G1634&lt;&gt;0,H1634&lt;&gt;0,I1634&lt;&gt;0)*(F1634 + (F1634 = 0))*(G1634 + (G1634 = 0))*(H1634 + (H1634 = 0))*(I1634 + (I1634 = 0))</f>
        <v>0</v>
      </c>
      <c r="K1634" s="11"/>
      <c r="L1634" s="11"/>
      <c r="M1634" s="11"/>
    </row>
    <row r="1635" spans="1:13" x14ac:dyDescent="0.2">
      <c r="A1635" s="11"/>
      <c r="B1635" s="11"/>
      <c r="C1635" s="11"/>
      <c r="D1635" s="30"/>
      <c r="E1635" s="11"/>
      <c r="F1635" s="11"/>
      <c r="G1635" s="11"/>
      <c r="H1635" s="11"/>
      <c r="I1635" s="11"/>
      <c r="J1635" s="16" t="s">
        <v>989</v>
      </c>
      <c r="K1635" s="17">
        <f>SUM(J1633:J1634)*1</f>
        <v>1</v>
      </c>
      <c r="L1635" s="15">
        <v>6655</v>
      </c>
      <c r="M1635" s="17">
        <f>ROUND(K1635*L1635,2)</f>
        <v>6655</v>
      </c>
    </row>
    <row r="1636" spans="1:13" ht="1" customHeight="1" x14ac:dyDescent="0.2">
      <c r="A1636" s="18"/>
      <c r="B1636" s="18"/>
      <c r="C1636" s="18"/>
      <c r="D1636" s="31"/>
      <c r="E1636" s="18"/>
      <c r="F1636" s="18"/>
      <c r="G1636" s="18"/>
      <c r="H1636" s="18"/>
      <c r="I1636" s="18"/>
      <c r="J1636" s="18"/>
      <c r="K1636" s="18"/>
      <c r="L1636" s="18"/>
      <c r="M1636" s="18"/>
    </row>
    <row r="1637" spans="1:13" x14ac:dyDescent="0.2">
      <c r="A1637" s="11"/>
      <c r="B1637" s="11"/>
      <c r="C1637" s="11"/>
      <c r="D1637" s="30"/>
      <c r="E1637" s="11"/>
      <c r="F1637" s="11"/>
      <c r="G1637" s="11"/>
      <c r="H1637" s="11"/>
      <c r="I1637" s="11"/>
      <c r="J1637" s="16" t="s">
        <v>990</v>
      </c>
      <c r="K1637" s="15">
        <v>1</v>
      </c>
      <c r="L1637" s="17">
        <f>M1632</f>
        <v>6655</v>
      </c>
      <c r="M1637" s="17">
        <f>ROUND(K1637*L1637,2)</f>
        <v>6655</v>
      </c>
    </row>
    <row r="1638" spans="1:13" ht="1" customHeight="1" x14ac:dyDescent="0.2">
      <c r="A1638" s="18"/>
      <c r="B1638" s="18"/>
      <c r="C1638" s="18"/>
      <c r="D1638" s="31"/>
      <c r="E1638" s="18"/>
      <c r="F1638" s="18"/>
      <c r="G1638" s="18"/>
      <c r="H1638" s="18"/>
      <c r="I1638" s="18"/>
      <c r="J1638" s="18"/>
      <c r="K1638" s="18"/>
      <c r="L1638" s="18"/>
      <c r="M1638" s="18"/>
    </row>
    <row r="1639" spans="1:13" x14ac:dyDescent="0.2">
      <c r="A1639" s="19" t="s">
        <v>991</v>
      </c>
      <c r="B1639" s="19" t="s">
        <v>14</v>
      </c>
      <c r="C1639" s="19" t="s">
        <v>15</v>
      </c>
      <c r="D1639" s="32" t="s">
        <v>992</v>
      </c>
      <c r="E1639" s="20"/>
      <c r="F1639" s="20"/>
      <c r="G1639" s="20"/>
      <c r="H1639" s="20"/>
      <c r="I1639" s="20"/>
      <c r="J1639" s="20"/>
      <c r="K1639" s="21">
        <f>K1686</f>
        <v>1</v>
      </c>
      <c r="L1639" s="21">
        <f>L1686</f>
        <v>60689.86</v>
      </c>
      <c r="M1639" s="21">
        <f>M1686</f>
        <v>60689.86</v>
      </c>
    </row>
    <row r="1640" spans="1:13" x14ac:dyDescent="0.2">
      <c r="A1640" s="9" t="s">
        <v>993</v>
      </c>
      <c r="B1640" s="10" t="s">
        <v>20</v>
      </c>
      <c r="C1640" s="10" t="s">
        <v>92</v>
      </c>
      <c r="D1640" s="13" t="s">
        <v>994</v>
      </c>
      <c r="E1640" s="11"/>
      <c r="F1640" s="11"/>
      <c r="G1640" s="11"/>
      <c r="H1640" s="11"/>
      <c r="I1640" s="11"/>
      <c r="J1640" s="11"/>
      <c r="K1640" s="12">
        <f>K1644</f>
        <v>1</v>
      </c>
      <c r="L1640" s="12">
        <f>L1644</f>
        <v>2399.73</v>
      </c>
      <c r="M1640" s="12">
        <f>M1644</f>
        <v>2399.73</v>
      </c>
    </row>
    <row r="1641" spans="1:13" ht="24" x14ac:dyDescent="0.2">
      <c r="A1641" s="11"/>
      <c r="B1641" s="11"/>
      <c r="C1641" s="11"/>
      <c r="D1641" s="13" t="s">
        <v>995</v>
      </c>
      <c r="E1641" s="11"/>
      <c r="F1641" s="11"/>
      <c r="G1641" s="11"/>
      <c r="H1641" s="11"/>
      <c r="I1641" s="11"/>
      <c r="J1641" s="11"/>
      <c r="K1641" s="11"/>
      <c r="L1641" s="11"/>
      <c r="M1641" s="11"/>
    </row>
    <row r="1642" spans="1:13" x14ac:dyDescent="0.2">
      <c r="A1642" s="11"/>
      <c r="B1642" s="11"/>
      <c r="C1642" s="11"/>
      <c r="D1642" s="30"/>
      <c r="E1642" s="10" t="s">
        <v>15</v>
      </c>
      <c r="F1642" s="14">
        <v>1</v>
      </c>
      <c r="G1642" s="15">
        <v>0</v>
      </c>
      <c r="H1642" s="15">
        <v>0</v>
      </c>
      <c r="I1642" s="15">
        <v>0</v>
      </c>
      <c r="J1642" s="12">
        <f>OR(F1642&lt;&gt;0,G1642&lt;&gt;0,H1642&lt;&gt;0,I1642&lt;&gt;0)*(F1642 + (F1642 = 0))*(G1642 + (G1642 = 0))*(H1642 + (H1642 = 0))*(I1642 + (I1642 = 0))</f>
        <v>1</v>
      </c>
      <c r="K1642" s="11"/>
      <c r="L1642" s="11"/>
      <c r="M1642" s="11"/>
    </row>
    <row r="1643" spans="1:13" x14ac:dyDescent="0.2">
      <c r="A1643" s="11"/>
      <c r="B1643" s="11"/>
      <c r="C1643" s="11"/>
      <c r="D1643" s="30"/>
      <c r="E1643" s="10" t="s">
        <v>15</v>
      </c>
      <c r="F1643" s="14"/>
      <c r="G1643" s="15"/>
      <c r="H1643" s="15"/>
      <c r="I1643" s="15"/>
      <c r="J1643" s="12">
        <f>OR(F1643&lt;&gt;0,G1643&lt;&gt;0,H1643&lt;&gt;0,I1643&lt;&gt;0)*(F1643 + (F1643 = 0))*(G1643 + (G1643 = 0))*(H1643 + (H1643 = 0))*(I1643 + (I1643 = 0))</f>
        <v>0</v>
      </c>
      <c r="K1643" s="11"/>
      <c r="L1643" s="11"/>
      <c r="M1643" s="11"/>
    </row>
    <row r="1644" spans="1:13" x14ac:dyDescent="0.2">
      <c r="A1644" s="11"/>
      <c r="B1644" s="11"/>
      <c r="C1644" s="11"/>
      <c r="D1644" s="30"/>
      <c r="E1644" s="11"/>
      <c r="F1644" s="11"/>
      <c r="G1644" s="11"/>
      <c r="H1644" s="11"/>
      <c r="I1644" s="11"/>
      <c r="J1644" s="16" t="s">
        <v>996</v>
      </c>
      <c r="K1644" s="17">
        <f>SUM(J1642:J1643)*1</f>
        <v>1</v>
      </c>
      <c r="L1644" s="15">
        <v>2399.73</v>
      </c>
      <c r="M1644" s="17">
        <f>ROUND(K1644*L1644,2)</f>
        <v>2399.73</v>
      </c>
    </row>
    <row r="1645" spans="1:13" ht="1" customHeight="1" x14ac:dyDescent="0.2">
      <c r="A1645" s="18"/>
      <c r="B1645" s="18"/>
      <c r="C1645" s="18"/>
      <c r="D1645" s="31"/>
      <c r="E1645" s="18"/>
      <c r="F1645" s="18"/>
      <c r="G1645" s="18"/>
      <c r="H1645" s="18"/>
      <c r="I1645" s="18"/>
      <c r="J1645" s="18"/>
      <c r="K1645" s="18"/>
      <c r="L1645" s="18"/>
      <c r="M1645" s="18"/>
    </row>
    <row r="1646" spans="1:13" x14ac:dyDescent="0.2">
      <c r="A1646" s="9" t="s">
        <v>997</v>
      </c>
      <c r="B1646" s="10" t="s">
        <v>20</v>
      </c>
      <c r="C1646" s="10" t="s">
        <v>92</v>
      </c>
      <c r="D1646" s="13" t="s">
        <v>998</v>
      </c>
      <c r="E1646" s="11"/>
      <c r="F1646" s="11"/>
      <c r="G1646" s="11"/>
      <c r="H1646" s="11"/>
      <c r="I1646" s="11"/>
      <c r="J1646" s="11"/>
      <c r="K1646" s="12">
        <f>K1650</f>
        <v>1</v>
      </c>
      <c r="L1646" s="12">
        <f>L1650</f>
        <v>3769.45</v>
      </c>
      <c r="M1646" s="12">
        <f>M1650</f>
        <v>3769.45</v>
      </c>
    </row>
    <row r="1647" spans="1:13" ht="24" x14ac:dyDescent="0.2">
      <c r="A1647" s="11"/>
      <c r="B1647" s="11"/>
      <c r="C1647" s="11"/>
      <c r="D1647" s="13" t="s">
        <v>999</v>
      </c>
      <c r="E1647" s="11"/>
      <c r="F1647" s="11"/>
      <c r="G1647" s="11"/>
      <c r="H1647" s="11"/>
      <c r="I1647" s="11"/>
      <c r="J1647" s="11"/>
      <c r="K1647" s="11"/>
      <c r="L1647" s="11"/>
      <c r="M1647" s="11"/>
    </row>
    <row r="1648" spans="1:13" x14ac:dyDescent="0.2">
      <c r="A1648" s="11"/>
      <c r="B1648" s="11"/>
      <c r="C1648" s="11"/>
      <c r="D1648" s="30"/>
      <c r="E1648" s="10" t="s">
        <v>15</v>
      </c>
      <c r="F1648" s="14">
        <v>1</v>
      </c>
      <c r="G1648" s="15">
        <v>0</v>
      </c>
      <c r="H1648" s="15">
        <v>0</v>
      </c>
      <c r="I1648" s="15">
        <v>0</v>
      </c>
      <c r="J1648" s="12">
        <f>OR(F1648&lt;&gt;0,G1648&lt;&gt;0,H1648&lt;&gt;0,I1648&lt;&gt;0)*(F1648 + (F1648 = 0))*(G1648 + (G1648 = 0))*(H1648 + (H1648 = 0))*(I1648 + (I1648 = 0))</f>
        <v>1</v>
      </c>
      <c r="K1648" s="11"/>
      <c r="L1648" s="11"/>
      <c r="M1648" s="11"/>
    </row>
    <row r="1649" spans="1:13" x14ac:dyDescent="0.2">
      <c r="A1649" s="11"/>
      <c r="B1649" s="11"/>
      <c r="C1649" s="11"/>
      <c r="D1649" s="30"/>
      <c r="E1649" s="10" t="s">
        <v>15</v>
      </c>
      <c r="F1649" s="14"/>
      <c r="G1649" s="15"/>
      <c r="H1649" s="15"/>
      <c r="I1649" s="15"/>
      <c r="J1649" s="12">
        <f>OR(F1649&lt;&gt;0,G1649&lt;&gt;0,H1649&lt;&gt;0,I1649&lt;&gt;0)*(F1649 + (F1649 = 0))*(G1649 + (G1649 = 0))*(H1649 + (H1649 = 0))*(I1649 + (I1649 = 0))</f>
        <v>0</v>
      </c>
      <c r="K1649" s="11"/>
      <c r="L1649" s="11"/>
      <c r="M1649" s="11"/>
    </row>
    <row r="1650" spans="1:13" x14ac:dyDescent="0.2">
      <c r="A1650" s="11"/>
      <c r="B1650" s="11"/>
      <c r="C1650" s="11"/>
      <c r="D1650" s="30"/>
      <c r="E1650" s="11"/>
      <c r="F1650" s="11"/>
      <c r="G1650" s="11"/>
      <c r="H1650" s="11"/>
      <c r="I1650" s="11"/>
      <c r="J1650" s="16" t="s">
        <v>1000</v>
      </c>
      <c r="K1650" s="17">
        <f>SUM(J1648:J1649)*1</f>
        <v>1</v>
      </c>
      <c r="L1650" s="15">
        <v>3769.45</v>
      </c>
      <c r="M1650" s="17">
        <f>ROUND(K1650*L1650,2)</f>
        <v>3769.45</v>
      </c>
    </row>
    <row r="1651" spans="1:13" ht="1" customHeight="1" x14ac:dyDescent="0.2">
      <c r="A1651" s="18"/>
      <c r="B1651" s="18"/>
      <c r="C1651" s="18"/>
      <c r="D1651" s="31"/>
      <c r="E1651" s="18"/>
      <c r="F1651" s="18"/>
      <c r="G1651" s="18"/>
      <c r="H1651" s="18"/>
      <c r="I1651" s="18"/>
      <c r="J1651" s="18"/>
      <c r="K1651" s="18"/>
      <c r="L1651" s="18"/>
      <c r="M1651" s="18"/>
    </row>
    <row r="1652" spans="1:13" x14ac:dyDescent="0.2">
      <c r="A1652" s="9" t="s">
        <v>1001</v>
      </c>
      <c r="B1652" s="10" t="s">
        <v>20</v>
      </c>
      <c r="C1652" s="10" t="s">
        <v>92</v>
      </c>
      <c r="D1652" s="13" t="s">
        <v>1002</v>
      </c>
      <c r="E1652" s="11"/>
      <c r="F1652" s="11"/>
      <c r="G1652" s="11"/>
      <c r="H1652" s="11"/>
      <c r="I1652" s="11"/>
      <c r="J1652" s="11"/>
      <c r="K1652" s="12">
        <f>K1656</f>
        <v>1</v>
      </c>
      <c r="L1652" s="12">
        <f>L1656</f>
        <v>3885.13</v>
      </c>
      <c r="M1652" s="12">
        <f>M1656</f>
        <v>3885.13</v>
      </c>
    </row>
    <row r="1653" spans="1:13" x14ac:dyDescent="0.2">
      <c r="A1653" s="11"/>
      <c r="B1653" s="11"/>
      <c r="C1653" s="11"/>
      <c r="D1653" s="13" t="s">
        <v>1003</v>
      </c>
      <c r="E1653" s="11"/>
      <c r="F1653" s="11"/>
      <c r="G1653" s="11"/>
      <c r="H1653" s="11"/>
      <c r="I1653" s="11"/>
      <c r="J1653" s="11"/>
      <c r="K1653" s="11"/>
      <c r="L1653" s="11"/>
      <c r="M1653" s="11"/>
    </row>
    <row r="1654" spans="1:13" x14ac:dyDescent="0.2">
      <c r="A1654" s="11"/>
      <c r="B1654" s="11"/>
      <c r="C1654" s="11"/>
      <c r="D1654" s="30"/>
      <c r="E1654" s="10" t="s">
        <v>15</v>
      </c>
      <c r="F1654" s="14">
        <v>1</v>
      </c>
      <c r="G1654" s="15">
        <v>0</v>
      </c>
      <c r="H1654" s="15">
        <v>0</v>
      </c>
      <c r="I1654" s="15">
        <v>0</v>
      </c>
      <c r="J1654" s="12">
        <f>OR(F1654&lt;&gt;0,G1654&lt;&gt;0,H1654&lt;&gt;0,I1654&lt;&gt;0)*(F1654 + (F1654 = 0))*(G1654 + (G1654 = 0))*(H1654 + (H1654 = 0))*(I1654 + (I1654 = 0))</f>
        <v>1</v>
      </c>
      <c r="K1654" s="11"/>
      <c r="L1654" s="11"/>
      <c r="M1654" s="11"/>
    </row>
    <row r="1655" spans="1:13" x14ac:dyDescent="0.2">
      <c r="A1655" s="11"/>
      <c r="B1655" s="11"/>
      <c r="C1655" s="11"/>
      <c r="D1655" s="30"/>
      <c r="E1655" s="10" t="s">
        <v>15</v>
      </c>
      <c r="F1655" s="14"/>
      <c r="G1655" s="15"/>
      <c r="H1655" s="15"/>
      <c r="I1655" s="15"/>
      <c r="J1655" s="12">
        <f>OR(F1655&lt;&gt;0,G1655&lt;&gt;0,H1655&lt;&gt;0,I1655&lt;&gt;0)*(F1655 + (F1655 = 0))*(G1655 + (G1655 = 0))*(H1655 + (H1655 = 0))*(I1655 + (I1655 = 0))</f>
        <v>0</v>
      </c>
      <c r="K1655" s="11"/>
      <c r="L1655" s="11"/>
      <c r="M1655" s="11"/>
    </row>
    <row r="1656" spans="1:13" x14ac:dyDescent="0.2">
      <c r="A1656" s="11"/>
      <c r="B1656" s="11"/>
      <c r="C1656" s="11"/>
      <c r="D1656" s="30"/>
      <c r="E1656" s="11"/>
      <c r="F1656" s="11"/>
      <c r="G1656" s="11"/>
      <c r="H1656" s="11"/>
      <c r="I1656" s="11"/>
      <c r="J1656" s="16" t="s">
        <v>1004</v>
      </c>
      <c r="K1656" s="17">
        <f>SUM(J1654:J1655)*1</f>
        <v>1</v>
      </c>
      <c r="L1656" s="15">
        <v>3885.13</v>
      </c>
      <c r="M1656" s="17">
        <f>ROUND(K1656*L1656,2)</f>
        <v>3885.13</v>
      </c>
    </row>
    <row r="1657" spans="1:13" ht="1" customHeight="1" x14ac:dyDescent="0.2">
      <c r="A1657" s="18"/>
      <c r="B1657" s="18"/>
      <c r="C1657" s="18"/>
      <c r="D1657" s="31"/>
      <c r="E1657" s="18"/>
      <c r="F1657" s="18"/>
      <c r="G1657" s="18"/>
      <c r="H1657" s="18"/>
      <c r="I1657" s="18"/>
      <c r="J1657" s="18"/>
      <c r="K1657" s="18"/>
      <c r="L1657" s="18"/>
      <c r="M1657" s="18"/>
    </row>
    <row r="1658" spans="1:13" ht="43.25" customHeight="1" x14ac:dyDescent="0.2">
      <c r="A1658" s="9" t="s">
        <v>1005</v>
      </c>
      <c r="B1658" s="10" t="s">
        <v>20</v>
      </c>
      <c r="C1658" s="10" t="s">
        <v>21</v>
      </c>
      <c r="D1658" s="13" t="s">
        <v>1006</v>
      </c>
      <c r="E1658" s="11"/>
      <c r="F1658" s="11"/>
      <c r="G1658" s="11"/>
      <c r="H1658" s="11"/>
      <c r="I1658" s="11"/>
      <c r="J1658" s="11"/>
      <c r="K1658" s="12">
        <f>K1661</f>
        <v>565.69000000000005</v>
      </c>
      <c r="L1658" s="12">
        <f>L1661</f>
        <v>51.47</v>
      </c>
      <c r="M1658" s="12">
        <f>M1661</f>
        <v>29116.06</v>
      </c>
    </row>
    <row r="1659" spans="1:13" x14ac:dyDescent="0.2">
      <c r="A1659" s="11"/>
      <c r="B1659" s="11"/>
      <c r="C1659" s="11"/>
      <c r="D1659" s="30"/>
      <c r="E1659" s="10" t="s">
        <v>15</v>
      </c>
      <c r="F1659" s="14">
        <v>565.69000000000005</v>
      </c>
      <c r="G1659" s="15">
        <v>0</v>
      </c>
      <c r="H1659" s="15">
        <v>0</v>
      </c>
      <c r="I1659" s="15">
        <v>0</v>
      </c>
      <c r="J1659" s="12">
        <f>OR(F1659&lt;&gt;0,G1659&lt;&gt;0,H1659&lt;&gt;0,I1659&lt;&gt;0)*(F1659 + (F1659 = 0))*(G1659 + (G1659 = 0))*(H1659 + (H1659 = 0))*(I1659 + (I1659 = 0))</f>
        <v>565.69000000000005</v>
      </c>
      <c r="K1659" s="11"/>
      <c r="L1659" s="11"/>
      <c r="M1659" s="11"/>
    </row>
    <row r="1660" spans="1:13" x14ac:dyDescent="0.2">
      <c r="A1660" s="11"/>
      <c r="B1660" s="11"/>
      <c r="C1660" s="11"/>
      <c r="D1660" s="30"/>
      <c r="E1660" s="10" t="s">
        <v>15</v>
      </c>
      <c r="F1660" s="14"/>
      <c r="G1660" s="15"/>
      <c r="H1660" s="15"/>
      <c r="I1660" s="15"/>
      <c r="J1660" s="12">
        <f>OR(F1660&lt;&gt;0,G1660&lt;&gt;0,H1660&lt;&gt;0,I1660&lt;&gt;0)*(F1660 + (F1660 = 0))*(G1660 + (G1660 = 0))*(H1660 + (H1660 = 0))*(I1660 + (I1660 = 0))</f>
        <v>0</v>
      </c>
      <c r="K1660" s="11"/>
      <c r="L1660" s="11"/>
      <c r="M1660" s="11"/>
    </row>
    <row r="1661" spans="1:13" x14ac:dyDescent="0.2">
      <c r="A1661" s="11"/>
      <c r="B1661" s="11"/>
      <c r="C1661" s="11"/>
      <c r="D1661" s="30"/>
      <c r="E1661" s="11"/>
      <c r="F1661" s="11"/>
      <c r="G1661" s="11"/>
      <c r="H1661" s="11"/>
      <c r="I1661" s="11"/>
      <c r="J1661" s="16" t="s">
        <v>1007</v>
      </c>
      <c r="K1661" s="17">
        <f>SUM(J1659:J1660)*1</f>
        <v>565.69000000000005</v>
      </c>
      <c r="L1661" s="15">
        <v>51.47</v>
      </c>
      <c r="M1661" s="17">
        <f>ROUND(K1661*L1661,2)</f>
        <v>29116.06</v>
      </c>
    </row>
    <row r="1662" spans="1:13" ht="1" customHeight="1" x14ac:dyDescent="0.2">
      <c r="A1662" s="18"/>
      <c r="B1662" s="18"/>
      <c r="C1662" s="18"/>
      <c r="D1662" s="31"/>
      <c r="E1662" s="18"/>
      <c r="F1662" s="18"/>
      <c r="G1662" s="18"/>
      <c r="H1662" s="18"/>
      <c r="I1662" s="18"/>
      <c r="J1662" s="18"/>
      <c r="K1662" s="18"/>
      <c r="L1662" s="18"/>
      <c r="M1662" s="18"/>
    </row>
    <row r="1663" spans="1:13" ht="47.5" customHeight="1" x14ac:dyDescent="0.2">
      <c r="A1663" s="9" t="s">
        <v>1008</v>
      </c>
      <c r="B1663" s="10" t="s">
        <v>20</v>
      </c>
      <c r="C1663" s="10" t="s">
        <v>160</v>
      </c>
      <c r="D1663" s="13" t="s">
        <v>1009</v>
      </c>
      <c r="E1663" s="11"/>
      <c r="F1663" s="11"/>
      <c r="G1663" s="11"/>
      <c r="H1663" s="11"/>
      <c r="I1663" s="11"/>
      <c r="J1663" s="11"/>
      <c r="K1663" s="12">
        <f>K1666</f>
        <v>13</v>
      </c>
      <c r="L1663" s="12">
        <f>L1666</f>
        <v>101.08</v>
      </c>
      <c r="M1663" s="12">
        <f>M1666</f>
        <v>1314.04</v>
      </c>
    </row>
    <row r="1664" spans="1:13" x14ac:dyDescent="0.2">
      <c r="A1664" s="11"/>
      <c r="B1664" s="11"/>
      <c r="C1664" s="11"/>
      <c r="D1664" s="30"/>
      <c r="E1664" s="10" t="s">
        <v>15</v>
      </c>
      <c r="F1664" s="14">
        <v>13</v>
      </c>
      <c r="G1664" s="15">
        <v>0</v>
      </c>
      <c r="H1664" s="15">
        <v>0</v>
      </c>
      <c r="I1664" s="15">
        <v>0</v>
      </c>
      <c r="J1664" s="12">
        <f>OR(F1664&lt;&gt;0,G1664&lt;&gt;0,H1664&lt;&gt;0,I1664&lt;&gt;0)*(F1664 + (F1664 = 0))*(G1664 + (G1664 = 0))*(H1664 + (H1664 = 0))*(I1664 + (I1664 = 0))</f>
        <v>13</v>
      </c>
      <c r="K1664" s="11"/>
      <c r="L1664" s="11"/>
      <c r="M1664" s="11"/>
    </row>
    <row r="1665" spans="1:13" x14ac:dyDescent="0.2">
      <c r="A1665" s="11"/>
      <c r="B1665" s="11"/>
      <c r="C1665" s="11"/>
      <c r="D1665" s="30"/>
      <c r="E1665" s="10" t="s">
        <v>15</v>
      </c>
      <c r="F1665" s="14"/>
      <c r="G1665" s="15"/>
      <c r="H1665" s="15"/>
      <c r="I1665" s="15"/>
      <c r="J1665" s="12">
        <f>OR(F1665&lt;&gt;0,G1665&lt;&gt;0,H1665&lt;&gt;0,I1665&lt;&gt;0)*(F1665 + (F1665 = 0))*(G1665 + (G1665 = 0))*(H1665 + (H1665 = 0))*(I1665 + (I1665 = 0))</f>
        <v>0</v>
      </c>
      <c r="K1665" s="11"/>
      <c r="L1665" s="11"/>
      <c r="M1665" s="11"/>
    </row>
    <row r="1666" spans="1:13" x14ac:dyDescent="0.2">
      <c r="A1666" s="11"/>
      <c r="B1666" s="11"/>
      <c r="C1666" s="11"/>
      <c r="D1666" s="30"/>
      <c r="E1666" s="11"/>
      <c r="F1666" s="11"/>
      <c r="G1666" s="11"/>
      <c r="H1666" s="11"/>
      <c r="I1666" s="11"/>
      <c r="J1666" s="16" t="s">
        <v>1010</v>
      </c>
      <c r="K1666" s="17">
        <f>SUM(J1664:J1665)*1</f>
        <v>13</v>
      </c>
      <c r="L1666" s="15">
        <v>101.08</v>
      </c>
      <c r="M1666" s="17">
        <f>ROUND(K1666*L1666,2)</f>
        <v>1314.04</v>
      </c>
    </row>
    <row r="1667" spans="1:13" ht="1" customHeight="1" x14ac:dyDescent="0.2">
      <c r="A1667" s="18"/>
      <c r="B1667" s="18"/>
      <c r="C1667" s="18"/>
      <c r="D1667" s="31"/>
      <c r="E1667" s="18"/>
      <c r="F1667" s="18"/>
      <c r="G1667" s="18"/>
      <c r="H1667" s="18"/>
      <c r="I1667" s="18"/>
      <c r="J1667" s="18"/>
      <c r="K1667" s="18"/>
      <c r="L1667" s="18"/>
      <c r="M1667" s="18"/>
    </row>
    <row r="1668" spans="1:13" x14ac:dyDescent="0.2">
      <c r="A1668" s="9" t="s">
        <v>1011</v>
      </c>
      <c r="B1668" s="10" t="s">
        <v>20</v>
      </c>
      <c r="C1668" s="10" t="s">
        <v>160</v>
      </c>
      <c r="D1668" s="13" t="s">
        <v>1012</v>
      </c>
      <c r="E1668" s="11"/>
      <c r="F1668" s="11"/>
      <c r="G1668" s="11"/>
      <c r="H1668" s="11"/>
      <c r="I1668" s="11"/>
      <c r="J1668" s="11"/>
      <c r="K1668" s="12">
        <f>K1672</f>
        <v>21</v>
      </c>
      <c r="L1668" s="12">
        <f>L1672</f>
        <v>137.43</v>
      </c>
      <c r="M1668" s="12">
        <f>M1672</f>
        <v>2886.03</v>
      </c>
    </row>
    <row r="1669" spans="1:13" ht="24" x14ac:dyDescent="0.2">
      <c r="A1669" s="11"/>
      <c r="B1669" s="11"/>
      <c r="C1669" s="11"/>
      <c r="D1669" s="13" t="s">
        <v>1013</v>
      </c>
      <c r="E1669" s="11"/>
      <c r="F1669" s="11"/>
      <c r="G1669" s="11"/>
      <c r="H1669" s="11"/>
      <c r="I1669" s="11"/>
      <c r="J1669" s="11"/>
      <c r="K1669" s="11"/>
      <c r="L1669" s="11"/>
      <c r="M1669" s="11"/>
    </row>
    <row r="1670" spans="1:13" x14ac:dyDescent="0.2">
      <c r="A1670" s="11"/>
      <c r="B1670" s="11"/>
      <c r="C1670" s="11"/>
      <c r="D1670" s="30"/>
      <c r="E1670" s="10" t="s">
        <v>15</v>
      </c>
      <c r="F1670" s="14">
        <v>21</v>
      </c>
      <c r="G1670" s="15">
        <v>0</v>
      </c>
      <c r="H1670" s="15">
        <v>0</v>
      </c>
      <c r="I1670" s="15">
        <v>0</v>
      </c>
      <c r="J1670" s="12">
        <f>OR(F1670&lt;&gt;0,G1670&lt;&gt;0,H1670&lt;&gt;0,I1670&lt;&gt;0)*(F1670 + (F1670 = 0))*(G1670 + (G1670 = 0))*(H1670 + (H1670 = 0))*(I1670 + (I1670 = 0))</f>
        <v>21</v>
      </c>
      <c r="K1670" s="11"/>
      <c r="L1670" s="11"/>
      <c r="M1670" s="11"/>
    </row>
    <row r="1671" spans="1:13" x14ac:dyDescent="0.2">
      <c r="A1671" s="11"/>
      <c r="B1671" s="11"/>
      <c r="C1671" s="11"/>
      <c r="D1671" s="30"/>
      <c r="E1671" s="10" t="s">
        <v>15</v>
      </c>
      <c r="F1671" s="14"/>
      <c r="G1671" s="15"/>
      <c r="H1671" s="15"/>
      <c r="I1671" s="15"/>
      <c r="J1671" s="12">
        <f>OR(F1671&lt;&gt;0,G1671&lt;&gt;0,H1671&lt;&gt;0,I1671&lt;&gt;0)*(F1671 + (F1671 = 0))*(G1671 + (G1671 = 0))*(H1671 + (H1671 = 0))*(I1671 + (I1671 = 0))</f>
        <v>0</v>
      </c>
      <c r="K1671" s="11"/>
      <c r="L1671" s="11"/>
      <c r="M1671" s="11"/>
    </row>
    <row r="1672" spans="1:13" x14ac:dyDescent="0.2">
      <c r="A1672" s="11"/>
      <c r="B1672" s="11"/>
      <c r="C1672" s="11"/>
      <c r="D1672" s="30"/>
      <c r="E1672" s="11"/>
      <c r="F1672" s="11"/>
      <c r="G1672" s="11"/>
      <c r="H1672" s="11"/>
      <c r="I1672" s="11"/>
      <c r="J1672" s="16" t="s">
        <v>1014</v>
      </c>
      <c r="K1672" s="17">
        <f>SUM(J1670:J1671)*1</f>
        <v>21</v>
      </c>
      <c r="L1672" s="15">
        <v>137.43</v>
      </c>
      <c r="M1672" s="17">
        <f>ROUND(K1672*L1672,2)</f>
        <v>2886.03</v>
      </c>
    </row>
    <row r="1673" spans="1:13" ht="1" customHeight="1" x14ac:dyDescent="0.2">
      <c r="A1673" s="18"/>
      <c r="B1673" s="18"/>
      <c r="C1673" s="18"/>
      <c r="D1673" s="31"/>
      <c r="E1673" s="18"/>
      <c r="F1673" s="18"/>
      <c r="G1673" s="18"/>
      <c r="H1673" s="18"/>
      <c r="I1673" s="18"/>
      <c r="J1673" s="18"/>
      <c r="K1673" s="18"/>
      <c r="L1673" s="18"/>
      <c r="M1673" s="18"/>
    </row>
    <row r="1674" spans="1:13" x14ac:dyDescent="0.2">
      <c r="A1674" s="9" t="s">
        <v>1015</v>
      </c>
      <c r="B1674" s="10" t="s">
        <v>20</v>
      </c>
      <c r="C1674" s="10" t="s">
        <v>92</v>
      </c>
      <c r="D1674" s="13" t="s">
        <v>1016</v>
      </c>
      <c r="E1674" s="11"/>
      <c r="F1674" s="11"/>
      <c r="G1674" s="11"/>
      <c r="H1674" s="11"/>
      <c r="I1674" s="11"/>
      <c r="J1674" s="11"/>
      <c r="K1674" s="12">
        <f>K1678</f>
        <v>21</v>
      </c>
      <c r="L1674" s="12">
        <f>L1678</f>
        <v>465.32</v>
      </c>
      <c r="M1674" s="12">
        <f>M1678</f>
        <v>9771.7199999999993</v>
      </c>
    </row>
    <row r="1675" spans="1:13" x14ac:dyDescent="0.2">
      <c r="A1675" s="11"/>
      <c r="B1675" s="11"/>
      <c r="C1675" s="11"/>
      <c r="D1675" s="13" t="s">
        <v>1016</v>
      </c>
      <c r="E1675" s="11"/>
      <c r="F1675" s="11"/>
      <c r="G1675" s="11"/>
      <c r="H1675" s="11"/>
      <c r="I1675" s="11"/>
      <c r="J1675" s="11"/>
      <c r="K1675" s="11"/>
      <c r="L1675" s="11"/>
      <c r="M1675" s="11"/>
    </row>
    <row r="1676" spans="1:13" x14ac:dyDescent="0.2">
      <c r="A1676" s="11"/>
      <c r="B1676" s="11"/>
      <c r="C1676" s="11"/>
      <c r="D1676" s="30"/>
      <c r="E1676" s="10" t="s">
        <v>15</v>
      </c>
      <c r="F1676" s="14">
        <v>21</v>
      </c>
      <c r="G1676" s="15">
        <v>0</v>
      </c>
      <c r="H1676" s="15">
        <v>0</v>
      </c>
      <c r="I1676" s="15">
        <v>0</v>
      </c>
      <c r="J1676" s="12">
        <f>OR(F1676&lt;&gt;0,G1676&lt;&gt;0,H1676&lt;&gt;0,I1676&lt;&gt;0)*(F1676 + (F1676 = 0))*(G1676 + (G1676 = 0))*(H1676 + (H1676 = 0))*(I1676 + (I1676 = 0))</f>
        <v>21</v>
      </c>
      <c r="K1676" s="11"/>
      <c r="L1676" s="11"/>
      <c r="M1676" s="11"/>
    </row>
    <row r="1677" spans="1:13" x14ac:dyDescent="0.2">
      <c r="A1677" s="11"/>
      <c r="B1677" s="11"/>
      <c r="C1677" s="11"/>
      <c r="D1677" s="30"/>
      <c r="E1677" s="10" t="s">
        <v>15</v>
      </c>
      <c r="F1677" s="14"/>
      <c r="G1677" s="15"/>
      <c r="H1677" s="15"/>
      <c r="I1677" s="15"/>
      <c r="J1677" s="12">
        <f>OR(F1677&lt;&gt;0,G1677&lt;&gt;0,H1677&lt;&gt;0,I1677&lt;&gt;0)*(F1677 + (F1677 = 0))*(G1677 + (G1677 = 0))*(H1677 + (H1677 = 0))*(I1677 + (I1677 = 0))</f>
        <v>0</v>
      </c>
      <c r="K1677" s="11"/>
      <c r="L1677" s="11"/>
      <c r="M1677" s="11"/>
    </row>
    <row r="1678" spans="1:13" x14ac:dyDescent="0.2">
      <c r="A1678" s="11"/>
      <c r="B1678" s="11"/>
      <c r="C1678" s="11"/>
      <c r="D1678" s="30"/>
      <c r="E1678" s="11"/>
      <c r="F1678" s="11"/>
      <c r="G1678" s="11"/>
      <c r="H1678" s="11"/>
      <c r="I1678" s="11"/>
      <c r="J1678" s="16" t="s">
        <v>1017</v>
      </c>
      <c r="K1678" s="17">
        <f>SUM(J1676:J1677)*1</f>
        <v>21</v>
      </c>
      <c r="L1678" s="15">
        <v>465.32</v>
      </c>
      <c r="M1678" s="17">
        <f>ROUND(K1678*L1678,2)</f>
        <v>9771.7199999999993</v>
      </c>
    </row>
    <row r="1679" spans="1:13" ht="1" customHeight="1" x14ac:dyDescent="0.2">
      <c r="A1679" s="18"/>
      <c r="B1679" s="18"/>
      <c r="C1679" s="18"/>
      <c r="D1679" s="31"/>
      <c r="E1679" s="18"/>
      <c r="F1679" s="18"/>
      <c r="G1679" s="18"/>
      <c r="H1679" s="18"/>
      <c r="I1679" s="18"/>
      <c r="J1679" s="18"/>
      <c r="K1679" s="18"/>
      <c r="L1679" s="18"/>
      <c r="M1679" s="18"/>
    </row>
    <row r="1680" spans="1:13" x14ac:dyDescent="0.2">
      <c r="A1680" s="9" t="s">
        <v>1018</v>
      </c>
      <c r="B1680" s="10" t="s">
        <v>20</v>
      </c>
      <c r="C1680" s="10" t="s">
        <v>92</v>
      </c>
      <c r="D1680" s="13" t="s">
        <v>1019</v>
      </c>
      <c r="E1680" s="11"/>
      <c r="F1680" s="11"/>
      <c r="G1680" s="11"/>
      <c r="H1680" s="11"/>
      <c r="I1680" s="11"/>
      <c r="J1680" s="11"/>
      <c r="K1680" s="12">
        <f>K1684</f>
        <v>15</v>
      </c>
      <c r="L1680" s="12">
        <f>L1684</f>
        <v>503.18</v>
      </c>
      <c r="M1680" s="12">
        <f>M1684</f>
        <v>7547.7</v>
      </c>
    </row>
    <row r="1681" spans="1:13" x14ac:dyDescent="0.2">
      <c r="A1681" s="11"/>
      <c r="B1681" s="11"/>
      <c r="C1681" s="11"/>
      <c r="D1681" s="13" t="s">
        <v>1019</v>
      </c>
      <c r="E1681" s="11"/>
      <c r="F1681" s="11"/>
      <c r="G1681" s="11"/>
      <c r="H1681" s="11"/>
      <c r="I1681" s="11"/>
      <c r="J1681" s="11"/>
      <c r="K1681" s="11"/>
      <c r="L1681" s="11"/>
      <c r="M1681" s="11"/>
    </row>
    <row r="1682" spans="1:13" x14ac:dyDescent="0.2">
      <c r="A1682" s="11"/>
      <c r="B1682" s="11"/>
      <c r="C1682" s="11"/>
      <c r="D1682" s="30"/>
      <c r="E1682" s="10" t="s">
        <v>15</v>
      </c>
      <c r="F1682" s="14">
        <v>15</v>
      </c>
      <c r="G1682" s="15">
        <v>0</v>
      </c>
      <c r="H1682" s="15">
        <v>0</v>
      </c>
      <c r="I1682" s="15">
        <v>0</v>
      </c>
      <c r="J1682" s="12">
        <f>OR(F1682&lt;&gt;0,G1682&lt;&gt;0,H1682&lt;&gt;0,I1682&lt;&gt;0)*(F1682 + (F1682 = 0))*(G1682 + (G1682 = 0))*(H1682 + (H1682 = 0))*(I1682 + (I1682 = 0))</f>
        <v>15</v>
      </c>
      <c r="K1682" s="11"/>
      <c r="L1682" s="11"/>
      <c r="M1682" s="11"/>
    </row>
    <row r="1683" spans="1:13" x14ac:dyDescent="0.2">
      <c r="A1683" s="11"/>
      <c r="B1683" s="11"/>
      <c r="C1683" s="11"/>
      <c r="D1683" s="30"/>
      <c r="E1683" s="10" t="s">
        <v>15</v>
      </c>
      <c r="F1683" s="14"/>
      <c r="G1683" s="15"/>
      <c r="H1683" s="15"/>
      <c r="I1683" s="15"/>
      <c r="J1683" s="12">
        <f>OR(F1683&lt;&gt;0,G1683&lt;&gt;0,H1683&lt;&gt;0,I1683&lt;&gt;0)*(F1683 + (F1683 = 0))*(G1683 + (G1683 = 0))*(H1683 + (H1683 = 0))*(I1683 + (I1683 = 0))</f>
        <v>0</v>
      </c>
      <c r="K1683" s="11"/>
      <c r="L1683" s="11"/>
      <c r="M1683" s="11"/>
    </row>
    <row r="1684" spans="1:13" x14ac:dyDescent="0.2">
      <c r="A1684" s="11"/>
      <c r="B1684" s="11"/>
      <c r="C1684" s="11"/>
      <c r="D1684" s="30"/>
      <c r="E1684" s="11"/>
      <c r="F1684" s="11"/>
      <c r="G1684" s="11"/>
      <c r="H1684" s="11"/>
      <c r="I1684" s="11"/>
      <c r="J1684" s="16" t="s">
        <v>1020</v>
      </c>
      <c r="K1684" s="17">
        <f>SUM(J1682:J1683)*1</f>
        <v>15</v>
      </c>
      <c r="L1684" s="15">
        <v>503.18</v>
      </c>
      <c r="M1684" s="17">
        <f>ROUND(K1684*L1684,2)</f>
        <v>7547.7</v>
      </c>
    </row>
    <row r="1685" spans="1:13" ht="1" customHeight="1" x14ac:dyDescent="0.2">
      <c r="A1685" s="18"/>
      <c r="B1685" s="18"/>
      <c r="C1685" s="18"/>
      <c r="D1685" s="31"/>
      <c r="E1685" s="18"/>
      <c r="F1685" s="18"/>
      <c r="G1685" s="18"/>
      <c r="H1685" s="18"/>
      <c r="I1685" s="18"/>
      <c r="J1685" s="18"/>
      <c r="K1685" s="18"/>
      <c r="L1685" s="18"/>
      <c r="M1685" s="18"/>
    </row>
    <row r="1686" spans="1:13" x14ac:dyDescent="0.2">
      <c r="A1686" s="11"/>
      <c r="B1686" s="11"/>
      <c r="C1686" s="11"/>
      <c r="D1686" s="30"/>
      <c r="E1686" s="11"/>
      <c r="F1686" s="11"/>
      <c r="G1686" s="11"/>
      <c r="H1686" s="11"/>
      <c r="I1686" s="11"/>
      <c r="J1686" s="16" t="s">
        <v>1021</v>
      </c>
      <c r="K1686" s="15">
        <v>1</v>
      </c>
      <c r="L1686" s="17">
        <f>M1640+M1646+M1652+M1658+M1663+M1668+M1674+M1680</f>
        <v>60689.86</v>
      </c>
      <c r="M1686" s="17">
        <f>ROUND(K1686*L1686,2)</f>
        <v>60689.86</v>
      </c>
    </row>
    <row r="1687" spans="1:13" ht="1" customHeight="1" x14ac:dyDescent="0.2">
      <c r="A1687" s="18"/>
      <c r="B1687" s="18"/>
      <c r="C1687" s="18"/>
      <c r="D1687" s="31"/>
      <c r="E1687" s="18"/>
      <c r="F1687" s="18"/>
      <c r="G1687" s="18"/>
      <c r="H1687" s="18"/>
      <c r="I1687" s="18"/>
      <c r="J1687" s="18"/>
      <c r="K1687" s="18"/>
      <c r="L1687" s="18"/>
      <c r="M1687" s="18"/>
    </row>
    <row r="1688" spans="1:13" x14ac:dyDescent="0.2">
      <c r="A1688" s="19" t="s">
        <v>1022</v>
      </c>
      <c r="B1688" s="19" t="s">
        <v>14</v>
      </c>
      <c r="C1688" s="19" t="s">
        <v>15</v>
      </c>
      <c r="D1688" s="32" t="s">
        <v>1023</v>
      </c>
      <c r="E1688" s="20"/>
      <c r="F1688" s="20"/>
      <c r="G1688" s="20"/>
      <c r="H1688" s="20"/>
      <c r="I1688" s="20"/>
      <c r="J1688" s="20"/>
      <c r="K1688" s="21">
        <f>K1701</f>
        <v>1</v>
      </c>
      <c r="L1688" s="21">
        <f>L1701</f>
        <v>2444.1999999999998</v>
      </c>
      <c r="M1688" s="21">
        <f>M1701</f>
        <v>2444.1999999999998</v>
      </c>
    </row>
    <row r="1689" spans="1:13" x14ac:dyDescent="0.2">
      <c r="A1689" s="9" t="s">
        <v>1024</v>
      </c>
      <c r="B1689" s="10" t="s">
        <v>20</v>
      </c>
      <c r="C1689" s="10" t="s">
        <v>92</v>
      </c>
      <c r="D1689" s="13" t="s">
        <v>1025</v>
      </c>
      <c r="E1689" s="11"/>
      <c r="F1689" s="11"/>
      <c r="G1689" s="11"/>
      <c r="H1689" s="11"/>
      <c r="I1689" s="11"/>
      <c r="J1689" s="11"/>
      <c r="K1689" s="12">
        <f>K1693</f>
        <v>2</v>
      </c>
      <c r="L1689" s="12">
        <f>L1693</f>
        <v>459.8</v>
      </c>
      <c r="M1689" s="12">
        <f>M1693</f>
        <v>919.6</v>
      </c>
    </row>
    <row r="1690" spans="1:13" x14ac:dyDescent="0.2">
      <c r="A1690" s="11"/>
      <c r="B1690" s="11"/>
      <c r="C1690" s="11"/>
      <c r="D1690" s="13" t="s">
        <v>1025</v>
      </c>
      <c r="E1690" s="11"/>
      <c r="F1690" s="11"/>
      <c r="G1690" s="11"/>
      <c r="H1690" s="11"/>
      <c r="I1690" s="11"/>
      <c r="J1690" s="11"/>
      <c r="K1690" s="11"/>
      <c r="L1690" s="11"/>
      <c r="M1690" s="11"/>
    </row>
    <row r="1691" spans="1:13" x14ac:dyDescent="0.2">
      <c r="A1691" s="11"/>
      <c r="B1691" s="11"/>
      <c r="C1691" s="11"/>
      <c r="D1691" s="30"/>
      <c r="E1691" s="10" t="s">
        <v>15</v>
      </c>
      <c r="F1691" s="14">
        <v>2</v>
      </c>
      <c r="G1691" s="15">
        <v>0</v>
      </c>
      <c r="H1691" s="15">
        <v>0</v>
      </c>
      <c r="I1691" s="15">
        <v>0</v>
      </c>
      <c r="J1691" s="12">
        <f>OR(F1691&lt;&gt;0,G1691&lt;&gt;0,H1691&lt;&gt;0,I1691&lt;&gt;0)*(F1691 + (F1691 = 0))*(G1691 + (G1691 = 0))*(H1691 + (H1691 = 0))*(I1691 + (I1691 = 0))</f>
        <v>2</v>
      </c>
      <c r="K1691" s="11"/>
      <c r="L1691" s="11"/>
      <c r="M1691" s="11"/>
    </row>
    <row r="1692" spans="1:13" x14ac:dyDescent="0.2">
      <c r="A1692" s="11"/>
      <c r="B1692" s="11"/>
      <c r="C1692" s="11"/>
      <c r="D1692" s="30"/>
      <c r="E1692" s="10" t="s">
        <v>15</v>
      </c>
      <c r="F1692" s="14"/>
      <c r="G1692" s="15"/>
      <c r="H1692" s="15"/>
      <c r="I1692" s="15"/>
      <c r="J1692" s="12">
        <f>OR(F1692&lt;&gt;0,G1692&lt;&gt;0,H1692&lt;&gt;0,I1692&lt;&gt;0)*(F1692 + (F1692 = 0))*(G1692 + (G1692 = 0))*(H1692 + (H1692 = 0))*(I1692 + (I1692 = 0))</f>
        <v>0</v>
      </c>
      <c r="K1692" s="11"/>
      <c r="L1692" s="11"/>
      <c r="M1692" s="11"/>
    </row>
    <row r="1693" spans="1:13" x14ac:dyDescent="0.2">
      <c r="A1693" s="11"/>
      <c r="B1693" s="11"/>
      <c r="C1693" s="11"/>
      <c r="D1693" s="30"/>
      <c r="E1693" s="11"/>
      <c r="F1693" s="11"/>
      <c r="G1693" s="11"/>
      <c r="H1693" s="11"/>
      <c r="I1693" s="11"/>
      <c r="J1693" s="16" t="s">
        <v>1026</v>
      </c>
      <c r="K1693" s="17">
        <f>SUM(J1691:J1692)*1</f>
        <v>2</v>
      </c>
      <c r="L1693" s="15">
        <v>459.8</v>
      </c>
      <c r="M1693" s="17">
        <f>ROUND(K1693*L1693,2)</f>
        <v>919.6</v>
      </c>
    </row>
    <row r="1694" spans="1:13" ht="1" customHeight="1" x14ac:dyDescent="0.2">
      <c r="A1694" s="18"/>
      <c r="B1694" s="18"/>
      <c r="C1694" s="18"/>
      <c r="D1694" s="31"/>
      <c r="E1694" s="18"/>
      <c r="F1694" s="18"/>
      <c r="G1694" s="18"/>
      <c r="H1694" s="18"/>
      <c r="I1694" s="18"/>
      <c r="J1694" s="18"/>
      <c r="K1694" s="18"/>
      <c r="L1694" s="18"/>
      <c r="M1694" s="18"/>
    </row>
    <row r="1695" spans="1:13" x14ac:dyDescent="0.2">
      <c r="A1695" s="9" t="s">
        <v>1027</v>
      </c>
      <c r="B1695" s="10" t="s">
        <v>20</v>
      </c>
      <c r="C1695" s="10" t="s">
        <v>92</v>
      </c>
      <c r="D1695" s="13" t="s">
        <v>1028</v>
      </c>
      <c r="E1695" s="11"/>
      <c r="F1695" s="11"/>
      <c r="G1695" s="11"/>
      <c r="H1695" s="11"/>
      <c r="I1695" s="11"/>
      <c r="J1695" s="11"/>
      <c r="K1695" s="12">
        <f>K1699</f>
        <v>2</v>
      </c>
      <c r="L1695" s="12">
        <f>L1699</f>
        <v>762.3</v>
      </c>
      <c r="M1695" s="12">
        <f>M1699</f>
        <v>1524.6</v>
      </c>
    </row>
    <row r="1696" spans="1:13" x14ac:dyDescent="0.2">
      <c r="A1696" s="11"/>
      <c r="B1696" s="11"/>
      <c r="C1696" s="11"/>
      <c r="D1696" s="13" t="s">
        <v>1028</v>
      </c>
      <c r="E1696" s="11"/>
      <c r="F1696" s="11"/>
      <c r="G1696" s="11"/>
      <c r="H1696" s="11"/>
      <c r="I1696" s="11"/>
      <c r="J1696" s="11"/>
      <c r="K1696" s="11"/>
      <c r="L1696" s="11"/>
      <c r="M1696" s="11"/>
    </row>
    <row r="1697" spans="1:13" x14ac:dyDescent="0.2">
      <c r="A1697" s="11"/>
      <c r="B1697" s="11"/>
      <c r="C1697" s="11"/>
      <c r="D1697" s="30"/>
      <c r="E1697" s="10" t="s">
        <v>15</v>
      </c>
      <c r="F1697" s="14">
        <v>2</v>
      </c>
      <c r="G1697" s="15">
        <v>0</v>
      </c>
      <c r="H1697" s="15">
        <v>0</v>
      </c>
      <c r="I1697" s="15">
        <v>0</v>
      </c>
      <c r="J1697" s="12">
        <f>OR(F1697&lt;&gt;0,G1697&lt;&gt;0,H1697&lt;&gt;0,I1697&lt;&gt;0)*(F1697 + (F1697 = 0))*(G1697 + (G1697 = 0))*(H1697 + (H1697 = 0))*(I1697 + (I1697 = 0))</f>
        <v>2</v>
      </c>
      <c r="K1697" s="11"/>
      <c r="L1697" s="11"/>
      <c r="M1697" s="11"/>
    </row>
    <row r="1698" spans="1:13" x14ac:dyDescent="0.2">
      <c r="A1698" s="11"/>
      <c r="B1698" s="11"/>
      <c r="C1698" s="11"/>
      <c r="D1698" s="30"/>
      <c r="E1698" s="10" t="s">
        <v>15</v>
      </c>
      <c r="F1698" s="14"/>
      <c r="G1698" s="15"/>
      <c r="H1698" s="15"/>
      <c r="I1698" s="15"/>
      <c r="J1698" s="12">
        <f>OR(F1698&lt;&gt;0,G1698&lt;&gt;0,H1698&lt;&gt;0,I1698&lt;&gt;0)*(F1698 + (F1698 = 0))*(G1698 + (G1698 = 0))*(H1698 + (H1698 = 0))*(I1698 + (I1698 = 0))</f>
        <v>0</v>
      </c>
      <c r="K1698" s="11"/>
      <c r="L1698" s="11"/>
      <c r="M1698" s="11"/>
    </row>
    <row r="1699" spans="1:13" x14ac:dyDescent="0.2">
      <c r="A1699" s="11"/>
      <c r="B1699" s="11"/>
      <c r="C1699" s="11"/>
      <c r="D1699" s="30"/>
      <c r="E1699" s="11"/>
      <c r="F1699" s="11"/>
      <c r="G1699" s="11"/>
      <c r="H1699" s="11"/>
      <c r="I1699" s="11"/>
      <c r="J1699" s="16" t="s">
        <v>1029</v>
      </c>
      <c r="K1699" s="17">
        <f>SUM(J1697:J1698)*1</f>
        <v>2</v>
      </c>
      <c r="L1699" s="15">
        <v>762.3</v>
      </c>
      <c r="M1699" s="17">
        <f>ROUND(K1699*L1699,2)</f>
        <v>1524.6</v>
      </c>
    </row>
    <row r="1700" spans="1:13" ht="1" customHeight="1" x14ac:dyDescent="0.2">
      <c r="A1700" s="18"/>
      <c r="B1700" s="18"/>
      <c r="C1700" s="18"/>
      <c r="D1700" s="31"/>
      <c r="E1700" s="18"/>
      <c r="F1700" s="18"/>
      <c r="G1700" s="18"/>
      <c r="H1700" s="18"/>
      <c r="I1700" s="18"/>
      <c r="J1700" s="18"/>
      <c r="K1700" s="18"/>
      <c r="L1700" s="18"/>
      <c r="M1700" s="18"/>
    </row>
    <row r="1701" spans="1:13" x14ac:dyDescent="0.2">
      <c r="A1701" s="11"/>
      <c r="B1701" s="11"/>
      <c r="C1701" s="11"/>
      <c r="D1701" s="30"/>
      <c r="E1701" s="11"/>
      <c r="F1701" s="11"/>
      <c r="G1701" s="11"/>
      <c r="H1701" s="11"/>
      <c r="I1701" s="11"/>
      <c r="J1701" s="16" t="s">
        <v>1030</v>
      </c>
      <c r="K1701" s="15">
        <v>1</v>
      </c>
      <c r="L1701" s="17">
        <f>M1689+M1695</f>
        <v>2444.1999999999998</v>
      </c>
      <c r="M1701" s="17">
        <f>ROUND(K1701*L1701,2)</f>
        <v>2444.1999999999998</v>
      </c>
    </row>
    <row r="1702" spans="1:13" ht="1" customHeight="1" x14ac:dyDescent="0.2">
      <c r="A1702" s="18"/>
      <c r="B1702" s="18"/>
      <c r="C1702" s="18"/>
      <c r="D1702" s="31"/>
      <c r="E1702" s="18"/>
      <c r="F1702" s="18"/>
      <c r="G1702" s="18"/>
      <c r="H1702" s="18"/>
      <c r="I1702" s="18"/>
      <c r="J1702" s="18"/>
      <c r="K1702" s="18"/>
      <c r="L1702" s="18"/>
      <c r="M1702" s="18"/>
    </row>
    <row r="1703" spans="1:13" x14ac:dyDescent="0.2">
      <c r="A1703" s="19" t="s">
        <v>1031</v>
      </c>
      <c r="B1703" s="19" t="s">
        <v>14</v>
      </c>
      <c r="C1703" s="19" t="s">
        <v>15</v>
      </c>
      <c r="D1703" s="32" t="s">
        <v>1032</v>
      </c>
      <c r="E1703" s="20"/>
      <c r="F1703" s="20"/>
      <c r="G1703" s="20"/>
      <c r="H1703" s="20"/>
      <c r="I1703" s="20"/>
      <c r="J1703" s="20"/>
      <c r="K1703" s="21">
        <f>K1714</f>
        <v>1</v>
      </c>
      <c r="L1703" s="21">
        <f>L1714</f>
        <v>1064.8</v>
      </c>
      <c r="M1703" s="21">
        <f>M1714</f>
        <v>1064.8</v>
      </c>
    </row>
    <row r="1704" spans="1:13" x14ac:dyDescent="0.2">
      <c r="A1704" s="9" t="s">
        <v>1033</v>
      </c>
      <c r="B1704" s="10" t="s">
        <v>20</v>
      </c>
      <c r="C1704" s="10" t="s">
        <v>92</v>
      </c>
      <c r="D1704" s="13" t="s">
        <v>1034</v>
      </c>
      <c r="E1704" s="11"/>
      <c r="F1704" s="11"/>
      <c r="G1704" s="11"/>
      <c r="H1704" s="11"/>
      <c r="I1704" s="11"/>
      <c r="J1704" s="11"/>
      <c r="K1704" s="12">
        <f>K1707</f>
        <v>1</v>
      </c>
      <c r="L1704" s="12">
        <f>L1707</f>
        <v>701.8</v>
      </c>
      <c r="M1704" s="12">
        <f>M1707</f>
        <v>701.8</v>
      </c>
    </row>
    <row r="1705" spans="1:13" x14ac:dyDescent="0.2">
      <c r="A1705" s="11"/>
      <c r="B1705" s="11"/>
      <c r="C1705" s="11"/>
      <c r="D1705" s="30"/>
      <c r="E1705" s="10" t="s">
        <v>15</v>
      </c>
      <c r="F1705" s="14">
        <v>1</v>
      </c>
      <c r="G1705" s="15">
        <v>0</v>
      </c>
      <c r="H1705" s="15">
        <v>0</v>
      </c>
      <c r="I1705" s="15">
        <v>0</v>
      </c>
      <c r="J1705" s="12">
        <f>OR(F1705&lt;&gt;0,G1705&lt;&gt;0,H1705&lt;&gt;0,I1705&lt;&gt;0)*(F1705 + (F1705 = 0))*(G1705 + (G1705 = 0))*(H1705 + (H1705 = 0))*(I1705 + (I1705 = 0))</f>
        <v>1</v>
      </c>
      <c r="K1705" s="11"/>
      <c r="L1705" s="11"/>
      <c r="M1705" s="11"/>
    </row>
    <row r="1706" spans="1:13" x14ac:dyDescent="0.2">
      <c r="A1706" s="11"/>
      <c r="B1706" s="11"/>
      <c r="C1706" s="11"/>
      <c r="D1706" s="30"/>
      <c r="E1706" s="10" t="s">
        <v>15</v>
      </c>
      <c r="F1706" s="14"/>
      <c r="G1706" s="15"/>
      <c r="H1706" s="15"/>
      <c r="I1706" s="15"/>
      <c r="J1706" s="12">
        <f>OR(F1706&lt;&gt;0,G1706&lt;&gt;0,H1706&lt;&gt;0,I1706&lt;&gt;0)*(F1706 + (F1706 = 0))*(G1706 + (G1706 = 0))*(H1706 + (H1706 = 0))*(I1706 + (I1706 = 0))</f>
        <v>0</v>
      </c>
      <c r="K1706" s="11"/>
      <c r="L1706" s="11"/>
      <c r="M1706" s="11"/>
    </row>
    <row r="1707" spans="1:13" x14ac:dyDescent="0.2">
      <c r="A1707" s="11"/>
      <c r="B1707" s="11"/>
      <c r="C1707" s="11"/>
      <c r="D1707" s="30"/>
      <c r="E1707" s="11"/>
      <c r="F1707" s="11"/>
      <c r="G1707" s="11"/>
      <c r="H1707" s="11"/>
      <c r="I1707" s="11"/>
      <c r="J1707" s="16" t="s">
        <v>1035</v>
      </c>
      <c r="K1707" s="17">
        <f>SUM(J1705:J1706)*1</f>
        <v>1</v>
      </c>
      <c r="L1707" s="15">
        <v>701.8</v>
      </c>
      <c r="M1707" s="17">
        <f>ROUND(K1707*L1707,2)</f>
        <v>701.8</v>
      </c>
    </row>
    <row r="1708" spans="1:13" ht="1" customHeight="1" x14ac:dyDescent="0.2">
      <c r="A1708" s="18"/>
      <c r="B1708" s="18"/>
      <c r="C1708" s="18"/>
      <c r="D1708" s="31"/>
      <c r="E1708" s="18"/>
      <c r="F1708" s="18"/>
      <c r="G1708" s="18"/>
      <c r="H1708" s="18"/>
      <c r="I1708" s="18"/>
      <c r="J1708" s="18"/>
      <c r="K1708" s="18"/>
      <c r="L1708" s="18"/>
      <c r="M1708" s="18"/>
    </row>
    <row r="1709" spans="1:13" x14ac:dyDescent="0.2">
      <c r="A1709" s="9" t="s">
        <v>1036</v>
      </c>
      <c r="B1709" s="10" t="s">
        <v>20</v>
      </c>
      <c r="C1709" s="10" t="s">
        <v>92</v>
      </c>
      <c r="D1709" s="13" t="s">
        <v>1037</v>
      </c>
      <c r="E1709" s="11"/>
      <c r="F1709" s="11"/>
      <c r="G1709" s="11"/>
      <c r="H1709" s="11"/>
      <c r="I1709" s="11"/>
      <c r="J1709" s="11"/>
      <c r="K1709" s="12">
        <f>K1712</f>
        <v>1</v>
      </c>
      <c r="L1709" s="12">
        <f>L1712</f>
        <v>363</v>
      </c>
      <c r="M1709" s="12">
        <f>M1712</f>
        <v>363</v>
      </c>
    </row>
    <row r="1710" spans="1:13" x14ac:dyDescent="0.2">
      <c r="A1710" s="11"/>
      <c r="B1710" s="11"/>
      <c r="C1710" s="11"/>
      <c r="D1710" s="30"/>
      <c r="E1710" s="10" t="s">
        <v>15</v>
      </c>
      <c r="F1710" s="14">
        <v>1</v>
      </c>
      <c r="G1710" s="15">
        <v>0</v>
      </c>
      <c r="H1710" s="15">
        <v>0</v>
      </c>
      <c r="I1710" s="15">
        <v>0</v>
      </c>
      <c r="J1710" s="12">
        <f>OR(F1710&lt;&gt;0,G1710&lt;&gt;0,H1710&lt;&gt;0,I1710&lt;&gt;0)*(F1710 + (F1710 = 0))*(G1710 + (G1710 = 0))*(H1710 + (H1710 = 0))*(I1710 + (I1710 = 0))</f>
        <v>1</v>
      </c>
      <c r="K1710" s="11"/>
      <c r="L1710" s="11"/>
      <c r="M1710" s="11"/>
    </row>
    <row r="1711" spans="1:13" x14ac:dyDescent="0.2">
      <c r="A1711" s="11"/>
      <c r="B1711" s="11"/>
      <c r="C1711" s="11"/>
      <c r="D1711" s="30"/>
      <c r="E1711" s="10" t="s">
        <v>15</v>
      </c>
      <c r="F1711" s="14"/>
      <c r="G1711" s="15"/>
      <c r="H1711" s="15"/>
      <c r="I1711" s="15"/>
      <c r="J1711" s="12">
        <f>OR(F1711&lt;&gt;0,G1711&lt;&gt;0,H1711&lt;&gt;0,I1711&lt;&gt;0)*(F1711 + (F1711 = 0))*(G1711 + (G1711 = 0))*(H1711 + (H1711 = 0))*(I1711 + (I1711 = 0))</f>
        <v>0</v>
      </c>
      <c r="K1711" s="11"/>
      <c r="L1711" s="11"/>
      <c r="M1711" s="11"/>
    </row>
    <row r="1712" spans="1:13" x14ac:dyDescent="0.2">
      <c r="A1712" s="11"/>
      <c r="B1712" s="11"/>
      <c r="C1712" s="11"/>
      <c r="D1712" s="30"/>
      <c r="E1712" s="11"/>
      <c r="F1712" s="11"/>
      <c r="G1712" s="11"/>
      <c r="H1712" s="11"/>
      <c r="I1712" s="11"/>
      <c r="J1712" s="16" t="s">
        <v>1038</v>
      </c>
      <c r="K1712" s="17">
        <f>SUM(J1710:J1711)*1</f>
        <v>1</v>
      </c>
      <c r="L1712" s="15">
        <v>363</v>
      </c>
      <c r="M1712" s="17">
        <f>ROUND(K1712*L1712,2)</f>
        <v>363</v>
      </c>
    </row>
    <row r="1713" spans="1:13" ht="1" customHeight="1" x14ac:dyDescent="0.2">
      <c r="A1713" s="18"/>
      <c r="B1713" s="18"/>
      <c r="C1713" s="18"/>
      <c r="D1713" s="31"/>
      <c r="E1713" s="18"/>
      <c r="F1713" s="18"/>
      <c r="G1713" s="18"/>
      <c r="H1713" s="18"/>
      <c r="I1713" s="18"/>
      <c r="J1713" s="18"/>
      <c r="K1713" s="18"/>
      <c r="L1713" s="18"/>
      <c r="M1713" s="18"/>
    </row>
    <row r="1714" spans="1:13" x14ac:dyDescent="0.2">
      <c r="A1714" s="11"/>
      <c r="B1714" s="11"/>
      <c r="C1714" s="11"/>
      <c r="D1714" s="30"/>
      <c r="E1714" s="11"/>
      <c r="F1714" s="11"/>
      <c r="G1714" s="11"/>
      <c r="H1714" s="11"/>
      <c r="I1714" s="11"/>
      <c r="J1714" s="16" t="s">
        <v>1039</v>
      </c>
      <c r="K1714" s="15">
        <v>1</v>
      </c>
      <c r="L1714" s="17">
        <f>M1704+M1709</f>
        <v>1064.8</v>
      </c>
      <c r="M1714" s="17">
        <f>ROUND(K1714*L1714,2)</f>
        <v>1064.8</v>
      </c>
    </row>
    <row r="1715" spans="1:13" ht="1" customHeight="1" x14ac:dyDescent="0.2">
      <c r="A1715" s="18"/>
      <c r="B1715" s="18"/>
      <c r="C1715" s="18"/>
      <c r="D1715" s="31"/>
      <c r="E1715" s="18"/>
      <c r="F1715" s="18"/>
      <c r="G1715" s="18"/>
      <c r="H1715" s="18"/>
      <c r="I1715" s="18"/>
      <c r="J1715" s="18"/>
      <c r="K1715" s="18"/>
      <c r="L1715" s="18"/>
      <c r="M1715" s="18"/>
    </row>
    <row r="1716" spans="1:13" x14ac:dyDescent="0.2">
      <c r="A1716" s="19" t="s">
        <v>1040</v>
      </c>
      <c r="B1716" s="19" t="s">
        <v>14</v>
      </c>
      <c r="C1716" s="19" t="s">
        <v>15</v>
      </c>
      <c r="D1716" s="32" t="s">
        <v>1041</v>
      </c>
      <c r="E1716" s="20"/>
      <c r="F1716" s="20"/>
      <c r="G1716" s="20"/>
      <c r="H1716" s="20"/>
      <c r="I1716" s="20"/>
      <c r="J1716" s="20"/>
      <c r="K1716" s="21">
        <f>K1734</f>
        <v>1</v>
      </c>
      <c r="L1716" s="21">
        <f>L1734</f>
        <v>21598.5</v>
      </c>
      <c r="M1716" s="21">
        <f>M1734</f>
        <v>21598.5</v>
      </c>
    </row>
    <row r="1717" spans="1:13" x14ac:dyDescent="0.2">
      <c r="A1717" s="9" t="s">
        <v>1042</v>
      </c>
      <c r="B1717" s="10" t="s">
        <v>20</v>
      </c>
      <c r="C1717" s="10" t="s">
        <v>92</v>
      </c>
      <c r="D1717" s="13" t="s">
        <v>1043</v>
      </c>
      <c r="E1717" s="11"/>
      <c r="F1717" s="11"/>
      <c r="G1717" s="11"/>
      <c r="H1717" s="11"/>
      <c r="I1717" s="11"/>
      <c r="J1717" s="11"/>
      <c r="K1717" s="12">
        <f>K1721</f>
        <v>1</v>
      </c>
      <c r="L1717" s="12">
        <f>L1721</f>
        <v>9680</v>
      </c>
      <c r="M1717" s="12">
        <f>M1721</f>
        <v>9680</v>
      </c>
    </row>
    <row r="1718" spans="1:13" x14ac:dyDescent="0.2">
      <c r="A1718" s="11"/>
      <c r="B1718" s="11"/>
      <c r="C1718" s="11"/>
      <c r="D1718" s="13" t="s">
        <v>1043</v>
      </c>
      <c r="E1718" s="11"/>
      <c r="F1718" s="11"/>
      <c r="G1718" s="11"/>
      <c r="H1718" s="11"/>
      <c r="I1718" s="11"/>
      <c r="J1718" s="11"/>
      <c r="K1718" s="11"/>
      <c r="L1718" s="11"/>
      <c r="M1718" s="11"/>
    </row>
    <row r="1719" spans="1:13" x14ac:dyDescent="0.2">
      <c r="A1719" s="11"/>
      <c r="B1719" s="11"/>
      <c r="C1719" s="11"/>
      <c r="D1719" s="30"/>
      <c r="E1719" s="10" t="s">
        <v>15</v>
      </c>
      <c r="F1719" s="14">
        <v>1</v>
      </c>
      <c r="G1719" s="15">
        <v>0</v>
      </c>
      <c r="H1719" s="15">
        <v>0</v>
      </c>
      <c r="I1719" s="15">
        <v>0</v>
      </c>
      <c r="J1719" s="12">
        <f>OR(F1719&lt;&gt;0,G1719&lt;&gt;0,H1719&lt;&gt;0,I1719&lt;&gt;0)*(F1719 + (F1719 = 0))*(G1719 + (G1719 = 0))*(H1719 + (H1719 = 0))*(I1719 + (I1719 = 0))</f>
        <v>1</v>
      </c>
      <c r="K1719" s="11"/>
      <c r="L1719" s="11"/>
      <c r="M1719" s="11"/>
    </row>
    <row r="1720" spans="1:13" x14ac:dyDescent="0.2">
      <c r="A1720" s="11"/>
      <c r="B1720" s="11"/>
      <c r="C1720" s="11"/>
      <c r="D1720" s="30"/>
      <c r="E1720" s="10" t="s">
        <v>15</v>
      </c>
      <c r="F1720" s="14"/>
      <c r="G1720" s="15"/>
      <c r="H1720" s="15"/>
      <c r="I1720" s="15"/>
      <c r="J1720" s="12">
        <f>OR(F1720&lt;&gt;0,G1720&lt;&gt;0,H1720&lt;&gt;0,I1720&lt;&gt;0)*(F1720 + (F1720 = 0))*(G1720 + (G1720 = 0))*(H1720 + (H1720 = 0))*(I1720 + (I1720 = 0))</f>
        <v>0</v>
      </c>
      <c r="K1720" s="11"/>
      <c r="L1720" s="11"/>
      <c r="M1720" s="11"/>
    </row>
    <row r="1721" spans="1:13" x14ac:dyDescent="0.2">
      <c r="A1721" s="11"/>
      <c r="B1721" s="11"/>
      <c r="C1721" s="11"/>
      <c r="D1721" s="30"/>
      <c r="E1721" s="11"/>
      <c r="F1721" s="11"/>
      <c r="G1721" s="11"/>
      <c r="H1721" s="11"/>
      <c r="I1721" s="11"/>
      <c r="J1721" s="16" t="s">
        <v>1044</v>
      </c>
      <c r="K1721" s="17">
        <f>SUM(J1719:J1720)*1</f>
        <v>1</v>
      </c>
      <c r="L1721" s="15">
        <v>9680</v>
      </c>
      <c r="M1721" s="17">
        <f>ROUND(K1721*L1721,2)</f>
        <v>9680</v>
      </c>
    </row>
    <row r="1722" spans="1:13" ht="1" customHeight="1" x14ac:dyDescent="0.2">
      <c r="A1722" s="18"/>
      <c r="B1722" s="18"/>
      <c r="C1722" s="18"/>
      <c r="D1722" s="31"/>
      <c r="E1722" s="18"/>
      <c r="F1722" s="18"/>
      <c r="G1722" s="18"/>
      <c r="H1722" s="18"/>
      <c r="I1722" s="18"/>
      <c r="J1722" s="18"/>
      <c r="K1722" s="18"/>
      <c r="L1722" s="18"/>
      <c r="M1722" s="18"/>
    </row>
    <row r="1723" spans="1:13" x14ac:dyDescent="0.2">
      <c r="A1723" s="9" t="s">
        <v>1045</v>
      </c>
      <c r="B1723" s="10" t="s">
        <v>20</v>
      </c>
      <c r="C1723" s="10" t="s">
        <v>92</v>
      </c>
      <c r="D1723" s="13" t="s">
        <v>1046</v>
      </c>
      <c r="E1723" s="11"/>
      <c r="F1723" s="11"/>
      <c r="G1723" s="11"/>
      <c r="H1723" s="11"/>
      <c r="I1723" s="11"/>
      <c r="J1723" s="11"/>
      <c r="K1723" s="12">
        <f>K1726</f>
        <v>1</v>
      </c>
      <c r="L1723" s="12">
        <f>L1726</f>
        <v>9680</v>
      </c>
      <c r="M1723" s="12">
        <f>M1726</f>
        <v>9680</v>
      </c>
    </row>
    <row r="1724" spans="1:13" x14ac:dyDescent="0.2">
      <c r="A1724" s="11"/>
      <c r="B1724" s="11"/>
      <c r="C1724" s="11"/>
      <c r="D1724" s="30"/>
      <c r="E1724" s="10" t="s">
        <v>15</v>
      </c>
      <c r="F1724" s="14">
        <v>1</v>
      </c>
      <c r="G1724" s="15">
        <v>0</v>
      </c>
      <c r="H1724" s="15">
        <v>0</v>
      </c>
      <c r="I1724" s="15">
        <v>0</v>
      </c>
      <c r="J1724" s="12">
        <f>OR(F1724&lt;&gt;0,G1724&lt;&gt;0,H1724&lt;&gt;0,I1724&lt;&gt;0)*(F1724 + (F1724 = 0))*(G1724 + (G1724 = 0))*(H1724 + (H1724 = 0))*(I1724 + (I1724 = 0))</f>
        <v>1</v>
      </c>
      <c r="K1724" s="11"/>
      <c r="L1724" s="11"/>
      <c r="M1724" s="11"/>
    </row>
    <row r="1725" spans="1:13" x14ac:dyDescent="0.2">
      <c r="A1725" s="11"/>
      <c r="B1725" s="11"/>
      <c r="C1725" s="11"/>
      <c r="D1725" s="30"/>
      <c r="E1725" s="10" t="s">
        <v>15</v>
      </c>
      <c r="F1725" s="14"/>
      <c r="G1725" s="15"/>
      <c r="H1725" s="15"/>
      <c r="I1725" s="15"/>
      <c r="J1725" s="12">
        <f>OR(F1725&lt;&gt;0,G1725&lt;&gt;0,H1725&lt;&gt;0,I1725&lt;&gt;0)*(F1725 + (F1725 = 0))*(G1725 + (G1725 = 0))*(H1725 + (H1725 = 0))*(I1725 + (I1725 = 0))</f>
        <v>0</v>
      </c>
      <c r="K1725" s="11"/>
      <c r="L1725" s="11"/>
      <c r="M1725" s="11"/>
    </row>
    <row r="1726" spans="1:13" x14ac:dyDescent="0.2">
      <c r="A1726" s="11"/>
      <c r="B1726" s="11"/>
      <c r="C1726" s="11"/>
      <c r="D1726" s="30"/>
      <c r="E1726" s="11"/>
      <c r="F1726" s="11"/>
      <c r="G1726" s="11"/>
      <c r="H1726" s="11"/>
      <c r="I1726" s="11"/>
      <c r="J1726" s="16" t="s">
        <v>1047</v>
      </c>
      <c r="K1726" s="17">
        <f>SUM(J1724:J1725)*1</f>
        <v>1</v>
      </c>
      <c r="L1726" s="15">
        <v>9680</v>
      </c>
      <c r="M1726" s="17">
        <f>ROUND(K1726*L1726,2)</f>
        <v>9680</v>
      </c>
    </row>
    <row r="1727" spans="1:13" ht="1" customHeight="1" x14ac:dyDescent="0.2">
      <c r="A1727" s="18"/>
      <c r="B1727" s="18"/>
      <c r="C1727" s="18"/>
      <c r="D1727" s="31"/>
      <c r="E1727" s="18"/>
      <c r="F1727" s="18"/>
      <c r="G1727" s="18"/>
      <c r="H1727" s="18"/>
      <c r="I1727" s="18"/>
      <c r="J1727" s="18"/>
      <c r="K1727" s="18"/>
      <c r="L1727" s="18"/>
      <c r="M1727" s="18"/>
    </row>
    <row r="1728" spans="1:13" x14ac:dyDescent="0.2">
      <c r="A1728" s="9" t="s">
        <v>1048</v>
      </c>
      <c r="B1728" s="10" t="s">
        <v>20</v>
      </c>
      <c r="C1728" s="10" t="s">
        <v>92</v>
      </c>
      <c r="D1728" s="13" t="s">
        <v>1049</v>
      </c>
      <c r="E1728" s="11"/>
      <c r="F1728" s="11"/>
      <c r="G1728" s="11"/>
      <c r="H1728" s="11"/>
      <c r="I1728" s="11"/>
      <c r="J1728" s="11"/>
      <c r="K1728" s="12">
        <f>K1732</f>
        <v>1</v>
      </c>
      <c r="L1728" s="12">
        <f>L1732</f>
        <v>2238.5</v>
      </c>
      <c r="M1728" s="12">
        <f>M1732</f>
        <v>2238.5</v>
      </c>
    </row>
    <row r="1729" spans="1:13" x14ac:dyDescent="0.2">
      <c r="A1729" s="11"/>
      <c r="B1729" s="11"/>
      <c r="C1729" s="11"/>
      <c r="D1729" s="13" t="s">
        <v>1050</v>
      </c>
      <c r="E1729" s="11"/>
      <c r="F1729" s="11"/>
      <c r="G1729" s="11"/>
      <c r="H1729" s="11"/>
      <c r="I1729" s="11"/>
      <c r="J1729" s="11"/>
      <c r="K1729" s="11"/>
      <c r="L1729" s="11"/>
      <c r="M1729" s="11"/>
    </row>
    <row r="1730" spans="1:13" x14ac:dyDescent="0.2">
      <c r="A1730" s="11"/>
      <c r="B1730" s="11"/>
      <c r="C1730" s="11"/>
      <c r="D1730" s="30"/>
      <c r="E1730" s="10" t="s">
        <v>15</v>
      </c>
      <c r="F1730" s="14">
        <v>1</v>
      </c>
      <c r="G1730" s="15">
        <v>0</v>
      </c>
      <c r="H1730" s="15">
        <v>0</v>
      </c>
      <c r="I1730" s="15">
        <v>0</v>
      </c>
      <c r="J1730" s="12">
        <f>OR(F1730&lt;&gt;0,G1730&lt;&gt;0,H1730&lt;&gt;0,I1730&lt;&gt;0)*(F1730 + (F1730 = 0))*(G1730 + (G1730 = 0))*(H1730 + (H1730 = 0))*(I1730 + (I1730 = 0))</f>
        <v>1</v>
      </c>
      <c r="K1730" s="11"/>
      <c r="L1730" s="11"/>
      <c r="M1730" s="11"/>
    </row>
    <row r="1731" spans="1:13" x14ac:dyDescent="0.2">
      <c r="A1731" s="11"/>
      <c r="B1731" s="11"/>
      <c r="C1731" s="11"/>
      <c r="D1731" s="30"/>
      <c r="E1731" s="10" t="s">
        <v>15</v>
      </c>
      <c r="F1731" s="14"/>
      <c r="G1731" s="15"/>
      <c r="H1731" s="15"/>
      <c r="I1731" s="15"/>
      <c r="J1731" s="12">
        <f>OR(F1731&lt;&gt;0,G1731&lt;&gt;0,H1731&lt;&gt;0,I1731&lt;&gt;0)*(F1731 + (F1731 = 0))*(G1731 + (G1731 = 0))*(H1731 + (H1731 = 0))*(I1731 + (I1731 = 0))</f>
        <v>0</v>
      </c>
      <c r="K1731" s="11"/>
      <c r="L1731" s="11"/>
      <c r="M1731" s="11"/>
    </row>
    <row r="1732" spans="1:13" x14ac:dyDescent="0.2">
      <c r="A1732" s="11"/>
      <c r="B1732" s="11"/>
      <c r="C1732" s="11"/>
      <c r="D1732" s="30"/>
      <c r="E1732" s="11"/>
      <c r="F1732" s="11"/>
      <c r="G1732" s="11"/>
      <c r="H1732" s="11"/>
      <c r="I1732" s="11"/>
      <c r="J1732" s="16" t="s">
        <v>1051</v>
      </c>
      <c r="K1732" s="17">
        <f>SUM(J1730:J1731)*1</f>
        <v>1</v>
      </c>
      <c r="L1732" s="15">
        <v>2238.5</v>
      </c>
      <c r="M1732" s="17">
        <f>ROUND(K1732*L1732,2)</f>
        <v>2238.5</v>
      </c>
    </row>
    <row r="1733" spans="1:13" ht="1" customHeight="1" x14ac:dyDescent="0.2">
      <c r="A1733" s="18"/>
      <c r="B1733" s="18"/>
      <c r="C1733" s="18"/>
      <c r="D1733" s="31"/>
      <c r="E1733" s="18"/>
      <c r="F1733" s="18"/>
      <c r="G1733" s="18"/>
      <c r="H1733" s="18"/>
      <c r="I1733" s="18"/>
      <c r="J1733" s="18"/>
      <c r="K1733" s="18"/>
      <c r="L1733" s="18"/>
      <c r="M1733" s="18"/>
    </row>
    <row r="1734" spans="1:13" x14ac:dyDescent="0.2">
      <c r="A1734" s="11"/>
      <c r="B1734" s="11"/>
      <c r="C1734" s="11"/>
      <c r="D1734" s="30"/>
      <c r="E1734" s="11"/>
      <c r="F1734" s="11"/>
      <c r="G1734" s="11"/>
      <c r="H1734" s="11"/>
      <c r="I1734" s="11"/>
      <c r="J1734" s="16" t="s">
        <v>1052</v>
      </c>
      <c r="K1734" s="15">
        <v>1</v>
      </c>
      <c r="L1734" s="17">
        <f>M1717+M1723+M1728</f>
        <v>21598.5</v>
      </c>
      <c r="M1734" s="17">
        <f>ROUND(K1734*L1734,2)</f>
        <v>21598.5</v>
      </c>
    </row>
    <row r="1735" spans="1:13" ht="1" customHeight="1" x14ac:dyDescent="0.2">
      <c r="A1735" s="18"/>
      <c r="B1735" s="18"/>
      <c r="C1735" s="18"/>
      <c r="D1735" s="31"/>
      <c r="E1735" s="18"/>
      <c r="F1735" s="18"/>
      <c r="G1735" s="18"/>
      <c r="H1735" s="18"/>
      <c r="I1735" s="18"/>
      <c r="J1735" s="18"/>
      <c r="K1735" s="18"/>
      <c r="L1735" s="18"/>
      <c r="M1735" s="18"/>
    </row>
    <row r="1736" spans="1:13" x14ac:dyDescent="0.2">
      <c r="A1736" s="11"/>
      <c r="B1736" s="11"/>
      <c r="C1736" s="11"/>
      <c r="D1736" s="30"/>
      <c r="E1736" s="11"/>
      <c r="F1736" s="11"/>
      <c r="G1736" s="11"/>
      <c r="H1736" s="11"/>
      <c r="I1736" s="11"/>
      <c r="J1736" s="16" t="s">
        <v>1053</v>
      </c>
      <c r="K1736" s="15">
        <v>1</v>
      </c>
      <c r="L1736" s="17">
        <f>M1410+M1449+M1546+M1572+M1605+M1631+M1639+M1688+M1703+M1716</f>
        <v>219235.43</v>
      </c>
      <c r="M1736" s="17">
        <f>ROUND(K1736*L1736,2)</f>
        <v>219235.43</v>
      </c>
    </row>
    <row r="1737" spans="1:13" ht="1" customHeight="1" x14ac:dyDescent="0.2">
      <c r="A1737" s="18"/>
      <c r="B1737" s="18"/>
      <c r="C1737" s="18"/>
      <c r="D1737" s="31"/>
      <c r="E1737" s="18"/>
      <c r="F1737" s="18"/>
      <c r="G1737" s="18"/>
      <c r="H1737" s="18"/>
      <c r="I1737" s="18"/>
      <c r="J1737" s="18"/>
      <c r="K1737" s="18"/>
      <c r="L1737" s="18"/>
      <c r="M1737" s="18"/>
    </row>
    <row r="1738" spans="1:13" x14ac:dyDescent="0.2">
      <c r="A1738" s="6" t="s">
        <v>1054</v>
      </c>
      <c r="B1738" s="6" t="s">
        <v>14</v>
      </c>
      <c r="C1738" s="6" t="s">
        <v>15</v>
      </c>
      <c r="D1738" s="29" t="s">
        <v>1055</v>
      </c>
      <c r="E1738" s="7"/>
      <c r="F1738" s="7"/>
      <c r="G1738" s="7"/>
      <c r="H1738" s="7"/>
      <c r="I1738" s="7"/>
      <c r="J1738" s="7"/>
      <c r="K1738" s="8">
        <f>K1745</f>
        <v>1</v>
      </c>
      <c r="L1738" s="8">
        <f>L1745</f>
        <v>3448.5</v>
      </c>
      <c r="M1738" s="8">
        <f>M1745</f>
        <v>3448.5</v>
      </c>
    </row>
    <row r="1739" spans="1:13" x14ac:dyDescent="0.2">
      <c r="A1739" s="9" t="s">
        <v>1056</v>
      </c>
      <c r="B1739" s="10" t="s">
        <v>20</v>
      </c>
      <c r="C1739" s="10" t="s">
        <v>33</v>
      </c>
      <c r="D1739" s="13" t="s">
        <v>1057</v>
      </c>
      <c r="E1739" s="11"/>
      <c r="F1739" s="11"/>
      <c r="G1739" s="11"/>
      <c r="H1739" s="11"/>
      <c r="I1739" s="11"/>
      <c r="J1739" s="11"/>
      <c r="K1739" s="12">
        <f>K1743</f>
        <v>1</v>
      </c>
      <c r="L1739" s="12">
        <f>L1743</f>
        <v>3448.5</v>
      </c>
      <c r="M1739" s="12">
        <f>M1743</f>
        <v>3448.5</v>
      </c>
    </row>
    <row r="1740" spans="1:13" x14ac:dyDescent="0.2">
      <c r="A1740" s="11"/>
      <c r="B1740" s="11"/>
      <c r="C1740" s="11"/>
      <c r="D1740" s="13" t="s">
        <v>1057</v>
      </c>
      <c r="E1740" s="11"/>
      <c r="F1740" s="11"/>
      <c r="G1740" s="11"/>
      <c r="H1740" s="11"/>
      <c r="I1740" s="11"/>
      <c r="J1740" s="11"/>
      <c r="K1740" s="11"/>
      <c r="L1740" s="11"/>
      <c r="M1740" s="11"/>
    </row>
    <row r="1741" spans="1:13" x14ac:dyDescent="0.2">
      <c r="A1741" s="11"/>
      <c r="B1741" s="11"/>
      <c r="C1741" s="11"/>
      <c r="D1741" s="30"/>
      <c r="E1741" s="10" t="s">
        <v>1057</v>
      </c>
      <c r="F1741" s="14">
        <v>1</v>
      </c>
      <c r="G1741" s="15">
        <v>0</v>
      </c>
      <c r="H1741" s="15">
        <v>0</v>
      </c>
      <c r="I1741" s="15">
        <v>0</v>
      </c>
      <c r="J1741" s="12">
        <f>OR(F1741&lt;&gt;0,G1741&lt;&gt;0,H1741&lt;&gt;0,I1741&lt;&gt;0)*(F1741 + (F1741 = 0))*(G1741 + (G1741 = 0))*(H1741 + (H1741 = 0))*(I1741 + (I1741 = 0))</f>
        <v>1</v>
      </c>
      <c r="K1741" s="11"/>
      <c r="L1741" s="11"/>
      <c r="M1741" s="11"/>
    </row>
    <row r="1742" spans="1:13" x14ac:dyDescent="0.2">
      <c r="A1742" s="11"/>
      <c r="B1742" s="11"/>
      <c r="C1742" s="11"/>
      <c r="D1742" s="30"/>
      <c r="E1742" s="10" t="s">
        <v>15</v>
      </c>
      <c r="F1742" s="14"/>
      <c r="G1742" s="15"/>
      <c r="H1742" s="15"/>
      <c r="I1742" s="15"/>
      <c r="J1742" s="12">
        <f>OR(F1742&lt;&gt;0,G1742&lt;&gt;0,H1742&lt;&gt;0,I1742&lt;&gt;0)*(F1742 + (F1742 = 0))*(G1742 + (G1742 = 0))*(H1742 + (H1742 = 0))*(I1742 + (I1742 = 0))</f>
        <v>0</v>
      </c>
      <c r="K1742" s="11"/>
      <c r="L1742" s="11"/>
      <c r="M1742" s="11"/>
    </row>
    <row r="1743" spans="1:13" x14ac:dyDescent="0.2">
      <c r="A1743" s="11"/>
      <c r="B1743" s="11"/>
      <c r="C1743" s="11"/>
      <c r="D1743" s="30"/>
      <c r="E1743" s="11"/>
      <c r="F1743" s="11"/>
      <c r="G1743" s="11"/>
      <c r="H1743" s="11"/>
      <c r="I1743" s="11"/>
      <c r="J1743" s="16" t="s">
        <v>1058</v>
      </c>
      <c r="K1743" s="17">
        <f>SUM(J1741:J1742)*1</f>
        <v>1</v>
      </c>
      <c r="L1743" s="15">
        <v>3448.5</v>
      </c>
      <c r="M1743" s="17">
        <f>ROUND(K1743*L1743,2)</f>
        <v>3448.5</v>
      </c>
    </row>
    <row r="1744" spans="1:13" ht="1" customHeight="1" x14ac:dyDescent="0.2">
      <c r="A1744" s="18"/>
      <c r="B1744" s="18"/>
      <c r="C1744" s="18"/>
      <c r="D1744" s="31"/>
      <c r="E1744" s="18"/>
      <c r="F1744" s="18"/>
      <c r="G1744" s="18"/>
      <c r="H1744" s="18"/>
      <c r="I1744" s="18"/>
      <c r="J1744" s="18"/>
      <c r="K1744" s="18"/>
      <c r="L1744" s="18"/>
      <c r="M1744" s="18"/>
    </row>
    <row r="1745" spans="1:13" x14ac:dyDescent="0.2">
      <c r="A1745" s="11"/>
      <c r="B1745" s="11"/>
      <c r="C1745" s="11"/>
      <c r="D1745" s="30"/>
      <c r="E1745" s="11"/>
      <c r="F1745" s="11"/>
      <c r="G1745" s="11"/>
      <c r="H1745" s="11"/>
      <c r="I1745" s="11"/>
      <c r="J1745" s="16" t="s">
        <v>1059</v>
      </c>
      <c r="K1745" s="15">
        <v>1</v>
      </c>
      <c r="L1745" s="17">
        <f>M1739</f>
        <v>3448.5</v>
      </c>
      <c r="M1745" s="17">
        <f>ROUND(K1745*L1745,2)</f>
        <v>3448.5</v>
      </c>
    </row>
    <row r="1746" spans="1:13" ht="1" customHeight="1" x14ac:dyDescent="0.2">
      <c r="A1746" s="18"/>
      <c r="B1746" s="18"/>
      <c r="C1746" s="18"/>
      <c r="D1746" s="31"/>
      <c r="E1746" s="18"/>
      <c r="F1746" s="18"/>
      <c r="G1746" s="18"/>
      <c r="H1746" s="18"/>
      <c r="I1746" s="18"/>
      <c r="J1746" s="18"/>
      <c r="K1746" s="18"/>
      <c r="L1746" s="18"/>
      <c r="M1746" s="18"/>
    </row>
    <row r="1747" spans="1:13" x14ac:dyDescent="0.2">
      <c r="A1747" s="6" t="s">
        <v>1060</v>
      </c>
      <c r="B1747" s="6" t="s">
        <v>14</v>
      </c>
      <c r="C1747" s="6" t="s">
        <v>15</v>
      </c>
      <c r="D1747" s="29" t="s">
        <v>1061</v>
      </c>
      <c r="E1747" s="7"/>
      <c r="F1747" s="7"/>
      <c r="G1747" s="7"/>
      <c r="H1747" s="7"/>
      <c r="I1747" s="7"/>
      <c r="J1747" s="7"/>
      <c r="K1747" s="8">
        <f>K1790</f>
        <v>1</v>
      </c>
      <c r="L1747" s="8">
        <f>L1790</f>
        <v>3960</v>
      </c>
      <c r="M1747" s="8">
        <f>M1790</f>
        <v>3960</v>
      </c>
    </row>
    <row r="1748" spans="1:13" x14ac:dyDescent="0.2">
      <c r="A1748" s="9" t="s">
        <v>1062</v>
      </c>
      <c r="B1748" s="10" t="s">
        <v>20</v>
      </c>
      <c r="C1748" s="10" t="s">
        <v>92</v>
      </c>
      <c r="D1748" s="13" t="s">
        <v>1063</v>
      </c>
      <c r="E1748" s="11"/>
      <c r="F1748" s="11"/>
      <c r="G1748" s="11"/>
      <c r="H1748" s="11"/>
      <c r="I1748" s="11"/>
      <c r="J1748" s="11"/>
      <c r="K1748" s="12">
        <f>K1752</f>
        <v>4</v>
      </c>
      <c r="L1748" s="12">
        <f>L1752</f>
        <v>84.88</v>
      </c>
      <c r="M1748" s="12">
        <f>M1752</f>
        <v>339.52</v>
      </c>
    </row>
    <row r="1749" spans="1:13" x14ac:dyDescent="0.2">
      <c r="A1749" s="11"/>
      <c r="B1749" s="11"/>
      <c r="C1749" s="11"/>
      <c r="D1749" s="13" t="s">
        <v>1064</v>
      </c>
      <c r="E1749" s="11"/>
      <c r="F1749" s="11"/>
      <c r="G1749" s="11"/>
      <c r="H1749" s="11"/>
      <c r="I1749" s="11"/>
      <c r="J1749" s="11"/>
      <c r="K1749" s="11"/>
      <c r="L1749" s="11"/>
      <c r="M1749" s="11"/>
    </row>
    <row r="1750" spans="1:13" x14ac:dyDescent="0.2">
      <c r="A1750" s="11"/>
      <c r="B1750" s="11"/>
      <c r="C1750" s="11"/>
      <c r="D1750" s="30"/>
      <c r="E1750" s="10" t="s">
        <v>1065</v>
      </c>
      <c r="F1750" s="14">
        <v>4</v>
      </c>
      <c r="G1750" s="15">
        <v>0</v>
      </c>
      <c r="H1750" s="15">
        <v>0</v>
      </c>
      <c r="I1750" s="15">
        <v>0</v>
      </c>
      <c r="J1750" s="12">
        <f>OR(F1750&lt;&gt;0,G1750&lt;&gt;0,H1750&lt;&gt;0,I1750&lt;&gt;0)*(F1750 + (F1750 = 0))*(G1750 + (G1750 = 0))*(H1750 + (H1750 = 0))*(I1750 + (I1750 = 0))</f>
        <v>4</v>
      </c>
      <c r="K1750" s="11"/>
      <c r="L1750" s="11"/>
      <c r="M1750" s="11"/>
    </row>
    <row r="1751" spans="1:13" x14ac:dyDescent="0.2">
      <c r="A1751" s="11"/>
      <c r="B1751" s="11"/>
      <c r="C1751" s="11"/>
      <c r="D1751" s="30"/>
      <c r="E1751" s="10" t="s">
        <v>15</v>
      </c>
      <c r="F1751" s="14"/>
      <c r="G1751" s="15"/>
      <c r="H1751" s="15"/>
      <c r="I1751" s="15"/>
      <c r="J1751" s="12">
        <f>OR(F1751&lt;&gt;0,G1751&lt;&gt;0,H1751&lt;&gt;0,I1751&lt;&gt;0)*(F1751 + (F1751 = 0))*(G1751 + (G1751 = 0))*(H1751 + (H1751 = 0))*(I1751 + (I1751 = 0))</f>
        <v>0</v>
      </c>
      <c r="K1751" s="11"/>
      <c r="L1751" s="11"/>
      <c r="M1751" s="11"/>
    </row>
    <row r="1752" spans="1:13" x14ac:dyDescent="0.2">
      <c r="A1752" s="11"/>
      <c r="B1752" s="11"/>
      <c r="C1752" s="11"/>
      <c r="D1752" s="30"/>
      <c r="E1752" s="11"/>
      <c r="F1752" s="11"/>
      <c r="G1752" s="11"/>
      <c r="H1752" s="11"/>
      <c r="I1752" s="11"/>
      <c r="J1752" s="16" t="s">
        <v>1066</v>
      </c>
      <c r="K1752" s="17">
        <f>SUM(J1750:J1751)*1</f>
        <v>4</v>
      </c>
      <c r="L1752" s="15">
        <v>84.88</v>
      </c>
      <c r="M1752" s="17">
        <f>ROUND(K1752*L1752,2)</f>
        <v>339.52</v>
      </c>
    </row>
    <row r="1753" spans="1:13" ht="1" customHeight="1" x14ac:dyDescent="0.2">
      <c r="A1753" s="18"/>
      <c r="B1753" s="18"/>
      <c r="C1753" s="18"/>
      <c r="D1753" s="31"/>
      <c r="E1753" s="18"/>
      <c r="F1753" s="18"/>
      <c r="G1753" s="18"/>
      <c r="H1753" s="18"/>
      <c r="I1753" s="18"/>
      <c r="J1753" s="18"/>
      <c r="K1753" s="18"/>
      <c r="L1753" s="18"/>
      <c r="M1753" s="18"/>
    </row>
    <row r="1754" spans="1:13" x14ac:dyDescent="0.2">
      <c r="A1754" s="9" t="s">
        <v>1067</v>
      </c>
      <c r="B1754" s="10" t="s">
        <v>20</v>
      </c>
      <c r="C1754" s="10" t="s">
        <v>92</v>
      </c>
      <c r="D1754" s="13" t="s">
        <v>1068</v>
      </c>
      <c r="E1754" s="11"/>
      <c r="F1754" s="11"/>
      <c r="G1754" s="11"/>
      <c r="H1754" s="11"/>
      <c r="I1754" s="11"/>
      <c r="J1754" s="11"/>
      <c r="K1754" s="12">
        <f>K1758</f>
        <v>12</v>
      </c>
      <c r="L1754" s="12">
        <f>L1758</f>
        <v>79.64</v>
      </c>
      <c r="M1754" s="12">
        <f>M1758</f>
        <v>955.68</v>
      </c>
    </row>
    <row r="1755" spans="1:13" ht="36" x14ac:dyDescent="0.2">
      <c r="A1755" s="11"/>
      <c r="B1755" s="11"/>
      <c r="C1755" s="11"/>
      <c r="D1755" s="13" t="s">
        <v>1069</v>
      </c>
      <c r="E1755" s="11"/>
      <c r="F1755" s="11"/>
      <c r="G1755" s="11"/>
      <c r="H1755" s="11"/>
      <c r="I1755" s="11"/>
      <c r="J1755" s="11"/>
      <c r="K1755" s="11"/>
      <c r="L1755" s="11"/>
      <c r="M1755" s="11"/>
    </row>
    <row r="1756" spans="1:13" x14ac:dyDescent="0.2">
      <c r="A1756" s="11"/>
      <c r="B1756" s="11"/>
      <c r="C1756" s="11"/>
      <c r="D1756" s="30"/>
      <c r="E1756" s="10" t="s">
        <v>1070</v>
      </c>
      <c r="F1756" s="14">
        <v>12</v>
      </c>
      <c r="G1756" s="15">
        <v>0</v>
      </c>
      <c r="H1756" s="15">
        <v>0</v>
      </c>
      <c r="I1756" s="15">
        <v>0</v>
      </c>
      <c r="J1756" s="12">
        <f>OR(F1756&lt;&gt;0,G1756&lt;&gt;0,H1756&lt;&gt;0,I1756&lt;&gt;0)*(F1756 + (F1756 = 0))*(G1756 + (G1756 = 0))*(H1756 + (H1756 = 0))*(I1756 + (I1756 = 0))</f>
        <v>12</v>
      </c>
      <c r="K1756" s="11"/>
      <c r="L1756" s="11"/>
      <c r="M1756" s="11"/>
    </row>
    <row r="1757" spans="1:13" x14ac:dyDescent="0.2">
      <c r="A1757" s="11"/>
      <c r="B1757" s="11"/>
      <c r="C1757" s="11"/>
      <c r="D1757" s="30"/>
      <c r="E1757" s="10" t="s">
        <v>15</v>
      </c>
      <c r="F1757" s="14"/>
      <c r="G1757" s="15"/>
      <c r="H1757" s="15"/>
      <c r="I1757" s="15"/>
      <c r="J1757" s="12">
        <f>OR(F1757&lt;&gt;0,G1757&lt;&gt;0,H1757&lt;&gt;0,I1757&lt;&gt;0)*(F1757 + (F1757 = 0))*(G1757 + (G1757 = 0))*(H1757 + (H1757 = 0))*(I1757 + (I1757 = 0))</f>
        <v>0</v>
      </c>
      <c r="K1757" s="11"/>
      <c r="L1757" s="11"/>
      <c r="M1757" s="11"/>
    </row>
    <row r="1758" spans="1:13" x14ac:dyDescent="0.2">
      <c r="A1758" s="11"/>
      <c r="B1758" s="11"/>
      <c r="C1758" s="11"/>
      <c r="D1758" s="30"/>
      <c r="E1758" s="11"/>
      <c r="F1758" s="11"/>
      <c r="G1758" s="11"/>
      <c r="H1758" s="11"/>
      <c r="I1758" s="11"/>
      <c r="J1758" s="16" t="s">
        <v>1071</v>
      </c>
      <c r="K1758" s="17">
        <f>SUM(J1756:J1757)*1</f>
        <v>12</v>
      </c>
      <c r="L1758" s="15">
        <v>79.64</v>
      </c>
      <c r="M1758" s="17">
        <f>ROUND(K1758*L1758,2)</f>
        <v>955.68</v>
      </c>
    </row>
    <row r="1759" spans="1:13" ht="1" customHeight="1" x14ac:dyDescent="0.2">
      <c r="A1759" s="18"/>
      <c r="B1759" s="18"/>
      <c r="C1759" s="18"/>
      <c r="D1759" s="31"/>
      <c r="E1759" s="18"/>
      <c r="F1759" s="18"/>
      <c r="G1759" s="18"/>
      <c r="H1759" s="18"/>
      <c r="I1759" s="18"/>
      <c r="J1759" s="18"/>
      <c r="K1759" s="18"/>
      <c r="L1759" s="18"/>
      <c r="M1759" s="18"/>
    </row>
    <row r="1760" spans="1:13" x14ac:dyDescent="0.2">
      <c r="A1760" s="9" t="s">
        <v>1072</v>
      </c>
      <c r="B1760" s="10" t="s">
        <v>20</v>
      </c>
      <c r="C1760" s="10" t="s">
        <v>92</v>
      </c>
      <c r="D1760" s="13" t="s">
        <v>1073</v>
      </c>
      <c r="E1760" s="11"/>
      <c r="F1760" s="11"/>
      <c r="G1760" s="11"/>
      <c r="H1760" s="11"/>
      <c r="I1760" s="11"/>
      <c r="J1760" s="11"/>
      <c r="K1760" s="12">
        <f>K1764</f>
        <v>3</v>
      </c>
      <c r="L1760" s="12">
        <f>L1764</f>
        <v>61.93</v>
      </c>
      <c r="M1760" s="12">
        <f>M1764</f>
        <v>185.79</v>
      </c>
    </row>
    <row r="1761" spans="1:13" ht="24" x14ac:dyDescent="0.2">
      <c r="A1761" s="11"/>
      <c r="B1761" s="11"/>
      <c r="C1761" s="11"/>
      <c r="D1761" s="13" t="s">
        <v>1074</v>
      </c>
      <c r="E1761" s="11"/>
      <c r="F1761" s="11"/>
      <c r="G1761" s="11"/>
      <c r="H1761" s="11"/>
      <c r="I1761" s="11"/>
      <c r="J1761" s="11"/>
      <c r="K1761" s="11"/>
      <c r="L1761" s="11"/>
      <c r="M1761" s="11"/>
    </row>
    <row r="1762" spans="1:13" x14ac:dyDescent="0.2">
      <c r="A1762" s="11"/>
      <c r="B1762" s="11"/>
      <c r="C1762" s="11"/>
      <c r="D1762" s="30"/>
      <c r="E1762" s="10" t="s">
        <v>15</v>
      </c>
      <c r="F1762" s="14">
        <v>3</v>
      </c>
      <c r="G1762" s="15">
        <v>0</v>
      </c>
      <c r="H1762" s="15">
        <v>0</v>
      </c>
      <c r="I1762" s="15">
        <v>0</v>
      </c>
      <c r="J1762" s="12">
        <f>OR(F1762&lt;&gt;0,G1762&lt;&gt;0,H1762&lt;&gt;0,I1762&lt;&gt;0)*(F1762 + (F1762 = 0))*(G1762 + (G1762 = 0))*(H1762 + (H1762 = 0))*(I1762 + (I1762 = 0))</f>
        <v>3</v>
      </c>
      <c r="K1762" s="11"/>
      <c r="L1762" s="11"/>
      <c r="M1762" s="11"/>
    </row>
    <row r="1763" spans="1:13" x14ac:dyDescent="0.2">
      <c r="A1763" s="11"/>
      <c r="B1763" s="11"/>
      <c r="C1763" s="11"/>
      <c r="D1763" s="30"/>
      <c r="E1763" s="10" t="s">
        <v>15</v>
      </c>
      <c r="F1763" s="14"/>
      <c r="G1763" s="15"/>
      <c r="H1763" s="15"/>
      <c r="I1763" s="15"/>
      <c r="J1763" s="12">
        <f>OR(F1763&lt;&gt;0,G1763&lt;&gt;0,H1763&lt;&gt;0,I1763&lt;&gt;0)*(F1763 + (F1763 = 0))*(G1763 + (G1763 = 0))*(H1763 + (H1763 = 0))*(I1763 + (I1763 = 0))</f>
        <v>0</v>
      </c>
      <c r="K1763" s="11"/>
      <c r="L1763" s="11"/>
      <c r="M1763" s="11"/>
    </row>
    <row r="1764" spans="1:13" x14ac:dyDescent="0.2">
      <c r="A1764" s="11"/>
      <c r="B1764" s="11"/>
      <c r="C1764" s="11"/>
      <c r="D1764" s="30"/>
      <c r="E1764" s="11"/>
      <c r="F1764" s="11"/>
      <c r="G1764" s="11"/>
      <c r="H1764" s="11"/>
      <c r="I1764" s="11"/>
      <c r="J1764" s="16" t="s">
        <v>1075</v>
      </c>
      <c r="K1764" s="17">
        <f>SUM(J1762:J1763)*1</f>
        <v>3</v>
      </c>
      <c r="L1764" s="15">
        <v>61.93</v>
      </c>
      <c r="M1764" s="17">
        <f>ROUND(K1764*L1764,2)</f>
        <v>185.79</v>
      </c>
    </row>
    <row r="1765" spans="1:13" ht="1" customHeight="1" x14ac:dyDescent="0.2">
      <c r="A1765" s="18"/>
      <c r="B1765" s="18"/>
      <c r="C1765" s="18"/>
      <c r="D1765" s="31"/>
      <c r="E1765" s="18"/>
      <c r="F1765" s="18"/>
      <c r="G1765" s="18"/>
      <c r="H1765" s="18"/>
      <c r="I1765" s="18"/>
      <c r="J1765" s="18"/>
      <c r="K1765" s="18"/>
      <c r="L1765" s="18"/>
      <c r="M1765" s="18"/>
    </row>
    <row r="1766" spans="1:13" x14ac:dyDescent="0.2">
      <c r="A1766" s="9" t="s">
        <v>1076</v>
      </c>
      <c r="B1766" s="10" t="s">
        <v>20</v>
      </c>
      <c r="C1766" s="10" t="s">
        <v>92</v>
      </c>
      <c r="D1766" s="13" t="s">
        <v>1077</v>
      </c>
      <c r="E1766" s="11"/>
      <c r="F1766" s="11"/>
      <c r="G1766" s="11"/>
      <c r="H1766" s="11"/>
      <c r="I1766" s="11"/>
      <c r="J1766" s="11"/>
      <c r="K1766" s="12">
        <f>K1770</f>
        <v>4</v>
      </c>
      <c r="L1766" s="12">
        <f>L1770</f>
        <v>56.36</v>
      </c>
      <c r="M1766" s="12">
        <f>M1770</f>
        <v>225.44</v>
      </c>
    </row>
    <row r="1767" spans="1:13" ht="24" x14ac:dyDescent="0.2">
      <c r="A1767" s="11"/>
      <c r="B1767" s="11"/>
      <c r="C1767" s="11"/>
      <c r="D1767" s="13" t="s">
        <v>1078</v>
      </c>
      <c r="E1767" s="11"/>
      <c r="F1767" s="11"/>
      <c r="G1767" s="11"/>
      <c r="H1767" s="11"/>
      <c r="I1767" s="11"/>
      <c r="J1767" s="11"/>
      <c r="K1767" s="11"/>
      <c r="L1767" s="11"/>
      <c r="M1767" s="11"/>
    </row>
    <row r="1768" spans="1:13" x14ac:dyDescent="0.2">
      <c r="A1768" s="11"/>
      <c r="B1768" s="11"/>
      <c r="C1768" s="11"/>
      <c r="D1768" s="30"/>
      <c r="E1768" s="10" t="s">
        <v>15</v>
      </c>
      <c r="F1768" s="14">
        <v>4</v>
      </c>
      <c r="G1768" s="15">
        <v>0</v>
      </c>
      <c r="H1768" s="15">
        <v>0</v>
      </c>
      <c r="I1768" s="15">
        <v>0</v>
      </c>
      <c r="J1768" s="12">
        <f>OR(F1768&lt;&gt;0,G1768&lt;&gt;0,H1768&lt;&gt;0,I1768&lt;&gt;0)*(F1768 + (F1768 = 0))*(G1768 + (G1768 = 0))*(H1768 + (H1768 = 0))*(I1768 + (I1768 = 0))</f>
        <v>4</v>
      </c>
      <c r="K1768" s="11"/>
      <c r="L1768" s="11"/>
      <c r="M1768" s="11"/>
    </row>
    <row r="1769" spans="1:13" x14ac:dyDescent="0.2">
      <c r="A1769" s="11"/>
      <c r="B1769" s="11"/>
      <c r="C1769" s="11"/>
      <c r="D1769" s="30"/>
      <c r="E1769" s="10" t="s">
        <v>15</v>
      </c>
      <c r="F1769" s="14"/>
      <c r="G1769" s="15"/>
      <c r="H1769" s="15"/>
      <c r="I1769" s="15"/>
      <c r="J1769" s="12">
        <f>OR(F1769&lt;&gt;0,G1769&lt;&gt;0,H1769&lt;&gt;0,I1769&lt;&gt;0)*(F1769 + (F1769 = 0))*(G1769 + (G1769 = 0))*(H1769 + (H1769 = 0))*(I1769 + (I1769 = 0))</f>
        <v>0</v>
      </c>
      <c r="K1769" s="11"/>
      <c r="L1769" s="11"/>
      <c r="M1769" s="11"/>
    </row>
    <row r="1770" spans="1:13" x14ac:dyDescent="0.2">
      <c r="A1770" s="11"/>
      <c r="B1770" s="11"/>
      <c r="C1770" s="11"/>
      <c r="D1770" s="30"/>
      <c r="E1770" s="11"/>
      <c r="F1770" s="11"/>
      <c r="G1770" s="11"/>
      <c r="H1770" s="11"/>
      <c r="I1770" s="11"/>
      <c r="J1770" s="16" t="s">
        <v>1079</v>
      </c>
      <c r="K1770" s="17">
        <f>SUM(J1768:J1769)*1</f>
        <v>4</v>
      </c>
      <c r="L1770" s="15">
        <v>56.36</v>
      </c>
      <c r="M1770" s="17">
        <f>ROUND(K1770*L1770,2)</f>
        <v>225.44</v>
      </c>
    </row>
    <row r="1771" spans="1:13" ht="1" customHeight="1" x14ac:dyDescent="0.2">
      <c r="A1771" s="18"/>
      <c r="B1771" s="18"/>
      <c r="C1771" s="18"/>
      <c r="D1771" s="31"/>
      <c r="E1771" s="18"/>
      <c r="F1771" s="18"/>
      <c r="G1771" s="18"/>
      <c r="H1771" s="18"/>
      <c r="I1771" s="18"/>
      <c r="J1771" s="18"/>
      <c r="K1771" s="18"/>
      <c r="L1771" s="18"/>
      <c r="M1771" s="18"/>
    </row>
    <row r="1772" spans="1:13" x14ac:dyDescent="0.2">
      <c r="A1772" s="9" t="s">
        <v>1080</v>
      </c>
      <c r="B1772" s="10" t="s">
        <v>20</v>
      </c>
      <c r="C1772" s="10" t="s">
        <v>92</v>
      </c>
      <c r="D1772" s="13" t="s">
        <v>1081</v>
      </c>
      <c r="E1772" s="11"/>
      <c r="F1772" s="11"/>
      <c r="G1772" s="11"/>
      <c r="H1772" s="11"/>
      <c r="I1772" s="11"/>
      <c r="J1772" s="11"/>
      <c r="K1772" s="12">
        <f>K1776</f>
        <v>1</v>
      </c>
      <c r="L1772" s="12">
        <f>L1776</f>
        <v>1143.45</v>
      </c>
      <c r="M1772" s="12">
        <f>M1776</f>
        <v>1143.45</v>
      </c>
    </row>
    <row r="1773" spans="1:13" ht="36" x14ac:dyDescent="0.2">
      <c r="A1773" s="11"/>
      <c r="B1773" s="11"/>
      <c r="C1773" s="11"/>
      <c r="D1773" s="13" t="s">
        <v>1082</v>
      </c>
      <c r="E1773" s="11"/>
      <c r="F1773" s="11"/>
      <c r="G1773" s="11"/>
      <c r="H1773" s="11"/>
      <c r="I1773" s="11"/>
      <c r="J1773" s="11"/>
      <c r="K1773" s="11"/>
      <c r="L1773" s="11"/>
      <c r="M1773" s="11"/>
    </row>
    <row r="1774" spans="1:13" x14ac:dyDescent="0.2">
      <c r="A1774" s="11"/>
      <c r="B1774" s="11"/>
      <c r="C1774" s="11"/>
      <c r="D1774" s="30"/>
      <c r="E1774" s="10" t="s">
        <v>15</v>
      </c>
      <c r="F1774" s="14">
        <v>1</v>
      </c>
      <c r="G1774" s="15">
        <v>0</v>
      </c>
      <c r="H1774" s="15">
        <v>0</v>
      </c>
      <c r="I1774" s="15">
        <v>0</v>
      </c>
      <c r="J1774" s="12">
        <f>OR(F1774&lt;&gt;0,G1774&lt;&gt;0,H1774&lt;&gt;0,I1774&lt;&gt;0)*(F1774 + (F1774 = 0))*(G1774 + (G1774 = 0))*(H1774 + (H1774 = 0))*(I1774 + (I1774 = 0))</f>
        <v>1</v>
      </c>
      <c r="K1774" s="11"/>
      <c r="L1774" s="11"/>
      <c r="M1774" s="11"/>
    </row>
    <row r="1775" spans="1:13" x14ac:dyDescent="0.2">
      <c r="A1775" s="11"/>
      <c r="B1775" s="11"/>
      <c r="C1775" s="11"/>
      <c r="D1775" s="30"/>
      <c r="E1775" s="10" t="s">
        <v>15</v>
      </c>
      <c r="F1775" s="14"/>
      <c r="G1775" s="15"/>
      <c r="H1775" s="15"/>
      <c r="I1775" s="15"/>
      <c r="J1775" s="12">
        <f>OR(F1775&lt;&gt;0,G1775&lt;&gt;0,H1775&lt;&gt;0,I1775&lt;&gt;0)*(F1775 + (F1775 = 0))*(G1775 + (G1775 = 0))*(H1775 + (H1775 = 0))*(I1775 + (I1775 = 0))</f>
        <v>0</v>
      </c>
      <c r="K1775" s="11"/>
      <c r="L1775" s="11"/>
      <c r="M1775" s="11"/>
    </row>
    <row r="1776" spans="1:13" x14ac:dyDescent="0.2">
      <c r="A1776" s="11"/>
      <c r="B1776" s="11"/>
      <c r="C1776" s="11"/>
      <c r="D1776" s="30"/>
      <c r="E1776" s="11"/>
      <c r="F1776" s="11"/>
      <c r="G1776" s="11"/>
      <c r="H1776" s="11"/>
      <c r="I1776" s="11"/>
      <c r="J1776" s="16" t="s">
        <v>1083</v>
      </c>
      <c r="K1776" s="17">
        <f>SUM(J1774:J1775)*1</f>
        <v>1</v>
      </c>
      <c r="L1776" s="15">
        <v>1143.45</v>
      </c>
      <c r="M1776" s="17">
        <f>ROUND(K1776*L1776,2)</f>
        <v>1143.45</v>
      </c>
    </row>
    <row r="1777" spans="1:13" ht="1" customHeight="1" x14ac:dyDescent="0.2">
      <c r="A1777" s="18"/>
      <c r="B1777" s="18"/>
      <c r="C1777" s="18"/>
      <c r="D1777" s="31"/>
      <c r="E1777" s="18"/>
      <c r="F1777" s="18"/>
      <c r="G1777" s="18"/>
      <c r="H1777" s="18"/>
      <c r="I1777" s="18"/>
      <c r="J1777" s="18"/>
      <c r="K1777" s="18"/>
      <c r="L1777" s="18"/>
      <c r="M1777" s="18"/>
    </row>
    <row r="1778" spans="1:13" x14ac:dyDescent="0.2">
      <c r="A1778" s="9" t="s">
        <v>1084</v>
      </c>
      <c r="B1778" s="10" t="s">
        <v>20</v>
      </c>
      <c r="C1778" s="10" t="s">
        <v>92</v>
      </c>
      <c r="D1778" s="13" t="s">
        <v>1085</v>
      </c>
      <c r="E1778" s="11"/>
      <c r="F1778" s="11"/>
      <c r="G1778" s="11"/>
      <c r="H1778" s="11"/>
      <c r="I1778" s="11"/>
      <c r="J1778" s="11"/>
      <c r="K1778" s="12">
        <f>K1782</f>
        <v>3</v>
      </c>
      <c r="L1778" s="12">
        <f>L1782</f>
        <v>79.64</v>
      </c>
      <c r="M1778" s="12">
        <f>M1782</f>
        <v>238.92</v>
      </c>
    </row>
    <row r="1779" spans="1:13" ht="36" x14ac:dyDescent="0.2">
      <c r="A1779" s="11"/>
      <c r="B1779" s="11"/>
      <c r="C1779" s="11"/>
      <c r="D1779" s="13" t="s">
        <v>1086</v>
      </c>
      <c r="E1779" s="11"/>
      <c r="F1779" s="11"/>
      <c r="G1779" s="11"/>
      <c r="H1779" s="11"/>
      <c r="I1779" s="11"/>
      <c r="J1779" s="11"/>
      <c r="K1779" s="11"/>
      <c r="L1779" s="11"/>
      <c r="M1779" s="11"/>
    </row>
    <row r="1780" spans="1:13" x14ac:dyDescent="0.2">
      <c r="A1780" s="11"/>
      <c r="B1780" s="11"/>
      <c r="C1780" s="11"/>
      <c r="D1780" s="30"/>
      <c r="E1780" s="10" t="s">
        <v>1087</v>
      </c>
      <c r="F1780" s="14">
        <v>3</v>
      </c>
      <c r="G1780" s="15">
        <v>0</v>
      </c>
      <c r="H1780" s="15">
        <v>0</v>
      </c>
      <c r="I1780" s="15">
        <v>0</v>
      </c>
      <c r="J1780" s="12">
        <f>OR(F1780&lt;&gt;0,G1780&lt;&gt;0,H1780&lt;&gt;0,I1780&lt;&gt;0)*(F1780 + (F1780 = 0))*(G1780 + (G1780 = 0))*(H1780 + (H1780 = 0))*(I1780 + (I1780 = 0))</f>
        <v>3</v>
      </c>
      <c r="K1780" s="11"/>
      <c r="L1780" s="11"/>
      <c r="M1780" s="11"/>
    </row>
    <row r="1781" spans="1:13" x14ac:dyDescent="0.2">
      <c r="A1781" s="11"/>
      <c r="B1781" s="11"/>
      <c r="C1781" s="11"/>
      <c r="D1781" s="30"/>
      <c r="E1781" s="10" t="s">
        <v>15</v>
      </c>
      <c r="F1781" s="14"/>
      <c r="G1781" s="15"/>
      <c r="H1781" s="15"/>
      <c r="I1781" s="15"/>
      <c r="J1781" s="12">
        <f>OR(F1781&lt;&gt;0,G1781&lt;&gt;0,H1781&lt;&gt;0,I1781&lt;&gt;0)*(F1781 + (F1781 = 0))*(G1781 + (G1781 = 0))*(H1781 + (H1781 = 0))*(I1781 + (I1781 = 0))</f>
        <v>0</v>
      </c>
      <c r="K1781" s="11"/>
      <c r="L1781" s="11"/>
      <c r="M1781" s="11"/>
    </row>
    <row r="1782" spans="1:13" x14ac:dyDescent="0.2">
      <c r="A1782" s="11"/>
      <c r="B1782" s="11"/>
      <c r="C1782" s="11"/>
      <c r="D1782" s="30"/>
      <c r="E1782" s="11"/>
      <c r="F1782" s="11"/>
      <c r="G1782" s="11"/>
      <c r="H1782" s="11"/>
      <c r="I1782" s="11"/>
      <c r="J1782" s="16" t="s">
        <v>1088</v>
      </c>
      <c r="K1782" s="17">
        <f>SUM(J1780:J1781)*1</f>
        <v>3</v>
      </c>
      <c r="L1782" s="15">
        <v>79.64</v>
      </c>
      <c r="M1782" s="17">
        <f>ROUND(K1782*L1782,2)</f>
        <v>238.92</v>
      </c>
    </row>
    <row r="1783" spans="1:13" ht="1" customHeight="1" x14ac:dyDescent="0.2">
      <c r="A1783" s="18"/>
      <c r="B1783" s="18"/>
      <c r="C1783" s="18"/>
      <c r="D1783" s="31"/>
      <c r="E1783" s="18"/>
      <c r="F1783" s="18"/>
      <c r="G1783" s="18"/>
      <c r="H1783" s="18"/>
      <c r="I1783" s="18"/>
      <c r="J1783" s="18"/>
      <c r="K1783" s="18"/>
      <c r="L1783" s="18"/>
      <c r="M1783" s="18"/>
    </row>
    <row r="1784" spans="1:13" x14ac:dyDescent="0.2">
      <c r="A1784" s="9" t="s">
        <v>1089</v>
      </c>
      <c r="B1784" s="10" t="s">
        <v>20</v>
      </c>
      <c r="C1784" s="10" t="s">
        <v>1090</v>
      </c>
      <c r="D1784" s="13" t="s">
        <v>1091</v>
      </c>
      <c r="E1784" s="11"/>
      <c r="F1784" s="11"/>
      <c r="G1784" s="11"/>
      <c r="H1784" s="11"/>
      <c r="I1784" s="11"/>
      <c r="J1784" s="11"/>
      <c r="K1784" s="12">
        <f>K1788</f>
        <v>1</v>
      </c>
      <c r="L1784" s="12">
        <f>L1788</f>
        <v>871.2</v>
      </c>
      <c r="M1784" s="12">
        <f>M1788</f>
        <v>871.2</v>
      </c>
    </row>
    <row r="1785" spans="1:13" ht="24" x14ac:dyDescent="0.2">
      <c r="A1785" s="11"/>
      <c r="B1785" s="11"/>
      <c r="C1785" s="11"/>
      <c r="D1785" s="13" t="s">
        <v>1092</v>
      </c>
      <c r="E1785" s="11"/>
      <c r="F1785" s="11"/>
      <c r="G1785" s="11"/>
      <c r="H1785" s="11"/>
      <c r="I1785" s="11"/>
      <c r="J1785" s="11"/>
      <c r="K1785" s="11"/>
      <c r="L1785" s="11"/>
      <c r="M1785" s="11"/>
    </row>
    <row r="1786" spans="1:13" x14ac:dyDescent="0.2">
      <c r="A1786" s="11"/>
      <c r="B1786" s="11"/>
      <c r="C1786" s="11"/>
      <c r="D1786" s="30"/>
      <c r="E1786" s="10" t="s">
        <v>15</v>
      </c>
      <c r="F1786" s="14">
        <v>1</v>
      </c>
      <c r="G1786" s="15">
        <v>0</v>
      </c>
      <c r="H1786" s="15">
        <v>0</v>
      </c>
      <c r="I1786" s="15">
        <v>0</v>
      </c>
      <c r="J1786" s="12">
        <f>OR(F1786&lt;&gt;0,G1786&lt;&gt;0,H1786&lt;&gt;0,I1786&lt;&gt;0)*(F1786 + (F1786 = 0))*(G1786 + (G1786 = 0))*(H1786 + (H1786 = 0))*(I1786 + (I1786 = 0))</f>
        <v>1</v>
      </c>
      <c r="K1786" s="11"/>
      <c r="L1786" s="11"/>
      <c r="M1786" s="11"/>
    </row>
    <row r="1787" spans="1:13" x14ac:dyDescent="0.2">
      <c r="A1787" s="11"/>
      <c r="B1787" s="11"/>
      <c r="C1787" s="11"/>
      <c r="D1787" s="30"/>
      <c r="E1787" s="10" t="s">
        <v>15</v>
      </c>
      <c r="F1787" s="14"/>
      <c r="G1787" s="15"/>
      <c r="H1787" s="15"/>
      <c r="I1787" s="15"/>
      <c r="J1787" s="12">
        <f>OR(F1787&lt;&gt;0,G1787&lt;&gt;0,H1787&lt;&gt;0,I1787&lt;&gt;0)*(F1787 + (F1787 = 0))*(G1787 + (G1787 = 0))*(H1787 + (H1787 = 0))*(I1787 + (I1787 = 0))</f>
        <v>0</v>
      </c>
      <c r="K1787" s="11"/>
      <c r="L1787" s="11"/>
      <c r="M1787" s="11"/>
    </row>
    <row r="1788" spans="1:13" x14ac:dyDescent="0.2">
      <c r="A1788" s="11"/>
      <c r="B1788" s="11"/>
      <c r="C1788" s="11"/>
      <c r="D1788" s="30"/>
      <c r="E1788" s="11"/>
      <c r="F1788" s="11"/>
      <c r="G1788" s="11"/>
      <c r="H1788" s="11"/>
      <c r="I1788" s="11"/>
      <c r="J1788" s="16" t="s">
        <v>1093</v>
      </c>
      <c r="K1788" s="17">
        <f>SUM(J1786:J1787)*1</f>
        <v>1</v>
      </c>
      <c r="L1788" s="15">
        <v>871.2</v>
      </c>
      <c r="M1788" s="17">
        <f>ROUND(K1788*L1788,2)</f>
        <v>871.2</v>
      </c>
    </row>
    <row r="1789" spans="1:13" ht="1" customHeight="1" x14ac:dyDescent="0.2">
      <c r="A1789" s="18"/>
      <c r="B1789" s="18"/>
      <c r="C1789" s="18"/>
      <c r="D1789" s="31"/>
      <c r="E1789" s="18"/>
      <c r="F1789" s="18"/>
      <c r="G1789" s="18"/>
      <c r="H1789" s="18"/>
      <c r="I1789" s="18"/>
      <c r="J1789" s="18"/>
      <c r="K1789" s="18"/>
      <c r="L1789" s="18"/>
      <c r="M1789" s="18"/>
    </row>
    <row r="1790" spans="1:13" x14ac:dyDescent="0.2">
      <c r="A1790" s="11"/>
      <c r="B1790" s="11"/>
      <c r="C1790" s="11"/>
      <c r="D1790" s="30"/>
      <c r="E1790" s="11"/>
      <c r="F1790" s="11"/>
      <c r="G1790" s="11"/>
      <c r="H1790" s="11"/>
      <c r="I1790" s="11"/>
      <c r="J1790" s="16" t="s">
        <v>1094</v>
      </c>
      <c r="K1790" s="15">
        <v>1</v>
      </c>
      <c r="L1790" s="17">
        <f>M1748+M1754+M1760+M1766+M1772+M1778+M1784</f>
        <v>3960</v>
      </c>
      <c r="M1790" s="17">
        <f>ROUND(K1790*L1790,2)</f>
        <v>3960</v>
      </c>
    </row>
    <row r="1791" spans="1:13" ht="1" customHeight="1" x14ac:dyDescent="0.2">
      <c r="A1791" s="18"/>
      <c r="B1791" s="18"/>
      <c r="C1791" s="18"/>
      <c r="D1791" s="31"/>
      <c r="E1791" s="18"/>
      <c r="F1791" s="18"/>
      <c r="G1791" s="18"/>
      <c r="H1791" s="18"/>
      <c r="I1791" s="18"/>
      <c r="J1791" s="18"/>
      <c r="K1791" s="18"/>
      <c r="L1791" s="18"/>
      <c r="M1791" s="18"/>
    </row>
    <row r="1792" spans="1:13" x14ac:dyDescent="0.2">
      <c r="A1792" s="11"/>
      <c r="B1792" s="11"/>
      <c r="C1792" s="11"/>
      <c r="D1792" s="30"/>
      <c r="E1792" s="11"/>
      <c r="F1792" s="11"/>
      <c r="G1792" s="11"/>
      <c r="H1792" s="11"/>
      <c r="I1792" s="11"/>
      <c r="J1792" s="16" t="s">
        <v>1095</v>
      </c>
      <c r="K1792" s="25">
        <v>1</v>
      </c>
      <c r="L1792" s="17">
        <f>M3+M261+M1313+M1374+M1409+M1738+M1747</f>
        <v>1090988.8999999999</v>
      </c>
      <c r="M1792" s="17">
        <f>ROUND(K1792*L1792,2)</f>
        <v>1090988.8999999999</v>
      </c>
    </row>
    <row r="1793" spans="1:13" ht="1" customHeight="1" x14ac:dyDescent="0.2">
      <c r="A1793" s="18"/>
      <c r="B1793" s="18"/>
      <c r="C1793" s="18"/>
      <c r="D1793" s="31"/>
      <c r="E1793" s="18"/>
      <c r="F1793" s="18"/>
      <c r="G1793" s="18"/>
      <c r="H1793" s="18"/>
      <c r="I1793" s="18"/>
      <c r="J1793" s="18"/>
      <c r="K1793" s="18"/>
      <c r="L1793" s="18"/>
      <c r="M1793" s="18"/>
    </row>
    <row r="1794" spans="1:13" x14ac:dyDescent="0.2">
      <c r="A1794" s="2" t="s">
        <v>1096</v>
      </c>
      <c r="B1794" s="2" t="s">
        <v>14</v>
      </c>
      <c r="C1794" s="2" t="s">
        <v>15</v>
      </c>
      <c r="D1794" s="28" t="s">
        <v>1097</v>
      </c>
      <c r="E1794" s="3"/>
      <c r="F1794" s="3"/>
      <c r="G1794" s="3"/>
      <c r="H1794" s="3"/>
      <c r="I1794" s="3"/>
      <c r="J1794" s="3"/>
      <c r="K1794" s="4">
        <f>K1858</f>
        <v>1</v>
      </c>
      <c r="L1794" s="5">
        <f>L1858</f>
        <v>13909.8</v>
      </c>
      <c r="M1794" s="5">
        <f>M1858</f>
        <v>13909.8</v>
      </c>
    </row>
    <row r="1795" spans="1:13" x14ac:dyDescent="0.2">
      <c r="A1795" s="6" t="s">
        <v>1098</v>
      </c>
      <c r="B1795" s="6" t="s">
        <v>14</v>
      </c>
      <c r="C1795" s="6" t="s">
        <v>15</v>
      </c>
      <c r="D1795" s="29" t="s">
        <v>1099</v>
      </c>
      <c r="E1795" s="7"/>
      <c r="F1795" s="7"/>
      <c r="G1795" s="7"/>
      <c r="H1795" s="7"/>
      <c r="I1795" s="7"/>
      <c r="J1795" s="7"/>
      <c r="K1795" s="8">
        <f>K1814</f>
        <v>1</v>
      </c>
      <c r="L1795" s="8">
        <f>L1814</f>
        <v>7046.2</v>
      </c>
      <c r="M1795" s="8">
        <f>M1814</f>
        <v>7046.2</v>
      </c>
    </row>
    <row r="1796" spans="1:13" x14ac:dyDescent="0.2">
      <c r="A1796" s="9" t="s">
        <v>1100</v>
      </c>
      <c r="B1796" s="10" t="s">
        <v>20</v>
      </c>
      <c r="C1796" s="10" t="s">
        <v>2</v>
      </c>
      <c r="D1796" s="13" t="s">
        <v>1101</v>
      </c>
      <c r="E1796" s="11"/>
      <c r="F1796" s="11"/>
      <c r="G1796" s="11"/>
      <c r="H1796" s="11"/>
      <c r="I1796" s="11"/>
      <c r="J1796" s="11"/>
      <c r="K1796" s="12">
        <f>K1800</f>
        <v>1</v>
      </c>
      <c r="L1796" s="12">
        <f>L1800</f>
        <v>992.2</v>
      </c>
      <c r="M1796" s="12">
        <f>M1800</f>
        <v>992.2</v>
      </c>
    </row>
    <row r="1797" spans="1:13" ht="84" x14ac:dyDescent="0.2">
      <c r="A1797" s="11"/>
      <c r="B1797" s="11"/>
      <c r="C1797" s="11"/>
      <c r="D1797" s="13" t="s">
        <v>1102</v>
      </c>
      <c r="E1797" s="11"/>
      <c r="F1797" s="11"/>
      <c r="G1797" s="11"/>
      <c r="H1797" s="11"/>
      <c r="I1797" s="11"/>
      <c r="J1797" s="11"/>
      <c r="K1797" s="11"/>
      <c r="L1797" s="11"/>
      <c r="M1797" s="11"/>
    </row>
    <row r="1798" spans="1:13" x14ac:dyDescent="0.2">
      <c r="A1798" s="11"/>
      <c r="B1798" s="11"/>
      <c r="C1798" s="11"/>
      <c r="D1798" s="30"/>
      <c r="E1798" s="10" t="s">
        <v>1103</v>
      </c>
      <c r="F1798" s="14">
        <v>1</v>
      </c>
      <c r="G1798" s="15">
        <v>0</v>
      </c>
      <c r="H1798" s="15">
        <v>0</v>
      </c>
      <c r="I1798" s="15">
        <v>0</v>
      </c>
      <c r="J1798" s="12">
        <f>OR(F1798&lt;&gt;0,G1798&lt;&gt;0,H1798&lt;&gt;0,I1798&lt;&gt;0)*(F1798 + (F1798 = 0))*(G1798 + (G1798 = 0))*(H1798 + (H1798 = 0))*(I1798 + (I1798 = 0))</f>
        <v>1</v>
      </c>
      <c r="K1798" s="11"/>
      <c r="L1798" s="11"/>
      <c r="M1798" s="11"/>
    </row>
    <row r="1799" spans="1:13" x14ac:dyDescent="0.2">
      <c r="A1799" s="11"/>
      <c r="B1799" s="11"/>
      <c r="C1799" s="11"/>
      <c r="D1799" s="30"/>
      <c r="E1799" s="10" t="s">
        <v>15</v>
      </c>
      <c r="F1799" s="14"/>
      <c r="G1799" s="15"/>
      <c r="H1799" s="15"/>
      <c r="I1799" s="15"/>
      <c r="J1799" s="12">
        <f>OR(F1799&lt;&gt;0,G1799&lt;&gt;0,H1799&lt;&gt;0,I1799&lt;&gt;0)*(F1799 + (F1799 = 0))*(G1799 + (G1799 = 0))*(H1799 + (H1799 = 0))*(I1799 + (I1799 = 0))</f>
        <v>0</v>
      </c>
      <c r="K1799" s="11"/>
      <c r="L1799" s="11"/>
      <c r="M1799" s="11"/>
    </row>
    <row r="1800" spans="1:13" x14ac:dyDescent="0.2">
      <c r="A1800" s="11"/>
      <c r="B1800" s="11"/>
      <c r="C1800" s="11"/>
      <c r="D1800" s="30"/>
      <c r="E1800" s="11"/>
      <c r="F1800" s="11"/>
      <c r="G1800" s="11"/>
      <c r="H1800" s="11"/>
      <c r="I1800" s="11"/>
      <c r="J1800" s="16" t="s">
        <v>1104</v>
      </c>
      <c r="K1800" s="17">
        <f>SUM(J1798:J1799)*1</f>
        <v>1</v>
      </c>
      <c r="L1800" s="15">
        <v>992.2</v>
      </c>
      <c r="M1800" s="17">
        <f>ROUND(K1800*L1800,2)</f>
        <v>992.2</v>
      </c>
    </row>
    <row r="1801" spans="1:13" ht="1" customHeight="1" x14ac:dyDescent="0.2">
      <c r="A1801" s="18"/>
      <c r="B1801" s="18"/>
      <c r="C1801" s="18"/>
      <c r="D1801" s="31"/>
      <c r="E1801" s="18"/>
      <c r="F1801" s="18"/>
      <c r="G1801" s="18"/>
      <c r="H1801" s="18"/>
      <c r="I1801" s="18"/>
      <c r="J1801" s="18"/>
      <c r="K1801" s="18"/>
      <c r="L1801" s="18"/>
      <c r="M1801" s="18"/>
    </row>
    <row r="1802" spans="1:13" x14ac:dyDescent="0.2">
      <c r="A1802" s="9" t="s">
        <v>1105</v>
      </c>
      <c r="B1802" s="10" t="s">
        <v>20</v>
      </c>
      <c r="C1802" s="10" t="s">
        <v>2</v>
      </c>
      <c r="D1802" s="13" t="s">
        <v>1106</v>
      </c>
      <c r="E1802" s="11"/>
      <c r="F1802" s="11"/>
      <c r="G1802" s="11"/>
      <c r="H1802" s="11"/>
      <c r="I1802" s="11"/>
      <c r="J1802" s="11"/>
      <c r="K1802" s="12">
        <f>K1806</f>
        <v>1</v>
      </c>
      <c r="L1802" s="12">
        <f>L1806</f>
        <v>3690.5</v>
      </c>
      <c r="M1802" s="12">
        <f>M1806</f>
        <v>3690.5</v>
      </c>
    </row>
    <row r="1803" spans="1:13" ht="132" x14ac:dyDescent="0.2">
      <c r="A1803" s="11"/>
      <c r="B1803" s="11"/>
      <c r="C1803" s="11"/>
      <c r="D1803" s="13" t="s">
        <v>1107</v>
      </c>
      <c r="E1803" s="11"/>
      <c r="F1803" s="11"/>
      <c r="G1803" s="11"/>
      <c r="H1803" s="11"/>
      <c r="I1803" s="11"/>
      <c r="J1803" s="11"/>
      <c r="K1803" s="11"/>
      <c r="L1803" s="11"/>
      <c r="M1803" s="11"/>
    </row>
    <row r="1804" spans="1:13" x14ac:dyDescent="0.2">
      <c r="A1804" s="11"/>
      <c r="B1804" s="11"/>
      <c r="C1804" s="11"/>
      <c r="D1804" s="30"/>
      <c r="E1804" s="10" t="s">
        <v>1108</v>
      </c>
      <c r="F1804" s="14">
        <v>1</v>
      </c>
      <c r="G1804" s="15">
        <v>0</v>
      </c>
      <c r="H1804" s="15">
        <v>0</v>
      </c>
      <c r="I1804" s="15">
        <v>0</v>
      </c>
      <c r="J1804" s="12">
        <f>OR(F1804&lt;&gt;0,G1804&lt;&gt;0,H1804&lt;&gt;0,I1804&lt;&gt;0)*(F1804 + (F1804 = 0))*(G1804 + (G1804 = 0))*(H1804 + (H1804 = 0))*(I1804 + (I1804 = 0))</f>
        <v>1</v>
      </c>
      <c r="K1804" s="11"/>
      <c r="L1804" s="11"/>
      <c r="M1804" s="11"/>
    </row>
    <row r="1805" spans="1:13" x14ac:dyDescent="0.2">
      <c r="A1805" s="11"/>
      <c r="B1805" s="11"/>
      <c r="C1805" s="11"/>
      <c r="D1805" s="30"/>
      <c r="E1805" s="10" t="s">
        <v>15</v>
      </c>
      <c r="F1805" s="14"/>
      <c r="G1805" s="15"/>
      <c r="H1805" s="15"/>
      <c r="I1805" s="15"/>
      <c r="J1805" s="12">
        <f>OR(F1805&lt;&gt;0,G1805&lt;&gt;0,H1805&lt;&gt;0,I1805&lt;&gt;0)*(F1805 + (F1805 = 0))*(G1805 + (G1805 = 0))*(H1805 + (H1805 = 0))*(I1805 + (I1805 = 0))</f>
        <v>0</v>
      </c>
      <c r="K1805" s="11"/>
      <c r="L1805" s="11"/>
      <c r="M1805" s="11"/>
    </row>
    <row r="1806" spans="1:13" x14ac:dyDescent="0.2">
      <c r="A1806" s="11"/>
      <c r="B1806" s="11"/>
      <c r="C1806" s="11"/>
      <c r="D1806" s="30"/>
      <c r="E1806" s="11"/>
      <c r="F1806" s="11"/>
      <c r="G1806" s="11"/>
      <c r="H1806" s="11"/>
      <c r="I1806" s="11"/>
      <c r="J1806" s="16" t="s">
        <v>1109</v>
      </c>
      <c r="K1806" s="17">
        <f>SUM(J1804:J1805)*1</f>
        <v>1</v>
      </c>
      <c r="L1806" s="15">
        <v>3690.5</v>
      </c>
      <c r="M1806" s="17">
        <f>ROUND(K1806*L1806,2)</f>
        <v>3690.5</v>
      </c>
    </row>
    <row r="1807" spans="1:13" ht="1" customHeight="1" x14ac:dyDescent="0.2">
      <c r="A1807" s="18"/>
      <c r="B1807" s="18"/>
      <c r="C1807" s="18"/>
      <c r="D1807" s="31"/>
      <c r="E1807" s="18"/>
      <c r="F1807" s="18"/>
      <c r="G1807" s="18"/>
      <c r="H1807" s="18"/>
      <c r="I1807" s="18"/>
      <c r="J1807" s="18"/>
      <c r="K1807" s="18"/>
      <c r="L1807" s="18"/>
      <c r="M1807" s="18"/>
    </row>
    <row r="1808" spans="1:13" x14ac:dyDescent="0.2">
      <c r="A1808" s="9" t="s">
        <v>1110</v>
      </c>
      <c r="B1808" s="10" t="s">
        <v>20</v>
      </c>
      <c r="C1808" s="10" t="s">
        <v>1111</v>
      </c>
      <c r="D1808" s="13" t="s">
        <v>1112</v>
      </c>
      <c r="E1808" s="11"/>
      <c r="F1808" s="11"/>
      <c r="G1808" s="11"/>
      <c r="H1808" s="11"/>
      <c r="I1808" s="11"/>
      <c r="J1808" s="11"/>
      <c r="K1808" s="12">
        <f>K1812</f>
        <v>1630</v>
      </c>
      <c r="L1808" s="12">
        <f>L1812</f>
        <v>1.45</v>
      </c>
      <c r="M1808" s="12">
        <f>M1812</f>
        <v>2363.5</v>
      </c>
    </row>
    <row r="1809" spans="1:13" ht="132" x14ac:dyDescent="0.2">
      <c r="A1809" s="11"/>
      <c r="B1809" s="11"/>
      <c r="C1809" s="11"/>
      <c r="D1809" s="13" t="s">
        <v>1113</v>
      </c>
      <c r="E1809" s="11"/>
      <c r="F1809" s="11"/>
      <c r="G1809" s="11"/>
      <c r="H1809" s="11"/>
      <c r="I1809" s="11"/>
      <c r="J1809" s="11"/>
      <c r="K1809" s="11"/>
      <c r="L1809" s="11"/>
      <c r="M1809" s="11"/>
    </row>
    <row r="1810" spans="1:13" x14ac:dyDescent="0.2">
      <c r="A1810" s="11"/>
      <c r="B1810" s="11"/>
      <c r="C1810" s="11"/>
      <c r="D1810" s="30"/>
      <c r="E1810" s="10" t="s">
        <v>1114</v>
      </c>
      <c r="F1810" s="14">
        <v>0</v>
      </c>
      <c r="G1810" s="15">
        <v>1630</v>
      </c>
      <c r="H1810" s="15">
        <v>0</v>
      </c>
      <c r="I1810" s="15">
        <v>0</v>
      </c>
      <c r="J1810" s="12">
        <f>OR(F1810&lt;&gt;0,G1810&lt;&gt;0,H1810&lt;&gt;0,I1810&lt;&gt;0)*(F1810 + (F1810 = 0))*(G1810 + (G1810 = 0))*(H1810 + (H1810 = 0))*(I1810 + (I1810 = 0))</f>
        <v>1630</v>
      </c>
      <c r="K1810" s="11"/>
      <c r="L1810" s="11"/>
      <c r="M1810" s="11"/>
    </row>
    <row r="1811" spans="1:13" x14ac:dyDescent="0.2">
      <c r="A1811" s="11"/>
      <c r="B1811" s="11"/>
      <c r="C1811" s="11"/>
      <c r="D1811" s="30"/>
      <c r="E1811" s="10" t="s">
        <v>15</v>
      </c>
      <c r="F1811" s="14"/>
      <c r="G1811" s="15"/>
      <c r="H1811" s="15"/>
      <c r="I1811" s="15"/>
      <c r="J1811" s="12">
        <f>OR(F1811&lt;&gt;0,G1811&lt;&gt;0,H1811&lt;&gt;0,I1811&lt;&gt;0)*(F1811 + (F1811 = 0))*(G1811 + (G1811 = 0))*(H1811 + (H1811 = 0))*(I1811 + (I1811 = 0))</f>
        <v>0</v>
      </c>
      <c r="K1811" s="11"/>
      <c r="L1811" s="11"/>
      <c r="M1811" s="11"/>
    </row>
    <row r="1812" spans="1:13" x14ac:dyDescent="0.2">
      <c r="A1812" s="11"/>
      <c r="B1812" s="11"/>
      <c r="C1812" s="11"/>
      <c r="D1812" s="30"/>
      <c r="E1812" s="11"/>
      <c r="F1812" s="11"/>
      <c r="G1812" s="11"/>
      <c r="H1812" s="11"/>
      <c r="I1812" s="11"/>
      <c r="J1812" s="16" t="s">
        <v>1115</v>
      </c>
      <c r="K1812" s="17">
        <f>SUM(J1810:J1811)*1</f>
        <v>1630</v>
      </c>
      <c r="L1812" s="15">
        <v>1.45</v>
      </c>
      <c r="M1812" s="17">
        <f>ROUND(K1812*L1812,2)</f>
        <v>2363.5</v>
      </c>
    </row>
    <row r="1813" spans="1:13" ht="1" customHeight="1" x14ac:dyDescent="0.2">
      <c r="A1813" s="18"/>
      <c r="B1813" s="18"/>
      <c r="C1813" s="18"/>
      <c r="D1813" s="31"/>
      <c r="E1813" s="18"/>
      <c r="F1813" s="18"/>
      <c r="G1813" s="18"/>
      <c r="H1813" s="18"/>
      <c r="I1813" s="18"/>
      <c r="J1813" s="18"/>
      <c r="K1813" s="18"/>
      <c r="L1813" s="18"/>
      <c r="M1813" s="18"/>
    </row>
    <row r="1814" spans="1:13" x14ac:dyDescent="0.2">
      <c r="A1814" s="11"/>
      <c r="B1814" s="11"/>
      <c r="C1814" s="11"/>
      <c r="D1814" s="30"/>
      <c r="E1814" s="11"/>
      <c r="F1814" s="11"/>
      <c r="G1814" s="11"/>
      <c r="H1814" s="11"/>
      <c r="I1814" s="11"/>
      <c r="J1814" s="16" t="s">
        <v>1116</v>
      </c>
      <c r="K1814" s="15">
        <v>1</v>
      </c>
      <c r="L1814" s="17">
        <f>M1796+M1802+M1808</f>
        <v>7046.2</v>
      </c>
      <c r="M1814" s="17">
        <f>ROUND(K1814*L1814,2)</f>
        <v>7046.2</v>
      </c>
    </row>
    <row r="1815" spans="1:13" ht="1" customHeight="1" x14ac:dyDescent="0.2">
      <c r="A1815" s="18"/>
      <c r="B1815" s="18"/>
      <c r="C1815" s="18"/>
      <c r="D1815" s="31"/>
      <c r="E1815" s="18"/>
      <c r="F1815" s="18"/>
      <c r="G1815" s="18"/>
      <c r="H1815" s="18"/>
      <c r="I1815" s="18"/>
      <c r="J1815" s="18"/>
      <c r="K1815" s="18"/>
      <c r="L1815" s="18"/>
      <c r="M1815" s="18"/>
    </row>
    <row r="1816" spans="1:13" x14ac:dyDescent="0.2">
      <c r="A1816" s="6" t="s">
        <v>1117</v>
      </c>
      <c r="B1816" s="6" t="s">
        <v>14</v>
      </c>
      <c r="C1816" s="6" t="s">
        <v>15</v>
      </c>
      <c r="D1816" s="29" t="s">
        <v>1118</v>
      </c>
      <c r="E1816" s="7"/>
      <c r="F1816" s="7"/>
      <c r="G1816" s="7"/>
      <c r="H1816" s="7"/>
      <c r="I1816" s="7"/>
      <c r="J1816" s="7"/>
      <c r="K1816" s="8">
        <f>K1835</f>
        <v>1</v>
      </c>
      <c r="L1816" s="8">
        <f>L1835</f>
        <v>3278.2</v>
      </c>
      <c r="M1816" s="8">
        <f>M1835</f>
        <v>3278.2</v>
      </c>
    </row>
    <row r="1817" spans="1:13" x14ac:dyDescent="0.2">
      <c r="A1817" s="9" t="s">
        <v>1100</v>
      </c>
      <c r="B1817" s="10" t="s">
        <v>20</v>
      </c>
      <c r="C1817" s="10" t="s">
        <v>2</v>
      </c>
      <c r="D1817" s="13" t="s">
        <v>1101</v>
      </c>
      <c r="E1817" s="11"/>
      <c r="F1817" s="11"/>
      <c r="G1817" s="11"/>
      <c r="H1817" s="11"/>
      <c r="I1817" s="11"/>
      <c r="J1817" s="11"/>
      <c r="K1817" s="12">
        <f>K1821</f>
        <v>1</v>
      </c>
      <c r="L1817" s="12">
        <f>L1821</f>
        <v>992.2</v>
      </c>
      <c r="M1817" s="12">
        <f>M1821</f>
        <v>992.2</v>
      </c>
    </row>
    <row r="1818" spans="1:13" ht="84" x14ac:dyDescent="0.2">
      <c r="A1818" s="11"/>
      <c r="B1818" s="11"/>
      <c r="C1818" s="11"/>
      <c r="D1818" s="13" t="s">
        <v>1102</v>
      </c>
      <c r="E1818" s="11"/>
      <c r="F1818" s="11"/>
      <c r="G1818" s="11"/>
      <c r="H1818" s="11"/>
      <c r="I1818" s="11"/>
      <c r="J1818" s="11"/>
      <c r="K1818" s="11"/>
      <c r="L1818" s="11"/>
      <c r="M1818" s="11"/>
    </row>
    <row r="1819" spans="1:13" x14ac:dyDescent="0.2">
      <c r="A1819" s="11"/>
      <c r="B1819" s="11"/>
      <c r="C1819" s="11"/>
      <c r="D1819" s="30"/>
      <c r="E1819" s="10" t="s">
        <v>1119</v>
      </c>
      <c r="F1819" s="14">
        <v>1</v>
      </c>
      <c r="G1819" s="15">
        <v>0</v>
      </c>
      <c r="H1819" s="15">
        <v>0</v>
      </c>
      <c r="I1819" s="15">
        <v>0</v>
      </c>
      <c r="J1819" s="12">
        <f>OR(F1819&lt;&gt;0,G1819&lt;&gt;0,H1819&lt;&gt;0,I1819&lt;&gt;0)*(F1819 + (F1819 = 0))*(G1819 + (G1819 = 0))*(H1819 + (H1819 = 0))*(I1819 + (I1819 = 0))</f>
        <v>1</v>
      </c>
      <c r="K1819" s="11"/>
      <c r="L1819" s="11"/>
      <c r="M1819" s="11"/>
    </row>
    <row r="1820" spans="1:13" x14ac:dyDescent="0.2">
      <c r="A1820" s="11"/>
      <c r="B1820" s="11"/>
      <c r="C1820" s="11"/>
      <c r="D1820" s="30"/>
      <c r="E1820" s="10" t="s">
        <v>15</v>
      </c>
      <c r="F1820" s="14"/>
      <c r="G1820" s="15"/>
      <c r="H1820" s="15"/>
      <c r="I1820" s="15"/>
      <c r="J1820" s="12">
        <f>OR(F1820&lt;&gt;0,G1820&lt;&gt;0,H1820&lt;&gt;0,I1820&lt;&gt;0)*(F1820 + (F1820 = 0))*(G1820 + (G1820 = 0))*(H1820 + (H1820 = 0))*(I1820 + (I1820 = 0))</f>
        <v>0</v>
      </c>
      <c r="K1820" s="11"/>
      <c r="L1820" s="11"/>
      <c r="M1820" s="11"/>
    </row>
    <row r="1821" spans="1:13" x14ac:dyDescent="0.2">
      <c r="A1821" s="11"/>
      <c r="B1821" s="11"/>
      <c r="C1821" s="11"/>
      <c r="D1821" s="30"/>
      <c r="E1821" s="11"/>
      <c r="F1821" s="11"/>
      <c r="G1821" s="11"/>
      <c r="H1821" s="11"/>
      <c r="I1821" s="11"/>
      <c r="J1821" s="16" t="s">
        <v>1104</v>
      </c>
      <c r="K1821" s="17">
        <f>SUM(J1819:J1820)*1</f>
        <v>1</v>
      </c>
      <c r="L1821" s="15">
        <v>992.2</v>
      </c>
      <c r="M1821" s="17">
        <f>ROUND(K1821*L1821,2)</f>
        <v>992.2</v>
      </c>
    </row>
    <row r="1822" spans="1:13" ht="1" customHeight="1" x14ac:dyDescent="0.2">
      <c r="A1822" s="18"/>
      <c r="B1822" s="18"/>
      <c r="C1822" s="18"/>
      <c r="D1822" s="31"/>
      <c r="E1822" s="18"/>
      <c r="F1822" s="18"/>
      <c r="G1822" s="18"/>
      <c r="H1822" s="18"/>
      <c r="I1822" s="18"/>
      <c r="J1822" s="18"/>
      <c r="K1822" s="18"/>
      <c r="L1822" s="18"/>
      <c r="M1822" s="18"/>
    </row>
    <row r="1823" spans="1:13" x14ac:dyDescent="0.2">
      <c r="A1823" s="9" t="s">
        <v>1105</v>
      </c>
      <c r="B1823" s="10" t="s">
        <v>20</v>
      </c>
      <c r="C1823" s="10" t="s">
        <v>2</v>
      </c>
      <c r="D1823" s="13" t="s">
        <v>1106</v>
      </c>
      <c r="E1823" s="11"/>
      <c r="F1823" s="11"/>
      <c r="G1823" s="11"/>
      <c r="H1823" s="11"/>
      <c r="I1823" s="11"/>
      <c r="J1823" s="11"/>
      <c r="K1823" s="12">
        <f>K1827</f>
        <v>1</v>
      </c>
      <c r="L1823" s="12">
        <f>L1827</f>
        <v>1633.5</v>
      </c>
      <c r="M1823" s="12">
        <f>M1827</f>
        <v>1633.5</v>
      </c>
    </row>
    <row r="1824" spans="1:13" ht="132" x14ac:dyDescent="0.2">
      <c r="A1824" s="11"/>
      <c r="B1824" s="11"/>
      <c r="C1824" s="11"/>
      <c r="D1824" s="13" t="s">
        <v>1107</v>
      </c>
      <c r="E1824" s="11"/>
      <c r="F1824" s="11"/>
      <c r="G1824" s="11"/>
      <c r="H1824" s="11"/>
      <c r="I1824" s="11"/>
      <c r="J1824" s="11"/>
      <c r="K1824" s="11"/>
      <c r="L1824" s="11"/>
      <c r="M1824" s="11"/>
    </row>
    <row r="1825" spans="1:13" x14ac:dyDescent="0.2">
      <c r="A1825" s="11"/>
      <c r="B1825" s="11"/>
      <c r="C1825" s="11"/>
      <c r="D1825" s="30"/>
      <c r="E1825" s="10" t="s">
        <v>1120</v>
      </c>
      <c r="F1825" s="14">
        <v>1</v>
      </c>
      <c r="G1825" s="15">
        <v>0</v>
      </c>
      <c r="H1825" s="15">
        <v>0</v>
      </c>
      <c r="I1825" s="15">
        <v>0</v>
      </c>
      <c r="J1825" s="12">
        <f>OR(F1825&lt;&gt;0,G1825&lt;&gt;0,H1825&lt;&gt;0,I1825&lt;&gt;0)*(F1825 + (F1825 = 0))*(G1825 + (G1825 = 0))*(H1825 + (H1825 = 0))*(I1825 + (I1825 = 0))</f>
        <v>1</v>
      </c>
      <c r="K1825" s="11"/>
      <c r="L1825" s="11"/>
      <c r="M1825" s="11"/>
    </row>
    <row r="1826" spans="1:13" x14ac:dyDescent="0.2">
      <c r="A1826" s="11"/>
      <c r="B1826" s="11"/>
      <c r="C1826" s="11"/>
      <c r="D1826" s="30"/>
      <c r="E1826" s="10" t="s">
        <v>15</v>
      </c>
      <c r="F1826" s="14"/>
      <c r="G1826" s="15"/>
      <c r="H1826" s="15"/>
      <c r="I1826" s="15"/>
      <c r="J1826" s="12">
        <f>OR(F1826&lt;&gt;0,G1826&lt;&gt;0,H1826&lt;&gt;0,I1826&lt;&gt;0)*(F1826 + (F1826 = 0))*(G1826 + (G1826 = 0))*(H1826 + (H1826 = 0))*(I1826 + (I1826 = 0))</f>
        <v>0</v>
      </c>
      <c r="K1826" s="11"/>
      <c r="L1826" s="11"/>
      <c r="M1826" s="11"/>
    </row>
    <row r="1827" spans="1:13" x14ac:dyDescent="0.2">
      <c r="A1827" s="11"/>
      <c r="B1827" s="11"/>
      <c r="C1827" s="11"/>
      <c r="D1827" s="30"/>
      <c r="E1827" s="11"/>
      <c r="F1827" s="11"/>
      <c r="G1827" s="11"/>
      <c r="H1827" s="11"/>
      <c r="I1827" s="11"/>
      <c r="J1827" s="16" t="s">
        <v>1109</v>
      </c>
      <c r="K1827" s="17">
        <f>SUM(J1825:J1826)*1</f>
        <v>1</v>
      </c>
      <c r="L1827" s="15">
        <v>1633.5</v>
      </c>
      <c r="M1827" s="17">
        <f>ROUND(K1827*L1827,2)</f>
        <v>1633.5</v>
      </c>
    </row>
    <row r="1828" spans="1:13" ht="1" customHeight="1" x14ac:dyDescent="0.2">
      <c r="A1828" s="18"/>
      <c r="B1828" s="18"/>
      <c r="C1828" s="18"/>
      <c r="D1828" s="31"/>
      <c r="E1828" s="18"/>
      <c r="F1828" s="18"/>
      <c r="G1828" s="18"/>
      <c r="H1828" s="18"/>
      <c r="I1828" s="18"/>
      <c r="J1828" s="18"/>
      <c r="K1828" s="18"/>
      <c r="L1828" s="18"/>
      <c r="M1828" s="18"/>
    </row>
    <row r="1829" spans="1:13" x14ac:dyDescent="0.2">
      <c r="A1829" s="9" t="s">
        <v>1110</v>
      </c>
      <c r="B1829" s="10" t="s">
        <v>20</v>
      </c>
      <c r="C1829" s="10" t="s">
        <v>1111</v>
      </c>
      <c r="D1829" s="13" t="s">
        <v>1112</v>
      </c>
      <c r="E1829" s="11"/>
      <c r="F1829" s="11"/>
      <c r="G1829" s="11"/>
      <c r="H1829" s="11"/>
      <c r="I1829" s="11"/>
      <c r="J1829" s="11"/>
      <c r="K1829" s="12">
        <f>K1833</f>
        <v>450</v>
      </c>
      <c r="L1829" s="12">
        <f>L1833</f>
        <v>1.45</v>
      </c>
      <c r="M1829" s="12">
        <f>M1833</f>
        <v>652.5</v>
      </c>
    </row>
    <row r="1830" spans="1:13" ht="132" x14ac:dyDescent="0.2">
      <c r="A1830" s="11"/>
      <c r="B1830" s="11"/>
      <c r="C1830" s="11"/>
      <c r="D1830" s="13" t="s">
        <v>1113</v>
      </c>
      <c r="E1830" s="11"/>
      <c r="F1830" s="11"/>
      <c r="G1830" s="11"/>
      <c r="H1830" s="11"/>
      <c r="I1830" s="11"/>
      <c r="J1830" s="11"/>
      <c r="K1830" s="11"/>
      <c r="L1830" s="11"/>
      <c r="M1830" s="11"/>
    </row>
    <row r="1831" spans="1:13" x14ac:dyDescent="0.2">
      <c r="A1831" s="11"/>
      <c r="B1831" s="11"/>
      <c r="C1831" s="11"/>
      <c r="D1831" s="30"/>
      <c r="E1831" s="10" t="s">
        <v>1120</v>
      </c>
      <c r="F1831" s="14">
        <v>0</v>
      </c>
      <c r="G1831" s="15">
        <v>450</v>
      </c>
      <c r="H1831" s="15">
        <v>0</v>
      </c>
      <c r="I1831" s="15">
        <v>0</v>
      </c>
      <c r="J1831" s="12">
        <f>OR(F1831&lt;&gt;0,G1831&lt;&gt;0,H1831&lt;&gt;0,I1831&lt;&gt;0)*(F1831 + (F1831 = 0))*(G1831 + (G1831 = 0))*(H1831 + (H1831 = 0))*(I1831 + (I1831 = 0))</f>
        <v>450</v>
      </c>
      <c r="K1831" s="11"/>
      <c r="L1831" s="11"/>
      <c r="M1831" s="11"/>
    </row>
    <row r="1832" spans="1:13" x14ac:dyDescent="0.2">
      <c r="A1832" s="11"/>
      <c r="B1832" s="11"/>
      <c r="C1832" s="11"/>
      <c r="D1832" s="30"/>
      <c r="E1832" s="10" t="s">
        <v>15</v>
      </c>
      <c r="F1832" s="14"/>
      <c r="G1832" s="15"/>
      <c r="H1832" s="15"/>
      <c r="I1832" s="15"/>
      <c r="J1832" s="12">
        <f>OR(F1832&lt;&gt;0,G1832&lt;&gt;0,H1832&lt;&gt;0,I1832&lt;&gt;0)*(F1832 + (F1832 = 0))*(G1832 + (G1832 = 0))*(H1832 + (H1832 = 0))*(I1832 + (I1832 = 0))</f>
        <v>0</v>
      </c>
      <c r="K1832" s="11"/>
      <c r="L1832" s="11"/>
      <c r="M1832" s="11"/>
    </row>
    <row r="1833" spans="1:13" x14ac:dyDescent="0.2">
      <c r="A1833" s="11"/>
      <c r="B1833" s="11"/>
      <c r="C1833" s="11"/>
      <c r="D1833" s="30"/>
      <c r="E1833" s="11"/>
      <c r="F1833" s="11"/>
      <c r="G1833" s="11"/>
      <c r="H1833" s="11"/>
      <c r="I1833" s="11"/>
      <c r="J1833" s="16" t="s">
        <v>1115</v>
      </c>
      <c r="K1833" s="17">
        <f>SUM(J1831:J1832)*1</f>
        <v>450</v>
      </c>
      <c r="L1833" s="15">
        <v>1.45</v>
      </c>
      <c r="M1833" s="17">
        <f>ROUND(K1833*L1833,2)</f>
        <v>652.5</v>
      </c>
    </row>
    <row r="1834" spans="1:13" ht="1" customHeight="1" x14ac:dyDescent="0.2">
      <c r="A1834" s="18"/>
      <c r="B1834" s="18"/>
      <c r="C1834" s="18"/>
      <c r="D1834" s="31"/>
      <c r="E1834" s="18"/>
      <c r="F1834" s="18"/>
      <c r="G1834" s="18"/>
      <c r="H1834" s="18"/>
      <c r="I1834" s="18"/>
      <c r="J1834" s="18"/>
      <c r="K1834" s="18"/>
      <c r="L1834" s="18"/>
      <c r="M1834" s="18"/>
    </row>
    <row r="1835" spans="1:13" x14ac:dyDescent="0.2">
      <c r="A1835" s="11"/>
      <c r="B1835" s="11"/>
      <c r="C1835" s="11"/>
      <c r="D1835" s="30"/>
      <c r="E1835" s="11"/>
      <c r="F1835" s="11"/>
      <c r="G1835" s="11"/>
      <c r="H1835" s="11"/>
      <c r="I1835" s="11"/>
      <c r="J1835" s="16" t="s">
        <v>1121</v>
      </c>
      <c r="K1835" s="15">
        <v>1</v>
      </c>
      <c r="L1835" s="17">
        <f>M1817+M1823+M1829</f>
        <v>3278.2</v>
      </c>
      <c r="M1835" s="17">
        <f>ROUND(K1835*L1835,2)</f>
        <v>3278.2</v>
      </c>
    </row>
    <row r="1836" spans="1:13" ht="1" customHeight="1" x14ac:dyDescent="0.2">
      <c r="A1836" s="18"/>
      <c r="B1836" s="18"/>
      <c r="C1836" s="18"/>
      <c r="D1836" s="31"/>
      <c r="E1836" s="18"/>
      <c r="F1836" s="18"/>
      <c r="G1836" s="18"/>
      <c r="H1836" s="18"/>
      <c r="I1836" s="18"/>
      <c r="J1836" s="18"/>
      <c r="K1836" s="18"/>
      <c r="L1836" s="18"/>
      <c r="M1836" s="18"/>
    </row>
    <row r="1837" spans="1:13" x14ac:dyDescent="0.2">
      <c r="A1837" s="6" t="s">
        <v>1122</v>
      </c>
      <c r="B1837" s="6" t="s">
        <v>14</v>
      </c>
      <c r="C1837" s="6" t="s">
        <v>15</v>
      </c>
      <c r="D1837" s="29" t="s">
        <v>1123</v>
      </c>
      <c r="E1837" s="7"/>
      <c r="F1837" s="7"/>
      <c r="G1837" s="7"/>
      <c r="H1837" s="7"/>
      <c r="I1837" s="7"/>
      <c r="J1837" s="7"/>
      <c r="K1837" s="8">
        <f>K1856</f>
        <v>1</v>
      </c>
      <c r="L1837" s="8">
        <f>L1856</f>
        <v>3585.4</v>
      </c>
      <c r="M1837" s="8">
        <f>M1856</f>
        <v>3585.4</v>
      </c>
    </row>
    <row r="1838" spans="1:13" x14ac:dyDescent="0.2">
      <c r="A1838" s="9" t="s">
        <v>1100</v>
      </c>
      <c r="B1838" s="10" t="s">
        <v>20</v>
      </c>
      <c r="C1838" s="10" t="s">
        <v>2</v>
      </c>
      <c r="D1838" s="13" t="s">
        <v>1101</v>
      </c>
      <c r="E1838" s="11"/>
      <c r="F1838" s="11"/>
      <c r="G1838" s="11"/>
      <c r="H1838" s="11"/>
      <c r="I1838" s="11"/>
      <c r="J1838" s="11"/>
      <c r="K1838" s="12">
        <f>K1842</f>
        <v>1</v>
      </c>
      <c r="L1838" s="12">
        <f>L1842</f>
        <v>992.2</v>
      </c>
      <c r="M1838" s="12">
        <f>M1842</f>
        <v>992.2</v>
      </c>
    </row>
    <row r="1839" spans="1:13" ht="84" x14ac:dyDescent="0.2">
      <c r="A1839" s="11"/>
      <c r="B1839" s="11"/>
      <c r="C1839" s="11"/>
      <c r="D1839" s="13" t="s">
        <v>1102</v>
      </c>
      <c r="E1839" s="11"/>
      <c r="F1839" s="11"/>
      <c r="G1839" s="11"/>
      <c r="H1839" s="11"/>
      <c r="I1839" s="11"/>
      <c r="J1839" s="11"/>
      <c r="K1839" s="11"/>
      <c r="L1839" s="11"/>
      <c r="M1839" s="11"/>
    </row>
    <row r="1840" spans="1:13" x14ac:dyDescent="0.2">
      <c r="A1840" s="11"/>
      <c r="B1840" s="11"/>
      <c r="C1840" s="11"/>
      <c r="D1840" s="30"/>
      <c r="E1840" s="10" t="s">
        <v>1119</v>
      </c>
      <c r="F1840" s="14">
        <v>1</v>
      </c>
      <c r="G1840" s="15">
        <v>0</v>
      </c>
      <c r="H1840" s="15">
        <v>0</v>
      </c>
      <c r="I1840" s="15">
        <v>0</v>
      </c>
      <c r="J1840" s="12">
        <f>OR(F1840&lt;&gt;0,G1840&lt;&gt;0,H1840&lt;&gt;0,I1840&lt;&gt;0)*(F1840 + (F1840 = 0))*(G1840 + (G1840 = 0))*(H1840 + (H1840 = 0))*(I1840 + (I1840 = 0))</f>
        <v>1</v>
      </c>
      <c r="K1840" s="11"/>
      <c r="L1840" s="11"/>
      <c r="M1840" s="11"/>
    </row>
    <row r="1841" spans="1:13" x14ac:dyDescent="0.2">
      <c r="A1841" s="11"/>
      <c r="B1841" s="11"/>
      <c r="C1841" s="11"/>
      <c r="D1841" s="30"/>
      <c r="E1841" s="10" t="s">
        <v>15</v>
      </c>
      <c r="F1841" s="14"/>
      <c r="G1841" s="15"/>
      <c r="H1841" s="15"/>
      <c r="I1841" s="15"/>
      <c r="J1841" s="12">
        <f>OR(F1841&lt;&gt;0,G1841&lt;&gt;0,H1841&lt;&gt;0,I1841&lt;&gt;0)*(F1841 + (F1841 = 0))*(G1841 + (G1841 = 0))*(H1841 + (H1841 = 0))*(I1841 + (I1841 = 0))</f>
        <v>0</v>
      </c>
      <c r="K1841" s="11"/>
      <c r="L1841" s="11"/>
      <c r="M1841" s="11"/>
    </row>
    <row r="1842" spans="1:13" x14ac:dyDescent="0.2">
      <c r="A1842" s="11"/>
      <c r="B1842" s="11"/>
      <c r="C1842" s="11"/>
      <c r="D1842" s="30"/>
      <c r="E1842" s="11"/>
      <c r="F1842" s="11"/>
      <c r="G1842" s="11"/>
      <c r="H1842" s="11"/>
      <c r="I1842" s="11"/>
      <c r="J1842" s="16" t="s">
        <v>1104</v>
      </c>
      <c r="K1842" s="17">
        <f>SUM(J1840:J1841)*1</f>
        <v>1</v>
      </c>
      <c r="L1842" s="15">
        <v>992.2</v>
      </c>
      <c r="M1842" s="17">
        <f>ROUND(K1842*L1842,2)</f>
        <v>992.2</v>
      </c>
    </row>
    <row r="1843" spans="1:13" ht="1" customHeight="1" x14ac:dyDescent="0.2">
      <c r="A1843" s="18"/>
      <c r="B1843" s="18"/>
      <c r="C1843" s="18"/>
      <c r="D1843" s="31"/>
      <c r="E1843" s="18"/>
      <c r="F1843" s="18"/>
      <c r="G1843" s="18"/>
      <c r="H1843" s="18"/>
      <c r="I1843" s="18"/>
      <c r="J1843" s="18"/>
      <c r="K1843" s="18"/>
      <c r="L1843" s="18"/>
      <c r="M1843" s="18"/>
    </row>
    <row r="1844" spans="1:13" x14ac:dyDescent="0.2">
      <c r="A1844" s="9" t="s">
        <v>1105</v>
      </c>
      <c r="B1844" s="10" t="s">
        <v>20</v>
      </c>
      <c r="C1844" s="10" t="s">
        <v>2</v>
      </c>
      <c r="D1844" s="13" t="s">
        <v>1106</v>
      </c>
      <c r="E1844" s="11"/>
      <c r="F1844" s="11"/>
      <c r="G1844" s="11"/>
      <c r="H1844" s="11"/>
      <c r="I1844" s="11"/>
      <c r="J1844" s="11"/>
      <c r="K1844" s="12">
        <f>K1848</f>
        <v>1</v>
      </c>
      <c r="L1844" s="12">
        <f>L1848</f>
        <v>750.2</v>
      </c>
      <c r="M1844" s="12">
        <f>M1848</f>
        <v>750.2</v>
      </c>
    </row>
    <row r="1845" spans="1:13" ht="132" x14ac:dyDescent="0.2">
      <c r="A1845" s="11"/>
      <c r="B1845" s="11"/>
      <c r="C1845" s="11"/>
      <c r="D1845" s="13" t="s">
        <v>1107</v>
      </c>
      <c r="E1845" s="11"/>
      <c r="F1845" s="11"/>
      <c r="G1845" s="11"/>
      <c r="H1845" s="11"/>
      <c r="I1845" s="11"/>
      <c r="J1845" s="11"/>
      <c r="K1845" s="11"/>
      <c r="L1845" s="11"/>
      <c r="M1845" s="11"/>
    </row>
    <row r="1846" spans="1:13" x14ac:dyDescent="0.2">
      <c r="A1846" s="11"/>
      <c r="B1846" s="11"/>
      <c r="C1846" s="11"/>
      <c r="D1846" s="30"/>
      <c r="E1846" s="10" t="s">
        <v>1124</v>
      </c>
      <c r="F1846" s="14">
        <v>1</v>
      </c>
      <c r="G1846" s="15">
        <v>0</v>
      </c>
      <c r="H1846" s="15">
        <v>0</v>
      </c>
      <c r="I1846" s="15">
        <v>0</v>
      </c>
      <c r="J1846" s="12">
        <f>OR(F1846&lt;&gt;0,G1846&lt;&gt;0,H1846&lt;&gt;0,I1846&lt;&gt;0)*(F1846 + (F1846 = 0))*(G1846 + (G1846 = 0))*(H1846 + (H1846 = 0))*(I1846 + (I1846 = 0))</f>
        <v>1</v>
      </c>
      <c r="K1846" s="11"/>
      <c r="L1846" s="11"/>
      <c r="M1846" s="11"/>
    </row>
    <row r="1847" spans="1:13" x14ac:dyDescent="0.2">
      <c r="A1847" s="11"/>
      <c r="B1847" s="11"/>
      <c r="C1847" s="11"/>
      <c r="D1847" s="30"/>
      <c r="E1847" s="10" t="s">
        <v>15</v>
      </c>
      <c r="F1847" s="14"/>
      <c r="G1847" s="15"/>
      <c r="H1847" s="15"/>
      <c r="I1847" s="15"/>
      <c r="J1847" s="12">
        <f>OR(F1847&lt;&gt;0,G1847&lt;&gt;0,H1847&lt;&gt;0,I1847&lt;&gt;0)*(F1847 + (F1847 = 0))*(G1847 + (G1847 = 0))*(H1847 + (H1847 = 0))*(I1847 + (I1847 = 0))</f>
        <v>0</v>
      </c>
      <c r="K1847" s="11"/>
      <c r="L1847" s="11"/>
      <c r="M1847" s="11"/>
    </row>
    <row r="1848" spans="1:13" x14ac:dyDescent="0.2">
      <c r="A1848" s="11"/>
      <c r="B1848" s="11"/>
      <c r="C1848" s="11"/>
      <c r="D1848" s="30"/>
      <c r="E1848" s="11"/>
      <c r="F1848" s="11"/>
      <c r="G1848" s="11"/>
      <c r="H1848" s="11"/>
      <c r="I1848" s="11"/>
      <c r="J1848" s="16" t="s">
        <v>1109</v>
      </c>
      <c r="K1848" s="17">
        <f>SUM(J1846:J1847)*1</f>
        <v>1</v>
      </c>
      <c r="L1848" s="15">
        <v>750.2</v>
      </c>
      <c r="M1848" s="17">
        <f>ROUND(K1848*L1848,2)</f>
        <v>750.2</v>
      </c>
    </row>
    <row r="1849" spans="1:13" ht="1" customHeight="1" x14ac:dyDescent="0.2">
      <c r="A1849" s="18"/>
      <c r="B1849" s="18"/>
      <c r="C1849" s="18"/>
      <c r="D1849" s="31"/>
      <c r="E1849" s="18"/>
      <c r="F1849" s="18"/>
      <c r="G1849" s="18"/>
      <c r="H1849" s="18"/>
      <c r="I1849" s="18"/>
      <c r="J1849" s="18"/>
      <c r="K1849" s="18"/>
      <c r="L1849" s="18"/>
      <c r="M1849" s="18"/>
    </row>
    <row r="1850" spans="1:13" x14ac:dyDescent="0.2">
      <c r="A1850" s="9" t="s">
        <v>1110</v>
      </c>
      <c r="B1850" s="10" t="s">
        <v>20</v>
      </c>
      <c r="C1850" s="10" t="s">
        <v>1111</v>
      </c>
      <c r="D1850" s="13" t="s">
        <v>1112</v>
      </c>
      <c r="E1850" s="11"/>
      <c r="F1850" s="11"/>
      <c r="G1850" s="11"/>
      <c r="H1850" s="11"/>
      <c r="I1850" s="11"/>
      <c r="J1850" s="11"/>
      <c r="K1850" s="12">
        <f>K1854</f>
        <v>1900</v>
      </c>
      <c r="L1850" s="12">
        <f>L1854</f>
        <v>0.97</v>
      </c>
      <c r="M1850" s="12">
        <f>M1854</f>
        <v>1843</v>
      </c>
    </row>
    <row r="1851" spans="1:13" ht="132" x14ac:dyDescent="0.2">
      <c r="A1851" s="11"/>
      <c r="B1851" s="11"/>
      <c r="C1851" s="11"/>
      <c r="D1851" s="13" t="s">
        <v>1113</v>
      </c>
      <c r="E1851" s="11"/>
      <c r="F1851" s="11"/>
      <c r="G1851" s="11"/>
      <c r="H1851" s="11"/>
      <c r="I1851" s="11"/>
      <c r="J1851" s="11"/>
      <c r="K1851" s="11"/>
      <c r="L1851" s="11"/>
      <c r="M1851" s="11"/>
    </row>
    <row r="1852" spans="1:13" x14ac:dyDescent="0.2">
      <c r="A1852" s="11"/>
      <c r="B1852" s="11"/>
      <c r="C1852" s="11"/>
      <c r="D1852" s="30"/>
      <c r="E1852" s="10" t="s">
        <v>1125</v>
      </c>
      <c r="F1852" s="14">
        <v>0</v>
      </c>
      <c r="G1852" s="15">
        <v>1900</v>
      </c>
      <c r="H1852" s="15">
        <v>0</v>
      </c>
      <c r="I1852" s="15">
        <v>0</v>
      </c>
      <c r="J1852" s="12">
        <f>OR(F1852&lt;&gt;0,G1852&lt;&gt;0,H1852&lt;&gt;0,I1852&lt;&gt;0)*(F1852 + (F1852 = 0))*(G1852 + (G1852 = 0))*(H1852 + (H1852 = 0))*(I1852 + (I1852 = 0))</f>
        <v>1900</v>
      </c>
      <c r="K1852" s="11"/>
      <c r="L1852" s="11"/>
      <c r="M1852" s="11"/>
    </row>
    <row r="1853" spans="1:13" x14ac:dyDescent="0.2">
      <c r="A1853" s="11"/>
      <c r="B1853" s="11"/>
      <c r="C1853" s="11"/>
      <c r="D1853" s="30"/>
      <c r="E1853" s="10" t="s">
        <v>15</v>
      </c>
      <c r="F1853" s="14"/>
      <c r="G1853" s="15"/>
      <c r="H1853" s="15"/>
      <c r="I1853" s="15"/>
      <c r="J1853" s="12">
        <f>OR(F1853&lt;&gt;0,G1853&lt;&gt;0,H1853&lt;&gt;0,I1853&lt;&gt;0)*(F1853 + (F1853 = 0))*(G1853 + (G1853 = 0))*(H1853 + (H1853 = 0))*(I1853 + (I1853 = 0))</f>
        <v>0</v>
      </c>
      <c r="K1853" s="11"/>
      <c r="L1853" s="11"/>
      <c r="M1853" s="11"/>
    </row>
    <row r="1854" spans="1:13" x14ac:dyDescent="0.2">
      <c r="A1854" s="11"/>
      <c r="B1854" s="11"/>
      <c r="C1854" s="11"/>
      <c r="D1854" s="30"/>
      <c r="E1854" s="11"/>
      <c r="F1854" s="11"/>
      <c r="G1854" s="11"/>
      <c r="H1854" s="11"/>
      <c r="I1854" s="11"/>
      <c r="J1854" s="16" t="s">
        <v>1115</v>
      </c>
      <c r="K1854" s="17">
        <f>SUM(J1852:J1853)*1</f>
        <v>1900</v>
      </c>
      <c r="L1854" s="15">
        <v>0.97</v>
      </c>
      <c r="M1854" s="17">
        <f>ROUND(K1854*L1854,2)</f>
        <v>1843</v>
      </c>
    </row>
    <row r="1855" spans="1:13" ht="1" customHeight="1" x14ac:dyDescent="0.2">
      <c r="A1855" s="18"/>
      <c r="B1855" s="18"/>
      <c r="C1855" s="18"/>
      <c r="D1855" s="31"/>
      <c r="E1855" s="18"/>
      <c r="F1855" s="18"/>
      <c r="G1855" s="18"/>
      <c r="H1855" s="18"/>
      <c r="I1855" s="18"/>
      <c r="J1855" s="18"/>
      <c r="K1855" s="18"/>
      <c r="L1855" s="18"/>
      <c r="M1855" s="18"/>
    </row>
    <row r="1856" spans="1:13" x14ac:dyDescent="0.2">
      <c r="A1856" s="11"/>
      <c r="B1856" s="11"/>
      <c r="C1856" s="11"/>
      <c r="D1856" s="30"/>
      <c r="E1856" s="11"/>
      <c r="F1856" s="11"/>
      <c r="G1856" s="11"/>
      <c r="H1856" s="11"/>
      <c r="I1856" s="11"/>
      <c r="J1856" s="16" t="s">
        <v>1126</v>
      </c>
      <c r="K1856" s="15">
        <v>1</v>
      </c>
      <c r="L1856" s="17">
        <f>M1838+M1844+M1850</f>
        <v>3585.4</v>
      </c>
      <c r="M1856" s="17">
        <f>ROUND(K1856*L1856,2)</f>
        <v>3585.4</v>
      </c>
    </row>
    <row r="1857" spans="1:13" ht="1" customHeight="1" x14ac:dyDescent="0.2">
      <c r="A1857" s="18"/>
      <c r="B1857" s="18"/>
      <c r="C1857" s="18"/>
      <c r="D1857" s="31"/>
      <c r="E1857" s="18"/>
      <c r="F1857" s="18"/>
      <c r="G1857" s="18"/>
      <c r="H1857" s="18"/>
      <c r="I1857" s="18"/>
      <c r="J1857" s="18"/>
      <c r="K1857" s="18"/>
      <c r="L1857" s="18"/>
      <c r="M1857" s="18"/>
    </row>
    <row r="1858" spans="1:13" x14ac:dyDescent="0.2">
      <c r="A1858" s="11"/>
      <c r="B1858" s="11"/>
      <c r="C1858" s="11"/>
      <c r="D1858" s="30"/>
      <c r="E1858" s="11"/>
      <c r="F1858" s="11"/>
      <c r="G1858" s="11"/>
      <c r="H1858" s="11"/>
      <c r="I1858" s="11"/>
      <c r="J1858" s="16" t="s">
        <v>1127</v>
      </c>
      <c r="K1858" s="25">
        <v>1</v>
      </c>
      <c r="L1858" s="17">
        <f>M1795+M1816+M1837</f>
        <v>13909.8</v>
      </c>
      <c r="M1858" s="17">
        <f>ROUND(K1858*L1858,2)</f>
        <v>13909.8</v>
      </c>
    </row>
    <row r="1859" spans="1:13" ht="1" customHeight="1" x14ac:dyDescent="0.2">
      <c r="A1859" s="18"/>
      <c r="B1859" s="18"/>
      <c r="C1859" s="18"/>
      <c r="D1859" s="31"/>
      <c r="E1859" s="18"/>
      <c r="F1859" s="18"/>
      <c r="G1859" s="18"/>
      <c r="H1859" s="18"/>
      <c r="I1859" s="18"/>
      <c r="J1859" s="18"/>
      <c r="K1859" s="18"/>
      <c r="L1859" s="18"/>
      <c r="M1859" s="18"/>
    </row>
    <row r="1860" spans="1:13" x14ac:dyDescent="0.2">
      <c r="A1860" s="2" t="s">
        <v>1128</v>
      </c>
      <c r="B1860" s="2" t="s">
        <v>14</v>
      </c>
      <c r="C1860" s="2" t="s">
        <v>15</v>
      </c>
      <c r="D1860" s="28" t="s">
        <v>1129</v>
      </c>
      <c r="E1860" s="3"/>
      <c r="F1860" s="3"/>
      <c r="G1860" s="3"/>
      <c r="H1860" s="3"/>
      <c r="I1860" s="3"/>
      <c r="J1860" s="3"/>
      <c r="K1860" s="4">
        <f>K2288</f>
        <v>1</v>
      </c>
      <c r="L1860" s="5">
        <f>L2288</f>
        <v>202241.42</v>
      </c>
      <c r="M1860" s="5">
        <f>M2288</f>
        <v>202241.42</v>
      </c>
    </row>
    <row r="1861" spans="1:13" x14ac:dyDescent="0.2">
      <c r="A1861" s="6" t="s">
        <v>1130</v>
      </c>
      <c r="B1861" s="6" t="s">
        <v>14</v>
      </c>
      <c r="C1861" s="6" t="s">
        <v>15</v>
      </c>
      <c r="D1861" s="29" t="s">
        <v>1099</v>
      </c>
      <c r="E1861" s="7"/>
      <c r="F1861" s="7"/>
      <c r="G1861" s="7"/>
      <c r="H1861" s="7"/>
      <c r="I1861" s="7"/>
      <c r="J1861" s="7"/>
      <c r="K1861" s="8">
        <f>K2061</f>
        <v>1</v>
      </c>
      <c r="L1861" s="8">
        <f>L2061</f>
        <v>48497.48</v>
      </c>
      <c r="M1861" s="8">
        <f>M2061</f>
        <v>48497.48</v>
      </c>
    </row>
    <row r="1862" spans="1:13" x14ac:dyDescent="0.2">
      <c r="A1862" s="19" t="s">
        <v>1131</v>
      </c>
      <c r="B1862" s="19" t="s">
        <v>14</v>
      </c>
      <c r="C1862" s="19" t="s">
        <v>15</v>
      </c>
      <c r="D1862" s="32" t="s">
        <v>1132</v>
      </c>
      <c r="E1862" s="20"/>
      <c r="F1862" s="20"/>
      <c r="G1862" s="20"/>
      <c r="H1862" s="20"/>
      <c r="I1862" s="20"/>
      <c r="J1862" s="20"/>
      <c r="K1862" s="21">
        <f>K2012</f>
        <v>1</v>
      </c>
      <c r="L1862" s="21">
        <f>L2012</f>
        <v>44772.37</v>
      </c>
      <c r="M1862" s="21">
        <f>M2012</f>
        <v>44772.37</v>
      </c>
    </row>
    <row r="1863" spans="1:13" x14ac:dyDescent="0.2">
      <c r="A1863" s="9" t="s">
        <v>1133</v>
      </c>
      <c r="B1863" s="10" t="s">
        <v>20</v>
      </c>
      <c r="C1863" s="10" t="s">
        <v>1111</v>
      </c>
      <c r="D1863" s="13" t="s">
        <v>1134</v>
      </c>
      <c r="E1863" s="11"/>
      <c r="F1863" s="11"/>
      <c r="G1863" s="11"/>
      <c r="H1863" s="11"/>
      <c r="I1863" s="11"/>
      <c r="J1863" s="11"/>
      <c r="K1863" s="12">
        <f>K1869</f>
        <v>1104.5</v>
      </c>
      <c r="L1863" s="12">
        <f>L1869</f>
        <v>12.58</v>
      </c>
      <c r="M1863" s="12">
        <f>M1869</f>
        <v>13894.61</v>
      </c>
    </row>
    <row r="1864" spans="1:13" ht="120" x14ac:dyDescent="0.2">
      <c r="A1864" s="11"/>
      <c r="B1864" s="11"/>
      <c r="C1864" s="11"/>
      <c r="D1864" s="13" t="s">
        <v>1135</v>
      </c>
      <c r="E1864" s="11"/>
      <c r="F1864" s="11"/>
      <c r="G1864" s="11"/>
      <c r="H1864" s="11"/>
      <c r="I1864" s="11"/>
      <c r="J1864" s="11"/>
      <c r="K1864" s="11"/>
      <c r="L1864" s="11"/>
      <c r="M1864" s="11"/>
    </row>
    <row r="1865" spans="1:13" x14ac:dyDescent="0.2">
      <c r="A1865" s="11"/>
      <c r="B1865" s="11"/>
      <c r="C1865" s="11"/>
      <c r="D1865" s="30"/>
      <c r="E1865" s="10" t="s">
        <v>1136</v>
      </c>
      <c r="F1865" s="14">
        <v>1</v>
      </c>
      <c r="G1865" s="15">
        <v>169</v>
      </c>
      <c r="H1865" s="15">
        <v>4</v>
      </c>
      <c r="I1865" s="15">
        <v>0</v>
      </c>
      <c r="J1865" s="12">
        <f>OR(F1865&lt;&gt;0,G1865&lt;&gt;0,H1865&lt;&gt;0,I1865&lt;&gt;0)*(F1865 + (F1865 = 0))*(G1865 + (G1865 = 0))*(H1865 + (H1865 = 0))*(I1865 + (I1865 = 0))</f>
        <v>676</v>
      </c>
      <c r="K1865" s="11"/>
      <c r="L1865" s="11"/>
      <c r="M1865" s="11"/>
    </row>
    <row r="1866" spans="1:13" x14ac:dyDescent="0.2">
      <c r="A1866" s="11"/>
      <c r="B1866" s="11"/>
      <c r="C1866" s="11"/>
      <c r="D1866" s="30"/>
      <c r="E1866" s="10" t="s">
        <v>1137</v>
      </c>
      <c r="F1866" s="14">
        <v>1</v>
      </c>
      <c r="G1866" s="15">
        <v>70</v>
      </c>
      <c r="H1866" s="15">
        <v>4</v>
      </c>
      <c r="I1866" s="15">
        <v>0</v>
      </c>
      <c r="J1866" s="12">
        <f>OR(F1866&lt;&gt;0,G1866&lt;&gt;0,H1866&lt;&gt;0,I1866&lt;&gt;0)*(F1866 + (F1866 = 0))*(G1866 + (G1866 = 0))*(H1866 + (H1866 = 0))*(I1866 + (I1866 = 0))</f>
        <v>280</v>
      </c>
      <c r="K1866" s="11"/>
      <c r="L1866" s="11"/>
      <c r="M1866" s="11"/>
    </row>
    <row r="1867" spans="1:13" x14ac:dyDescent="0.2">
      <c r="A1867" s="11"/>
      <c r="B1867" s="11"/>
      <c r="C1867" s="11"/>
      <c r="D1867" s="30"/>
      <c r="E1867" s="10" t="s">
        <v>1138</v>
      </c>
      <c r="F1867" s="14">
        <v>3</v>
      </c>
      <c r="G1867" s="15">
        <v>16.5</v>
      </c>
      <c r="H1867" s="15">
        <v>3</v>
      </c>
      <c r="I1867" s="15">
        <v>0</v>
      </c>
      <c r="J1867" s="12">
        <f>OR(F1867&lt;&gt;0,G1867&lt;&gt;0,H1867&lt;&gt;0,I1867&lt;&gt;0)*(F1867 + (F1867 = 0))*(G1867 + (G1867 = 0))*(H1867 + (H1867 = 0))*(I1867 + (I1867 = 0))</f>
        <v>148.5</v>
      </c>
      <c r="K1867" s="11"/>
      <c r="L1867" s="11"/>
      <c r="M1867" s="11"/>
    </row>
    <row r="1868" spans="1:13" x14ac:dyDescent="0.2">
      <c r="A1868" s="11"/>
      <c r="B1868" s="11"/>
      <c r="C1868" s="11"/>
      <c r="D1868" s="30"/>
      <c r="E1868" s="10" t="s">
        <v>15</v>
      </c>
      <c r="F1868" s="14"/>
      <c r="G1868" s="15"/>
      <c r="H1868" s="15"/>
      <c r="I1868" s="15"/>
      <c r="J1868" s="12">
        <f>OR(F1868&lt;&gt;0,G1868&lt;&gt;0,H1868&lt;&gt;0,I1868&lt;&gt;0)*(F1868 + (F1868 = 0))*(G1868 + (G1868 = 0))*(H1868 + (H1868 = 0))*(I1868 + (I1868 = 0))</f>
        <v>0</v>
      </c>
      <c r="K1868" s="11"/>
      <c r="L1868" s="11"/>
      <c r="M1868" s="11"/>
    </row>
    <row r="1869" spans="1:13" x14ac:dyDescent="0.2">
      <c r="A1869" s="11"/>
      <c r="B1869" s="11"/>
      <c r="C1869" s="11"/>
      <c r="D1869" s="30"/>
      <c r="E1869" s="11"/>
      <c r="F1869" s="11"/>
      <c r="G1869" s="11"/>
      <c r="H1869" s="11"/>
      <c r="I1869" s="11"/>
      <c r="J1869" s="16" t="s">
        <v>1139</v>
      </c>
      <c r="K1869" s="17">
        <f>SUM(J1865:J1868)*1</f>
        <v>1104.5</v>
      </c>
      <c r="L1869" s="15">
        <v>12.58</v>
      </c>
      <c r="M1869" s="17">
        <f>ROUND(K1869*L1869,2)</f>
        <v>13894.61</v>
      </c>
    </row>
    <row r="1870" spans="1:13" ht="1" customHeight="1" x14ac:dyDescent="0.2">
      <c r="A1870" s="18"/>
      <c r="B1870" s="18"/>
      <c r="C1870" s="18"/>
      <c r="D1870" s="31"/>
      <c r="E1870" s="18"/>
      <c r="F1870" s="18"/>
      <c r="G1870" s="18"/>
      <c r="H1870" s="18"/>
      <c r="I1870" s="18"/>
      <c r="J1870" s="18"/>
      <c r="K1870" s="18"/>
      <c r="L1870" s="18"/>
      <c r="M1870" s="18"/>
    </row>
    <row r="1871" spans="1:13" x14ac:dyDescent="0.2">
      <c r="A1871" s="9" t="s">
        <v>1140</v>
      </c>
      <c r="B1871" s="10" t="s">
        <v>20</v>
      </c>
      <c r="C1871" s="10" t="s">
        <v>2</v>
      </c>
      <c r="D1871" s="13" t="s">
        <v>1141</v>
      </c>
      <c r="E1871" s="11"/>
      <c r="F1871" s="11"/>
      <c r="G1871" s="11"/>
      <c r="H1871" s="11"/>
      <c r="I1871" s="11"/>
      <c r="J1871" s="11"/>
      <c r="K1871" s="12">
        <f>K1878</f>
        <v>8</v>
      </c>
      <c r="L1871" s="12">
        <f>L1878</f>
        <v>42.35</v>
      </c>
      <c r="M1871" s="12">
        <f>M1878</f>
        <v>338.8</v>
      </c>
    </row>
    <row r="1872" spans="1:13" ht="96" x14ac:dyDescent="0.2">
      <c r="A1872" s="11"/>
      <c r="B1872" s="11"/>
      <c r="C1872" s="11"/>
      <c r="D1872" s="13" t="s">
        <v>1142</v>
      </c>
      <c r="E1872" s="11"/>
      <c r="F1872" s="11"/>
      <c r="G1872" s="11"/>
      <c r="H1872" s="11"/>
      <c r="I1872" s="11"/>
      <c r="J1872" s="11"/>
      <c r="K1872" s="11"/>
      <c r="L1872" s="11"/>
      <c r="M1872" s="11"/>
    </row>
    <row r="1873" spans="1:13" x14ac:dyDescent="0.2">
      <c r="A1873" s="11"/>
      <c r="B1873" s="11"/>
      <c r="C1873" s="11"/>
      <c r="D1873" s="30"/>
      <c r="E1873" s="10" t="s">
        <v>1143</v>
      </c>
      <c r="F1873" s="14">
        <v>2</v>
      </c>
      <c r="G1873" s="15">
        <v>0</v>
      </c>
      <c r="H1873" s="15">
        <v>0</v>
      </c>
      <c r="I1873" s="15">
        <v>0</v>
      </c>
      <c r="J1873" s="12">
        <f>OR(F1873&lt;&gt;0,G1873&lt;&gt;0,H1873&lt;&gt;0,I1873&lt;&gt;0)*(F1873 + (F1873 = 0))*(G1873 + (G1873 = 0))*(H1873 + (H1873 = 0))*(I1873 + (I1873 = 0))</f>
        <v>2</v>
      </c>
      <c r="K1873" s="11"/>
      <c r="L1873" s="11"/>
      <c r="M1873" s="11"/>
    </row>
    <row r="1874" spans="1:13" x14ac:dyDescent="0.2">
      <c r="A1874" s="11"/>
      <c r="B1874" s="11"/>
      <c r="C1874" s="11"/>
      <c r="D1874" s="30"/>
      <c r="E1874" s="10" t="s">
        <v>1144</v>
      </c>
      <c r="F1874" s="14">
        <v>2</v>
      </c>
      <c r="G1874" s="15">
        <v>0</v>
      </c>
      <c r="H1874" s="15">
        <v>0</v>
      </c>
      <c r="I1874" s="15">
        <v>0</v>
      </c>
      <c r="J1874" s="12">
        <f>OR(F1874&lt;&gt;0,G1874&lt;&gt;0,H1874&lt;&gt;0,I1874&lt;&gt;0)*(F1874 + (F1874 = 0))*(G1874 + (G1874 = 0))*(H1874 + (H1874 = 0))*(I1874 + (I1874 = 0))</f>
        <v>2</v>
      </c>
      <c r="K1874" s="11"/>
      <c r="L1874" s="11"/>
      <c r="M1874" s="11"/>
    </row>
    <row r="1875" spans="1:13" x14ac:dyDescent="0.2">
      <c r="A1875" s="11"/>
      <c r="B1875" s="11"/>
      <c r="C1875" s="11"/>
      <c r="D1875" s="30"/>
      <c r="E1875" s="10" t="s">
        <v>1145</v>
      </c>
      <c r="F1875" s="14">
        <v>2</v>
      </c>
      <c r="G1875" s="15">
        <v>0</v>
      </c>
      <c r="H1875" s="15">
        <v>0</v>
      </c>
      <c r="I1875" s="15">
        <v>0</v>
      </c>
      <c r="J1875" s="12">
        <f>OR(F1875&lt;&gt;0,G1875&lt;&gt;0,H1875&lt;&gt;0,I1875&lt;&gt;0)*(F1875 + (F1875 = 0))*(G1875 + (G1875 = 0))*(H1875 + (H1875 = 0))*(I1875 + (I1875 = 0))</f>
        <v>2</v>
      </c>
      <c r="K1875" s="11"/>
      <c r="L1875" s="11"/>
      <c r="M1875" s="11"/>
    </row>
    <row r="1876" spans="1:13" x14ac:dyDescent="0.2">
      <c r="A1876" s="11"/>
      <c r="B1876" s="11"/>
      <c r="C1876" s="11"/>
      <c r="D1876" s="30"/>
      <c r="E1876" s="10" t="s">
        <v>1146</v>
      </c>
      <c r="F1876" s="14">
        <v>2</v>
      </c>
      <c r="G1876" s="15">
        <v>0</v>
      </c>
      <c r="H1876" s="15">
        <v>0</v>
      </c>
      <c r="I1876" s="15">
        <v>0</v>
      </c>
      <c r="J1876" s="12">
        <f>OR(F1876&lt;&gt;0,G1876&lt;&gt;0,H1876&lt;&gt;0,I1876&lt;&gt;0)*(F1876 + (F1876 = 0))*(G1876 + (G1876 = 0))*(H1876 + (H1876 = 0))*(I1876 + (I1876 = 0))</f>
        <v>2</v>
      </c>
      <c r="K1876" s="11"/>
      <c r="L1876" s="11"/>
      <c r="M1876" s="11"/>
    </row>
    <row r="1877" spans="1:13" x14ac:dyDescent="0.2">
      <c r="A1877" s="11"/>
      <c r="B1877" s="11"/>
      <c r="C1877" s="11"/>
      <c r="D1877" s="30"/>
      <c r="E1877" s="10" t="s">
        <v>15</v>
      </c>
      <c r="F1877" s="14"/>
      <c r="G1877" s="15"/>
      <c r="H1877" s="15"/>
      <c r="I1877" s="15"/>
      <c r="J1877" s="12">
        <f>OR(F1877&lt;&gt;0,G1877&lt;&gt;0,H1877&lt;&gt;0,I1877&lt;&gt;0)*(F1877 + (F1877 = 0))*(G1877 + (G1877 = 0))*(H1877 + (H1877 = 0))*(I1877 + (I1877 = 0))</f>
        <v>0</v>
      </c>
      <c r="K1877" s="11"/>
      <c r="L1877" s="11"/>
      <c r="M1877" s="11"/>
    </row>
    <row r="1878" spans="1:13" x14ac:dyDescent="0.2">
      <c r="A1878" s="11"/>
      <c r="B1878" s="11"/>
      <c r="C1878" s="11"/>
      <c r="D1878" s="30"/>
      <c r="E1878" s="11"/>
      <c r="F1878" s="11"/>
      <c r="G1878" s="11"/>
      <c r="H1878" s="11"/>
      <c r="I1878" s="11"/>
      <c r="J1878" s="16" t="s">
        <v>1147</v>
      </c>
      <c r="K1878" s="17">
        <f>SUM(J1873:J1877)*1</f>
        <v>8</v>
      </c>
      <c r="L1878" s="15">
        <v>42.35</v>
      </c>
      <c r="M1878" s="17">
        <f>ROUND(K1878*L1878,2)</f>
        <v>338.8</v>
      </c>
    </row>
    <row r="1879" spans="1:13" ht="1" customHeight="1" x14ac:dyDescent="0.2">
      <c r="A1879" s="18"/>
      <c r="B1879" s="18"/>
      <c r="C1879" s="18"/>
      <c r="D1879" s="31"/>
      <c r="E1879" s="18"/>
      <c r="F1879" s="18"/>
      <c r="G1879" s="18"/>
      <c r="H1879" s="18"/>
      <c r="I1879" s="18"/>
      <c r="J1879" s="18"/>
      <c r="K1879" s="18"/>
      <c r="L1879" s="18"/>
      <c r="M1879" s="18"/>
    </row>
    <row r="1880" spans="1:13" x14ac:dyDescent="0.2">
      <c r="A1880" s="9" t="s">
        <v>1148</v>
      </c>
      <c r="B1880" s="10" t="s">
        <v>20</v>
      </c>
      <c r="C1880" s="10" t="s">
        <v>1111</v>
      </c>
      <c r="D1880" s="13" t="s">
        <v>1149</v>
      </c>
      <c r="E1880" s="11"/>
      <c r="F1880" s="11"/>
      <c r="G1880" s="11"/>
      <c r="H1880" s="11"/>
      <c r="I1880" s="11"/>
      <c r="J1880" s="11"/>
      <c r="K1880" s="12">
        <f>K1892</f>
        <v>79.52</v>
      </c>
      <c r="L1880" s="12">
        <f>L1892</f>
        <v>10.29</v>
      </c>
      <c r="M1880" s="12">
        <f>M1892</f>
        <v>818.26</v>
      </c>
    </row>
    <row r="1881" spans="1:13" ht="108" x14ac:dyDescent="0.2">
      <c r="A1881" s="11"/>
      <c r="B1881" s="11"/>
      <c r="C1881" s="11"/>
      <c r="D1881" s="13" t="s">
        <v>1150</v>
      </c>
      <c r="E1881" s="11"/>
      <c r="F1881" s="11"/>
      <c r="G1881" s="11"/>
      <c r="H1881" s="11"/>
      <c r="I1881" s="11"/>
      <c r="J1881" s="11"/>
      <c r="K1881" s="11"/>
      <c r="L1881" s="11"/>
      <c r="M1881" s="11"/>
    </row>
    <row r="1882" spans="1:13" x14ac:dyDescent="0.2">
      <c r="A1882" s="11"/>
      <c r="B1882" s="11"/>
      <c r="C1882" s="11"/>
      <c r="D1882" s="30"/>
      <c r="E1882" s="10" t="s">
        <v>1151</v>
      </c>
      <c r="F1882" s="14">
        <v>12</v>
      </c>
      <c r="G1882" s="15">
        <v>0.36</v>
      </c>
      <c r="H1882" s="15">
        <v>2</v>
      </c>
      <c r="I1882" s="15">
        <v>2</v>
      </c>
      <c r="J1882" s="12">
        <f t="shared" ref="J1882:J1891" si="19">OR(F1882&lt;&gt;0,G1882&lt;&gt;0,H1882&lt;&gt;0,I1882&lt;&gt;0)*(F1882 + (F1882 = 0))*(G1882 + (G1882 = 0))*(H1882 + (H1882 = 0))*(I1882 + (I1882 = 0))</f>
        <v>17.28</v>
      </c>
      <c r="K1882" s="11"/>
      <c r="L1882" s="11"/>
      <c r="M1882" s="11"/>
    </row>
    <row r="1883" spans="1:13" x14ac:dyDescent="0.2">
      <c r="A1883" s="11"/>
      <c r="B1883" s="11"/>
      <c r="C1883" s="11"/>
      <c r="D1883" s="30"/>
      <c r="E1883" s="10" t="s">
        <v>15</v>
      </c>
      <c r="F1883" s="14">
        <v>12</v>
      </c>
      <c r="G1883" s="15">
        <v>0.42</v>
      </c>
      <c r="H1883" s="15">
        <v>2</v>
      </c>
      <c r="I1883" s="15">
        <v>2</v>
      </c>
      <c r="J1883" s="12">
        <f t="shared" si="19"/>
        <v>20.16</v>
      </c>
      <c r="K1883" s="11"/>
      <c r="L1883" s="11"/>
      <c r="M1883" s="11"/>
    </row>
    <row r="1884" spans="1:13" x14ac:dyDescent="0.2">
      <c r="A1884" s="11"/>
      <c r="B1884" s="11"/>
      <c r="C1884" s="11"/>
      <c r="D1884" s="30"/>
      <c r="E1884" s="10" t="s">
        <v>15</v>
      </c>
      <c r="F1884" s="14">
        <v>3</v>
      </c>
      <c r="G1884" s="15">
        <v>1</v>
      </c>
      <c r="H1884" s="15">
        <v>2</v>
      </c>
      <c r="I1884" s="15">
        <v>2</v>
      </c>
      <c r="J1884" s="12">
        <f t="shared" si="19"/>
        <v>12</v>
      </c>
      <c r="K1884" s="11"/>
      <c r="L1884" s="11"/>
      <c r="M1884" s="11"/>
    </row>
    <row r="1885" spans="1:13" x14ac:dyDescent="0.2">
      <c r="A1885" s="11"/>
      <c r="B1885" s="11"/>
      <c r="C1885" s="11"/>
      <c r="D1885" s="30"/>
      <c r="E1885" s="10" t="s">
        <v>15</v>
      </c>
      <c r="F1885" s="14">
        <v>3</v>
      </c>
      <c r="G1885" s="15">
        <v>0.53</v>
      </c>
      <c r="H1885" s="15">
        <v>2</v>
      </c>
      <c r="I1885" s="15">
        <v>2</v>
      </c>
      <c r="J1885" s="12">
        <f t="shared" si="19"/>
        <v>6.36</v>
      </c>
      <c r="K1885" s="11"/>
      <c r="L1885" s="11"/>
      <c r="M1885" s="11"/>
    </row>
    <row r="1886" spans="1:13" x14ac:dyDescent="0.2">
      <c r="A1886" s="11"/>
      <c r="B1886" s="11"/>
      <c r="C1886" s="11"/>
      <c r="D1886" s="30"/>
      <c r="E1886" s="10" t="s">
        <v>15</v>
      </c>
      <c r="F1886" s="14">
        <v>1</v>
      </c>
      <c r="G1886" s="15">
        <v>1.1200000000000001</v>
      </c>
      <c r="H1886" s="15">
        <v>4</v>
      </c>
      <c r="I1886" s="15">
        <v>2</v>
      </c>
      <c r="J1886" s="12">
        <f t="shared" si="19"/>
        <v>8.9600000000000009</v>
      </c>
      <c r="K1886" s="11"/>
      <c r="L1886" s="11"/>
      <c r="M1886" s="11"/>
    </row>
    <row r="1887" spans="1:13" x14ac:dyDescent="0.2">
      <c r="A1887" s="11"/>
      <c r="B1887" s="11"/>
      <c r="C1887" s="11"/>
      <c r="D1887" s="30"/>
      <c r="E1887" s="10" t="s">
        <v>15</v>
      </c>
      <c r="F1887" s="14">
        <v>1</v>
      </c>
      <c r="G1887" s="15">
        <v>0.78</v>
      </c>
      <c r="H1887" s="15">
        <v>2</v>
      </c>
      <c r="I1887" s="15">
        <v>2</v>
      </c>
      <c r="J1887" s="12">
        <f t="shared" si="19"/>
        <v>3.12</v>
      </c>
      <c r="K1887" s="11"/>
      <c r="L1887" s="11"/>
      <c r="M1887" s="11"/>
    </row>
    <row r="1888" spans="1:13" x14ac:dyDescent="0.2">
      <c r="A1888" s="11"/>
      <c r="B1888" s="11"/>
      <c r="C1888" s="11"/>
      <c r="D1888" s="30"/>
      <c r="E1888" s="10" t="s">
        <v>15</v>
      </c>
      <c r="F1888" s="14">
        <v>1</v>
      </c>
      <c r="G1888" s="15">
        <v>0.54</v>
      </c>
      <c r="H1888" s="15">
        <v>2</v>
      </c>
      <c r="I1888" s="15">
        <v>2</v>
      </c>
      <c r="J1888" s="12">
        <f t="shared" si="19"/>
        <v>2.16</v>
      </c>
      <c r="K1888" s="11"/>
      <c r="L1888" s="11"/>
      <c r="M1888" s="11"/>
    </row>
    <row r="1889" spans="1:13" x14ac:dyDescent="0.2">
      <c r="A1889" s="11"/>
      <c r="B1889" s="11"/>
      <c r="C1889" s="11"/>
      <c r="D1889" s="30"/>
      <c r="E1889" s="10" t="s">
        <v>15</v>
      </c>
      <c r="F1889" s="14">
        <v>1</v>
      </c>
      <c r="G1889" s="15">
        <v>1.69</v>
      </c>
      <c r="H1889" s="15">
        <v>2</v>
      </c>
      <c r="I1889" s="15">
        <v>2</v>
      </c>
      <c r="J1889" s="12">
        <f t="shared" si="19"/>
        <v>6.76</v>
      </c>
      <c r="K1889" s="11"/>
      <c r="L1889" s="11"/>
      <c r="M1889" s="11"/>
    </row>
    <row r="1890" spans="1:13" x14ac:dyDescent="0.2">
      <c r="A1890" s="11"/>
      <c r="B1890" s="11"/>
      <c r="C1890" s="11"/>
      <c r="D1890" s="30"/>
      <c r="E1890" s="10" t="s">
        <v>15</v>
      </c>
      <c r="F1890" s="14">
        <v>1</v>
      </c>
      <c r="G1890" s="15">
        <v>0.68</v>
      </c>
      <c r="H1890" s="15">
        <v>2</v>
      </c>
      <c r="I1890" s="15">
        <v>2</v>
      </c>
      <c r="J1890" s="12">
        <f t="shared" si="19"/>
        <v>2.72</v>
      </c>
      <c r="K1890" s="11"/>
      <c r="L1890" s="11"/>
      <c r="M1890" s="11"/>
    </row>
    <row r="1891" spans="1:13" x14ac:dyDescent="0.2">
      <c r="A1891" s="11"/>
      <c r="B1891" s="11"/>
      <c r="C1891" s="11"/>
      <c r="D1891" s="30"/>
      <c r="E1891" s="10" t="s">
        <v>15</v>
      </c>
      <c r="F1891" s="14"/>
      <c r="G1891" s="15"/>
      <c r="H1891" s="15"/>
      <c r="I1891" s="15"/>
      <c r="J1891" s="12">
        <f t="shared" si="19"/>
        <v>0</v>
      </c>
      <c r="K1891" s="11"/>
      <c r="L1891" s="11"/>
      <c r="M1891" s="11"/>
    </row>
    <row r="1892" spans="1:13" x14ac:dyDescent="0.2">
      <c r="A1892" s="11"/>
      <c r="B1892" s="11"/>
      <c r="C1892" s="11"/>
      <c r="D1892" s="30"/>
      <c r="E1892" s="11"/>
      <c r="F1892" s="11"/>
      <c r="G1892" s="11"/>
      <c r="H1892" s="11"/>
      <c r="I1892" s="11"/>
      <c r="J1892" s="16" t="s">
        <v>1152</v>
      </c>
      <c r="K1892" s="17">
        <f>SUM(J1882:J1891)*1</f>
        <v>79.52</v>
      </c>
      <c r="L1892" s="15">
        <v>10.29</v>
      </c>
      <c r="M1892" s="17">
        <f>ROUND(K1892*L1892,2)</f>
        <v>818.26</v>
      </c>
    </row>
    <row r="1893" spans="1:13" ht="1" customHeight="1" x14ac:dyDescent="0.2">
      <c r="A1893" s="18"/>
      <c r="B1893" s="18"/>
      <c r="C1893" s="18"/>
      <c r="D1893" s="31"/>
      <c r="E1893" s="18"/>
      <c r="F1893" s="18"/>
      <c r="G1893" s="18"/>
      <c r="H1893" s="18"/>
      <c r="I1893" s="18"/>
      <c r="J1893" s="18"/>
      <c r="K1893" s="18"/>
      <c r="L1893" s="18"/>
      <c r="M1893" s="18"/>
    </row>
    <row r="1894" spans="1:13" x14ac:dyDescent="0.2">
      <c r="A1894" s="9" t="s">
        <v>1153</v>
      </c>
      <c r="B1894" s="10" t="s">
        <v>20</v>
      </c>
      <c r="C1894" s="10" t="s">
        <v>1111</v>
      </c>
      <c r="D1894" s="13" t="s">
        <v>1154</v>
      </c>
      <c r="E1894" s="11"/>
      <c r="F1894" s="11"/>
      <c r="G1894" s="11"/>
      <c r="H1894" s="11"/>
      <c r="I1894" s="11"/>
      <c r="J1894" s="11"/>
      <c r="K1894" s="12">
        <f>K1906</f>
        <v>59.64</v>
      </c>
      <c r="L1894" s="12">
        <f>L1906</f>
        <v>10.1</v>
      </c>
      <c r="M1894" s="12">
        <f>M1906</f>
        <v>602.36</v>
      </c>
    </row>
    <row r="1895" spans="1:13" ht="108" x14ac:dyDescent="0.2">
      <c r="A1895" s="11"/>
      <c r="B1895" s="11"/>
      <c r="C1895" s="11"/>
      <c r="D1895" s="13" t="s">
        <v>1155</v>
      </c>
      <c r="E1895" s="11"/>
      <c r="F1895" s="11"/>
      <c r="G1895" s="11"/>
      <c r="H1895" s="11"/>
      <c r="I1895" s="11"/>
      <c r="J1895" s="11"/>
      <c r="K1895" s="11"/>
      <c r="L1895" s="11"/>
      <c r="M1895" s="11"/>
    </row>
    <row r="1896" spans="1:13" x14ac:dyDescent="0.2">
      <c r="A1896" s="11"/>
      <c r="B1896" s="11"/>
      <c r="C1896" s="11"/>
      <c r="D1896" s="30"/>
      <c r="E1896" s="10" t="s">
        <v>1151</v>
      </c>
      <c r="F1896" s="14">
        <v>12</v>
      </c>
      <c r="G1896" s="15">
        <v>0.36</v>
      </c>
      <c r="H1896" s="15">
        <v>2</v>
      </c>
      <c r="I1896" s="15">
        <v>1.5</v>
      </c>
      <c r="J1896" s="12">
        <f t="shared" ref="J1896:J1905" si="20">OR(F1896&lt;&gt;0,G1896&lt;&gt;0,H1896&lt;&gt;0,I1896&lt;&gt;0)*(F1896 + (F1896 = 0))*(G1896 + (G1896 = 0))*(H1896 + (H1896 = 0))*(I1896 + (I1896 = 0))</f>
        <v>12.96</v>
      </c>
      <c r="K1896" s="11"/>
      <c r="L1896" s="11"/>
      <c r="M1896" s="11"/>
    </row>
    <row r="1897" spans="1:13" x14ac:dyDescent="0.2">
      <c r="A1897" s="11"/>
      <c r="B1897" s="11"/>
      <c r="C1897" s="11"/>
      <c r="D1897" s="30"/>
      <c r="E1897" s="10" t="s">
        <v>15</v>
      </c>
      <c r="F1897" s="14">
        <v>12</v>
      </c>
      <c r="G1897" s="15">
        <v>0.42</v>
      </c>
      <c r="H1897" s="15">
        <v>2</v>
      </c>
      <c r="I1897" s="15">
        <v>1.5</v>
      </c>
      <c r="J1897" s="12">
        <f t="shared" si="20"/>
        <v>15.12</v>
      </c>
      <c r="K1897" s="11"/>
      <c r="L1897" s="11"/>
      <c r="M1897" s="11"/>
    </row>
    <row r="1898" spans="1:13" x14ac:dyDescent="0.2">
      <c r="A1898" s="11"/>
      <c r="B1898" s="11"/>
      <c r="C1898" s="11"/>
      <c r="D1898" s="30"/>
      <c r="E1898" s="10" t="s">
        <v>15</v>
      </c>
      <c r="F1898" s="14">
        <v>3</v>
      </c>
      <c r="G1898" s="15">
        <v>1</v>
      </c>
      <c r="H1898" s="15">
        <v>2</v>
      </c>
      <c r="I1898" s="15">
        <v>1.5</v>
      </c>
      <c r="J1898" s="12">
        <f t="shared" si="20"/>
        <v>9</v>
      </c>
      <c r="K1898" s="11"/>
      <c r="L1898" s="11"/>
      <c r="M1898" s="11"/>
    </row>
    <row r="1899" spans="1:13" x14ac:dyDescent="0.2">
      <c r="A1899" s="11"/>
      <c r="B1899" s="11"/>
      <c r="C1899" s="11"/>
      <c r="D1899" s="30"/>
      <c r="E1899" s="10" t="s">
        <v>15</v>
      </c>
      <c r="F1899" s="14">
        <v>3</v>
      </c>
      <c r="G1899" s="15">
        <v>0.53</v>
      </c>
      <c r="H1899" s="15">
        <v>2</v>
      </c>
      <c r="I1899" s="15">
        <v>1.5</v>
      </c>
      <c r="J1899" s="12">
        <f t="shared" si="20"/>
        <v>4.7699999999999996</v>
      </c>
      <c r="K1899" s="11"/>
      <c r="L1899" s="11"/>
      <c r="M1899" s="11"/>
    </row>
    <row r="1900" spans="1:13" x14ac:dyDescent="0.2">
      <c r="A1900" s="11"/>
      <c r="B1900" s="11"/>
      <c r="C1900" s="11"/>
      <c r="D1900" s="30"/>
      <c r="E1900" s="10" t="s">
        <v>15</v>
      </c>
      <c r="F1900" s="14">
        <v>1</v>
      </c>
      <c r="G1900" s="15">
        <v>1.1200000000000001</v>
      </c>
      <c r="H1900" s="15">
        <v>4</v>
      </c>
      <c r="I1900" s="15">
        <v>1.5</v>
      </c>
      <c r="J1900" s="12">
        <f t="shared" si="20"/>
        <v>6.72</v>
      </c>
      <c r="K1900" s="11"/>
      <c r="L1900" s="11"/>
      <c r="M1900" s="11"/>
    </row>
    <row r="1901" spans="1:13" x14ac:dyDescent="0.2">
      <c r="A1901" s="11"/>
      <c r="B1901" s="11"/>
      <c r="C1901" s="11"/>
      <c r="D1901" s="30"/>
      <c r="E1901" s="10" t="s">
        <v>15</v>
      </c>
      <c r="F1901" s="14">
        <v>1</v>
      </c>
      <c r="G1901" s="15">
        <v>0.78</v>
      </c>
      <c r="H1901" s="15">
        <v>2</v>
      </c>
      <c r="I1901" s="15">
        <v>1.5</v>
      </c>
      <c r="J1901" s="12">
        <f t="shared" si="20"/>
        <v>2.34</v>
      </c>
      <c r="K1901" s="11"/>
      <c r="L1901" s="11"/>
      <c r="M1901" s="11"/>
    </row>
    <row r="1902" spans="1:13" x14ac:dyDescent="0.2">
      <c r="A1902" s="11"/>
      <c r="B1902" s="11"/>
      <c r="C1902" s="11"/>
      <c r="D1902" s="30"/>
      <c r="E1902" s="10" t="s">
        <v>15</v>
      </c>
      <c r="F1902" s="14">
        <v>1</v>
      </c>
      <c r="G1902" s="15">
        <v>0.54</v>
      </c>
      <c r="H1902" s="15">
        <v>2</v>
      </c>
      <c r="I1902" s="15">
        <v>1.5</v>
      </c>
      <c r="J1902" s="12">
        <f t="shared" si="20"/>
        <v>1.62</v>
      </c>
      <c r="K1902" s="11"/>
      <c r="L1902" s="11"/>
      <c r="M1902" s="11"/>
    </row>
    <row r="1903" spans="1:13" x14ac:dyDescent="0.2">
      <c r="A1903" s="11"/>
      <c r="B1903" s="11"/>
      <c r="C1903" s="11"/>
      <c r="D1903" s="30"/>
      <c r="E1903" s="10" t="s">
        <v>15</v>
      </c>
      <c r="F1903" s="14">
        <v>1</v>
      </c>
      <c r="G1903" s="15">
        <v>1.69</v>
      </c>
      <c r="H1903" s="15">
        <v>2</v>
      </c>
      <c r="I1903" s="15">
        <v>1.5</v>
      </c>
      <c r="J1903" s="12">
        <f t="shared" si="20"/>
        <v>5.07</v>
      </c>
      <c r="K1903" s="11"/>
      <c r="L1903" s="11"/>
      <c r="M1903" s="11"/>
    </row>
    <row r="1904" spans="1:13" x14ac:dyDescent="0.2">
      <c r="A1904" s="11"/>
      <c r="B1904" s="11"/>
      <c r="C1904" s="11"/>
      <c r="D1904" s="30"/>
      <c r="E1904" s="10" t="s">
        <v>15</v>
      </c>
      <c r="F1904" s="14">
        <v>1</v>
      </c>
      <c r="G1904" s="15">
        <v>0.68</v>
      </c>
      <c r="H1904" s="15">
        <v>2</v>
      </c>
      <c r="I1904" s="15">
        <v>1.5</v>
      </c>
      <c r="J1904" s="12">
        <f t="shared" si="20"/>
        <v>2.04</v>
      </c>
      <c r="K1904" s="11"/>
      <c r="L1904" s="11"/>
      <c r="M1904" s="11"/>
    </row>
    <row r="1905" spans="1:13" x14ac:dyDescent="0.2">
      <c r="A1905" s="11"/>
      <c r="B1905" s="11"/>
      <c r="C1905" s="11"/>
      <c r="D1905" s="30"/>
      <c r="E1905" s="10" t="s">
        <v>15</v>
      </c>
      <c r="F1905" s="14"/>
      <c r="G1905" s="15"/>
      <c r="H1905" s="15"/>
      <c r="I1905" s="15"/>
      <c r="J1905" s="12">
        <f t="shared" si="20"/>
        <v>0</v>
      </c>
      <c r="K1905" s="11"/>
      <c r="L1905" s="11"/>
      <c r="M1905" s="11"/>
    </row>
    <row r="1906" spans="1:13" x14ac:dyDescent="0.2">
      <c r="A1906" s="11"/>
      <c r="B1906" s="11"/>
      <c r="C1906" s="11"/>
      <c r="D1906" s="30"/>
      <c r="E1906" s="11"/>
      <c r="F1906" s="11"/>
      <c r="G1906" s="11"/>
      <c r="H1906" s="11"/>
      <c r="I1906" s="11"/>
      <c r="J1906" s="16" t="s">
        <v>1156</v>
      </c>
      <c r="K1906" s="17">
        <f>SUM(J1896:J1905)*1</f>
        <v>59.64</v>
      </c>
      <c r="L1906" s="15">
        <v>10.1</v>
      </c>
      <c r="M1906" s="17">
        <f>ROUND(K1906*L1906,2)</f>
        <v>602.36</v>
      </c>
    </row>
    <row r="1907" spans="1:13" ht="1" customHeight="1" x14ac:dyDescent="0.2">
      <c r="A1907" s="18"/>
      <c r="B1907" s="18"/>
      <c r="C1907" s="18"/>
      <c r="D1907" s="31"/>
      <c r="E1907" s="18"/>
      <c r="F1907" s="18"/>
      <c r="G1907" s="18"/>
      <c r="H1907" s="18"/>
      <c r="I1907" s="18"/>
      <c r="J1907" s="18"/>
      <c r="K1907" s="18"/>
      <c r="L1907" s="18"/>
      <c r="M1907" s="18"/>
    </row>
    <row r="1908" spans="1:13" x14ac:dyDescent="0.2">
      <c r="A1908" s="9" t="s">
        <v>1157</v>
      </c>
      <c r="B1908" s="10" t="s">
        <v>20</v>
      </c>
      <c r="C1908" s="10" t="s">
        <v>1111</v>
      </c>
      <c r="D1908" s="13" t="s">
        <v>1158</v>
      </c>
      <c r="E1908" s="11"/>
      <c r="F1908" s="11"/>
      <c r="G1908" s="11"/>
      <c r="H1908" s="11"/>
      <c r="I1908" s="11"/>
      <c r="J1908" s="11"/>
      <c r="K1908" s="15">
        <v>0</v>
      </c>
      <c r="L1908" s="15">
        <v>0</v>
      </c>
      <c r="M1908" s="12">
        <f>ROUND(K1908*L1908,2)</f>
        <v>0</v>
      </c>
    </row>
    <row r="1909" spans="1:13" ht="96" x14ac:dyDescent="0.2">
      <c r="A1909" s="11"/>
      <c r="B1909" s="11"/>
      <c r="C1909" s="11"/>
      <c r="D1909" s="13" t="s">
        <v>1159</v>
      </c>
      <c r="E1909" s="11"/>
      <c r="F1909" s="11"/>
      <c r="G1909" s="11"/>
      <c r="H1909" s="11"/>
      <c r="I1909" s="11"/>
      <c r="J1909" s="11"/>
      <c r="K1909" s="11"/>
      <c r="L1909" s="11"/>
      <c r="M1909" s="11"/>
    </row>
    <row r="1910" spans="1:13" x14ac:dyDescent="0.2">
      <c r="A1910" s="9" t="s">
        <v>1160</v>
      </c>
      <c r="B1910" s="10" t="s">
        <v>20</v>
      </c>
      <c r="C1910" s="10" t="s">
        <v>1111</v>
      </c>
      <c r="D1910" s="13" t="s">
        <v>1161</v>
      </c>
      <c r="E1910" s="11"/>
      <c r="F1910" s="11"/>
      <c r="G1910" s="11"/>
      <c r="H1910" s="11"/>
      <c r="I1910" s="11"/>
      <c r="J1910" s="11"/>
      <c r="K1910" s="12">
        <f>K1914</f>
        <v>26.16</v>
      </c>
      <c r="L1910" s="12">
        <f>L1914</f>
        <v>314.60000000000002</v>
      </c>
      <c r="M1910" s="12">
        <f>M1914</f>
        <v>8229.94</v>
      </c>
    </row>
    <row r="1911" spans="1:13" ht="123.5" customHeight="1" x14ac:dyDescent="0.2">
      <c r="A1911" s="11"/>
      <c r="B1911" s="11"/>
      <c r="C1911" s="11"/>
      <c r="D1911" s="13" t="s">
        <v>1162</v>
      </c>
      <c r="E1911" s="11"/>
      <c r="F1911" s="11"/>
      <c r="G1911" s="11"/>
      <c r="H1911" s="11"/>
      <c r="I1911" s="11"/>
      <c r="J1911" s="11"/>
      <c r="K1911" s="11"/>
      <c r="L1911" s="11"/>
      <c r="M1911" s="11"/>
    </row>
    <row r="1912" spans="1:13" x14ac:dyDescent="0.2">
      <c r="A1912" s="11"/>
      <c r="B1912" s="11"/>
      <c r="C1912" s="11"/>
      <c r="D1912" s="30"/>
      <c r="E1912" s="10" t="s">
        <v>1163</v>
      </c>
      <c r="F1912" s="14">
        <v>1</v>
      </c>
      <c r="G1912" s="15">
        <v>2.1800000000000002</v>
      </c>
      <c r="H1912" s="15">
        <v>4</v>
      </c>
      <c r="I1912" s="15">
        <v>3</v>
      </c>
      <c r="J1912" s="12">
        <f>OR(F1912&lt;&gt;0,G1912&lt;&gt;0,H1912&lt;&gt;0,I1912&lt;&gt;0)*(F1912 + (F1912 = 0))*(G1912 + (G1912 = 0))*(H1912 + (H1912 = 0))*(I1912 + (I1912 = 0))</f>
        <v>26.16</v>
      </c>
      <c r="K1912" s="11"/>
      <c r="L1912" s="11"/>
      <c r="M1912" s="11"/>
    </row>
    <row r="1913" spans="1:13" x14ac:dyDescent="0.2">
      <c r="A1913" s="11"/>
      <c r="B1913" s="11"/>
      <c r="C1913" s="11"/>
      <c r="D1913" s="30"/>
      <c r="E1913" s="10" t="s">
        <v>15</v>
      </c>
      <c r="F1913" s="14"/>
      <c r="G1913" s="15"/>
      <c r="H1913" s="15"/>
      <c r="I1913" s="15"/>
      <c r="J1913" s="12">
        <f>OR(F1913&lt;&gt;0,G1913&lt;&gt;0,H1913&lt;&gt;0,I1913&lt;&gt;0)*(F1913 + (F1913 = 0))*(G1913 + (G1913 = 0))*(H1913 + (H1913 = 0))*(I1913 + (I1913 = 0))</f>
        <v>0</v>
      </c>
      <c r="K1913" s="11"/>
      <c r="L1913" s="11"/>
      <c r="M1913" s="11"/>
    </row>
    <row r="1914" spans="1:13" x14ac:dyDescent="0.2">
      <c r="A1914" s="11"/>
      <c r="B1914" s="11"/>
      <c r="C1914" s="11"/>
      <c r="D1914" s="30"/>
      <c r="E1914" s="11"/>
      <c r="F1914" s="11"/>
      <c r="G1914" s="11"/>
      <c r="H1914" s="11"/>
      <c r="I1914" s="11"/>
      <c r="J1914" s="16" t="s">
        <v>1164</v>
      </c>
      <c r="K1914" s="17">
        <f>SUM(J1912:J1913)*1</f>
        <v>26.16</v>
      </c>
      <c r="L1914" s="15">
        <v>314.60000000000002</v>
      </c>
      <c r="M1914" s="17">
        <f>ROUND(K1914*L1914,2)</f>
        <v>8229.94</v>
      </c>
    </row>
    <row r="1915" spans="1:13" ht="1" customHeight="1" x14ac:dyDescent="0.2">
      <c r="A1915" s="18"/>
      <c r="B1915" s="18"/>
      <c r="C1915" s="18"/>
      <c r="D1915" s="31"/>
      <c r="E1915" s="18"/>
      <c r="F1915" s="18"/>
      <c r="G1915" s="18"/>
      <c r="H1915" s="18"/>
      <c r="I1915" s="18"/>
      <c r="J1915" s="18"/>
      <c r="K1915" s="18"/>
      <c r="L1915" s="18"/>
      <c r="M1915" s="18"/>
    </row>
    <row r="1916" spans="1:13" x14ac:dyDescent="0.2">
      <c r="A1916" s="9" t="s">
        <v>1165</v>
      </c>
      <c r="B1916" s="10" t="s">
        <v>20</v>
      </c>
      <c r="C1916" s="10" t="s">
        <v>1111</v>
      </c>
      <c r="D1916" s="13" t="s">
        <v>1166</v>
      </c>
      <c r="E1916" s="11"/>
      <c r="F1916" s="11"/>
      <c r="G1916" s="11"/>
      <c r="H1916" s="11"/>
      <c r="I1916" s="11"/>
      <c r="J1916" s="11"/>
      <c r="K1916" s="12">
        <f>K1920</f>
        <v>11.7</v>
      </c>
      <c r="L1916" s="12">
        <f>L1920</f>
        <v>28.01</v>
      </c>
      <c r="M1916" s="12">
        <f>M1920</f>
        <v>327.72</v>
      </c>
    </row>
    <row r="1917" spans="1:13" ht="132" x14ac:dyDescent="0.2">
      <c r="A1917" s="11"/>
      <c r="B1917" s="11"/>
      <c r="C1917" s="11"/>
      <c r="D1917" s="13" t="s">
        <v>1167</v>
      </c>
      <c r="E1917" s="11"/>
      <c r="F1917" s="11"/>
      <c r="G1917" s="11"/>
      <c r="H1917" s="11"/>
      <c r="I1917" s="11"/>
      <c r="J1917" s="11"/>
      <c r="K1917" s="11"/>
      <c r="L1917" s="11"/>
      <c r="M1917" s="11"/>
    </row>
    <row r="1918" spans="1:13" x14ac:dyDescent="0.2">
      <c r="A1918" s="11"/>
      <c r="B1918" s="11"/>
      <c r="C1918" s="11"/>
      <c r="D1918" s="30"/>
      <c r="E1918" s="10" t="s">
        <v>1168</v>
      </c>
      <c r="F1918" s="14">
        <v>1</v>
      </c>
      <c r="G1918" s="15">
        <v>3.9</v>
      </c>
      <c r="H1918" s="15">
        <v>0</v>
      </c>
      <c r="I1918" s="15">
        <v>3</v>
      </c>
      <c r="J1918" s="12">
        <f>OR(F1918&lt;&gt;0,G1918&lt;&gt;0,H1918&lt;&gt;0,I1918&lt;&gt;0)*(F1918 + (F1918 = 0))*(G1918 + (G1918 = 0))*(H1918 + (H1918 = 0))*(I1918 + (I1918 = 0))</f>
        <v>11.7</v>
      </c>
      <c r="K1918" s="11"/>
      <c r="L1918" s="11"/>
      <c r="M1918" s="11"/>
    </row>
    <row r="1919" spans="1:13" x14ac:dyDescent="0.2">
      <c r="A1919" s="11"/>
      <c r="B1919" s="11"/>
      <c r="C1919" s="11"/>
      <c r="D1919" s="30"/>
      <c r="E1919" s="10" t="s">
        <v>15</v>
      </c>
      <c r="F1919" s="14"/>
      <c r="G1919" s="15"/>
      <c r="H1919" s="15"/>
      <c r="I1919" s="15"/>
      <c r="J1919" s="12">
        <f>OR(F1919&lt;&gt;0,G1919&lt;&gt;0,H1919&lt;&gt;0,I1919&lt;&gt;0)*(F1919 + (F1919 = 0))*(G1919 + (G1919 = 0))*(H1919 + (H1919 = 0))*(I1919 + (I1919 = 0))</f>
        <v>0</v>
      </c>
      <c r="K1919" s="11"/>
      <c r="L1919" s="11"/>
      <c r="M1919" s="11"/>
    </row>
    <row r="1920" spans="1:13" x14ac:dyDescent="0.2">
      <c r="A1920" s="11"/>
      <c r="B1920" s="11"/>
      <c r="C1920" s="11"/>
      <c r="D1920" s="30"/>
      <c r="E1920" s="11"/>
      <c r="F1920" s="11"/>
      <c r="G1920" s="11"/>
      <c r="H1920" s="11"/>
      <c r="I1920" s="11"/>
      <c r="J1920" s="16" t="s">
        <v>1169</v>
      </c>
      <c r="K1920" s="17">
        <f>SUM(J1918:J1919)*1</f>
        <v>11.7</v>
      </c>
      <c r="L1920" s="15">
        <v>28.01</v>
      </c>
      <c r="M1920" s="17">
        <f>ROUND(K1920*L1920,2)</f>
        <v>327.72</v>
      </c>
    </row>
    <row r="1921" spans="1:13" ht="1" customHeight="1" x14ac:dyDescent="0.2">
      <c r="A1921" s="18"/>
      <c r="B1921" s="18"/>
      <c r="C1921" s="18"/>
      <c r="D1921" s="31"/>
      <c r="E1921" s="18"/>
      <c r="F1921" s="18"/>
      <c r="G1921" s="18"/>
      <c r="H1921" s="18"/>
      <c r="I1921" s="18"/>
      <c r="J1921" s="18"/>
      <c r="K1921" s="18"/>
      <c r="L1921" s="18"/>
      <c r="M1921" s="18"/>
    </row>
    <row r="1922" spans="1:13" x14ac:dyDescent="0.2">
      <c r="A1922" s="9" t="s">
        <v>1170</v>
      </c>
      <c r="B1922" s="10" t="s">
        <v>20</v>
      </c>
      <c r="C1922" s="10" t="s">
        <v>1111</v>
      </c>
      <c r="D1922" s="13" t="s">
        <v>1171</v>
      </c>
      <c r="E1922" s="11"/>
      <c r="F1922" s="11"/>
      <c r="G1922" s="11"/>
      <c r="H1922" s="11"/>
      <c r="I1922" s="11"/>
      <c r="J1922" s="11"/>
      <c r="K1922" s="12">
        <f>K1926</f>
        <v>1608</v>
      </c>
      <c r="L1922" s="12">
        <f>L1926</f>
        <v>7.5</v>
      </c>
      <c r="M1922" s="12">
        <f>M1926</f>
        <v>12060</v>
      </c>
    </row>
    <row r="1923" spans="1:13" ht="132" x14ac:dyDescent="0.2">
      <c r="A1923" s="11"/>
      <c r="B1923" s="11"/>
      <c r="C1923" s="11"/>
      <c r="D1923" s="13" t="s">
        <v>1172</v>
      </c>
      <c r="E1923" s="11"/>
      <c r="F1923" s="11"/>
      <c r="G1923" s="11"/>
      <c r="H1923" s="11"/>
      <c r="I1923" s="11"/>
      <c r="J1923" s="11"/>
      <c r="K1923" s="11"/>
      <c r="L1923" s="11"/>
      <c r="M1923" s="11"/>
    </row>
    <row r="1924" spans="1:13" x14ac:dyDescent="0.2">
      <c r="A1924" s="11"/>
      <c r="B1924" s="11"/>
      <c r="C1924" s="11"/>
      <c r="D1924" s="30"/>
      <c r="E1924" s="10" t="s">
        <v>1173</v>
      </c>
      <c r="F1924" s="14">
        <v>1</v>
      </c>
      <c r="G1924" s="15">
        <v>1608</v>
      </c>
      <c r="H1924" s="15">
        <v>0</v>
      </c>
      <c r="I1924" s="15">
        <v>0</v>
      </c>
      <c r="J1924" s="12">
        <f>OR(F1924&lt;&gt;0,G1924&lt;&gt;0,H1924&lt;&gt;0,I1924&lt;&gt;0)*(F1924 + (F1924 = 0))*(G1924 + (G1924 = 0))*(H1924 + (H1924 = 0))*(I1924 + (I1924 = 0))</f>
        <v>1608</v>
      </c>
      <c r="K1924" s="11"/>
      <c r="L1924" s="11"/>
      <c r="M1924" s="11"/>
    </row>
    <row r="1925" spans="1:13" x14ac:dyDescent="0.2">
      <c r="A1925" s="11"/>
      <c r="B1925" s="11"/>
      <c r="C1925" s="11"/>
      <c r="D1925" s="30"/>
      <c r="E1925" s="10" t="s">
        <v>15</v>
      </c>
      <c r="F1925" s="14"/>
      <c r="G1925" s="15"/>
      <c r="H1925" s="15"/>
      <c r="I1925" s="15"/>
      <c r="J1925" s="12">
        <f>OR(F1925&lt;&gt;0,G1925&lt;&gt;0,H1925&lt;&gt;0,I1925&lt;&gt;0)*(F1925 + (F1925 = 0))*(G1925 + (G1925 = 0))*(H1925 + (H1925 = 0))*(I1925 + (I1925 = 0))</f>
        <v>0</v>
      </c>
      <c r="K1925" s="11"/>
      <c r="L1925" s="11"/>
      <c r="M1925" s="11"/>
    </row>
    <row r="1926" spans="1:13" x14ac:dyDescent="0.2">
      <c r="A1926" s="11"/>
      <c r="B1926" s="11"/>
      <c r="C1926" s="11"/>
      <c r="D1926" s="30"/>
      <c r="E1926" s="11"/>
      <c r="F1926" s="11"/>
      <c r="G1926" s="11"/>
      <c r="H1926" s="11"/>
      <c r="I1926" s="11"/>
      <c r="J1926" s="16" t="s">
        <v>1174</v>
      </c>
      <c r="K1926" s="17">
        <f>SUM(J1924:J1925)*1</f>
        <v>1608</v>
      </c>
      <c r="L1926" s="15">
        <v>7.5</v>
      </c>
      <c r="M1926" s="17">
        <f>ROUND(K1926*L1926,2)</f>
        <v>12060</v>
      </c>
    </row>
    <row r="1927" spans="1:13" ht="1" customHeight="1" x14ac:dyDescent="0.2">
      <c r="A1927" s="18"/>
      <c r="B1927" s="18"/>
      <c r="C1927" s="18"/>
      <c r="D1927" s="31"/>
      <c r="E1927" s="18"/>
      <c r="F1927" s="18"/>
      <c r="G1927" s="18"/>
      <c r="H1927" s="18"/>
      <c r="I1927" s="18"/>
      <c r="J1927" s="18"/>
      <c r="K1927" s="18"/>
      <c r="L1927" s="18"/>
      <c r="M1927" s="18"/>
    </row>
    <row r="1928" spans="1:13" x14ac:dyDescent="0.2">
      <c r="A1928" s="9" t="s">
        <v>1175</v>
      </c>
      <c r="B1928" s="10" t="s">
        <v>20</v>
      </c>
      <c r="C1928" s="10" t="s">
        <v>2</v>
      </c>
      <c r="D1928" s="13" t="s">
        <v>1176</v>
      </c>
      <c r="E1928" s="11"/>
      <c r="F1928" s="11"/>
      <c r="G1928" s="11"/>
      <c r="H1928" s="11"/>
      <c r="I1928" s="11"/>
      <c r="J1928" s="11"/>
      <c r="K1928" s="12">
        <f>K1932</f>
        <v>2</v>
      </c>
      <c r="L1928" s="12">
        <f>L1932</f>
        <v>520.29999999999995</v>
      </c>
      <c r="M1928" s="12">
        <f>M1932</f>
        <v>1040.5999999999999</v>
      </c>
    </row>
    <row r="1929" spans="1:13" ht="132" x14ac:dyDescent="0.2">
      <c r="A1929" s="11"/>
      <c r="B1929" s="11"/>
      <c r="C1929" s="11"/>
      <c r="D1929" s="13" t="s">
        <v>1177</v>
      </c>
      <c r="E1929" s="11"/>
      <c r="F1929" s="11"/>
      <c r="G1929" s="11"/>
      <c r="H1929" s="11"/>
      <c r="I1929" s="11"/>
      <c r="J1929" s="11"/>
      <c r="K1929" s="11"/>
      <c r="L1929" s="11"/>
      <c r="M1929" s="11"/>
    </row>
    <row r="1930" spans="1:13" x14ac:dyDescent="0.2">
      <c r="A1930" s="11"/>
      <c r="B1930" s="11"/>
      <c r="C1930" s="11"/>
      <c r="D1930" s="30"/>
      <c r="E1930" s="10" t="s">
        <v>1178</v>
      </c>
      <c r="F1930" s="14">
        <v>2</v>
      </c>
      <c r="G1930" s="15">
        <v>0</v>
      </c>
      <c r="H1930" s="15">
        <v>0</v>
      </c>
      <c r="I1930" s="15">
        <v>0</v>
      </c>
      <c r="J1930" s="12">
        <f>OR(F1930&lt;&gt;0,G1930&lt;&gt;0,H1930&lt;&gt;0,I1930&lt;&gt;0)*(F1930 + (F1930 = 0))*(G1930 + (G1930 = 0))*(H1930 + (H1930 = 0))*(I1930 + (I1930 = 0))</f>
        <v>2</v>
      </c>
      <c r="K1930" s="11"/>
      <c r="L1930" s="11"/>
      <c r="M1930" s="11"/>
    </row>
    <row r="1931" spans="1:13" x14ac:dyDescent="0.2">
      <c r="A1931" s="11"/>
      <c r="B1931" s="11"/>
      <c r="C1931" s="11"/>
      <c r="D1931" s="30"/>
      <c r="E1931" s="10" t="s">
        <v>15</v>
      </c>
      <c r="F1931" s="14"/>
      <c r="G1931" s="15"/>
      <c r="H1931" s="15"/>
      <c r="I1931" s="15"/>
      <c r="J1931" s="12">
        <f>OR(F1931&lt;&gt;0,G1931&lt;&gt;0,H1931&lt;&gt;0,I1931&lt;&gt;0)*(F1931 + (F1931 = 0))*(G1931 + (G1931 = 0))*(H1931 + (H1931 = 0))*(I1931 + (I1931 = 0))</f>
        <v>0</v>
      </c>
      <c r="K1931" s="11"/>
      <c r="L1931" s="11"/>
      <c r="M1931" s="11"/>
    </row>
    <row r="1932" spans="1:13" x14ac:dyDescent="0.2">
      <c r="A1932" s="11"/>
      <c r="B1932" s="11"/>
      <c r="C1932" s="11"/>
      <c r="D1932" s="30"/>
      <c r="E1932" s="11"/>
      <c r="F1932" s="11"/>
      <c r="G1932" s="11"/>
      <c r="H1932" s="11"/>
      <c r="I1932" s="11"/>
      <c r="J1932" s="16" t="s">
        <v>1179</v>
      </c>
      <c r="K1932" s="17">
        <f>SUM(J1930:J1931)*1</f>
        <v>2</v>
      </c>
      <c r="L1932" s="15">
        <v>520.29999999999995</v>
      </c>
      <c r="M1932" s="17">
        <f>ROUND(K1932*L1932,2)</f>
        <v>1040.5999999999999</v>
      </c>
    </row>
    <row r="1933" spans="1:13" ht="1" customHeight="1" x14ac:dyDescent="0.2">
      <c r="A1933" s="18"/>
      <c r="B1933" s="18"/>
      <c r="C1933" s="18"/>
      <c r="D1933" s="31"/>
      <c r="E1933" s="18"/>
      <c r="F1933" s="18"/>
      <c r="G1933" s="18"/>
      <c r="H1933" s="18"/>
      <c r="I1933" s="18"/>
      <c r="J1933" s="18"/>
      <c r="K1933" s="18"/>
      <c r="L1933" s="18"/>
      <c r="M1933" s="18"/>
    </row>
    <row r="1934" spans="1:13" x14ac:dyDescent="0.2">
      <c r="A1934" s="9" t="s">
        <v>1180</v>
      </c>
      <c r="B1934" s="10" t="s">
        <v>20</v>
      </c>
      <c r="C1934" s="10" t="s">
        <v>1111</v>
      </c>
      <c r="D1934" s="13" t="s">
        <v>1181</v>
      </c>
      <c r="E1934" s="11"/>
      <c r="F1934" s="11"/>
      <c r="G1934" s="11"/>
      <c r="H1934" s="11"/>
      <c r="I1934" s="11"/>
      <c r="J1934" s="11"/>
      <c r="K1934" s="12">
        <f>K1938</f>
        <v>1500</v>
      </c>
      <c r="L1934" s="12">
        <f>L1938</f>
        <v>2.48</v>
      </c>
      <c r="M1934" s="12">
        <f>M1938</f>
        <v>3720</v>
      </c>
    </row>
    <row r="1935" spans="1:13" ht="96" x14ac:dyDescent="0.2">
      <c r="A1935" s="11"/>
      <c r="B1935" s="11"/>
      <c r="C1935" s="11"/>
      <c r="D1935" s="13" t="s">
        <v>1182</v>
      </c>
      <c r="E1935" s="11"/>
      <c r="F1935" s="11"/>
      <c r="G1935" s="11"/>
      <c r="H1935" s="11"/>
      <c r="I1935" s="11"/>
      <c r="J1935" s="11"/>
      <c r="K1935" s="11"/>
      <c r="L1935" s="11"/>
      <c r="M1935" s="11"/>
    </row>
    <row r="1936" spans="1:13" x14ac:dyDescent="0.2">
      <c r="A1936" s="11"/>
      <c r="B1936" s="11"/>
      <c r="C1936" s="11"/>
      <c r="D1936" s="30"/>
      <c r="E1936" s="10" t="s">
        <v>1183</v>
      </c>
      <c r="F1936" s="14">
        <v>1</v>
      </c>
      <c r="G1936" s="15">
        <v>1500</v>
      </c>
      <c r="H1936" s="15">
        <v>0</v>
      </c>
      <c r="I1936" s="15">
        <v>0</v>
      </c>
      <c r="J1936" s="12">
        <f>OR(F1936&lt;&gt;0,G1936&lt;&gt;0,H1936&lt;&gt;0,I1936&lt;&gt;0)*(F1936 + (F1936 = 0))*(G1936 + (G1936 = 0))*(H1936 + (H1936 = 0))*(I1936 + (I1936 = 0))</f>
        <v>1500</v>
      </c>
      <c r="K1936" s="11"/>
      <c r="L1936" s="11"/>
      <c r="M1936" s="11"/>
    </row>
    <row r="1937" spans="1:13" x14ac:dyDescent="0.2">
      <c r="A1937" s="11"/>
      <c r="B1937" s="11"/>
      <c r="C1937" s="11"/>
      <c r="D1937" s="30"/>
      <c r="E1937" s="10" t="s">
        <v>15</v>
      </c>
      <c r="F1937" s="14"/>
      <c r="G1937" s="15"/>
      <c r="H1937" s="15"/>
      <c r="I1937" s="15"/>
      <c r="J1937" s="12">
        <f>OR(F1937&lt;&gt;0,G1937&lt;&gt;0,H1937&lt;&gt;0,I1937&lt;&gt;0)*(F1937 + (F1937 = 0))*(G1937 + (G1937 = 0))*(H1937 + (H1937 = 0))*(I1937 + (I1937 = 0))</f>
        <v>0</v>
      </c>
      <c r="K1937" s="11"/>
      <c r="L1937" s="11"/>
      <c r="M1937" s="11"/>
    </row>
    <row r="1938" spans="1:13" x14ac:dyDescent="0.2">
      <c r="A1938" s="11"/>
      <c r="B1938" s="11"/>
      <c r="C1938" s="11"/>
      <c r="D1938" s="30"/>
      <c r="E1938" s="11"/>
      <c r="F1938" s="11"/>
      <c r="G1938" s="11"/>
      <c r="H1938" s="11"/>
      <c r="I1938" s="11"/>
      <c r="J1938" s="16" t="s">
        <v>1184</v>
      </c>
      <c r="K1938" s="17">
        <f>SUM(J1936:J1937)*1</f>
        <v>1500</v>
      </c>
      <c r="L1938" s="15">
        <v>2.48</v>
      </c>
      <c r="M1938" s="17">
        <f>ROUND(K1938*L1938,2)</f>
        <v>3720</v>
      </c>
    </row>
    <row r="1939" spans="1:13" ht="1" customHeight="1" x14ac:dyDescent="0.2">
      <c r="A1939" s="18"/>
      <c r="B1939" s="18"/>
      <c r="C1939" s="18"/>
      <c r="D1939" s="31"/>
      <c r="E1939" s="18"/>
      <c r="F1939" s="18"/>
      <c r="G1939" s="18"/>
      <c r="H1939" s="18"/>
      <c r="I1939" s="18"/>
      <c r="J1939" s="18"/>
      <c r="K1939" s="18"/>
      <c r="L1939" s="18"/>
      <c r="M1939" s="18"/>
    </row>
    <row r="1940" spans="1:13" x14ac:dyDescent="0.2">
      <c r="A1940" s="9" t="s">
        <v>1185</v>
      </c>
      <c r="B1940" s="10" t="s">
        <v>20</v>
      </c>
      <c r="C1940" s="10" t="s">
        <v>1111</v>
      </c>
      <c r="D1940" s="13" t="s">
        <v>1181</v>
      </c>
      <c r="E1940" s="11"/>
      <c r="F1940" s="11"/>
      <c r="G1940" s="11"/>
      <c r="H1940" s="11"/>
      <c r="I1940" s="11"/>
      <c r="J1940" s="11"/>
      <c r="K1940" s="12">
        <f>K1945</f>
        <v>468.36</v>
      </c>
      <c r="L1940" s="12">
        <f>L1945</f>
        <v>1.94</v>
      </c>
      <c r="M1940" s="12">
        <f>M1945</f>
        <v>908.62</v>
      </c>
    </row>
    <row r="1941" spans="1:13" ht="96" x14ac:dyDescent="0.2">
      <c r="A1941" s="11"/>
      <c r="B1941" s="11"/>
      <c r="C1941" s="11"/>
      <c r="D1941" s="13" t="s">
        <v>1186</v>
      </c>
      <c r="E1941" s="11"/>
      <c r="F1941" s="11"/>
      <c r="G1941" s="11"/>
      <c r="H1941" s="11"/>
      <c r="I1941" s="11"/>
      <c r="J1941" s="11"/>
      <c r="K1941" s="11"/>
      <c r="L1941" s="11"/>
      <c r="M1941" s="11"/>
    </row>
    <row r="1942" spans="1:13" x14ac:dyDescent="0.2">
      <c r="A1942" s="11"/>
      <c r="B1942" s="11"/>
      <c r="C1942" s="11"/>
      <c r="D1942" s="30"/>
      <c r="E1942" s="10" t="s">
        <v>1187</v>
      </c>
      <c r="F1942" s="14">
        <v>2</v>
      </c>
      <c r="G1942" s="15">
        <v>51.43</v>
      </c>
      <c r="H1942" s="15">
        <v>2</v>
      </c>
      <c r="I1942" s="15">
        <v>0</v>
      </c>
      <c r="J1942" s="12">
        <f>OR(F1942&lt;&gt;0,G1942&lt;&gt;0,H1942&lt;&gt;0,I1942&lt;&gt;0)*(F1942 + (F1942 = 0))*(G1942 + (G1942 = 0))*(H1942 + (H1942 = 0))*(I1942 + (I1942 = 0))</f>
        <v>205.72</v>
      </c>
      <c r="K1942" s="11"/>
      <c r="L1942" s="11"/>
      <c r="M1942" s="11"/>
    </row>
    <row r="1943" spans="1:13" x14ac:dyDescent="0.2">
      <c r="A1943" s="11"/>
      <c r="B1943" s="11"/>
      <c r="C1943" s="11"/>
      <c r="D1943" s="30"/>
      <c r="E1943" s="10" t="s">
        <v>15</v>
      </c>
      <c r="F1943" s="14">
        <v>4</v>
      </c>
      <c r="G1943" s="15">
        <v>32.83</v>
      </c>
      <c r="H1943" s="15">
        <v>2</v>
      </c>
      <c r="I1943" s="15">
        <v>0</v>
      </c>
      <c r="J1943" s="12">
        <f>OR(F1943&lt;&gt;0,G1943&lt;&gt;0,H1943&lt;&gt;0,I1943&lt;&gt;0)*(F1943 + (F1943 = 0))*(G1943 + (G1943 = 0))*(H1943 + (H1943 = 0))*(I1943 + (I1943 = 0))</f>
        <v>262.64</v>
      </c>
      <c r="K1943" s="11"/>
      <c r="L1943" s="11"/>
      <c r="M1943" s="11"/>
    </row>
    <row r="1944" spans="1:13" x14ac:dyDescent="0.2">
      <c r="A1944" s="11"/>
      <c r="B1944" s="11"/>
      <c r="C1944" s="11"/>
      <c r="D1944" s="30"/>
      <c r="E1944" s="10" t="s">
        <v>15</v>
      </c>
      <c r="F1944" s="14"/>
      <c r="G1944" s="15"/>
      <c r="H1944" s="15"/>
      <c r="I1944" s="15"/>
      <c r="J1944" s="12">
        <f>OR(F1944&lt;&gt;0,G1944&lt;&gt;0,H1944&lt;&gt;0,I1944&lt;&gt;0)*(F1944 + (F1944 = 0))*(G1944 + (G1944 = 0))*(H1944 + (H1944 = 0))*(I1944 + (I1944 = 0))</f>
        <v>0</v>
      </c>
      <c r="K1944" s="11"/>
      <c r="L1944" s="11"/>
      <c r="M1944" s="11"/>
    </row>
    <row r="1945" spans="1:13" x14ac:dyDescent="0.2">
      <c r="A1945" s="11"/>
      <c r="B1945" s="11"/>
      <c r="C1945" s="11"/>
      <c r="D1945" s="30"/>
      <c r="E1945" s="11"/>
      <c r="F1945" s="11"/>
      <c r="G1945" s="11"/>
      <c r="H1945" s="11"/>
      <c r="I1945" s="11"/>
      <c r="J1945" s="16" t="s">
        <v>1188</v>
      </c>
      <c r="K1945" s="17">
        <f>SUM(J1942:J1944)*1</f>
        <v>468.36</v>
      </c>
      <c r="L1945" s="15">
        <v>1.94</v>
      </c>
      <c r="M1945" s="17">
        <f>ROUND(K1945*L1945,2)</f>
        <v>908.62</v>
      </c>
    </row>
    <row r="1946" spans="1:13" ht="1" customHeight="1" x14ac:dyDescent="0.2">
      <c r="A1946" s="18"/>
      <c r="B1946" s="18"/>
      <c r="C1946" s="18"/>
      <c r="D1946" s="31"/>
      <c r="E1946" s="18"/>
      <c r="F1946" s="18"/>
      <c r="G1946" s="18"/>
      <c r="H1946" s="18"/>
      <c r="I1946" s="18"/>
      <c r="J1946" s="18"/>
      <c r="K1946" s="18"/>
      <c r="L1946" s="18"/>
      <c r="M1946" s="18"/>
    </row>
    <row r="1947" spans="1:13" x14ac:dyDescent="0.2">
      <c r="A1947" s="9" t="s">
        <v>1189</v>
      </c>
      <c r="B1947" s="10" t="s">
        <v>20</v>
      </c>
      <c r="C1947" s="10" t="s">
        <v>160</v>
      </c>
      <c r="D1947" s="13" t="s">
        <v>1190</v>
      </c>
      <c r="E1947" s="11"/>
      <c r="F1947" s="11"/>
      <c r="G1947" s="11"/>
      <c r="H1947" s="11"/>
      <c r="I1947" s="11"/>
      <c r="J1947" s="11"/>
      <c r="K1947" s="12">
        <f>K1951</f>
        <v>25</v>
      </c>
      <c r="L1947" s="12">
        <f>L1951</f>
        <v>2.48</v>
      </c>
      <c r="M1947" s="12">
        <f>M1951</f>
        <v>62</v>
      </c>
    </row>
    <row r="1948" spans="1:13" ht="96" x14ac:dyDescent="0.2">
      <c r="A1948" s="11"/>
      <c r="B1948" s="11"/>
      <c r="C1948" s="11"/>
      <c r="D1948" s="13" t="s">
        <v>1191</v>
      </c>
      <c r="E1948" s="11"/>
      <c r="F1948" s="11"/>
      <c r="G1948" s="11"/>
      <c r="H1948" s="11"/>
      <c r="I1948" s="11"/>
      <c r="J1948" s="11"/>
      <c r="K1948" s="11"/>
      <c r="L1948" s="11"/>
      <c r="M1948" s="11"/>
    </row>
    <row r="1949" spans="1:13" x14ac:dyDescent="0.2">
      <c r="A1949" s="11"/>
      <c r="B1949" s="11"/>
      <c r="C1949" s="11"/>
      <c r="D1949" s="30"/>
      <c r="E1949" s="10" t="s">
        <v>1192</v>
      </c>
      <c r="F1949" s="14">
        <v>1</v>
      </c>
      <c r="G1949" s="15">
        <v>25</v>
      </c>
      <c r="H1949" s="15">
        <v>0</v>
      </c>
      <c r="I1949" s="15">
        <v>0</v>
      </c>
      <c r="J1949" s="12">
        <f>OR(F1949&lt;&gt;0,G1949&lt;&gt;0,H1949&lt;&gt;0,I1949&lt;&gt;0)*(F1949 + (F1949 = 0))*(G1949 + (G1949 = 0))*(H1949 + (H1949 = 0))*(I1949 + (I1949 = 0))</f>
        <v>25</v>
      </c>
      <c r="K1949" s="11"/>
      <c r="L1949" s="11"/>
      <c r="M1949" s="11"/>
    </row>
    <row r="1950" spans="1:13" x14ac:dyDescent="0.2">
      <c r="A1950" s="11"/>
      <c r="B1950" s="11"/>
      <c r="C1950" s="11"/>
      <c r="D1950" s="30"/>
      <c r="E1950" s="10" t="s">
        <v>15</v>
      </c>
      <c r="F1950" s="14"/>
      <c r="G1950" s="15"/>
      <c r="H1950" s="15"/>
      <c r="I1950" s="15"/>
      <c r="J1950" s="12">
        <f>OR(F1950&lt;&gt;0,G1950&lt;&gt;0,H1950&lt;&gt;0,I1950&lt;&gt;0)*(F1950 + (F1950 = 0))*(G1950 + (G1950 = 0))*(H1950 + (H1950 = 0))*(I1950 + (I1950 = 0))</f>
        <v>0</v>
      </c>
      <c r="K1950" s="11"/>
      <c r="L1950" s="11"/>
      <c r="M1950" s="11"/>
    </row>
    <row r="1951" spans="1:13" x14ac:dyDescent="0.2">
      <c r="A1951" s="11"/>
      <c r="B1951" s="11"/>
      <c r="C1951" s="11"/>
      <c r="D1951" s="30"/>
      <c r="E1951" s="11"/>
      <c r="F1951" s="11"/>
      <c r="G1951" s="11"/>
      <c r="H1951" s="11"/>
      <c r="I1951" s="11"/>
      <c r="J1951" s="16" t="s">
        <v>1193</v>
      </c>
      <c r="K1951" s="17">
        <f>SUM(J1949:J1950)*1</f>
        <v>25</v>
      </c>
      <c r="L1951" s="15">
        <v>2.48</v>
      </c>
      <c r="M1951" s="17">
        <f>ROUND(K1951*L1951,2)</f>
        <v>62</v>
      </c>
    </row>
    <row r="1952" spans="1:13" ht="1" customHeight="1" x14ac:dyDescent="0.2">
      <c r="A1952" s="18"/>
      <c r="B1952" s="18"/>
      <c r="C1952" s="18"/>
      <c r="D1952" s="31"/>
      <c r="E1952" s="18"/>
      <c r="F1952" s="18"/>
      <c r="G1952" s="18"/>
      <c r="H1952" s="18"/>
      <c r="I1952" s="18"/>
      <c r="J1952" s="18"/>
      <c r="K1952" s="18"/>
      <c r="L1952" s="18"/>
      <c r="M1952" s="18"/>
    </row>
    <row r="1953" spans="1:13" x14ac:dyDescent="0.2">
      <c r="A1953" s="9" t="s">
        <v>1194</v>
      </c>
      <c r="B1953" s="10" t="s">
        <v>20</v>
      </c>
      <c r="C1953" s="10" t="s">
        <v>2</v>
      </c>
      <c r="D1953" s="13" t="s">
        <v>1195</v>
      </c>
      <c r="E1953" s="11"/>
      <c r="F1953" s="11"/>
      <c r="G1953" s="11"/>
      <c r="H1953" s="11"/>
      <c r="I1953" s="11"/>
      <c r="J1953" s="11"/>
      <c r="K1953" s="12">
        <f>K1957</f>
        <v>1</v>
      </c>
      <c r="L1953" s="12">
        <f>L1957</f>
        <v>102.85</v>
      </c>
      <c r="M1953" s="12">
        <f>M1957</f>
        <v>102.85</v>
      </c>
    </row>
    <row r="1954" spans="1:13" ht="132" x14ac:dyDescent="0.2">
      <c r="A1954" s="11"/>
      <c r="B1954" s="11"/>
      <c r="C1954" s="11"/>
      <c r="D1954" s="13" t="s">
        <v>1196</v>
      </c>
      <c r="E1954" s="11"/>
      <c r="F1954" s="11"/>
      <c r="G1954" s="11"/>
      <c r="H1954" s="11"/>
      <c r="I1954" s="11"/>
      <c r="J1954" s="11"/>
      <c r="K1954" s="11"/>
      <c r="L1954" s="11"/>
      <c r="M1954" s="11"/>
    </row>
    <row r="1955" spans="1:13" x14ac:dyDescent="0.2">
      <c r="A1955" s="11"/>
      <c r="B1955" s="11"/>
      <c r="C1955" s="11"/>
      <c r="D1955" s="30"/>
      <c r="E1955" s="10" t="s">
        <v>1183</v>
      </c>
      <c r="F1955" s="14">
        <v>1</v>
      </c>
      <c r="G1955" s="15">
        <v>0</v>
      </c>
      <c r="H1955" s="15">
        <v>0</v>
      </c>
      <c r="I1955" s="15">
        <v>0</v>
      </c>
      <c r="J1955" s="12">
        <f>OR(F1955&lt;&gt;0,G1955&lt;&gt;0,H1955&lt;&gt;0,I1955&lt;&gt;0)*(F1955 + (F1955 = 0))*(G1955 + (G1955 = 0))*(H1955 + (H1955 = 0))*(I1955 + (I1955 = 0))</f>
        <v>1</v>
      </c>
      <c r="K1955" s="11"/>
      <c r="L1955" s="11"/>
      <c r="M1955" s="11"/>
    </row>
    <row r="1956" spans="1:13" x14ac:dyDescent="0.2">
      <c r="A1956" s="11"/>
      <c r="B1956" s="11"/>
      <c r="C1956" s="11"/>
      <c r="D1956" s="30"/>
      <c r="E1956" s="10" t="s">
        <v>15</v>
      </c>
      <c r="F1956" s="14"/>
      <c r="G1956" s="15"/>
      <c r="H1956" s="15"/>
      <c r="I1956" s="15"/>
      <c r="J1956" s="12">
        <f>OR(F1956&lt;&gt;0,G1956&lt;&gt;0,H1956&lt;&gt;0,I1956&lt;&gt;0)*(F1956 + (F1956 = 0))*(G1956 + (G1956 = 0))*(H1956 + (H1956 = 0))*(I1956 + (I1956 = 0))</f>
        <v>0</v>
      </c>
      <c r="K1956" s="11"/>
      <c r="L1956" s="11"/>
      <c r="M1956" s="11"/>
    </row>
    <row r="1957" spans="1:13" x14ac:dyDescent="0.2">
      <c r="A1957" s="11"/>
      <c r="B1957" s="11"/>
      <c r="C1957" s="11"/>
      <c r="D1957" s="30"/>
      <c r="E1957" s="11"/>
      <c r="F1957" s="11"/>
      <c r="G1957" s="11"/>
      <c r="H1957" s="11"/>
      <c r="I1957" s="11"/>
      <c r="J1957" s="16" t="s">
        <v>1197</v>
      </c>
      <c r="K1957" s="17">
        <f>SUM(J1955:J1956)*1</f>
        <v>1</v>
      </c>
      <c r="L1957" s="15">
        <v>102.85</v>
      </c>
      <c r="M1957" s="17">
        <f>ROUND(K1957*L1957,2)</f>
        <v>102.85</v>
      </c>
    </row>
    <row r="1958" spans="1:13" ht="1" customHeight="1" x14ac:dyDescent="0.2">
      <c r="A1958" s="18"/>
      <c r="B1958" s="18"/>
      <c r="C1958" s="18"/>
      <c r="D1958" s="31"/>
      <c r="E1958" s="18"/>
      <c r="F1958" s="18"/>
      <c r="G1958" s="18"/>
      <c r="H1958" s="18"/>
      <c r="I1958" s="18"/>
      <c r="J1958" s="18"/>
      <c r="K1958" s="18"/>
      <c r="L1958" s="18"/>
      <c r="M1958" s="18"/>
    </row>
    <row r="1959" spans="1:13" x14ac:dyDescent="0.2">
      <c r="A1959" s="9" t="s">
        <v>1198</v>
      </c>
      <c r="B1959" s="10" t="s">
        <v>20</v>
      </c>
      <c r="C1959" s="10" t="s">
        <v>2</v>
      </c>
      <c r="D1959" s="13" t="s">
        <v>1199</v>
      </c>
      <c r="E1959" s="11"/>
      <c r="F1959" s="11"/>
      <c r="G1959" s="11"/>
      <c r="H1959" s="11"/>
      <c r="I1959" s="11"/>
      <c r="J1959" s="11"/>
      <c r="K1959" s="12">
        <f>K1963</f>
        <v>1</v>
      </c>
      <c r="L1959" s="12">
        <f>L1963</f>
        <v>629.20000000000005</v>
      </c>
      <c r="M1959" s="12">
        <f>M1963</f>
        <v>629.20000000000005</v>
      </c>
    </row>
    <row r="1960" spans="1:13" ht="96" x14ac:dyDescent="0.2">
      <c r="A1960" s="11"/>
      <c r="B1960" s="11"/>
      <c r="C1960" s="11"/>
      <c r="D1960" s="13" t="s">
        <v>1200</v>
      </c>
      <c r="E1960" s="11"/>
      <c r="F1960" s="11"/>
      <c r="G1960" s="11"/>
      <c r="H1960" s="11"/>
      <c r="I1960" s="11"/>
      <c r="J1960" s="11"/>
      <c r="K1960" s="11"/>
      <c r="L1960" s="11"/>
      <c r="M1960" s="11"/>
    </row>
    <row r="1961" spans="1:13" x14ac:dyDescent="0.2">
      <c r="A1961" s="11"/>
      <c r="B1961" s="11"/>
      <c r="C1961" s="11"/>
      <c r="D1961" s="30"/>
      <c r="E1961" s="10" t="s">
        <v>1201</v>
      </c>
      <c r="F1961" s="14">
        <v>1</v>
      </c>
      <c r="G1961" s="15">
        <v>0</v>
      </c>
      <c r="H1961" s="15">
        <v>0</v>
      </c>
      <c r="I1961" s="15">
        <v>0</v>
      </c>
      <c r="J1961" s="12">
        <f>OR(F1961&lt;&gt;0,G1961&lt;&gt;0,H1961&lt;&gt;0,I1961&lt;&gt;0)*(F1961 + (F1961 = 0))*(G1961 + (G1961 = 0))*(H1961 + (H1961 = 0))*(I1961 + (I1961 = 0))</f>
        <v>1</v>
      </c>
      <c r="K1961" s="11"/>
      <c r="L1961" s="11"/>
      <c r="M1961" s="11"/>
    </row>
    <row r="1962" spans="1:13" x14ac:dyDescent="0.2">
      <c r="A1962" s="11"/>
      <c r="B1962" s="11"/>
      <c r="C1962" s="11"/>
      <c r="D1962" s="30"/>
      <c r="E1962" s="10" t="s">
        <v>15</v>
      </c>
      <c r="F1962" s="14"/>
      <c r="G1962" s="15"/>
      <c r="H1962" s="15"/>
      <c r="I1962" s="15"/>
      <c r="J1962" s="12">
        <f>OR(F1962&lt;&gt;0,G1962&lt;&gt;0,H1962&lt;&gt;0,I1962&lt;&gt;0)*(F1962 + (F1962 = 0))*(G1962 + (G1962 = 0))*(H1962 + (H1962 = 0))*(I1962 + (I1962 = 0))</f>
        <v>0</v>
      </c>
      <c r="K1962" s="11"/>
      <c r="L1962" s="11"/>
      <c r="M1962" s="11"/>
    </row>
    <row r="1963" spans="1:13" x14ac:dyDescent="0.2">
      <c r="A1963" s="11"/>
      <c r="B1963" s="11"/>
      <c r="C1963" s="11"/>
      <c r="D1963" s="30"/>
      <c r="E1963" s="11"/>
      <c r="F1963" s="11"/>
      <c r="G1963" s="11"/>
      <c r="H1963" s="11"/>
      <c r="I1963" s="11"/>
      <c r="J1963" s="16" t="s">
        <v>1202</v>
      </c>
      <c r="K1963" s="17">
        <f>SUM(J1961:J1962)*1</f>
        <v>1</v>
      </c>
      <c r="L1963" s="15">
        <v>629.20000000000005</v>
      </c>
      <c r="M1963" s="17">
        <f>ROUND(K1963*L1963,2)</f>
        <v>629.20000000000005</v>
      </c>
    </row>
    <row r="1964" spans="1:13" ht="1" customHeight="1" x14ac:dyDescent="0.2">
      <c r="A1964" s="18"/>
      <c r="B1964" s="18"/>
      <c r="C1964" s="18"/>
      <c r="D1964" s="31"/>
      <c r="E1964" s="18"/>
      <c r="F1964" s="18"/>
      <c r="G1964" s="18"/>
      <c r="H1964" s="18"/>
      <c r="I1964" s="18"/>
      <c r="J1964" s="18"/>
      <c r="K1964" s="18"/>
      <c r="L1964" s="18"/>
      <c r="M1964" s="18"/>
    </row>
    <row r="1965" spans="1:13" x14ac:dyDescent="0.2">
      <c r="A1965" s="9" t="s">
        <v>1203</v>
      </c>
      <c r="B1965" s="10" t="s">
        <v>20</v>
      </c>
      <c r="C1965" s="10" t="s">
        <v>1204</v>
      </c>
      <c r="D1965" s="13" t="s">
        <v>1205</v>
      </c>
      <c r="E1965" s="11"/>
      <c r="F1965" s="11"/>
      <c r="G1965" s="11"/>
      <c r="H1965" s="11"/>
      <c r="I1965" s="11"/>
      <c r="J1965" s="11"/>
      <c r="K1965" s="12">
        <f>K1969</f>
        <v>1</v>
      </c>
      <c r="L1965" s="12">
        <f>L1969</f>
        <v>459.8</v>
      </c>
      <c r="M1965" s="12">
        <f>M1969</f>
        <v>459.8</v>
      </c>
    </row>
    <row r="1966" spans="1:13" ht="72" x14ac:dyDescent="0.2">
      <c r="A1966" s="11"/>
      <c r="B1966" s="11"/>
      <c r="C1966" s="11"/>
      <c r="D1966" s="13" t="s">
        <v>1206</v>
      </c>
      <c r="E1966" s="11"/>
      <c r="F1966" s="11"/>
      <c r="G1966" s="11"/>
      <c r="H1966" s="11"/>
      <c r="I1966" s="11"/>
      <c r="J1966" s="11"/>
      <c r="K1966" s="11"/>
      <c r="L1966" s="11"/>
      <c r="M1966" s="11"/>
    </row>
    <row r="1967" spans="1:13" x14ac:dyDescent="0.2">
      <c r="A1967" s="11"/>
      <c r="B1967" s="11"/>
      <c r="C1967" s="11"/>
      <c r="D1967" s="30"/>
      <c r="E1967" s="10" t="s">
        <v>1207</v>
      </c>
      <c r="F1967" s="14">
        <v>1</v>
      </c>
      <c r="G1967" s="15">
        <v>0</v>
      </c>
      <c r="H1967" s="15">
        <v>0</v>
      </c>
      <c r="I1967" s="15">
        <v>0</v>
      </c>
      <c r="J1967" s="12">
        <f>OR(F1967&lt;&gt;0,G1967&lt;&gt;0,H1967&lt;&gt;0,I1967&lt;&gt;0)*(F1967 + (F1967 = 0))*(G1967 + (G1967 = 0))*(H1967 + (H1967 = 0))*(I1967 + (I1967 = 0))</f>
        <v>1</v>
      </c>
      <c r="K1967" s="11"/>
      <c r="L1967" s="11"/>
      <c r="M1967" s="11"/>
    </row>
    <row r="1968" spans="1:13" x14ac:dyDescent="0.2">
      <c r="A1968" s="11"/>
      <c r="B1968" s="11"/>
      <c r="C1968" s="11"/>
      <c r="D1968" s="30"/>
      <c r="E1968" s="10" t="s">
        <v>15</v>
      </c>
      <c r="F1968" s="14"/>
      <c r="G1968" s="15"/>
      <c r="H1968" s="15"/>
      <c r="I1968" s="15"/>
      <c r="J1968" s="12">
        <f>OR(F1968&lt;&gt;0,G1968&lt;&gt;0,H1968&lt;&gt;0,I1968&lt;&gt;0)*(F1968 + (F1968 = 0))*(G1968 + (G1968 = 0))*(H1968 + (H1968 = 0))*(I1968 + (I1968 = 0))</f>
        <v>0</v>
      </c>
      <c r="K1968" s="11"/>
      <c r="L1968" s="11"/>
      <c r="M1968" s="11"/>
    </row>
    <row r="1969" spans="1:13" x14ac:dyDescent="0.2">
      <c r="A1969" s="11"/>
      <c r="B1969" s="11"/>
      <c r="C1969" s="11"/>
      <c r="D1969" s="30"/>
      <c r="E1969" s="11"/>
      <c r="F1969" s="11"/>
      <c r="G1969" s="11"/>
      <c r="H1969" s="11"/>
      <c r="I1969" s="11"/>
      <c r="J1969" s="16" t="s">
        <v>1208</v>
      </c>
      <c r="K1969" s="17">
        <f>SUM(J1967:J1968)*1</f>
        <v>1</v>
      </c>
      <c r="L1969" s="15">
        <v>459.8</v>
      </c>
      <c r="M1969" s="17">
        <f>ROUND(K1969*L1969,2)</f>
        <v>459.8</v>
      </c>
    </row>
    <row r="1970" spans="1:13" ht="1" customHeight="1" x14ac:dyDescent="0.2">
      <c r="A1970" s="18"/>
      <c r="B1970" s="18"/>
      <c r="C1970" s="18"/>
      <c r="D1970" s="31"/>
      <c r="E1970" s="18"/>
      <c r="F1970" s="18"/>
      <c r="G1970" s="18"/>
      <c r="H1970" s="18"/>
      <c r="I1970" s="18"/>
      <c r="J1970" s="18"/>
      <c r="K1970" s="18"/>
      <c r="L1970" s="18"/>
      <c r="M1970" s="18"/>
    </row>
    <row r="1971" spans="1:13" x14ac:dyDescent="0.2">
      <c r="A1971" s="9" t="s">
        <v>1209</v>
      </c>
      <c r="B1971" s="10" t="s">
        <v>20</v>
      </c>
      <c r="C1971" s="10" t="s">
        <v>1210</v>
      </c>
      <c r="D1971" s="13" t="s">
        <v>1211</v>
      </c>
      <c r="E1971" s="11"/>
      <c r="F1971" s="11"/>
      <c r="G1971" s="11"/>
      <c r="H1971" s="11"/>
      <c r="I1971" s="11"/>
      <c r="J1971" s="11"/>
      <c r="K1971" s="12">
        <f>K1976</f>
        <v>1.42</v>
      </c>
      <c r="L1971" s="12">
        <f>L1976</f>
        <v>33.880000000000003</v>
      </c>
      <c r="M1971" s="12">
        <f>M1976</f>
        <v>48.11</v>
      </c>
    </row>
    <row r="1972" spans="1:13" ht="120" x14ac:dyDescent="0.2">
      <c r="A1972" s="11"/>
      <c r="B1972" s="11"/>
      <c r="C1972" s="11"/>
      <c r="D1972" s="13" t="s">
        <v>1212</v>
      </c>
      <c r="E1972" s="11"/>
      <c r="F1972" s="11"/>
      <c r="G1972" s="11"/>
      <c r="H1972" s="11"/>
      <c r="I1972" s="11"/>
      <c r="J1972" s="11"/>
      <c r="K1972" s="11"/>
      <c r="L1972" s="11"/>
      <c r="M1972" s="11"/>
    </row>
    <row r="1973" spans="1:13" x14ac:dyDescent="0.2">
      <c r="A1973" s="11"/>
      <c r="B1973" s="11"/>
      <c r="C1973" s="11"/>
      <c r="D1973" s="30"/>
      <c r="E1973" s="10" t="s">
        <v>1213</v>
      </c>
      <c r="F1973" s="14">
        <v>1</v>
      </c>
      <c r="G1973" s="15">
        <v>1.36</v>
      </c>
      <c r="H1973" s="15">
        <v>0.25</v>
      </c>
      <c r="I1973" s="15">
        <v>2.1</v>
      </c>
      <c r="J1973" s="12">
        <f>OR(F1973&lt;&gt;0,G1973&lt;&gt;0,H1973&lt;&gt;0,I1973&lt;&gt;0)*(F1973 + (F1973 = 0))*(G1973 + (G1973 = 0))*(H1973 + (H1973 = 0))*(I1973 + (I1973 = 0))</f>
        <v>0.71</v>
      </c>
      <c r="K1973" s="11"/>
      <c r="L1973" s="11"/>
      <c r="M1973" s="11"/>
    </row>
    <row r="1974" spans="1:13" x14ac:dyDescent="0.2">
      <c r="A1974" s="11"/>
      <c r="B1974" s="11"/>
      <c r="C1974" s="11"/>
      <c r="D1974" s="30"/>
      <c r="E1974" s="10" t="s">
        <v>1214</v>
      </c>
      <c r="F1974" s="14">
        <v>1</v>
      </c>
      <c r="G1974" s="15">
        <v>1.36</v>
      </c>
      <c r="H1974" s="15">
        <v>0.25</v>
      </c>
      <c r="I1974" s="15">
        <v>2.1</v>
      </c>
      <c r="J1974" s="12">
        <f>OR(F1974&lt;&gt;0,G1974&lt;&gt;0,H1974&lt;&gt;0,I1974&lt;&gt;0)*(F1974 + (F1974 = 0))*(G1974 + (G1974 = 0))*(H1974 + (H1974 = 0))*(I1974 + (I1974 = 0))</f>
        <v>0.71</v>
      </c>
      <c r="K1974" s="11"/>
      <c r="L1974" s="11"/>
      <c r="M1974" s="11"/>
    </row>
    <row r="1975" spans="1:13" x14ac:dyDescent="0.2">
      <c r="A1975" s="11"/>
      <c r="B1975" s="11"/>
      <c r="C1975" s="11"/>
      <c r="D1975" s="30"/>
      <c r="E1975" s="10" t="s">
        <v>15</v>
      </c>
      <c r="F1975" s="14"/>
      <c r="G1975" s="15"/>
      <c r="H1975" s="15"/>
      <c r="I1975" s="15"/>
      <c r="J1975" s="12">
        <f>OR(F1975&lt;&gt;0,G1975&lt;&gt;0,H1975&lt;&gt;0,I1975&lt;&gt;0)*(F1975 + (F1975 = 0))*(G1975 + (G1975 = 0))*(H1975 + (H1975 = 0))*(I1975 + (I1975 = 0))</f>
        <v>0</v>
      </c>
      <c r="K1975" s="11"/>
      <c r="L1975" s="11"/>
      <c r="M1975" s="11"/>
    </row>
    <row r="1976" spans="1:13" x14ac:dyDescent="0.2">
      <c r="A1976" s="11"/>
      <c r="B1976" s="11"/>
      <c r="C1976" s="11"/>
      <c r="D1976" s="30"/>
      <c r="E1976" s="11"/>
      <c r="F1976" s="11"/>
      <c r="G1976" s="11"/>
      <c r="H1976" s="11"/>
      <c r="I1976" s="11"/>
      <c r="J1976" s="16" t="s">
        <v>1215</v>
      </c>
      <c r="K1976" s="17">
        <f>SUM(J1973:J1975)*1</f>
        <v>1.42</v>
      </c>
      <c r="L1976" s="15">
        <v>33.880000000000003</v>
      </c>
      <c r="M1976" s="17">
        <f>ROUND(K1976*L1976,2)</f>
        <v>48.11</v>
      </c>
    </row>
    <row r="1977" spans="1:13" ht="1" customHeight="1" x14ac:dyDescent="0.2">
      <c r="A1977" s="18"/>
      <c r="B1977" s="18"/>
      <c r="C1977" s="18"/>
      <c r="D1977" s="31"/>
      <c r="E1977" s="18"/>
      <c r="F1977" s="18"/>
      <c r="G1977" s="18"/>
      <c r="H1977" s="18"/>
      <c r="I1977" s="18"/>
      <c r="J1977" s="18"/>
      <c r="K1977" s="18"/>
      <c r="L1977" s="18"/>
      <c r="M1977" s="18"/>
    </row>
    <row r="1978" spans="1:13" x14ac:dyDescent="0.2">
      <c r="A1978" s="9" t="s">
        <v>1216</v>
      </c>
      <c r="B1978" s="10" t="s">
        <v>20</v>
      </c>
      <c r="C1978" s="10" t="s">
        <v>1111</v>
      </c>
      <c r="D1978" s="13" t="s">
        <v>1217</v>
      </c>
      <c r="E1978" s="11"/>
      <c r="F1978" s="11"/>
      <c r="G1978" s="11"/>
      <c r="H1978" s="11"/>
      <c r="I1978" s="11"/>
      <c r="J1978" s="11"/>
      <c r="K1978" s="12">
        <f>K1983</f>
        <v>42.7</v>
      </c>
      <c r="L1978" s="12">
        <f>L1983</f>
        <v>8.23</v>
      </c>
      <c r="M1978" s="12">
        <f>M1983</f>
        <v>351.42</v>
      </c>
    </row>
    <row r="1979" spans="1:13" ht="132" x14ac:dyDescent="0.2">
      <c r="A1979" s="11"/>
      <c r="B1979" s="11"/>
      <c r="C1979" s="11"/>
      <c r="D1979" s="13" t="s">
        <v>1218</v>
      </c>
      <c r="E1979" s="11"/>
      <c r="F1979" s="11"/>
      <c r="G1979" s="11"/>
      <c r="H1979" s="11"/>
      <c r="I1979" s="11"/>
      <c r="J1979" s="11"/>
      <c r="K1979" s="11"/>
      <c r="L1979" s="11"/>
      <c r="M1979" s="11"/>
    </row>
    <row r="1980" spans="1:13" x14ac:dyDescent="0.2">
      <c r="A1980" s="11"/>
      <c r="B1980" s="11"/>
      <c r="C1980" s="11"/>
      <c r="D1980" s="30"/>
      <c r="E1980" s="10" t="s">
        <v>1219</v>
      </c>
      <c r="F1980" s="14">
        <v>1</v>
      </c>
      <c r="G1980" s="15">
        <v>26.7</v>
      </c>
      <c r="H1980" s="15">
        <v>0</v>
      </c>
      <c r="I1980" s="15">
        <v>0</v>
      </c>
      <c r="J1980" s="12">
        <f>OR(F1980&lt;&gt;0,G1980&lt;&gt;0,H1980&lt;&gt;0,I1980&lt;&gt;0)*(F1980 + (F1980 = 0))*(G1980 + (G1980 = 0))*(H1980 + (H1980 = 0))*(I1980 + (I1980 = 0))</f>
        <v>26.7</v>
      </c>
      <c r="K1980" s="11"/>
      <c r="L1980" s="11"/>
      <c r="M1980" s="11"/>
    </row>
    <row r="1981" spans="1:13" x14ac:dyDescent="0.2">
      <c r="A1981" s="11"/>
      <c r="B1981" s="11"/>
      <c r="C1981" s="11"/>
      <c r="D1981" s="30"/>
      <c r="E1981" s="10" t="s">
        <v>1220</v>
      </c>
      <c r="F1981" s="14">
        <v>1</v>
      </c>
      <c r="G1981" s="15">
        <v>16</v>
      </c>
      <c r="H1981" s="15">
        <v>0</v>
      </c>
      <c r="I1981" s="15">
        <v>0</v>
      </c>
      <c r="J1981" s="12">
        <f>OR(F1981&lt;&gt;0,G1981&lt;&gt;0,H1981&lt;&gt;0,I1981&lt;&gt;0)*(F1981 + (F1981 = 0))*(G1981 + (G1981 = 0))*(H1981 + (H1981 = 0))*(I1981 + (I1981 = 0))</f>
        <v>16</v>
      </c>
      <c r="K1981" s="11"/>
      <c r="L1981" s="11"/>
      <c r="M1981" s="11"/>
    </row>
    <row r="1982" spans="1:13" x14ac:dyDescent="0.2">
      <c r="A1982" s="11"/>
      <c r="B1982" s="11"/>
      <c r="C1982" s="11"/>
      <c r="D1982" s="30"/>
      <c r="E1982" s="10" t="s">
        <v>15</v>
      </c>
      <c r="F1982" s="14"/>
      <c r="G1982" s="15"/>
      <c r="H1982" s="15"/>
      <c r="I1982" s="15"/>
      <c r="J1982" s="12">
        <f>OR(F1982&lt;&gt;0,G1982&lt;&gt;0,H1982&lt;&gt;0,I1982&lt;&gt;0)*(F1982 + (F1982 = 0))*(G1982 + (G1982 = 0))*(H1982 + (H1982 = 0))*(I1982 + (I1982 = 0))</f>
        <v>0</v>
      </c>
      <c r="K1982" s="11"/>
      <c r="L1982" s="11"/>
      <c r="M1982" s="11"/>
    </row>
    <row r="1983" spans="1:13" x14ac:dyDescent="0.2">
      <c r="A1983" s="11"/>
      <c r="B1983" s="11"/>
      <c r="C1983" s="11"/>
      <c r="D1983" s="30"/>
      <c r="E1983" s="11"/>
      <c r="F1983" s="11"/>
      <c r="G1983" s="11"/>
      <c r="H1983" s="11"/>
      <c r="I1983" s="11"/>
      <c r="J1983" s="16" t="s">
        <v>1221</v>
      </c>
      <c r="K1983" s="17">
        <f>SUM(J1980:J1982)*1</f>
        <v>42.7</v>
      </c>
      <c r="L1983" s="15">
        <v>8.23</v>
      </c>
      <c r="M1983" s="17">
        <f>ROUND(K1983*L1983,2)</f>
        <v>351.42</v>
      </c>
    </row>
    <row r="1984" spans="1:13" ht="1" customHeight="1" x14ac:dyDescent="0.2">
      <c r="A1984" s="18"/>
      <c r="B1984" s="18"/>
      <c r="C1984" s="18"/>
      <c r="D1984" s="31"/>
      <c r="E1984" s="18"/>
      <c r="F1984" s="18"/>
      <c r="G1984" s="18"/>
      <c r="H1984" s="18"/>
      <c r="I1984" s="18"/>
      <c r="J1984" s="18"/>
      <c r="K1984" s="18"/>
      <c r="L1984" s="18"/>
      <c r="M1984" s="18"/>
    </row>
    <row r="1985" spans="1:13" x14ac:dyDescent="0.2">
      <c r="A1985" s="9" t="s">
        <v>1222</v>
      </c>
      <c r="B1985" s="10" t="s">
        <v>20</v>
      </c>
      <c r="C1985" s="10" t="s">
        <v>1111</v>
      </c>
      <c r="D1985" s="13" t="s">
        <v>1223</v>
      </c>
      <c r="E1985" s="11"/>
      <c r="F1985" s="11"/>
      <c r="G1985" s="11"/>
      <c r="H1985" s="11"/>
      <c r="I1985" s="11"/>
      <c r="J1985" s="11"/>
      <c r="K1985" s="12">
        <f>K1990</f>
        <v>42.7</v>
      </c>
      <c r="L1985" s="12">
        <f>L1990</f>
        <v>15.49</v>
      </c>
      <c r="M1985" s="12">
        <f>M1990</f>
        <v>661.42</v>
      </c>
    </row>
    <row r="1986" spans="1:13" ht="120" x14ac:dyDescent="0.2">
      <c r="A1986" s="11"/>
      <c r="B1986" s="11"/>
      <c r="C1986" s="11"/>
      <c r="D1986" s="13" t="s">
        <v>1224</v>
      </c>
      <c r="E1986" s="11"/>
      <c r="F1986" s="11"/>
      <c r="G1986" s="11"/>
      <c r="H1986" s="11"/>
      <c r="I1986" s="11"/>
      <c r="J1986" s="11"/>
      <c r="K1986" s="11"/>
      <c r="L1986" s="11"/>
      <c r="M1986" s="11"/>
    </row>
    <row r="1987" spans="1:13" x14ac:dyDescent="0.2">
      <c r="A1987" s="11"/>
      <c r="B1987" s="11"/>
      <c r="C1987" s="11"/>
      <c r="D1987" s="30"/>
      <c r="E1987" s="10" t="s">
        <v>1219</v>
      </c>
      <c r="F1987" s="14">
        <v>1</v>
      </c>
      <c r="G1987" s="15">
        <v>26.7</v>
      </c>
      <c r="H1987" s="15">
        <v>0</v>
      </c>
      <c r="I1987" s="15">
        <v>0</v>
      </c>
      <c r="J1987" s="12">
        <f>OR(F1987&lt;&gt;0,G1987&lt;&gt;0,H1987&lt;&gt;0,I1987&lt;&gt;0)*(F1987 + (F1987 = 0))*(G1987 + (G1987 = 0))*(H1987 + (H1987 = 0))*(I1987 + (I1987 = 0))</f>
        <v>26.7</v>
      </c>
      <c r="K1987" s="11"/>
      <c r="L1987" s="11"/>
      <c r="M1987" s="11"/>
    </row>
    <row r="1988" spans="1:13" x14ac:dyDescent="0.2">
      <c r="A1988" s="11"/>
      <c r="B1988" s="11"/>
      <c r="C1988" s="11"/>
      <c r="D1988" s="30"/>
      <c r="E1988" s="10" t="s">
        <v>1220</v>
      </c>
      <c r="F1988" s="14">
        <v>1</v>
      </c>
      <c r="G1988" s="15">
        <v>16</v>
      </c>
      <c r="H1988" s="15">
        <v>0</v>
      </c>
      <c r="I1988" s="15">
        <v>0</v>
      </c>
      <c r="J1988" s="12">
        <f>OR(F1988&lt;&gt;0,G1988&lt;&gt;0,H1988&lt;&gt;0,I1988&lt;&gt;0)*(F1988 + (F1988 = 0))*(G1988 + (G1988 = 0))*(H1988 + (H1988 = 0))*(I1988 + (I1988 = 0))</f>
        <v>16</v>
      </c>
      <c r="K1988" s="11"/>
      <c r="L1988" s="11"/>
      <c r="M1988" s="11"/>
    </row>
    <row r="1989" spans="1:13" x14ac:dyDescent="0.2">
      <c r="A1989" s="11"/>
      <c r="B1989" s="11"/>
      <c r="C1989" s="11"/>
      <c r="D1989" s="30"/>
      <c r="E1989" s="10" t="s">
        <v>15</v>
      </c>
      <c r="F1989" s="14"/>
      <c r="G1989" s="15"/>
      <c r="H1989" s="15"/>
      <c r="I1989" s="15"/>
      <c r="J1989" s="12">
        <f>OR(F1989&lt;&gt;0,G1989&lt;&gt;0,H1989&lt;&gt;0,I1989&lt;&gt;0)*(F1989 + (F1989 = 0))*(G1989 + (G1989 = 0))*(H1989 + (H1989 = 0))*(I1989 + (I1989 = 0))</f>
        <v>0</v>
      </c>
      <c r="K1989" s="11"/>
      <c r="L1989" s="11"/>
      <c r="M1989" s="11"/>
    </row>
    <row r="1990" spans="1:13" x14ac:dyDescent="0.2">
      <c r="A1990" s="11"/>
      <c r="B1990" s="11"/>
      <c r="C1990" s="11"/>
      <c r="D1990" s="30"/>
      <c r="E1990" s="11"/>
      <c r="F1990" s="11"/>
      <c r="G1990" s="11"/>
      <c r="H1990" s="11"/>
      <c r="I1990" s="11"/>
      <c r="J1990" s="16" t="s">
        <v>1225</v>
      </c>
      <c r="K1990" s="17">
        <f>SUM(J1987:J1989)*1</f>
        <v>42.7</v>
      </c>
      <c r="L1990" s="15">
        <v>15.49</v>
      </c>
      <c r="M1990" s="17">
        <f>ROUND(K1990*L1990,2)</f>
        <v>661.42</v>
      </c>
    </row>
    <row r="1991" spans="1:13" ht="1" customHeight="1" x14ac:dyDescent="0.2">
      <c r="A1991" s="18"/>
      <c r="B1991" s="18"/>
      <c r="C1991" s="18"/>
      <c r="D1991" s="31"/>
      <c r="E1991" s="18"/>
      <c r="F1991" s="18"/>
      <c r="G1991" s="18"/>
      <c r="H1991" s="18"/>
      <c r="I1991" s="18"/>
      <c r="J1991" s="18"/>
      <c r="K1991" s="18"/>
      <c r="L1991" s="18"/>
      <c r="M1991" s="18"/>
    </row>
    <row r="1992" spans="1:13" x14ac:dyDescent="0.2">
      <c r="A1992" s="9" t="s">
        <v>1226</v>
      </c>
      <c r="B1992" s="10" t="s">
        <v>20</v>
      </c>
      <c r="C1992" s="10" t="s">
        <v>1111</v>
      </c>
      <c r="D1992" s="13" t="s">
        <v>1227</v>
      </c>
      <c r="E1992" s="11"/>
      <c r="F1992" s="11"/>
      <c r="G1992" s="11"/>
      <c r="H1992" s="11"/>
      <c r="I1992" s="11"/>
      <c r="J1992" s="11"/>
      <c r="K1992" s="12">
        <f>K1996</f>
        <v>8.6999999999999993</v>
      </c>
      <c r="L1992" s="12">
        <f>L1996</f>
        <v>16.03</v>
      </c>
      <c r="M1992" s="12">
        <f>M1996</f>
        <v>139.46</v>
      </c>
    </row>
    <row r="1993" spans="1:13" ht="108" x14ac:dyDescent="0.2">
      <c r="A1993" s="11"/>
      <c r="B1993" s="11"/>
      <c r="C1993" s="11"/>
      <c r="D1993" s="13" t="s">
        <v>1228</v>
      </c>
      <c r="E1993" s="11"/>
      <c r="F1993" s="11"/>
      <c r="G1993" s="11"/>
      <c r="H1993" s="11"/>
      <c r="I1993" s="11"/>
      <c r="J1993" s="11"/>
      <c r="K1993" s="11"/>
      <c r="L1993" s="11"/>
      <c r="M1993" s="11"/>
    </row>
    <row r="1994" spans="1:13" x14ac:dyDescent="0.2">
      <c r="A1994" s="11"/>
      <c r="B1994" s="11"/>
      <c r="C1994" s="11"/>
      <c r="D1994" s="30"/>
      <c r="E1994" s="10" t="s">
        <v>1229</v>
      </c>
      <c r="F1994" s="14">
        <v>1</v>
      </c>
      <c r="G1994" s="15">
        <v>8.6999999999999993</v>
      </c>
      <c r="H1994" s="15">
        <v>0</v>
      </c>
      <c r="I1994" s="15">
        <v>0</v>
      </c>
      <c r="J1994" s="12">
        <f>OR(F1994&lt;&gt;0,G1994&lt;&gt;0,H1994&lt;&gt;0,I1994&lt;&gt;0)*(F1994 + (F1994 = 0))*(G1994 + (G1994 = 0))*(H1994 + (H1994 = 0))*(I1994 + (I1994 = 0))</f>
        <v>8.6999999999999993</v>
      </c>
      <c r="K1994" s="11"/>
      <c r="L1994" s="11"/>
      <c r="M1994" s="11"/>
    </row>
    <row r="1995" spans="1:13" x14ac:dyDescent="0.2">
      <c r="A1995" s="11"/>
      <c r="B1995" s="11"/>
      <c r="C1995" s="11"/>
      <c r="D1995" s="30"/>
      <c r="E1995" s="10" t="s">
        <v>15</v>
      </c>
      <c r="F1995" s="14"/>
      <c r="G1995" s="15"/>
      <c r="H1995" s="15"/>
      <c r="I1995" s="15"/>
      <c r="J1995" s="12">
        <f>OR(F1995&lt;&gt;0,G1995&lt;&gt;0,H1995&lt;&gt;0,I1995&lt;&gt;0)*(F1995 + (F1995 = 0))*(G1995 + (G1995 = 0))*(H1995 + (H1995 = 0))*(I1995 + (I1995 = 0))</f>
        <v>0</v>
      </c>
      <c r="K1995" s="11"/>
      <c r="L1995" s="11"/>
      <c r="M1995" s="11"/>
    </row>
    <row r="1996" spans="1:13" x14ac:dyDescent="0.2">
      <c r="A1996" s="11"/>
      <c r="B1996" s="11"/>
      <c r="C1996" s="11"/>
      <c r="D1996" s="30"/>
      <c r="E1996" s="11"/>
      <c r="F1996" s="11"/>
      <c r="G1996" s="11"/>
      <c r="H1996" s="11"/>
      <c r="I1996" s="11"/>
      <c r="J1996" s="16" t="s">
        <v>1230</v>
      </c>
      <c r="K1996" s="17">
        <f>SUM(J1994:J1995)*1</f>
        <v>8.6999999999999993</v>
      </c>
      <c r="L1996" s="15">
        <v>16.03</v>
      </c>
      <c r="M1996" s="17">
        <f>ROUND(K1996*L1996,2)</f>
        <v>139.46</v>
      </c>
    </row>
    <row r="1997" spans="1:13" ht="1" customHeight="1" x14ac:dyDescent="0.2">
      <c r="A1997" s="18"/>
      <c r="B1997" s="18"/>
      <c r="C1997" s="18"/>
      <c r="D1997" s="31"/>
      <c r="E1997" s="18"/>
      <c r="F1997" s="18"/>
      <c r="G1997" s="18"/>
      <c r="H1997" s="18"/>
      <c r="I1997" s="18"/>
      <c r="J1997" s="18"/>
      <c r="K1997" s="18"/>
      <c r="L1997" s="18"/>
      <c r="M1997" s="18"/>
    </row>
    <row r="1998" spans="1:13" x14ac:dyDescent="0.2">
      <c r="A1998" s="9" t="s">
        <v>1231</v>
      </c>
      <c r="B1998" s="10" t="s">
        <v>20</v>
      </c>
      <c r="C1998" s="10" t="s">
        <v>2</v>
      </c>
      <c r="D1998" s="13" t="s">
        <v>1232</v>
      </c>
      <c r="E1998" s="11"/>
      <c r="F1998" s="11"/>
      <c r="G1998" s="11"/>
      <c r="H1998" s="11"/>
      <c r="I1998" s="11"/>
      <c r="J1998" s="11"/>
      <c r="K1998" s="12">
        <f>K2004</f>
        <v>2</v>
      </c>
      <c r="L1998" s="12">
        <f>L2004</f>
        <v>42.35</v>
      </c>
      <c r="M1998" s="12">
        <f>M2004</f>
        <v>84.7</v>
      </c>
    </row>
    <row r="1999" spans="1:13" ht="108" x14ac:dyDescent="0.2">
      <c r="A1999" s="11"/>
      <c r="B1999" s="11"/>
      <c r="C1999" s="11"/>
      <c r="D1999" s="13" t="s">
        <v>1233</v>
      </c>
      <c r="E1999" s="11"/>
      <c r="F1999" s="11"/>
      <c r="G1999" s="11"/>
      <c r="H1999" s="11"/>
      <c r="I1999" s="11"/>
      <c r="J1999" s="11"/>
      <c r="K1999" s="11"/>
      <c r="L1999" s="11"/>
      <c r="M1999" s="11"/>
    </row>
    <row r="2000" spans="1:13" x14ac:dyDescent="0.2">
      <c r="A2000" s="11"/>
      <c r="B2000" s="11"/>
      <c r="C2000" s="11"/>
      <c r="D2000" s="30"/>
      <c r="E2000" s="10" t="s">
        <v>1234</v>
      </c>
      <c r="F2000" s="14">
        <v>1</v>
      </c>
      <c r="G2000" s="15">
        <v>0</v>
      </c>
      <c r="H2000" s="15">
        <v>0</v>
      </c>
      <c r="I2000" s="15">
        <v>0</v>
      </c>
      <c r="J2000" s="12">
        <f>OR(F2000&lt;&gt;0,G2000&lt;&gt;0,H2000&lt;&gt;0,I2000&lt;&gt;0)*(F2000 + (F2000 = 0))*(G2000 + (G2000 = 0))*(H2000 + (H2000 = 0))*(I2000 + (I2000 = 0))</f>
        <v>1</v>
      </c>
      <c r="K2000" s="11"/>
      <c r="L2000" s="11"/>
      <c r="M2000" s="11"/>
    </row>
    <row r="2001" spans="1:13" x14ac:dyDescent="0.2">
      <c r="A2001" s="11"/>
      <c r="B2001" s="11"/>
      <c r="C2001" s="11"/>
      <c r="D2001" s="30"/>
      <c r="E2001" s="10" t="s">
        <v>15</v>
      </c>
      <c r="F2001" s="14"/>
      <c r="G2001" s="15"/>
      <c r="H2001" s="15"/>
      <c r="I2001" s="15"/>
      <c r="J2001" s="12">
        <f>OR(F2001&lt;&gt;0,G2001&lt;&gt;0,H2001&lt;&gt;0,I2001&lt;&gt;0)*(F2001 + (F2001 = 0))*(G2001 + (G2001 = 0))*(H2001 + (H2001 = 0))*(I2001 + (I2001 = 0))</f>
        <v>0</v>
      </c>
      <c r="K2001" s="11"/>
      <c r="L2001" s="11"/>
      <c r="M2001" s="11"/>
    </row>
    <row r="2002" spans="1:13" x14ac:dyDescent="0.2">
      <c r="A2002" s="11"/>
      <c r="B2002" s="11"/>
      <c r="C2002" s="11"/>
      <c r="D2002" s="30"/>
      <c r="E2002" s="10" t="s">
        <v>1235</v>
      </c>
      <c r="F2002" s="14">
        <v>1</v>
      </c>
      <c r="G2002" s="15">
        <v>0</v>
      </c>
      <c r="H2002" s="15">
        <v>0</v>
      </c>
      <c r="I2002" s="15">
        <v>0</v>
      </c>
      <c r="J2002" s="12">
        <f>OR(F2002&lt;&gt;0,G2002&lt;&gt;0,H2002&lt;&gt;0,I2002&lt;&gt;0)*(F2002 + (F2002 = 0))*(G2002 + (G2002 = 0))*(H2002 + (H2002 = 0))*(I2002 + (I2002 = 0))</f>
        <v>1</v>
      </c>
      <c r="K2002" s="11"/>
      <c r="L2002" s="11"/>
      <c r="M2002" s="11"/>
    </row>
    <row r="2003" spans="1:13" x14ac:dyDescent="0.2">
      <c r="A2003" s="11"/>
      <c r="B2003" s="11"/>
      <c r="C2003" s="11"/>
      <c r="D2003" s="30"/>
      <c r="E2003" s="10" t="s">
        <v>15</v>
      </c>
      <c r="F2003" s="14"/>
      <c r="G2003" s="15"/>
      <c r="H2003" s="15"/>
      <c r="I2003" s="15"/>
      <c r="J2003" s="12">
        <f>OR(F2003&lt;&gt;0,G2003&lt;&gt;0,H2003&lt;&gt;0,I2003&lt;&gt;0)*(F2003 + (F2003 = 0))*(G2003 + (G2003 = 0))*(H2003 + (H2003 = 0))*(I2003 + (I2003 = 0))</f>
        <v>0</v>
      </c>
      <c r="K2003" s="11"/>
      <c r="L2003" s="11"/>
      <c r="M2003" s="11"/>
    </row>
    <row r="2004" spans="1:13" x14ac:dyDescent="0.2">
      <c r="A2004" s="11"/>
      <c r="B2004" s="11"/>
      <c r="C2004" s="11"/>
      <c r="D2004" s="30"/>
      <c r="E2004" s="11"/>
      <c r="F2004" s="11"/>
      <c r="G2004" s="11"/>
      <c r="H2004" s="11"/>
      <c r="I2004" s="11"/>
      <c r="J2004" s="16" t="s">
        <v>1236</v>
      </c>
      <c r="K2004" s="17">
        <f>SUM(J2000:J2003)*1</f>
        <v>2</v>
      </c>
      <c r="L2004" s="15">
        <v>42.35</v>
      </c>
      <c r="M2004" s="17">
        <f>ROUND(K2004*L2004,2)</f>
        <v>84.7</v>
      </c>
    </row>
    <row r="2005" spans="1:13" ht="1" customHeight="1" x14ac:dyDescent="0.2">
      <c r="A2005" s="18"/>
      <c r="B2005" s="18"/>
      <c r="C2005" s="18"/>
      <c r="D2005" s="31"/>
      <c r="E2005" s="18"/>
      <c r="F2005" s="18"/>
      <c r="G2005" s="18"/>
      <c r="H2005" s="18"/>
      <c r="I2005" s="18"/>
      <c r="J2005" s="18"/>
      <c r="K2005" s="18"/>
      <c r="L2005" s="18"/>
      <c r="M2005" s="18"/>
    </row>
    <row r="2006" spans="1:13" x14ac:dyDescent="0.2">
      <c r="A2006" s="9" t="s">
        <v>1237</v>
      </c>
      <c r="B2006" s="10" t="s">
        <v>20</v>
      </c>
      <c r="C2006" s="10" t="s">
        <v>1111</v>
      </c>
      <c r="D2006" s="13" t="s">
        <v>1238</v>
      </c>
      <c r="E2006" s="11"/>
      <c r="F2006" s="11"/>
      <c r="G2006" s="11"/>
      <c r="H2006" s="11"/>
      <c r="I2006" s="11"/>
      <c r="J2006" s="11"/>
      <c r="K2006" s="12">
        <f>K2010</f>
        <v>39</v>
      </c>
      <c r="L2006" s="12">
        <f>L2010</f>
        <v>7.5</v>
      </c>
      <c r="M2006" s="12">
        <f>M2010</f>
        <v>292.5</v>
      </c>
    </row>
    <row r="2007" spans="1:13" ht="132" x14ac:dyDescent="0.2">
      <c r="A2007" s="11"/>
      <c r="B2007" s="11"/>
      <c r="C2007" s="11"/>
      <c r="D2007" s="13" t="s">
        <v>1239</v>
      </c>
      <c r="E2007" s="11"/>
      <c r="F2007" s="11"/>
      <c r="G2007" s="11"/>
      <c r="H2007" s="11"/>
      <c r="I2007" s="11"/>
      <c r="J2007" s="11"/>
      <c r="K2007" s="11"/>
      <c r="L2007" s="11"/>
      <c r="M2007" s="11"/>
    </row>
    <row r="2008" spans="1:13" x14ac:dyDescent="0.2">
      <c r="A2008" s="11"/>
      <c r="B2008" s="11"/>
      <c r="C2008" s="11"/>
      <c r="D2008" s="30"/>
      <c r="E2008" s="10" t="s">
        <v>1240</v>
      </c>
      <c r="F2008" s="14">
        <v>1</v>
      </c>
      <c r="G2008" s="15">
        <v>13</v>
      </c>
      <c r="H2008" s="15">
        <v>3</v>
      </c>
      <c r="I2008" s="15">
        <v>0</v>
      </c>
      <c r="J2008" s="12">
        <f>OR(F2008&lt;&gt;0,G2008&lt;&gt;0,H2008&lt;&gt;0,I2008&lt;&gt;0)*(F2008 + (F2008 = 0))*(G2008 + (G2008 = 0))*(H2008 + (H2008 = 0))*(I2008 + (I2008 = 0))</f>
        <v>39</v>
      </c>
      <c r="K2008" s="11"/>
      <c r="L2008" s="11"/>
      <c r="M2008" s="11"/>
    </row>
    <row r="2009" spans="1:13" x14ac:dyDescent="0.2">
      <c r="A2009" s="11"/>
      <c r="B2009" s="11"/>
      <c r="C2009" s="11"/>
      <c r="D2009" s="30"/>
      <c r="E2009" s="10" t="s">
        <v>15</v>
      </c>
      <c r="F2009" s="14"/>
      <c r="G2009" s="15"/>
      <c r="H2009" s="15"/>
      <c r="I2009" s="15"/>
      <c r="J2009" s="12">
        <f>OR(F2009&lt;&gt;0,G2009&lt;&gt;0,H2009&lt;&gt;0,I2009&lt;&gt;0)*(F2009 + (F2009 = 0))*(G2009 + (G2009 = 0))*(H2009 + (H2009 = 0))*(I2009 + (I2009 = 0))</f>
        <v>0</v>
      </c>
      <c r="K2009" s="11"/>
      <c r="L2009" s="11"/>
      <c r="M2009" s="11"/>
    </row>
    <row r="2010" spans="1:13" x14ac:dyDescent="0.2">
      <c r="A2010" s="11"/>
      <c r="B2010" s="11"/>
      <c r="C2010" s="11"/>
      <c r="D2010" s="30"/>
      <c r="E2010" s="11"/>
      <c r="F2010" s="11"/>
      <c r="G2010" s="11"/>
      <c r="H2010" s="11"/>
      <c r="I2010" s="11"/>
      <c r="J2010" s="16" t="s">
        <v>1241</v>
      </c>
      <c r="K2010" s="17">
        <f>SUM(J2008:J2009)*1</f>
        <v>39</v>
      </c>
      <c r="L2010" s="15">
        <v>7.5</v>
      </c>
      <c r="M2010" s="17">
        <f>ROUND(K2010*L2010,2)</f>
        <v>292.5</v>
      </c>
    </row>
    <row r="2011" spans="1:13" ht="1" customHeight="1" x14ac:dyDescent="0.2">
      <c r="A2011" s="18"/>
      <c r="B2011" s="18"/>
      <c r="C2011" s="18"/>
      <c r="D2011" s="31"/>
      <c r="E2011" s="18"/>
      <c r="F2011" s="18"/>
      <c r="G2011" s="18"/>
      <c r="H2011" s="18"/>
      <c r="I2011" s="18"/>
      <c r="J2011" s="18"/>
      <c r="K2011" s="18"/>
      <c r="L2011" s="18"/>
      <c r="M2011" s="18"/>
    </row>
    <row r="2012" spans="1:13" x14ac:dyDescent="0.2">
      <c r="A2012" s="11"/>
      <c r="B2012" s="11"/>
      <c r="C2012" s="11"/>
      <c r="D2012" s="30"/>
      <c r="E2012" s="11"/>
      <c r="F2012" s="11"/>
      <c r="G2012" s="11"/>
      <c r="H2012" s="11"/>
      <c r="I2012" s="11"/>
      <c r="J2012" s="16" t="s">
        <v>1242</v>
      </c>
      <c r="K2012" s="15">
        <v>1</v>
      </c>
      <c r="L2012" s="17">
        <f>M1863+M1871+M1880+M1894+M1908+M1910+M1916+M1922+M1928+M1934+M1940+M1947+M1953+M1959+M1965+M1971+M1978+M1985+M1992+M1998+M2006</f>
        <v>44772.37</v>
      </c>
      <c r="M2012" s="17">
        <f>ROUND(K2012*L2012,2)</f>
        <v>44772.37</v>
      </c>
    </row>
    <row r="2013" spans="1:13" ht="1" customHeight="1" x14ac:dyDescent="0.2">
      <c r="A2013" s="18"/>
      <c r="B2013" s="18"/>
      <c r="C2013" s="18"/>
      <c r="D2013" s="31"/>
      <c r="E2013" s="18"/>
      <c r="F2013" s="18"/>
      <c r="G2013" s="18"/>
      <c r="H2013" s="18"/>
      <c r="I2013" s="18"/>
      <c r="J2013" s="18"/>
      <c r="K2013" s="18"/>
      <c r="L2013" s="18"/>
      <c r="M2013" s="18"/>
    </row>
    <row r="2014" spans="1:13" x14ac:dyDescent="0.2">
      <c r="A2014" s="19" t="s">
        <v>1243</v>
      </c>
      <c r="B2014" s="19" t="s">
        <v>14</v>
      </c>
      <c r="C2014" s="19" t="s">
        <v>15</v>
      </c>
      <c r="D2014" s="32" t="s">
        <v>1244</v>
      </c>
      <c r="E2014" s="20"/>
      <c r="F2014" s="20"/>
      <c r="G2014" s="20"/>
      <c r="H2014" s="20"/>
      <c r="I2014" s="20"/>
      <c r="J2014" s="20"/>
      <c r="K2014" s="21">
        <f>K2037</f>
        <v>1</v>
      </c>
      <c r="L2014" s="21">
        <f>L2037</f>
        <v>2353.71</v>
      </c>
      <c r="M2014" s="21">
        <f>M2037</f>
        <v>2353.71</v>
      </c>
    </row>
    <row r="2015" spans="1:13" x14ac:dyDescent="0.2">
      <c r="A2015" s="9" t="s">
        <v>1245</v>
      </c>
      <c r="B2015" s="10" t="s">
        <v>20</v>
      </c>
      <c r="C2015" s="10" t="s">
        <v>1111</v>
      </c>
      <c r="D2015" s="13" t="s">
        <v>1246</v>
      </c>
      <c r="E2015" s="11"/>
      <c r="F2015" s="11"/>
      <c r="G2015" s="11"/>
      <c r="H2015" s="11"/>
      <c r="I2015" s="11"/>
      <c r="J2015" s="11"/>
      <c r="K2015" s="12">
        <f>K2021</f>
        <v>9.65</v>
      </c>
      <c r="L2015" s="12">
        <f>L2021</f>
        <v>147.62</v>
      </c>
      <c r="M2015" s="12">
        <f>M2021</f>
        <v>1424.53</v>
      </c>
    </row>
    <row r="2016" spans="1:13" ht="108" x14ac:dyDescent="0.2">
      <c r="A2016" s="11"/>
      <c r="B2016" s="11"/>
      <c r="C2016" s="11"/>
      <c r="D2016" s="13" t="s">
        <v>1247</v>
      </c>
      <c r="E2016" s="11"/>
      <c r="F2016" s="11"/>
      <c r="G2016" s="11"/>
      <c r="H2016" s="11"/>
      <c r="I2016" s="11"/>
      <c r="J2016" s="11"/>
      <c r="K2016" s="11"/>
      <c r="L2016" s="11"/>
      <c r="M2016" s="11"/>
    </row>
    <row r="2017" spans="1:13" x14ac:dyDescent="0.2">
      <c r="A2017" s="11"/>
      <c r="B2017" s="11"/>
      <c r="C2017" s="11"/>
      <c r="D2017" s="30"/>
      <c r="E2017" s="10" t="s">
        <v>1248</v>
      </c>
      <c r="F2017" s="14">
        <v>1</v>
      </c>
      <c r="G2017" s="15">
        <v>4.8499999999999996</v>
      </c>
      <c r="H2017" s="15">
        <v>0</v>
      </c>
      <c r="I2017" s="15">
        <v>0</v>
      </c>
      <c r="J2017" s="12">
        <f>OR(F2017&lt;&gt;0,G2017&lt;&gt;0,H2017&lt;&gt;0,I2017&lt;&gt;0)*(F2017 + (F2017 = 0))*(G2017 + (G2017 = 0))*(H2017 + (H2017 = 0))*(I2017 + (I2017 = 0))</f>
        <v>4.8499999999999996</v>
      </c>
      <c r="K2017" s="11"/>
      <c r="L2017" s="11"/>
      <c r="M2017" s="11"/>
    </row>
    <row r="2018" spans="1:13" x14ac:dyDescent="0.2">
      <c r="A2018" s="11"/>
      <c r="B2018" s="11"/>
      <c r="C2018" s="11"/>
      <c r="D2018" s="30"/>
      <c r="E2018" s="10" t="s">
        <v>1249</v>
      </c>
      <c r="F2018" s="14">
        <v>1</v>
      </c>
      <c r="G2018" s="15">
        <v>2.2000000000000002</v>
      </c>
      <c r="H2018" s="15">
        <v>0</v>
      </c>
      <c r="I2018" s="15">
        <v>0</v>
      </c>
      <c r="J2018" s="12">
        <f>OR(F2018&lt;&gt;0,G2018&lt;&gt;0,H2018&lt;&gt;0,I2018&lt;&gt;0)*(F2018 + (F2018 = 0))*(G2018 + (G2018 = 0))*(H2018 + (H2018 = 0))*(I2018 + (I2018 = 0))</f>
        <v>2.2000000000000002</v>
      </c>
      <c r="K2018" s="11"/>
      <c r="L2018" s="11"/>
      <c r="M2018" s="11"/>
    </row>
    <row r="2019" spans="1:13" x14ac:dyDescent="0.2">
      <c r="A2019" s="11"/>
      <c r="B2019" s="11"/>
      <c r="C2019" s="11"/>
      <c r="D2019" s="30"/>
      <c r="E2019" s="10" t="s">
        <v>1250</v>
      </c>
      <c r="F2019" s="14">
        <v>1</v>
      </c>
      <c r="G2019" s="15">
        <v>2.6</v>
      </c>
      <c r="H2019" s="15">
        <v>0</v>
      </c>
      <c r="I2019" s="15">
        <v>0</v>
      </c>
      <c r="J2019" s="12">
        <f>OR(F2019&lt;&gt;0,G2019&lt;&gt;0,H2019&lt;&gt;0,I2019&lt;&gt;0)*(F2019 + (F2019 = 0))*(G2019 + (G2019 = 0))*(H2019 + (H2019 = 0))*(I2019 + (I2019 = 0))</f>
        <v>2.6</v>
      </c>
      <c r="K2019" s="11"/>
      <c r="L2019" s="11"/>
      <c r="M2019" s="11"/>
    </row>
    <row r="2020" spans="1:13" x14ac:dyDescent="0.2">
      <c r="A2020" s="11"/>
      <c r="B2020" s="11"/>
      <c r="C2020" s="11"/>
      <c r="D2020" s="30"/>
      <c r="E2020" s="10" t="s">
        <v>15</v>
      </c>
      <c r="F2020" s="14"/>
      <c r="G2020" s="15"/>
      <c r="H2020" s="15"/>
      <c r="I2020" s="15"/>
      <c r="J2020" s="12">
        <f>OR(F2020&lt;&gt;0,G2020&lt;&gt;0,H2020&lt;&gt;0,I2020&lt;&gt;0)*(F2020 + (F2020 = 0))*(G2020 + (G2020 = 0))*(H2020 + (H2020 = 0))*(I2020 + (I2020 = 0))</f>
        <v>0</v>
      </c>
      <c r="K2020" s="11"/>
      <c r="L2020" s="11"/>
      <c r="M2020" s="11"/>
    </row>
    <row r="2021" spans="1:13" x14ac:dyDescent="0.2">
      <c r="A2021" s="11"/>
      <c r="B2021" s="11"/>
      <c r="C2021" s="11"/>
      <c r="D2021" s="30"/>
      <c r="E2021" s="11"/>
      <c r="F2021" s="11"/>
      <c r="G2021" s="11"/>
      <c r="H2021" s="11"/>
      <c r="I2021" s="11"/>
      <c r="J2021" s="16" t="s">
        <v>1251</v>
      </c>
      <c r="K2021" s="17">
        <f>SUM(J2017:J2020)*1</f>
        <v>9.65</v>
      </c>
      <c r="L2021" s="15">
        <v>147.62</v>
      </c>
      <c r="M2021" s="17">
        <f>ROUND(K2021*L2021,2)</f>
        <v>1424.53</v>
      </c>
    </row>
    <row r="2022" spans="1:13" ht="1" customHeight="1" x14ac:dyDescent="0.2">
      <c r="A2022" s="18"/>
      <c r="B2022" s="18"/>
      <c r="C2022" s="18"/>
      <c r="D2022" s="31"/>
      <c r="E2022" s="18"/>
      <c r="F2022" s="18"/>
      <c r="G2022" s="18"/>
      <c r="H2022" s="18"/>
      <c r="I2022" s="18"/>
      <c r="J2022" s="18"/>
      <c r="K2022" s="18"/>
      <c r="L2022" s="18"/>
      <c r="M2022" s="18"/>
    </row>
    <row r="2023" spans="1:13" x14ac:dyDescent="0.2">
      <c r="A2023" s="9" t="s">
        <v>1252</v>
      </c>
      <c r="B2023" s="10" t="s">
        <v>20</v>
      </c>
      <c r="C2023" s="10" t="s">
        <v>1111</v>
      </c>
      <c r="D2023" s="13" t="s">
        <v>1253</v>
      </c>
      <c r="E2023" s="11"/>
      <c r="F2023" s="11"/>
      <c r="G2023" s="11"/>
      <c r="H2023" s="11"/>
      <c r="I2023" s="11"/>
      <c r="J2023" s="11"/>
      <c r="K2023" s="12">
        <f>K2028</f>
        <v>25.3</v>
      </c>
      <c r="L2023" s="12">
        <f>L2028</f>
        <v>15.97</v>
      </c>
      <c r="M2023" s="12">
        <f>M2028</f>
        <v>404.04</v>
      </c>
    </row>
    <row r="2024" spans="1:13" ht="120" x14ac:dyDescent="0.2">
      <c r="A2024" s="11"/>
      <c r="B2024" s="11"/>
      <c r="C2024" s="11"/>
      <c r="D2024" s="13" t="s">
        <v>1254</v>
      </c>
      <c r="E2024" s="11"/>
      <c r="F2024" s="11"/>
      <c r="G2024" s="11"/>
      <c r="H2024" s="11"/>
      <c r="I2024" s="11"/>
      <c r="J2024" s="11"/>
      <c r="K2024" s="11"/>
      <c r="L2024" s="11"/>
      <c r="M2024" s="11"/>
    </row>
    <row r="2025" spans="1:13" x14ac:dyDescent="0.2">
      <c r="A2025" s="11"/>
      <c r="B2025" s="11"/>
      <c r="C2025" s="11"/>
      <c r="D2025" s="30"/>
      <c r="E2025" s="10" t="s">
        <v>1255</v>
      </c>
      <c r="F2025" s="14">
        <v>1</v>
      </c>
      <c r="G2025" s="15">
        <v>12.7</v>
      </c>
      <c r="H2025" s="15">
        <v>0</v>
      </c>
      <c r="I2025" s="15">
        <v>0</v>
      </c>
      <c r="J2025" s="12">
        <f>OR(F2025&lt;&gt;0,G2025&lt;&gt;0,H2025&lt;&gt;0,I2025&lt;&gt;0)*(F2025 + (F2025 = 0))*(G2025 + (G2025 = 0))*(H2025 + (H2025 = 0))*(I2025 + (I2025 = 0))</f>
        <v>12.7</v>
      </c>
      <c r="K2025" s="11"/>
      <c r="L2025" s="11"/>
      <c r="M2025" s="11"/>
    </row>
    <row r="2026" spans="1:13" x14ac:dyDescent="0.2">
      <c r="A2026" s="11"/>
      <c r="B2026" s="11"/>
      <c r="C2026" s="11"/>
      <c r="D2026" s="30"/>
      <c r="E2026" s="10" t="s">
        <v>1256</v>
      </c>
      <c r="F2026" s="14">
        <v>1</v>
      </c>
      <c r="G2026" s="15">
        <v>12.6</v>
      </c>
      <c r="H2026" s="15">
        <v>0</v>
      </c>
      <c r="I2026" s="15">
        <v>0</v>
      </c>
      <c r="J2026" s="12">
        <f>OR(F2026&lt;&gt;0,G2026&lt;&gt;0,H2026&lt;&gt;0,I2026&lt;&gt;0)*(F2026 + (F2026 = 0))*(G2026 + (G2026 = 0))*(H2026 + (H2026 = 0))*(I2026 + (I2026 = 0))</f>
        <v>12.6</v>
      </c>
      <c r="K2026" s="11"/>
      <c r="L2026" s="11"/>
      <c r="M2026" s="11"/>
    </row>
    <row r="2027" spans="1:13" x14ac:dyDescent="0.2">
      <c r="A2027" s="11"/>
      <c r="B2027" s="11"/>
      <c r="C2027" s="11"/>
      <c r="D2027" s="30"/>
      <c r="E2027" s="10" t="s">
        <v>15</v>
      </c>
      <c r="F2027" s="14"/>
      <c r="G2027" s="15"/>
      <c r="H2027" s="15"/>
      <c r="I2027" s="15"/>
      <c r="J2027" s="12">
        <f>OR(F2027&lt;&gt;0,G2027&lt;&gt;0,H2027&lt;&gt;0,I2027&lt;&gt;0)*(F2027 + (F2027 = 0))*(G2027 + (G2027 = 0))*(H2027 + (H2027 = 0))*(I2027 + (I2027 = 0))</f>
        <v>0</v>
      </c>
      <c r="K2027" s="11"/>
      <c r="L2027" s="11"/>
      <c r="M2027" s="11"/>
    </row>
    <row r="2028" spans="1:13" x14ac:dyDescent="0.2">
      <c r="A2028" s="11"/>
      <c r="B2028" s="11"/>
      <c r="C2028" s="11"/>
      <c r="D2028" s="30"/>
      <c r="E2028" s="11"/>
      <c r="F2028" s="11"/>
      <c r="G2028" s="11"/>
      <c r="H2028" s="11"/>
      <c r="I2028" s="11"/>
      <c r="J2028" s="16" t="s">
        <v>1257</v>
      </c>
      <c r="K2028" s="17">
        <f>SUM(J2025:J2027)*1</f>
        <v>25.3</v>
      </c>
      <c r="L2028" s="15">
        <v>15.97</v>
      </c>
      <c r="M2028" s="17">
        <f>ROUND(K2028*L2028,2)</f>
        <v>404.04</v>
      </c>
    </row>
    <row r="2029" spans="1:13" ht="1" customHeight="1" x14ac:dyDescent="0.2">
      <c r="A2029" s="18"/>
      <c r="B2029" s="18"/>
      <c r="C2029" s="18"/>
      <c r="D2029" s="31"/>
      <c r="E2029" s="18"/>
      <c r="F2029" s="18"/>
      <c r="G2029" s="18"/>
      <c r="H2029" s="18"/>
      <c r="I2029" s="18"/>
      <c r="J2029" s="18"/>
      <c r="K2029" s="18"/>
      <c r="L2029" s="18"/>
      <c r="M2029" s="18"/>
    </row>
    <row r="2030" spans="1:13" x14ac:dyDescent="0.2">
      <c r="A2030" s="9" t="s">
        <v>1258</v>
      </c>
      <c r="B2030" s="10" t="s">
        <v>20</v>
      </c>
      <c r="C2030" s="10" t="s">
        <v>160</v>
      </c>
      <c r="D2030" s="13" t="s">
        <v>1259</v>
      </c>
      <c r="E2030" s="11"/>
      <c r="F2030" s="11"/>
      <c r="G2030" s="11"/>
      <c r="H2030" s="11"/>
      <c r="I2030" s="11"/>
      <c r="J2030" s="11"/>
      <c r="K2030" s="12">
        <f>K2035</f>
        <v>7</v>
      </c>
      <c r="L2030" s="12">
        <f>L2035</f>
        <v>75.02</v>
      </c>
      <c r="M2030" s="12">
        <f>M2035</f>
        <v>525.14</v>
      </c>
    </row>
    <row r="2031" spans="1:13" ht="84" x14ac:dyDescent="0.2">
      <c r="A2031" s="11"/>
      <c r="B2031" s="11"/>
      <c r="C2031" s="11"/>
      <c r="D2031" s="13" t="s">
        <v>1260</v>
      </c>
      <c r="E2031" s="11"/>
      <c r="F2031" s="11"/>
      <c r="G2031" s="11"/>
      <c r="H2031" s="11"/>
      <c r="I2031" s="11"/>
      <c r="J2031" s="11"/>
      <c r="K2031" s="11"/>
      <c r="L2031" s="11"/>
      <c r="M2031" s="11"/>
    </row>
    <row r="2032" spans="1:13" x14ac:dyDescent="0.2">
      <c r="A2032" s="11"/>
      <c r="B2032" s="11"/>
      <c r="C2032" s="11"/>
      <c r="D2032" s="30"/>
      <c r="E2032" s="10" t="s">
        <v>1261</v>
      </c>
      <c r="F2032" s="14">
        <v>1</v>
      </c>
      <c r="G2032" s="15">
        <v>4.2</v>
      </c>
      <c r="H2032" s="15">
        <v>0</v>
      </c>
      <c r="I2032" s="15">
        <v>0</v>
      </c>
      <c r="J2032" s="12">
        <f>OR(F2032&lt;&gt;0,G2032&lt;&gt;0,H2032&lt;&gt;0,I2032&lt;&gt;0)*(F2032 + (F2032 = 0))*(G2032 + (G2032 = 0))*(H2032 + (H2032 = 0))*(I2032 + (I2032 = 0))</f>
        <v>4.2</v>
      </c>
      <c r="K2032" s="11"/>
      <c r="L2032" s="11"/>
      <c r="M2032" s="11"/>
    </row>
    <row r="2033" spans="1:13" x14ac:dyDescent="0.2">
      <c r="A2033" s="11"/>
      <c r="B2033" s="11"/>
      <c r="C2033" s="11"/>
      <c r="D2033" s="30"/>
      <c r="E2033" s="10" t="s">
        <v>1262</v>
      </c>
      <c r="F2033" s="14">
        <v>1</v>
      </c>
      <c r="G2033" s="15">
        <v>2.8</v>
      </c>
      <c r="H2033" s="15">
        <v>0</v>
      </c>
      <c r="I2033" s="15">
        <v>0</v>
      </c>
      <c r="J2033" s="12">
        <f>OR(F2033&lt;&gt;0,G2033&lt;&gt;0,H2033&lt;&gt;0,I2033&lt;&gt;0)*(F2033 + (F2033 = 0))*(G2033 + (G2033 = 0))*(H2033 + (H2033 = 0))*(I2033 + (I2033 = 0))</f>
        <v>2.8</v>
      </c>
      <c r="K2033" s="11"/>
      <c r="L2033" s="11"/>
      <c r="M2033" s="11"/>
    </row>
    <row r="2034" spans="1:13" x14ac:dyDescent="0.2">
      <c r="A2034" s="11"/>
      <c r="B2034" s="11"/>
      <c r="C2034" s="11"/>
      <c r="D2034" s="30"/>
      <c r="E2034" s="10" t="s">
        <v>15</v>
      </c>
      <c r="F2034" s="14"/>
      <c r="G2034" s="15"/>
      <c r="H2034" s="15"/>
      <c r="I2034" s="15"/>
      <c r="J2034" s="12">
        <f>OR(F2034&lt;&gt;0,G2034&lt;&gt;0,H2034&lt;&gt;0,I2034&lt;&gt;0)*(F2034 + (F2034 = 0))*(G2034 + (G2034 = 0))*(H2034 + (H2034 = 0))*(I2034 + (I2034 = 0))</f>
        <v>0</v>
      </c>
      <c r="K2034" s="11"/>
      <c r="L2034" s="11"/>
      <c r="M2034" s="11"/>
    </row>
    <row r="2035" spans="1:13" x14ac:dyDescent="0.2">
      <c r="A2035" s="11"/>
      <c r="B2035" s="11"/>
      <c r="C2035" s="11"/>
      <c r="D2035" s="30"/>
      <c r="E2035" s="11"/>
      <c r="F2035" s="11"/>
      <c r="G2035" s="11"/>
      <c r="H2035" s="11"/>
      <c r="I2035" s="11"/>
      <c r="J2035" s="16" t="s">
        <v>1263</v>
      </c>
      <c r="K2035" s="17">
        <f>SUM(J2032:J2034)*1</f>
        <v>7</v>
      </c>
      <c r="L2035" s="15">
        <v>75.02</v>
      </c>
      <c r="M2035" s="17">
        <f>ROUND(K2035*L2035,2)</f>
        <v>525.14</v>
      </c>
    </row>
    <row r="2036" spans="1:13" ht="1" customHeight="1" x14ac:dyDescent="0.2">
      <c r="A2036" s="18"/>
      <c r="B2036" s="18"/>
      <c r="C2036" s="18"/>
      <c r="D2036" s="31"/>
      <c r="E2036" s="18"/>
      <c r="F2036" s="18"/>
      <c r="G2036" s="18"/>
      <c r="H2036" s="18"/>
      <c r="I2036" s="18"/>
      <c r="J2036" s="18"/>
      <c r="K2036" s="18"/>
      <c r="L2036" s="18"/>
      <c r="M2036" s="18"/>
    </row>
    <row r="2037" spans="1:13" x14ac:dyDescent="0.2">
      <c r="A2037" s="11"/>
      <c r="B2037" s="11"/>
      <c r="C2037" s="11"/>
      <c r="D2037" s="30"/>
      <c r="E2037" s="11"/>
      <c r="F2037" s="11"/>
      <c r="G2037" s="11"/>
      <c r="H2037" s="11"/>
      <c r="I2037" s="11"/>
      <c r="J2037" s="16" t="s">
        <v>1264</v>
      </c>
      <c r="K2037" s="15">
        <v>1</v>
      </c>
      <c r="L2037" s="17">
        <f>M2015+M2023+M2030</f>
        <v>2353.71</v>
      </c>
      <c r="M2037" s="17">
        <f>ROUND(K2037*L2037,2)</f>
        <v>2353.71</v>
      </c>
    </row>
    <row r="2038" spans="1:13" ht="1" customHeight="1" x14ac:dyDescent="0.2">
      <c r="A2038" s="18"/>
      <c r="B2038" s="18"/>
      <c r="C2038" s="18"/>
      <c r="D2038" s="31"/>
      <c r="E2038" s="18"/>
      <c r="F2038" s="18"/>
      <c r="G2038" s="18"/>
      <c r="H2038" s="18"/>
      <c r="I2038" s="18"/>
      <c r="J2038" s="18"/>
      <c r="K2038" s="18"/>
      <c r="L2038" s="18"/>
      <c r="M2038" s="18"/>
    </row>
    <row r="2039" spans="1:13" x14ac:dyDescent="0.2">
      <c r="A2039" s="19" t="s">
        <v>1265</v>
      </c>
      <c r="B2039" s="19" t="s">
        <v>14</v>
      </c>
      <c r="C2039" s="19" t="s">
        <v>15</v>
      </c>
      <c r="D2039" s="32" t="s">
        <v>1266</v>
      </c>
      <c r="E2039" s="20"/>
      <c r="F2039" s="20"/>
      <c r="G2039" s="20"/>
      <c r="H2039" s="20"/>
      <c r="I2039" s="20"/>
      <c r="J2039" s="20"/>
      <c r="K2039" s="21">
        <f>K2059</f>
        <v>1</v>
      </c>
      <c r="L2039" s="21">
        <f>L2059</f>
        <v>1371.4</v>
      </c>
      <c r="M2039" s="21">
        <f>M2059</f>
        <v>1371.4</v>
      </c>
    </row>
    <row r="2040" spans="1:13" x14ac:dyDescent="0.2">
      <c r="A2040" s="9" t="s">
        <v>1252</v>
      </c>
      <c r="B2040" s="10" t="s">
        <v>20</v>
      </c>
      <c r="C2040" s="10" t="s">
        <v>1111</v>
      </c>
      <c r="D2040" s="13" t="s">
        <v>1253</v>
      </c>
      <c r="E2040" s="11"/>
      <c r="F2040" s="11"/>
      <c r="G2040" s="11"/>
      <c r="H2040" s="11"/>
      <c r="I2040" s="11"/>
      <c r="J2040" s="11"/>
      <c r="K2040" s="12">
        <f>K2044</f>
        <v>4.4000000000000004</v>
      </c>
      <c r="L2040" s="12">
        <f>L2044</f>
        <v>15.97</v>
      </c>
      <c r="M2040" s="12">
        <f>M2044</f>
        <v>70.27</v>
      </c>
    </row>
    <row r="2041" spans="1:13" ht="120" x14ac:dyDescent="0.2">
      <c r="A2041" s="11"/>
      <c r="B2041" s="11"/>
      <c r="C2041" s="11"/>
      <c r="D2041" s="13" t="s">
        <v>1254</v>
      </c>
      <c r="E2041" s="11"/>
      <c r="F2041" s="11"/>
      <c r="G2041" s="11"/>
      <c r="H2041" s="11"/>
      <c r="I2041" s="11"/>
      <c r="J2041" s="11"/>
      <c r="K2041" s="11"/>
      <c r="L2041" s="11"/>
      <c r="M2041" s="11"/>
    </row>
    <row r="2042" spans="1:13" x14ac:dyDescent="0.2">
      <c r="A2042" s="11"/>
      <c r="B2042" s="11"/>
      <c r="C2042" s="11"/>
      <c r="D2042" s="30"/>
      <c r="E2042" s="10" t="s">
        <v>1267</v>
      </c>
      <c r="F2042" s="14">
        <v>1</v>
      </c>
      <c r="G2042" s="15">
        <v>4.4000000000000004</v>
      </c>
      <c r="H2042" s="15">
        <v>0</v>
      </c>
      <c r="I2042" s="15">
        <v>0</v>
      </c>
      <c r="J2042" s="12">
        <f>OR(F2042&lt;&gt;0,G2042&lt;&gt;0,H2042&lt;&gt;0,I2042&lt;&gt;0)*(F2042 + (F2042 = 0))*(G2042 + (G2042 = 0))*(H2042 + (H2042 = 0))*(I2042 + (I2042 = 0))</f>
        <v>4.4000000000000004</v>
      </c>
      <c r="K2042" s="11"/>
      <c r="L2042" s="11"/>
      <c r="M2042" s="11"/>
    </row>
    <row r="2043" spans="1:13" x14ac:dyDescent="0.2">
      <c r="A2043" s="11"/>
      <c r="B2043" s="11"/>
      <c r="C2043" s="11"/>
      <c r="D2043" s="30"/>
      <c r="E2043" s="10" t="s">
        <v>15</v>
      </c>
      <c r="F2043" s="14"/>
      <c r="G2043" s="15"/>
      <c r="H2043" s="15"/>
      <c r="I2043" s="15"/>
      <c r="J2043" s="12">
        <f>OR(F2043&lt;&gt;0,G2043&lt;&gt;0,H2043&lt;&gt;0,I2043&lt;&gt;0)*(F2043 + (F2043 = 0))*(G2043 + (G2043 = 0))*(H2043 + (H2043 = 0))*(I2043 + (I2043 = 0))</f>
        <v>0</v>
      </c>
      <c r="K2043" s="11"/>
      <c r="L2043" s="11"/>
      <c r="M2043" s="11"/>
    </row>
    <row r="2044" spans="1:13" x14ac:dyDescent="0.2">
      <c r="A2044" s="11"/>
      <c r="B2044" s="11"/>
      <c r="C2044" s="11"/>
      <c r="D2044" s="30"/>
      <c r="E2044" s="11"/>
      <c r="F2044" s="11"/>
      <c r="G2044" s="11"/>
      <c r="H2044" s="11"/>
      <c r="I2044" s="11"/>
      <c r="J2044" s="16" t="s">
        <v>1257</v>
      </c>
      <c r="K2044" s="17">
        <f>SUM(J2042:J2043)*1</f>
        <v>4.4000000000000004</v>
      </c>
      <c r="L2044" s="15">
        <v>15.97</v>
      </c>
      <c r="M2044" s="17">
        <f>ROUND(K2044*L2044,2)</f>
        <v>70.27</v>
      </c>
    </row>
    <row r="2045" spans="1:13" ht="1" customHeight="1" x14ac:dyDescent="0.2">
      <c r="A2045" s="18"/>
      <c r="B2045" s="18"/>
      <c r="C2045" s="18"/>
      <c r="D2045" s="31"/>
      <c r="E2045" s="18"/>
      <c r="F2045" s="18"/>
      <c r="G2045" s="18"/>
      <c r="H2045" s="18"/>
      <c r="I2045" s="18"/>
      <c r="J2045" s="18"/>
      <c r="K2045" s="18"/>
      <c r="L2045" s="18"/>
      <c r="M2045" s="18"/>
    </row>
    <row r="2046" spans="1:13" x14ac:dyDescent="0.2">
      <c r="A2046" s="9" t="s">
        <v>1258</v>
      </c>
      <c r="B2046" s="10" t="s">
        <v>20</v>
      </c>
      <c r="C2046" s="10" t="s">
        <v>160</v>
      </c>
      <c r="D2046" s="13" t="s">
        <v>1259</v>
      </c>
      <c r="E2046" s="11"/>
      <c r="F2046" s="11"/>
      <c r="G2046" s="11"/>
      <c r="H2046" s="11"/>
      <c r="I2046" s="11"/>
      <c r="J2046" s="11"/>
      <c r="K2046" s="12">
        <f>K2051</f>
        <v>7</v>
      </c>
      <c r="L2046" s="12">
        <f>L2051</f>
        <v>75.02</v>
      </c>
      <c r="M2046" s="12">
        <f>M2051</f>
        <v>525.14</v>
      </c>
    </row>
    <row r="2047" spans="1:13" ht="84" x14ac:dyDescent="0.2">
      <c r="A2047" s="11"/>
      <c r="B2047" s="11"/>
      <c r="C2047" s="11"/>
      <c r="D2047" s="13" t="s">
        <v>1260</v>
      </c>
      <c r="E2047" s="11"/>
      <c r="F2047" s="11"/>
      <c r="G2047" s="11"/>
      <c r="H2047" s="11"/>
      <c r="I2047" s="11"/>
      <c r="J2047" s="11"/>
      <c r="K2047" s="11"/>
      <c r="L2047" s="11"/>
      <c r="M2047" s="11"/>
    </row>
    <row r="2048" spans="1:13" x14ac:dyDescent="0.2">
      <c r="A2048" s="11"/>
      <c r="B2048" s="11"/>
      <c r="C2048" s="11"/>
      <c r="D2048" s="30"/>
      <c r="E2048" s="10" t="s">
        <v>1261</v>
      </c>
      <c r="F2048" s="14">
        <v>1</v>
      </c>
      <c r="G2048" s="15">
        <v>4.2</v>
      </c>
      <c r="H2048" s="15">
        <v>0</v>
      </c>
      <c r="I2048" s="15">
        <v>0</v>
      </c>
      <c r="J2048" s="12">
        <f>OR(F2048&lt;&gt;0,G2048&lt;&gt;0,H2048&lt;&gt;0,I2048&lt;&gt;0)*(F2048 + (F2048 = 0))*(G2048 + (G2048 = 0))*(H2048 + (H2048 = 0))*(I2048 + (I2048 = 0))</f>
        <v>4.2</v>
      </c>
      <c r="K2048" s="11"/>
      <c r="L2048" s="11"/>
      <c r="M2048" s="11"/>
    </row>
    <row r="2049" spans="1:13" x14ac:dyDescent="0.2">
      <c r="A2049" s="11"/>
      <c r="B2049" s="11"/>
      <c r="C2049" s="11"/>
      <c r="D2049" s="30"/>
      <c r="E2049" s="10" t="s">
        <v>1262</v>
      </c>
      <c r="F2049" s="14">
        <v>1</v>
      </c>
      <c r="G2049" s="15">
        <v>2.8</v>
      </c>
      <c r="H2049" s="15">
        <v>0</v>
      </c>
      <c r="I2049" s="15">
        <v>0</v>
      </c>
      <c r="J2049" s="12">
        <f>OR(F2049&lt;&gt;0,G2049&lt;&gt;0,H2049&lt;&gt;0,I2049&lt;&gt;0)*(F2049 + (F2049 = 0))*(G2049 + (G2049 = 0))*(H2049 + (H2049 = 0))*(I2049 + (I2049 = 0))</f>
        <v>2.8</v>
      </c>
      <c r="K2049" s="11"/>
      <c r="L2049" s="11"/>
      <c r="M2049" s="11"/>
    </row>
    <row r="2050" spans="1:13" x14ac:dyDescent="0.2">
      <c r="A2050" s="11"/>
      <c r="B2050" s="11"/>
      <c r="C2050" s="11"/>
      <c r="D2050" s="30"/>
      <c r="E2050" s="10" t="s">
        <v>15</v>
      </c>
      <c r="F2050" s="14"/>
      <c r="G2050" s="15"/>
      <c r="H2050" s="15"/>
      <c r="I2050" s="15"/>
      <c r="J2050" s="12">
        <f>OR(F2050&lt;&gt;0,G2050&lt;&gt;0,H2050&lt;&gt;0,I2050&lt;&gt;0)*(F2050 + (F2050 = 0))*(G2050 + (G2050 = 0))*(H2050 + (H2050 = 0))*(I2050 + (I2050 = 0))</f>
        <v>0</v>
      </c>
      <c r="K2050" s="11"/>
      <c r="L2050" s="11"/>
      <c r="M2050" s="11"/>
    </row>
    <row r="2051" spans="1:13" x14ac:dyDescent="0.2">
      <c r="A2051" s="11"/>
      <c r="B2051" s="11"/>
      <c r="C2051" s="11"/>
      <c r="D2051" s="30"/>
      <c r="E2051" s="11"/>
      <c r="F2051" s="11"/>
      <c r="G2051" s="11"/>
      <c r="H2051" s="11"/>
      <c r="I2051" s="11"/>
      <c r="J2051" s="16" t="s">
        <v>1263</v>
      </c>
      <c r="K2051" s="17">
        <f>SUM(J2048:J2050)*1</f>
        <v>7</v>
      </c>
      <c r="L2051" s="15">
        <v>75.02</v>
      </c>
      <c r="M2051" s="17">
        <f>ROUND(K2051*L2051,2)</f>
        <v>525.14</v>
      </c>
    </row>
    <row r="2052" spans="1:13" ht="1" customHeight="1" x14ac:dyDescent="0.2">
      <c r="A2052" s="18"/>
      <c r="B2052" s="18"/>
      <c r="C2052" s="18"/>
      <c r="D2052" s="31"/>
      <c r="E2052" s="18"/>
      <c r="F2052" s="18"/>
      <c r="G2052" s="18"/>
      <c r="H2052" s="18"/>
      <c r="I2052" s="18"/>
      <c r="J2052" s="18"/>
      <c r="K2052" s="18"/>
      <c r="L2052" s="18"/>
      <c r="M2052" s="18"/>
    </row>
    <row r="2053" spans="1:13" x14ac:dyDescent="0.2">
      <c r="A2053" s="9" t="s">
        <v>1268</v>
      </c>
      <c r="B2053" s="10" t="s">
        <v>20</v>
      </c>
      <c r="C2053" s="10" t="s">
        <v>1111</v>
      </c>
      <c r="D2053" s="13" t="s">
        <v>1269</v>
      </c>
      <c r="E2053" s="11"/>
      <c r="F2053" s="11"/>
      <c r="G2053" s="11"/>
      <c r="H2053" s="11"/>
      <c r="I2053" s="11"/>
      <c r="J2053" s="11"/>
      <c r="K2053" s="12">
        <f>K2057</f>
        <v>7.68</v>
      </c>
      <c r="L2053" s="12">
        <f>L2057</f>
        <v>101.04</v>
      </c>
      <c r="M2053" s="12">
        <f>M2057</f>
        <v>775.99</v>
      </c>
    </row>
    <row r="2054" spans="1:13" ht="120" x14ac:dyDescent="0.2">
      <c r="A2054" s="11"/>
      <c r="B2054" s="11"/>
      <c r="C2054" s="11"/>
      <c r="D2054" s="13" t="s">
        <v>1270</v>
      </c>
      <c r="E2054" s="11"/>
      <c r="F2054" s="11"/>
      <c r="G2054" s="11"/>
      <c r="H2054" s="11"/>
      <c r="I2054" s="11"/>
      <c r="J2054" s="11"/>
      <c r="K2054" s="11"/>
      <c r="L2054" s="11"/>
      <c r="M2054" s="11"/>
    </row>
    <row r="2055" spans="1:13" x14ac:dyDescent="0.2">
      <c r="A2055" s="11"/>
      <c r="B2055" s="11"/>
      <c r="C2055" s="11"/>
      <c r="D2055" s="30"/>
      <c r="E2055" s="10" t="s">
        <v>1271</v>
      </c>
      <c r="F2055" s="14">
        <v>1</v>
      </c>
      <c r="G2055" s="15">
        <v>3.84</v>
      </c>
      <c r="H2055" s="15">
        <v>2</v>
      </c>
      <c r="I2055" s="15">
        <v>0</v>
      </c>
      <c r="J2055" s="12">
        <f>OR(F2055&lt;&gt;0,G2055&lt;&gt;0,H2055&lt;&gt;0,I2055&lt;&gt;0)*(F2055 + (F2055 = 0))*(G2055 + (G2055 = 0))*(H2055 + (H2055 = 0))*(I2055 + (I2055 = 0))</f>
        <v>7.68</v>
      </c>
      <c r="K2055" s="11"/>
      <c r="L2055" s="11"/>
      <c r="M2055" s="11"/>
    </row>
    <row r="2056" spans="1:13" x14ac:dyDescent="0.2">
      <c r="A2056" s="11"/>
      <c r="B2056" s="11"/>
      <c r="C2056" s="11"/>
      <c r="D2056" s="30"/>
      <c r="E2056" s="10" t="s">
        <v>15</v>
      </c>
      <c r="F2056" s="14"/>
      <c r="G2056" s="15"/>
      <c r="H2056" s="15"/>
      <c r="I2056" s="15"/>
      <c r="J2056" s="12">
        <f>OR(F2056&lt;&gt;0,G2056&lt;&gt;0,H2056&lt;&gt;0,I2056&lt;&gt;0)*(F2056 + (F2056 = 0))*(G2056 + (G2056 = 0))*(H2056 + (H2056 = 0))*(I2056 + (I2056 = 0))</f>
        <v>0</v>
      </c>
      <c r="K2056" s="11"/>
      <c r="L2056" s="11"/>
      <c r="M2056" s="11"/>
    </row>
    <row r="2057" spans="1:13" x14ac:dyDescent="0.2">
      <c r="A2057" s="11"/>
      <c r="B2057" s="11"/>
      <c r="C2057" s="11"/>
      <c r="D2057" s="30"/>
      <c r="E2057" s="11"/>
      <c r="F2057" s="11"/>
      <c r="G2057" s="11"/>
      <c r="H2057" s="11"/>
      <c r="I2057" s="11"/>
      <c r="J2057" s="16" t="s">
        <v>1272</v>
      </c>
      <c r="K2057" s="17">
        <f>SUM(J2055:J2056)*1</f>
        <v>7.68</v>
      </c>
      <c r="L2057" s="15">
        <v>101.04</v>
      </c>
      <c r="M2057" s="17">
        <f>ROUND(K2057*L2057,2)</f>
        <v>775.99</v>
      </c>
    </row>
    <row r="2058" spans="1:13" ht="1" customHeight="1" x14ac:dyDescent="0.2">
      <c r="A2058" s="18"/>
      <c r="B2058" s="18"/>
      <c r="C2058" s="18"/>
      <c r="D2058" s="31"/>
      <c r="E2058" s="18"/>
      <c r="F2058" s="18"/>
      <c r="G2058" s="18"/>
      <c r="H2058" s="18"/>
      <c r="I2058" s="18"/>
      <c r="J2058" s="18"/>
      <c r="K2058" s="18"/>
      <c r="L2058" s="18"/>
      <c r="M2058" s="18"/>
    </row>
    <row r="2059" spans="1:13" x14ac:dyDescent="0.2">
      <c r="A2059" s="11"/>
      <c r="B2059" s="11"/>
      <c r="C2059" s="11"/>
      <c r="D2059" s="30"/>
      <c r="E2059" s="11"/>
      <c r="F2059" s="11"/>
      <c r="G2059" s="11"/>
      <c r="H2059" s="11"/>
      <c r="I2059" s="11"/>
      <c r="J2059" s="16" t="s">
        <v>1273</v>
      </c>
      <c r="K2059" s="15">
        <v>1</v>
      </c>
      <c r="L2059" s="17">
        <f>M2040+M2046+M2053</f>
        <v>1371.4</v>
      </c>
      <c r="M2059" s="17">
        <f>ROUND(K2059*L2059,2)</f>
        <v>1371.4</v>
      </c>
    </row>
    <row r="2060" spans="1:13" ht="1" customHeight="1" x14ac:dyDescent="0.2">
      <c r="A2060" s="18"/>
      <c r="B2060" s="18"/>
      <c r="C2060" s="18"/>
      <c r="D2060" s="31"/>
      <c r="E2060" s="18"/>
      <c r="F2060" s="18"/>
      <c r="G2060" s="18"/>
      <c r="H2060" s="18"/>
      <c r="I2060" s="18"/>
      <c r="J2060" s="18"/>
      <c r="K2060" s="18"/>
      <c r="L2060" s="18"/>
      <c r="M2060" s="18"/>
    </row>
    <row r="2061" spans="1:13" x14ac:dyDescent="0.2">
      <c r="A2061" s="11"/>
      <c r="B2061" s="11"/>
      <c r="C2061" s="11"/>
      <c r="D2061" s="30"/>
      <c r="E2061" s="11"/>
      <c r="F2061" s="11"/>
      <c r="G2061" s="11"/>
      <c r="H2061" s="11"/>
      <c r="I2061" s="11"/>
      <c r="J2061" s="16" t="s">
        <v>1274</v>
      </c>
      <c r="K2061" s="15">
        <v>1</v>
      </c>
      <c r="L2061" s="17">
        <f>M1862+M2014+M2039</f>
        <v>48497.48</v>
      </c>
      <c r="M2061" s="17">
        <f>ROUND(K2061*L2061,2)</f>
        <v>48497.48</v>
      </c>
    </row>
    <row r="2062" spans="1:13" ht="1" customHeight="1" x14ac:dyDescent="0.2">
      <c r="A2062" s="18"/>
      <c r="B2062" s="18"/>
      <c r="C2062" s="18"/>
      <c r="D2062" s="31"/>
      <c r="E2062" s="18"/>
      <c r="F2062" s="18"/>
      <c r="G2062" s="18"/>
      <c r="H2062" s="18"/>
      <c r="I2062" s="18"/>
      <c r="J2062" s="18"/>
      <c r="K2062" s="18"/>
      <c r="L2062" s="18"/>
      <c r="M2062" s="18"/>
    </row>
    <row r="2063" spans="1:13" x14ac:dyDescent="0.2">
      <c r="A2063" s="6" t="s">
        <v>1275</v>
      </c>
      <c r="B2063" s="6" t="s">
        <v>14</v>
      </c>
      <c r="C2063" s="6" t="s">
        <v>15</v>
      </c>
      <c r="D2063" s="29" t="s">
        <v>1118</v>
      </c>
      <c r="E2063" s="7"/>
      <c r="F2063" s="7"/>
      <c r="G2063" s="7"/>
      <c r="H2063" s="7"/>
      <c r="I2063" s="7"/>
      <c r="J2063" s="7"/>
      <c r="K2063" s="8">
        <f>K2286</f>
        <v>1</v>
      </c>
      <c r="L2063" s="8">
        <f>L2286</f>
        <v>153743.94</v>
      </c>
      <c r="M2063" s="8">
        <f>M2286</f>
        <v>153743.94</v>
      </c>
    </row>
    <row r="2064" spans="1:13" x14ac:dyDescent="0.2">
      <c r="A2064" s="19" t="s">
        <v>1276</v>
      </c>
      <c r="B2064" s="19" t="s">
        <v>14</v>
      </c>
      <c r="C2064" s="19" t="s">
        <v>15</v>
      </c>
      <c r="D2064" s="32" t="s">
        <v>1277</v>
      </c>
      <c r="E2064" s="20"/>
      <c r="F2064" s="20"/>
      <c r="G2064" s="20"/>
      <c r="H2064" s="20"/>
      <c r="I2064" s="20"/>
      <c r="J2064" s="20"/>
      <c r="K2064" s="21">
        <f>K2098</f>
        <v>1</v>
      </c>
      <c r="L2064" s="21">
        <f>L2098</f>
        <v>8921.33</v>
      </c>
      <c r="M2064" s="21">
        <f>M2098</f>
        <v>8921.33</v>
      </c>
    </row>
    <row r="2065" spans="1:13" x14ac:dyDescent="0.2">
      <c r="A2065" s="9" t="s">
        <v>1278</v>
      </c>
      <c r="B2065" s="10" t="s">
        <v>20</v>
      </c>
      <c r="C2065" s="10" t="s">
        <v>1210</v>
      </c>
      <c r="D2065" s="13" t="s">
        <v>1279</v>
      </c>
      <c r="E2065" s="11"/>
      <c r="F2065" s="11"/>
      <c r="G2065" s="11"/>
      <c r="H2065" s="11"/>
      <c r="I2065" s="11"/>
      <c r="J2065" s="11"/>
      <c r="K2065" s="12">
        <f>K2073</f>
        <v>76.16</v>
      </c>
      <c r="L2065" s="12">
        <f>L2073</f>
        <v>63.65</v>
      </c>
      <c r="M2065" s="12">
        <f>M2073</f>
        <v>4847.58</v>
      </c>
    </row>
    <row r="2066" spans="1:13" ht="108" x14ac:dyDescent="0.2">
      <c r="A2066" s="11"/>
      <c r="B2066" s="11"/>
      <c r="C2066" s="11"/>
      <c r="D2066" s="13" t="s">
        <v>1280</v>
      </c>
      <c r="E2066" s="11"/>
      <c r="F2066" s="11"/>
      <c r="G2066" s="11"/>
      <c r="H2066" s="11"/>
      <c r="I2066" s="11"/>
      <c r="J2066" s="11"/>
      <c r="K2066" s="11"/>
      <c r="L2066" s="11"/>
      <c r="M2066" s="11"/>
    </row>
    <row r="2067" spans="1:13" x14ac:dyDescent="0.2">
      <c r="A2067" s="11"/>
      <c r="B2067" s="11"/>
      <c r="C2067" s="11"/>
      <c r="D2067" s="30"/>
      <c r="E2067" s="10" t="s">
        <v>1281</v>
      </c>
      <c r="F2067" s="14">
        <v>1</v>
      </c>
      <c r="G2067" s="15">
        <v>42.74</v>
      </c>
      <c r="H2067" s="15">
        <v>1.3</v>
      </c>
      <c r="I2067" s="15">
        <v>0</v>
      </c>
      <c r="J2067" s="12">
        <f t="shared" ref="J2067:J2072" si="21">OR(F2067&lt;&gt;0,G2067&lt;&gt;0,H2067&lt;&gt;0,I2067&lt;&gt;0)*(F2067 + (F2067 = 0))*(G2067 + (G2067 = 0))*(H2067 + (H2067 = 0))*(I2067 + (I2067 = 0))</f>
        <v>55.56</v>
      </c>
      <c r="K2067" s="11"/>
      <c r="L2067" s="11"/>
      <c r="M2067" s="11"/>
    </row>
    <row r="2068" spans="1:13" x14ac:dyDescent="0.2">
      <c r="A2068" s="11"/>
      <c r="B2068" s="11"/>
      <c r="C2068" s="11"/>
      <c r="D2068" s="30"/>
      <c r="E2068" s="10" t="s">
        <v>15</v>
      </c>
      <c r="F2068" s="14"/>
      <c r="G2068" s="15"/>
      <c r="H2068" s="15"/>
      <c r="I2068" s="15"/>
      <c r="J2068" s="12">
        <f t="shared" si="21"/>
        <v>0</v>
      </c>
      <c r="K2068" s="11"/>
      <c r="L2068" s="11"/>
      <c r="M2068" s="11"/>
    </row>
    <row r="2069" spans="1:13" x14ac:dyDescent="0.2">
      <c r="A2069" s="11"/>
      <c r="B2069" s="11"/>
      <c r="C2069" s="11"/>
      <c r="D2069" s="30"/>
      <c r="E2069" s="10" t="s">
        <v>1282</v>
      </c>
      <c r="F2069" s="14">
        <v>1</v>
      </c>
      <c r="G2069" s="15">
        <v>7.11</v>
      </c>
      <c r="H2069" s="15">
        <v>1.3</v>
      </c>
      <c r="I2069" s="15">
        <v>0</v>
      </c>
      <c r="J2069" s="12">
        <f t="shared" si="21"/>
        <v>9.24</v>
      </c>
      <c r="K2069" s="11"/>
      <c r="L2069" s="11"/>
      <c r="M2069" s="11"/>
    </row>
    <row r="2070" spans="1:13" x14ac:dyDescent="0.2">
      <c r="A2070" s="11"/>
      <c r="B2070" s="11"/>
      <c r="C2070" s="11"/>
      <c r="D2070" s="30"/>
      <c r="E2070" s="10" t="s">
        <v>1283</v>
      </c>
      <c r="F2070" s="14">
        <v>1</v>
      </c>
      <c r="G2070" s="15">
        <v>2.4</v>
      </c>
      <c r="H2070" s="15">
        <v>1.3</v>
      </c>
      <c r="I2070" s="15">
        <v>0</v>
      </c>
      <c r="J2070" s="12">
        <f t="shared" si="21"/>
        <v>3.12</v>
      </c>
      <c r="K2070" s="11"/>
      <c r="L2070" s="11"/>
      <c r="M2070" s="11"/>
    </row>
    <row r="2071" spans="1:13" x14ac:dyDescent="0.2">
      <c r="A2071" s="11"/>
      <c r="B2071" s="11"/>
      <c r="C2071" s="11"/>
      <c r="D2071" s="30"/>
      <c r="E2071" s="10" t="s">
        <v>1284</v>
      </c>
      <c r="F2071" s="14">
        <v>1</v>
      </c>
      <c r="G2071" s="15">
        <v>6.34</v>
      </c>
      <c r="H2071" s="15">
        <v>1.3</v>
      </c>
      <c r="I2071" s="15">
        <v>0</v>
      </c>
      <c r="J2071" s="12">
        <f t="shared" si="21"/>
        <v>8.24</v>
      </c>
      <c r="K2071" s="11"/>
      <c r="L2071" s="11"/>
      <c r="M2071" s="11"/>
    </row>
    <row r="2072" spans="1:13" x14ac:dyDescent="0.2">
      <c r="A2072" s="11"/>
      <c r="B2072" s="11"/>
      <c r="C2072" s="11"/>
      <c r="D2072" s="30"/>
      <c r="E2072" s="10" t="s">
        <v>15</v>
      </c>
      <c r="F2072" s="14"/>
      <c r="G2072" s="15"/>
      <c r="H2072" s="15"/>
      <c r="I2072" s="15"/>
      <c r="J2072" s="12">
        <f t="shared" si="21"/>
        <v>0</v>
      </c>
      <c r="K2072" s="11"/>
      <c r="L2072" s="11"/>
      <c r="M2072" s="11"/>
    </row>
    <row r="2073" spans="1:13" x14ac:dyDescent="0.2">
      <c r="A2073" s="11"/>
      <c r="B2073" s="11"/>
      <c r="C2073" s="11"/>
      <c r="D2073" s="30"/>
      <c r="E2073" s="11"/>
      <c r="F2073" s="11"/>
      <c r="G2073" s="11"/>
      <c r="H2073" s="11"/>
      <c r="I2073" s="11"/>
      <c r="J2073" s="16" t="s">
        <v>1285</v>
      </c>
      <c r="K2073" s="17">
        <f>SUM(J2067:J2072)*1</f>
        <v>76.16</v>
      </c>
      <c r="L2073" s="15">
        <v>63.65</v>
      </c>
      <c r="M2073" s="17">
        <f>ROUND(K2073*L2073,2)</f>
        <v>4847.58</v>
      </c>
    </row>
    <row r="2074" spans="1:13" ht="1" customHeight="1" x14ac:dyDescent="0.2">
      <c r="A2074" s="18"/>
      <c r="B2074" s="18"/>
      <c r="C2074" s="18"/>
      <c r="D2074" s="31"/>
      <c r="E2074" s="18"/>
      <c r="F2074" s="18"/>
      <c r="G2074" s="18"/>
      <c r="H2074" s="18"/>
      <c r="I2074" s="18"/>
      <c r="J2074" s="18"/>
      <c r="K2074" s="18"/>
      <c r="L2074" s="18"/>
      <c r="M2074" s="18"/>
    </row>
    <row r="2075" spans="1:13" x14ac:dyDescent="0.2">
      <c r="A2075" s="9" t="s">
        <v>1245</v>
      </c>
      <c r="B2075" s="10" t="s">
        <v>20</v>
      </c>
      <c r="C2075" s="10" t="s">
        <v>1111</v>
      </c>
      <c r="D2075" s="13" t="s">
        <v>1246</v>
      </c>
      <c r="E2075" s="11"/>
      <c r="F2075" s="11"/>
      <c r="G2075" s="11"/>
      <c r="H2075" s="11"/>
      <c r="I2075" s="11"/>
      <c r="J2075" s="11"/>
      <c r="K2075" s="12">
        <f>K2079</f>
        <v>1.46</v>
      </c>
      <c r="L2075" s="12">
        <f>L2079</f>
        <v>128.26</v>
      </c>
      <c r="M2075" s="12">
        <f>M2079</f>
        <v>187.26</v>
      </c>
    </row>
    <row r="2076" spans="1:13" ht="108" x14ac:dyDescent="0.2">
      <c r="A2076" s="11"/>
      <c r="B2076" s="11"/>
      <c r="C2076" s="11"/>
      <c r="D2076" s="13" t="s">
        <v>1247</v>
      </c>
      <c r="E2076" s="11"/>
      <c r="F2076" s="11"/>
      <c r="G2076" s="11"/>
      <c r="H2076" s="11"/>
      <c r="I2076" s="11"/>
      <c r="J2076" s="11"/>
      <c r="K2076" s="11"/>
      <c r="L2076" s="11"/>
      <c r="M2076" s="11"/>
    </row>
    <row r="2077" spans="1:13" x14ac:dyDescent="0.2">
      <c r="A2077" s="11"/>
      <c r="B2077" s="11"/>
      <c r="C2077" s="11"/>
      <c r="D2077" s="30"/>
      <c r="E2077" s="10" t="s">
        <v>1286</v>
      </c>
      <c r="F2077" s="14">
        <v>1</v>
      </c>
      <c r="G2077" s="15">
        <v>1.46</v>
      </c>
      <c r="H2077" s="15">
        <v>0</v>
      </c>
      <c r="I2077" s="15">
        <v>0</v>
      </c>
      <c r="J2077" s="12">
        <f>OR(F2077&lt;&gt;0,G2077&lt;&gt;0,H2077&lt;&gt;0,I2077&lt;&gt;0)*(F2077 + (F2077 = 0))*(G2077 + (G2077 = 0))*(H2077 + (H2077 = 0))*(I2077 + (I2077 = 0))</f>
        <v>1.46</v>
      </c>
      <c r="K2077" s="11"/>
      <c r="L2077" s="11"/>
      <c r="M2077" s="11"/>
    </row>
    <row r="2078" spans="1:13" x14ac:dyDescent="0.2">
      <c r="A2078" s="11"/>
      <c r="B2078" s="11"/>
      <c r="C2078" s="11"/>
      <c r="D2078" s="30"/>
      <c r="E2078" s="10" t="s">
        <v>15</v>
      </c>
      <c r="F2078" s="14"/>
      <c r="G2078" s="15"/>
      <c r="H2078" s="15"/>
      <c r="I2078" s="15"/>
      <c r="J2078" s="12">
        <f>OR(F2078&lt;&gt;0,G2078&lt;&gt;0,H2078&lt;&gt;0,I2078&lt;&gt;0)*(F2078 + (F2078 = 0))*(G2078 + (G2078 = 0))*(H2078 + (H2078 = 0))*(I2078 + (I2078 = 0))</f>
        <v>0</v>
      </c>
      <c r="K2078" s="11"/>
      <c r="L2078" s="11"/>
      <c r="M2078" s="11"/>
    </row>
    <row r="2079" spans="1:13" x14ac:dyDescent="0.2">
      <c r="A2079" s="11"/>
      <c r="B2079" s="11"/>
      <c r="C2079" s="11"/>
      <c r="D2079" s="30"/>
      <c r="E2079" s="11"/>
      <c r="F2079" s="11"/>
      <c r="G2079" s="11"/>
      <c r="H2079" s="11"/>
      <c r="I2079" s="11"/>
      <c r="J2079" s="16" t="s">
        <v>1251</v>
      </c>
      <c r="K2079" s="17">
        <f>SUM(J2077:J2078)*1</f>
        <v>1.46</v>
      </c>
      <c r="L2079" s="15">
        <v>128.26</v>
      </c>
      <c r="M2079" s="17">
        <f>ROUND(K2079*L2079,2)</f>
        <v>187.26</v>
      </c>
    </row>
    <row r="2080" spans="1:13" ht="1" customHeight="1" x14ac:dyDescent="0.2">
      <c r="A2080" s="18"/>
      <c r="B2080" s="18"/>
      <c r="C2080" s="18"/>
      <c r="D2080" s="31"/>
      <c r="E2080" s="18"/>
      <c r="F2080" s="18"/>
      <c r="G2080" s="18"/>
      <c r="H2080" s="18"/>
      <c r="I2080" s="18"/>
      <c r="J2080" s="18"/>
      <c r="K2080" s="18"/>
      <c r="L2080" s="18"/>
      <c r="M2080" s="18"/>
    </row>
    <row r="2081" spans="1:13" x14ac:dyDescent="0.2">
      <c r="A2081" s="9" t="s">
        <v>1287</v>
      </c>
      <c r="B2081" s="10" t="s">
        <v>20</v>
      </c>
      <c r="C2081" s="10" t="s">
        <v>1111</v>
      </c>
      <c r="D2081" s="13" t="s">
        <v>1288</v>
      </c>
      <c r="E2081" s="11"/>
      <c r="F2081" s="11"/>
      <c r="G2081" s="11"/>
      <c r="H2081" s="11"/>
      <c r="I2081" s="11"/>
      <c r="J2081" s="11"/>
      <c r="K2081" s="12">
        <f>K2090</f>
        <v>112.63</v>
      </c>
      <c r="L2081" s="12">
        <f>L2090</f>
        <v>17.64</v>
      </c>
      <c r="M2081" s="12">
        <f>M2090</f>
        <v>1986.79</v>
      </c>
    </row>
    <row r="2082" spans="1:13" ht="120" x14ac:dyDescent="0.2">
      <c r="A2082" s="11"/>
      <c r="B2082" s="11"/>
      <c r="C2082" s="11"/>
      <c r="D2082" s="13" t="s">
        <v>1289</v>
      </c>
      <c r="E2082" s="11"/>
      <c r="F2082" s="11"/>
      <c r="G2082" s="11"/>
      <c r="H2082" s="11"/>
      <c r="I2082" s="11"/>
      <c r="J2082" s="11"/>
      <c r="K2082" s="11"/>
      <c r="L2082" s="11"/>
      <c r="M2082" s="11"/>
    </row>
    <row r="2083" spans="1:13" x14ac:dyDescent="0.2">
      <c r="A2083" s="11"/>
      <c r="B2083" s="11"/>
      <c r="C2083" s="11"/>
      <c r="D2083" s="30"/>
      <c r="E2083" s="10" t="s">
        <v>1290</v>
      </c>
      <c r="F2083" s="14">
        <v>1</v>
      </c>
      <c r="G2083" s="15">
        <v>47.5</v>
      </c>
      <c r="H2083" s="15">
        <v>0</v>
      </c>
      <c r="I2083" s="15">
        <v>0</v>
      </c>
      <c r="J2083" s="12">
        <f t="shared" ref="J2083:J2089" si="22">OR(F2083&lt;&gt;0,G2083&lt;&gt;0,H2083&lt;&gt;0,I2083&lt;&gt;0)*(F2083 + (F2083 = 0))*(G2083 + (G2083 = 0))*(H2083 + (H2083 = 0))*(I2083 + (I2083 = 0))</f>
        <v>47.5</v>
      </c>
      <c r="K2083" s="11"/>
      <c r="L2083" s="11"/>
      <c r="M2083" s="11"/>
    </row>
    <row r="2084" spans="1:13" x14ac:dyDescent="0.2">
      <c r="A2084" s="11"/>
      <c r="B2084" s="11"/>
      <c r="C2084" s="11"/>
      <c r="D2084" s="30"/>
      <c r="E2084" s="10" t="s">
        <v>15</v>
      </c>
      <c r="F2084" s="14">
        <v>1</v>
      </c>
      <c r="G2084" s="15">
        <v>29.6</v>
      </c>
      <c r="H2084" s="15">
        <v>0</v>
      </c>
      <c r="I2084" s="15">
        <v>0</v>
      </c>
      <c r="J2084" s="12">
        <f t="shared" si="22"/>
        <v>29.6</v>
      </c>
      <c r="K2084" s="11"/>
      <c r="L2084" s="11"/>
      <c r="M2084" s="11"/>
    </row>
    <row r="2085" spans="1:13" x14ac:dyDescent="0.2">
      <c r="A2085" s="11"/>
      <c r="B2085" s="11"/>
      <c r="C2085" s="11"/>
      <c r="D2085" s="30"/>
      <c r="E2085" s="10" t="s">
        <v>15</v>
      </c>
      <c r="F2085" s="14">
        <v>1</v>
      </c>
      <c r="G2085" s="15">
        <v>7.25</v>
      </c>
      <c r="H2085" s="15">
        <v>0</v>
      </c>
      <c r="I2085" s="15">
        <v>0</v>
      </c>
      <c r="J2085" s="12">
        <f t="shared" si="22"/>
        <v>7.25</v>
      </c>
      <c r="K2085" s="11"/>
      <c r="L2085" s="11"/>
      <c r="M2085" s="11"/>
    </row>
    <row r="2086" spans="1:13" x14ac:dyDescent="0.2">
      <c r="A2086" s="11"/>
      <c r="B2086" s="11"/>
      <c r="C2086" s="11"/>
      <c r="D2086" s="30"/>
      <c r="E2086" s="10" t="s">
        <v>1291</v>
      </c>
      <c r="F2086" s="14">
        <v>1</v>
      </c>
      <c r="G2086" s="15">
        <v>15</v>
      </c>
      <c r="H2086" s="15">
        <v>0</v>
      </c>
      <c r="I2086" s="15">
        <v>0</v>
      </c>
      <c r="J2086" s="12">
        <f t="shared" si="22"/>
        <v>15</v>
      </c>
      <c r="K2086" s="11"/>
      <c r="L2086" s="11"/>
      <c r="M2086" s="11"/>
    </row>
    <row r="2087" spans="1:13" x14ac:dyDescent="0.2">
      <c r="A2087" s="11"/>
      <c r="B2087" s="11"/>
      <c r="C2087" s="11"/>
      <c r="D2087" s="30"/>
      <c r="E2087" s="10" t="s">
        <v>1292</v>
      </c>
      <c r="F2087" s="14">
        <v>1</v>
      </c>
      <c r="G2087" s="15">
        <v>10.6</v>
      </c>
      <c r="H2087" s="15">
        <v>0</v>
      </c>
      <c r="I2087" s="15">
        <v>0</v>
      </c>
      <c r="J2087" s="12">
        <f t="shared" si="22"/>
        <v>10.6</v>
      </c>
      <c r="K2087" s="11"/>
      <c r="L2087" s="11"/>
      <c r="M2087" s="11"/>
    </row>
    <row r="2088" spans="1:13" x14ac:dyDescent="0.2">
      <c r="A2088" s="11"/>
      <c r="B2088" s="11"/>
      <c r="C2088" s="11"/>
      <c r="D2088" s="30"/>
      <c r="E2088" s="10" t="s">
        <v>1293</v>
      </c>
      <c r="F2088" s="14">
        <v>1</v>
      </c>
      <c r="G2088" s="15">
        <v>2.68</v>
      </c>
      <c r="H2088" s="15">
        <v>0</v>
      </c>
      <c r="I2088" s="15">
        <v>0</v>
      </c>
      <c r="J2088" s="12">
        <f t="shared" si="22"/>
        <v>2.68</v>
      </c>
      <c r="K2088" s="11"/>
      <c r="L2088" s="11"/>
      <c r="M2088" s="11"/>
    </row>
    <row r="2089" spans="1:13" x14ac:dyDescent="0.2">
      <c r="A2089" s="11"/>
      <c r="B2089" s="11"/>
      <c r="C2089" s="11"/>
      <c r="D2089" s="30"/>
      <c r="E2089" s="10" t="s">
        <v>15</v>
      </c>
      <c r="F2089" s="14"/>
      <c r="G2089" s="15"/>
      <c r="H2089" s="15"/>
      <c r="I2089" s="15"/>
      <c r="J2089" s="12">
        <f t="shared" si="22"/>
        <v>0</v>
      </c>
      <c r="K2089" s="11"/>
      <c r="L2089" s="11"/>
      <c r="M2089" s="11"/>
    </row>
    <row r="2090" spans="1:13" x14ac:dyDescent="0.2">
      <c r="A2090" s="11"/>
      <c r="B2090" s="11"/>
      <c r="C2090" s="11"/>
      <c r="D2090" s="30"/>
      <c r="E2090" s="11"/>
      <c r="F2090" s="11"/>
      <c r="G2090" s="11"/>
      <c r="H2090" s="11"/>
      <c r="I2090" s="11"/>
      <c r="J2090" s="16" t="s">
        <v>1294</v>
      </c>
      <c r="K2090" s="17">
        <f>SUM(J2083:J2089)*1</f>
        <v>112.63</v>
      </c>
      <c r="L2090" s="15">
        <v>17.64</v>
      </c>
      <c r="M2090" s="17">
        <f>ROUND(K2090*L2090,2)</f>
        <v>1986.79</v>
      </c>
    </row>
    <row r="2091" spans="1:13" ht="1" customHeight="1" x14ac:dyDescent="0.2">
      <c r="A2091" s="18"/>
      <c r="B2091" s="18"/>
      <c r="C2091" s="18"/>
      <c r="D2091" s="31"/>
      <c r="E2091" s="18"/>
      <c r="F2091" s="18"/>
      <c r="G2091" s="18"/>
      <c r="H2091" s="18"/>
      <c r="I2091" s="18"/>
      <c r="J2091" s="18"/>
      <c r="K2091" s="18"/>
      <c r="L2091" s="18"/>
      <c r="M2091" s="18"/>
    </row>
    <row r="2092" spans="1:13" x14ac:dyDescent="0.2">
      <c r="A2092" s="9" t="s">
        <v>1295</v>
      </c>
      <c r="B2092" s="10" t="s">
        <v>20</v>
      </c>
      <c r="C2092" s="10" t="s">
        <v>2</v>
      </c>
      <c r="D2092" s="13" t="s">
        <v>1296</v>
      </c>
      <c r="E2092" s="11"/>
      <c r="F2092" s="11"/>
      <c r="G2092" s="11"/>
      <c r="H2092" s="11"/>
      <c r="I2092" s="11"/>
      <c r="J2092" s="11"/>
      <c r="K2092" s="12">
        <f>K2096</f>
        <v>2</v>
      </c>
      <c r="L2092" s="12">
        <f>L2096</f>
        <v>949.85</v>
      </c>
      <c r="M2092" s="12">
        <f>M2096</f>
        <v>1899.7</v>
      </c>
    </row>
    <row r="2093" spans="1:13" ht="144" x14ac:dyDescent="0.2">
      <c r="A2093" s="11"/>
      <c r="B2093" s="11"/>
      <c r="C2093" s="11"/>
      <c r="D2093" s="13" t="s">
        <v>1297</v>
      </c>
      <c r="E2093" s="11"/>
      <c r="F2093" s="11"/>
      <c r="G2093" s="11"/>
      <c r="H2093" s="11"/>
      <c r="I2093" s="11"/>
      <c r="J2093" s="11"/>
      <c r="K2093" s="11"/>
      <c r="L2093" s="11"/>
      <c r="M2093" s="11"/>
    </row>
    <row r="2094" spans="1:13" x14ac:dyDescent="0.2">
      <c r="A2094" s="11"/>
      <c r="B2094" s="11"/>
      <c r="C2094" s="11"/>
      <c r="D2094" s="30"/>
      <c r="E2094" s="10" t="s">
        <v>1298</v>
      </c>
      <c r="F2094" s="14">
        <v>2</v>
      </c>
      <c r="G2094" s="15">
        <v>0</v>
      </c>
      <c r="H2094" s="15">
        <v>0</v>
      </c>
      <c r="I2094" s="15">
        <v>0</v>
      </c>
      <c r="J2094" s="12">
        <f>OR(F2094&lt;&gt;0,G2094&lt;&gt;0,H2094&lt;&gt;0,I2094&lt;&gt;0)*(F2094 + (F2094 = 0))*(G2094 + (G2094 = 0))*(H2094 + (H2094 = 0))*(I2094 + (I2094 = 0))</f>
        <v>2</v>
      </c>
      <c r="K2094" s="11"/>
      <c r="L2094" s="11"/>
      <c r="M2094" s="11"/>
    </row>
    <row r="2095" spans="1:13" x14ac:dyDescent="0.2">
      <c r="A2095" s="11"/>
      <c r="B2095" s="11"/>
      <c r="C2095" s="11"/>
      <c r="D2095" s="30"/>
      <c r="E2095" s="10" t="s">
        <v>15</v>
      </c>
      <c r="F2095" s="14"/>
      <c r="G2095" s="15"/>
      <c r="H2095" s="15"/>
      <c r="I2095" s="15"/>
      <c r="J2095" s="12">
        <f>OR(F2095&lt;&gt;0,G2095&lt;&gt;0,H2095&lt;&gt;0,I2095&lt;&gt;0)*(F2095 + (F2095 = 0))*(G2095 + (G2095 = 0))*(H2095 + (H2095 = 0))*(I2095 + (I2095 = 0))</f>
        <v>0</v>
      </c>
      <c r="K2095" s="11"/>
      <c r="L2095" s="11"/>
      <c r="M2095" s="11"/>
    </row>
    <row r="2096" spans="1:13" x14ac:dyDescent="0.2">
      <c r="A2096" s="11"/>
      <c r="B2096" s="11"/>
      <c r="C2096" s="11"/>
      <c r="D2096" s="30"/>
      <c r="E2096" s="11"/>
      <c r="F2096" s="11"/>
      <c r="G2096" s="11"/>
      <c r="H2096" s="11"/>
      <c r="I2096" s="11"/>
      <c r="J2096" s="16" t="s">
        <v>1299</v>
      </c>
      <c r="K2096" s="17">
        <f>SUM(J2094:J2095)*1</f>
        <v>2</v>
      </c>
      <c r="L2096" s="15">
        <v>949.85</v>
      </c>
      <c r="M2096" s="17">
        <f>ROUND(K2096*L2096,2)</f>
        <v>1899.7</v>
      </c>
    </row>
    <row r="2097" spans="1:13" ht="1" customHeight="1" x14ac:dyDescent="0.2">
      <c r="A2097" s="18"/>
      <c r="B2097" s="18"/>
      <c r="C2097" s="18"/>
      <c r="D2097" s="31"/>
      <c r="E2097" s="18"/>
      <c r="F2097" s="18"/>
      <c r="G2097" s="18"/>
      <c r="H2097" s="18"/>
      <c r="I2097" s="18"/>
      <c r="J2097" s="18"/>
      <c r="K2097" s="18"/>
      <c r="L2097" s="18"/>
      <c r="M2097" s="18"/>
    </row>
    <row r="2098" spans="1:13" x14ac:dyDescent="0.2">
      <c r="A2098" s="11"/>
      <c r="B2098" s="11"/>
      <c r="C2098" s="11"/>
      <c r="D2098" s="30"/>
      <c r="E2098" s="11"/>
      <c r="F2098" s="11"/>
      <c r="G2098" s="11"/>
      <c r="H2098" s="11"/>
      <c r="I2098" s="11"/>
      <c r="J2098" s="16" t="s">
        <v>1300</v>
      </c>
      <c r="K2098" s="15">
        <v>1</v>
      </c>
      <c r="L2098" s="17">
        <f>M2065+M2075+M2081+M2092</f>
        <v>8921.33</v>
      </c>
      <c r="M2098" s="17">
        <f>ROUND(K2098*L2098,2)</f>
        <v>8921.33</v>
      </c>
    </row>
    <row r="2099" spans="1:13" ht="1" customHeight="1" x14ac:dyDescent="0.2">
      <c r="A2099" s="18"/>
      <c r="B2099" s="18"/>
      <c r="C2099" s="18"/>
      <c r="D2099" s="31"/>
      <c r="E2099" s="18"/>
      <c r="F2099" s="18"/>
      <c r="G2099" s="18"/>
      <c r="H2099" s="18"/>
      <c r="I2099" s="18"/>
      <c r="J2099" s="18"/>
      <c r="K2099" s="18"/>
      <c r="L2099" s="18"/>
      <c r="M2099" s="18"/>
    </row>
    <row r="2100" spans="1:13" x14ac:dyDescent="0.2">
      <c r="A2100" s="19" t="s">
        <v>1301</v>
      </c>
      <c r="B2100" s="19" t="s">
        <v>14</v>
      </c>
      <c r="C2100" s="19" t="s">
        <v>15</v>
      </c>
      <c r="D2100" s="32" t="s">
        <v>1302</v>
      </c>
      <c r="E2100" s="20"/>
      <c r="F2100" s="20"/>
      <c r="G2100" s="20"/>
      <c r="H2100" s="20"/>
      <c r="I2100" s="20"/>
      <c r="J2100" s="20"/>
      <c r="K2100" s="21">
        <f>K2147</f>
        <v>1</v>
      </c>
      <c r="L2100" s="21">
        <f>L2147</f>
        <v>88666.68</v>
      </c>
      <c r="M2100" s="21">
        <f>M2147</f>
        <v>88666.68</v>
      </c>
    </row>
    <row r="2101" spans="1:13" x14ac:dyDescent="0.2">
      <c r="A2101" s="9" t="s">
        <v>1153</v>
      </c>
      <c r="B2101" s="10" t="s">
        <v>20</v>
      </c>
      <c r="C2101" s="10" t="s">
        <v>1111</v>
      </c>
      <c r="D2101" s="13" t="s">
        <v>1154</v>
      </c>
      <c r="E2101" s="11"/>
      <c r="F2101" s="11"/>
      <c r="G2101" s="11"/>
      <c r="H2101" s="11"/>
      <c r="I2101" s="11"/>
      <c r="J2101" s="11"/>
      <c r="K2101" s="12">
        <f>K2105</f>
        <v>25.6</v>
      </c>
      <c r="L2101" s="12">
        <f>L2105</f>
        <v>69.94</v>
      </c>
      <c r="M2101" s="12">
        <f>M2105</f>
        <v>1790.46</v>
      </c>
    </row>
    <row r="2102" spans="1:13" ht="108" x14ac:dyDescent="0.2">
      <c r="A2102" s="11"/>
      <c r="B2102" s="11"/>
      <c r="C2102" s="11"/>
      <c r="D2102" s="13" t="s">
        <v>1155</v>
      </c>
      <c r="E2102" s="11"/>
      <c r="F2102" s="11"/>
      <c r="G2102" s="11"/>
      <c r="H2102" s="11"/>
      <c r="I2102" s="11"/>
      <c r="J2102" s="11"/>
      <c r="K2102" s="11"/>
      <c r="L2102" s="11"/>
      <c r="M2102" s="11"/>
    </row>
    <row r="2103" spans="1:13" x14ac:dyDescent="0.2">
      <c r="A2103" s="11"/>
      <c r="B2103" s="11"/>
      <c r="C2103" s="11"/>
      <c r="D2103" s="30"/>
      <c r="E2103" s="10" t="s">
        <v>1303</v>
      </c>
      <c r="F2103" s="14">
        <v>4</v>
      </c>
      <c r="G2103" s="15">
        <v>1.28</v>
      </c>
      <c r="H2103" s="15">
        <v>5</v>
      </c>
      <c r="I2103" s="15">
        <v>0</v>
      </c>
      <c r="J2103" s="12">
        <f>OR(F2103&lt;&gt;0,G2103&lt;&gt;0,H2103&lt;&gt;0,I2103&lt;&gt;0)*(F2103 + (F2103 = 0))*(G2103 + (G2103 = 0))*(H2103 + (H2103 = 0))*(I2103 + (I2103 = 0))</f>
        <v>25.6</v>
      </c>
      <c r="K2103" s="11"/>
      <c r="L2103" s="11"/>
      <c r="M2103" s="11"/>
    </row>
    <row r="2104" spans="1:13" x14ac:dyDescent="0.2">
      <c r="A2104" s="11"/>
      <c r="B2104" s="11"/>
      <c r="C2104" s="11"/>
      <c r="D2104" s="30"/>
      <c r="E2104" s="10" t="s">
        <v>15</v>
      </c>
      <c r="F2104" s="14"/>
      <c r="G2104" s="15"/>
      <c r="H2104" s="15"/>
      <c r="I2104" s="15"/>
      <c r="J2104" s="12">
        <f>OR(F2104&lt;&gt;0,G2104&lt;&gt;0,H2104&lt;&gt;0,I2104&lt;&gt;0)*(F2104 + (F2104 = 0))*(G2104 + (G2104 = 0))*(H2104 + (H2104 = 0))*(I2104 + (I2104 = 0))</f>
        <v>0</v>
      </c>
      <c r="K2104" s="11"/>
      <c r="L2104" s="11"/>
      <c r="M2104" s="11"/>
    </row>
    <row r="2105" spans="1:13" x14ac:dyDescent="0.2">
      <c r="A2105" s="11"/>
      <c r="B2105" s="11"/>
      <c r="C2105" s="11"/>
      <c r="D2105" s="30"/>
      <c r="E2105" s="11"/>
      <c r="F2105" s="11"/>
      <c r="G2105" s="11"/>
      <c r="H2105" s="11"/>
      <c r="I2105" s="11"/>
      <c r="J2105" s="16" t="s">
        <v>1156</v>
      </c>
      <c r="K2105" s="17">
        <f>SUM(J2103:J2104)*1</f>
        <v>25.6</v>
      </c>
      <c r="L2105" s="15">
        <v>69.94</v>
      </c>
      <c r="M2105" s="17">
        <f>ROUND(K2105*L2105,2)</f>
        <v>1790.46</v>
      </c>
    </row>
    <row r="2106" spans="1:13" ht="1" customHeight="1" x14ac:dyDescent="0.2">
      <c r="A2106" s="18"/>
      <c r="B2106" s="18"/>
      <c r="C2106" s="18"/>
      <c r="D2106" s="31"/>
      <c r="E2106" s="18"/>
      <c r="F2106" s="18"/>
      <c r="G2106" s="18"/>
      <c r="H2106" s="18"/>
      <c r="I2106" s="18"/>
      <c r="J2106" s="18"/>
      <c r="K2106" s="18"/>
      <c r="L2106" s="18"/>
      <c r="M2106" s="18"/>
    </row>
    <row r="2107" spans="1:13" x14ac:dyDescent="0.2">
      <c r="A2107" s="9" t="s">
        <v>1157</v>
      </c>
      <c r="B2107" s="10" t="s">
        <v>20</v>
      </c>
      <c r="C2107" s="10" t="s">
        <v>1111</v>
      </c>
      <c r="D2107" s="13" t="s">
        <v>1158</v>
      </c>
      <c r="E2107" s="11"/>
      <c r="F2107" s="11"/>
      <c r="G2107" s="11"/>
      <c r="H2107" s="11"/>
      <c r="I2107" s="11"/>
      <c r="J2107" s="11"/>
      <c r="K2107" s="12">
        <f>K2113</f>
        <v>51.64</v>
      </c>
      <c r="L2107" s="12">
        <f>L2113</f>
        <v>75.02</v>
      </c>
      <c r="M2107" s="12">
        <f>M2113</f>
        <v>3874.03</v>
      </c>
    </row>
    <row r="2108" spans="1:13" ht="96" x14ac:dyDescent="0.2">
      <c r="A2108" s="11"/>
      <c r="B2108" s="11"/>
      <c r="C2108" s="11"/>
      <c r="D2108" s="13" t="s">
        <v>1159</v>
      </c>
      <c r="E2108" s="11"/>
      <c r="F2108" s="11"/>
      <c r="G2108" s="11"/>
      <c r="H2108" s="11"/>
      <c r="I2108" s="11"/>
      <c r="J2108" s="11"/>
      <c r="K2108" s="11"/>
      <c r="L2108" s="11"/>
      <c r="M2108" s="11"/>
    </row>
    <row r="2109" spans="1:13" x14ac:dyDescent="0.2">
      <c r="A2109" s="11"/>
      <c r="B2109" s="11"/>
      <c r="C2109" s="11"/>
      <c r="D2109" s="30"/>
      <c r="E2109" s="10" t="s">
        <v>1304</v>
      </c>
      <c r="F2109" s="14">
        <v>3</v>
      </c>
      <c r="G2109" s="15">
        <v>11.87</v>
      </c>
      <c r="H2109" s="15">
        <v>0.6</v>
      </c>
      <c r="I2109" s="15">
        <v>0</v>
      </c>
      <c r="J2109" s="12">
        <f>OR(F2109&lt;&gt;0,G2109&lt;&gt;0,H2109&lt;&gt;0,I2109&lt;&gt;0)*(F2109 + (F2109 = 0))*(G2109 + (G2109 = 0))*(H2109 + (H2109 = 0))*(I2109 + (I2109 = 0))</f>
        <v>21.37</v>
      </c>
      <c r="K2109" s="11"/>
      <c r="L2109" s="11"/>
      <c r="M2109" s="11"/>
    </row>
    <row r="2110" spans="1:13" x14ac:dyDescent="0.2">
      <c r="A2110" s="11"/>
      <c r="B2110" s="11"/>
      <c r="C2110" s="11"/>
      <c r="D2110" s="30"/>
      <c r="E2110" s="10" t="s">
        <v>15</v>
      </c>
      <c r="F2110" s="14">
        <v>3</v>
      </c>
      <c r="G2110" s="15">
        <v>11.87</v>
      </c>
      <c r="H2110" s="15">
        <v>0.6</v>
      </c>
      <c r="I2110" s="15">
        <v>0</v>
      </c>
      <c r="J2110" s="12">
        <f>OR(F2110&lt;&gt;0,G2110&lt;&gt;0,H2110&lt;&gt;0,I2110&lt;&gt;0)*(F2110 + (F2110 = 0))*(G2110 + (G2110 = 0))*(H2110 + (H2110 = 0))*(I2110 + (I2110 = 0))</f>
        <v>21.37</v>
      </c>
      <c r="K2110" s="11"/>
      <c r="L2110" s="11"/>
      <c r="M2110" s="11"/>
    </row>
    <row r="2111" spans="1:13" x14ac:dyDescent="0.2">
      <c r="A2111" s="11"/>
      <c r="B2111" s="11"/>
      <c r="C2111" s="11"/>
      <c r="D2111" s="30"/>
      <c r="E2111" s="10" t="s">
        <v>15</v>
      </c>
      <c r="F2111" s="14">
        <v>3</v>
      </c>
      <c r="G2111" s="15">
        <v>11.87</v>
      </c>
      <c r="H2111" s="15">
        <v>0.25</v>
      </c>
      <c r="I2111" s="15">
        <v>0</v>
      </c>
      <c r="J2111" s="12">
        <f>OR(F2111&lt;&gt;0,G2111&lt;&gt;0,H2111&lt;&gt;0,I2111&lt;&gt;0)*(F2111 + (F2111 = 0))*(G2111 + (G2111 = 0))*(H2111 + (H2111 = 0))*(I2111 + (I2111 = 0))</f>
        <v>8.9</v>
      </c>
      <c r="K2111" s="11"/>
      <c r="L2111" s="11"/>
      <c r="M2111" s="11"/>
    </row>
    <row r="2112" spans="1:13" x14ac:dyDescent="0.2">
      <c r="A2112" s="11"/>
      <c r="B2112" s="11"/>
      <c r="C2112" s="11"/>
      <c r="D2112" s="30"/>
      <c r="E2112" s="10" t="s">
        <v>15</v>
      </c>
      <c r="F2112" s="14"/>
      <c r="G2112" s="15"/>
      <c r="H2112" s="15"/>
      <c r="I2112" s="15"/>
      <c r="J2112" s="12">
        <f>OR(F2112&lt;&gt;0,G2112&lt;&gt;0,H2112&lt;&gt;0,I2112&lt;&gt;0)*(F2112 + (F2112 = 0))*(G2112 + (G2112 = 0))*(H2112 + (H2112 = 0))*(I2112 + (I2112 = 0))</f>
        <v>0</v>
      </c>
      <c r="K2112" s="11"/>
      <c r="L2112" s="11"/>
      <c r="M2112" s="11"/>
    </row>
    <row r="2113" spans="1:13" x14ac:dyDescent="0.2">
      <c r="A2113" s="11"/>
      <c r="B2113" s="11"/>
      <c r="C2113" s="11"/>
      <c r="D2113" s="30"/>
      <c r="E2113" s="11"/>
      <c r="F2113" s="11"/>
      <c r="G2113" s="11"/>
      <c r="H2113" s="11"/>
      <c r="I2113" s="11"/>
      <c r="J2113" s="16" t="s">
        <v>1305</v>
      </c>
      <c r="K2113" s="17">
        <f>SUM(J2109:J2112)*1</f>
        <v>51.64</v>
      </c>
      <c r="L2113" s="15">
        <v>75.02</v>
      </c>
      <c r="M2113" s="17">
        <f>ROUND(K2113*L2113,2)</f>
        <v>3874.03</v>
      </c>
    </row>
    <row r="2114" spans="1:13" ht="1" customHeight="1" x14ac:dyDescent="0.2">
      <c r="A2114" s="18"/>
      <c r="B2114" s="18"/>
      <c r="C2114" s="18"/>
      <c r="D2114" s="31"/>
      <c r="E2114" s="18"/>
      <c r="F2114" s="18"/>
      <c r="G2114" s="18"/>
      <c r="H2114" s="18"/>
      <c r="I2114" s="18"/>
      <c r="J2114" s="18"/>
      <c r="K2114" s="18"/>
      <c r="L2114" s="18"/>
      <c r="M2114" s="18"/>
    </row>
    <row r="2115" spans="1:13" x14ac:dyDescent="0.2">
      <c r="A2115" s="9" t="s">
        <v>1170</v>
      </c>
      <c r="B2115" s="10" t="s">
        <v>20</v>
      </c>
      <c r="C2115" s="10" t="s">
        <v>1111</v>
      </c>
      <c r="D2115" s="13" t="s">
        <v>1171</v>
      </c>
      <c r="E2115" s="11"/>
      <c r="F2115" s="11"/>
      <c r="G2115" s="11"/>
      <c r="H2115" s="11"/>
      <c r="I2115" s="11"/>
      <c r="J2115" s="11"/>
      <c r="K2115" s="12">
        <f>K2123</f>
        <v>76.84</v>
      </c>
      <c r="L2115" s="12">
        <f>L2123</f>
        <v>7.5</v>
      </c>
      <c r="M2115" s="12">
        <f>M2123</f>
        <v>576.29999999999995</v>
      </c>
    </row>
    <row r="2116" spans="1:13" ht="132" x14ac:dyDescent="0.2">
      <c r="A2116" s="11"/>
      <c r="B2116" s="11"/>
      <c r="C2116" s="11"/>
      <c r="D2116" s="13" t="s">
        <v>1172</v>
      </c>
      <c r="E2116" s="11"/>
      <c r="F2116" s="11"/>
      <c r="G2116" s="11"/>
      <c r="H2116" s="11"/>
      <c r="I2116" s="11"/>
      <c r="J2116" s="11"/>
      <c r="K2116" s="11"/>
      <c r="L2116" s="11"/>
      <c r="M2116" s="11"/>
    </row>
    <row r="2117" spans="1:13" x14ac:dyDescent="0.2">
      <c r="A2117" s="11"/>
      <c r="B2117" s="11"/>
      <c r="C2117" s="11"/>
      <c r="D2117" s="30"/>
      <c r="E2117" s="10" t="s">
        <v>1306</v>
      </c>
      <c r="F2117" s="14">
        <v>1</v>
      </c>
      <c r="G2117" s="15">
        <v>10.95</v>
      </c>
      <c r="H2117" s="15">
        <v>0</v>
      </c>
      <c r="I2117" s="15">
        <v>0</v>
      </c>
      <c r="J2117" s="12">
        <f t="shared" ref="J2117:J2122" si="23">OR(F2117&lt;&gt;0,G2117&lt;&gt;0,H2117&lt;&gt;0,I2117&lt;&gt;0)*(F2117 + (F2117 = 0))*(G2117 + (G2117 = 0))*(H2117 + (H2117 = 0))*(I2117 + (I2117 = 0))</f>
        <v>10.95</v>
      </c>
      <c r="K2117" s="11"/>
      <c r="L2117" s="11"/>
      <c r="M2117" s="11"/>
    </row>
    <row r="2118" spans="1:13" x14ac:dyDescent="0.2">
      <c r="A2118" s="11"/>
      <c r="B2118" s="11"/>
      <c r="C2118" s="11"/>
      <c r="D2118" s="30"/>
      <c r="E2118" s="10" t="s">
        <v>1282</v>
      </c>
      <c r="F2118" s="14">
        <v>1</v>
      </c>
      <c r="G2118" s="15">
        <v>7.11</v>
      </c>
      <c r="H2118" s="15">
        <v>0</v>
      </c>
      <c r="I2118" s="15">
        <v>0</v>
      </c>
      <c r="J2118" s="12">
        <f t="shared" si="23"/>
        <v>7.11</v>
      </c>
      <c r="K2118" s="11"/>
      <c r="L2118" s="11"/>
      <c r="M2118" s="11"/>
    </row>
    <row r="2119" spans="1:13" x14ac:dyDescent="0.2">
      <c r="A2119" s="11"/>
      <c r="B2119" s="11"/>
      <c r="C2119" s="11"/>
      <c r="D2119" s="30"/>
      <c r="E2119" s="10" t="s">
        <v>1307</v>
      </c>
      <c r="F2119" s="14">
        <v>1</v>
      </c>
      <c r="G2119" s="15">
        <v>6.34</v>
      </c>
      <c r="H2119" s="15">
        <v>0</v>
      </c>
      <c r="I2119" s="15">
        <v>0</v>
      </c>
      <c r="J2119" s="12">
        <f t="shared" si="23"/>
        <v>6.34</v>
      </c>
      <c r="K2119" s="11"/>
      <c r="L2119" s="11"/>
      <c r="M2119" s="11"/>
    </row>
    <row r="2120" spans="1:13" x14ac:dyDescent="0.2">
      <c r="A2120" s="11"/>
      <c r="B2120" s="11"/>
      <c r="C2120" s="11"/>
      <c r="D2120" s="30"/>
      <c r="E2120" s="10" t="s">
        <v>1308</v>
      </c>
      <c r="F2120" s="14">
        <v>1</v>
      </c>
      <c r="G2120" s="15">
        <v>21.74</v>
      </c>
      <c r="H2120" s="15">
        <v>0</v>
      </c>
      <c r="I2120" s="15">
        <v>0</v>
      </c>
      <c r="J2120" s="12">
        <f t="shared" si="23"/>
        <v>21.74</v>
      </c>
      <c r="K2120" s="11"/>
      <c r="L2120" s="11"/>
      <c r="M2120" s="11"/>
    </row>
    <row r="2121" spans="1:13" x14ac:dyDescent="0.2">
      <c r="A2121" s="11"/>
      <c r="B2121" s="11"/>
      <c r="C2121" s="11"/>
      <c r="D2121" s="30"/>
      <c r="E2121" s="10" t="s">
        <v>1309</v>
      </c>
      <c r="F2121" s="14">
        <v>1</v>
      </c>
      <c r="G2121" s="15">
        <v>30.7</v>
      </c>
      <c r="H2121" s="15">
        <v>0</v>
      </c>
      <c r="I2121" s="15">
        <v>0</v>
      </c>
      <c r="J2121" s="12">
        <f t="shared" si="23"/>
        <v>30.7</v>
      </c>
      <c r="K2121" s="11"/>
      <c r="L2121" s="11"/>
      <c r="M2121" s="11"/>
    </row>
    <row r="2122" spans="1:13" x14ac:dyDescent="0.2">
      <c r="A2122" s="11"/>
      <c r="B2122" s="11"/>
      <c r="C2122" s="11"/>
      <c r="D2122" s="30"/>
      <c r="E2122" s="10" t="s">
        <v>15</v>
      </c>
      <c r="F2122" s="14"/>
      <c r="G2122" s="15"/>
      <c r="H2122" s="15"/>
      <c r="I2122" s="15"/>
      <c r="J2122" s="12">
        <f t="shared" si="23"/>
        <v>0</v>
      </c>
      <c r="K2122" s="11"/>
      <c r="L2122" s="11"/>
      <c r="M2122" s="11"/>
    </row>
    <row r="2123" spans="1:13" x14ac:dyDescent="0.2">
      <c r="A2123" s="11"/>
      <c r="B2123" s="11"/>
      <c r="C2123" s="11"/>
      <c r="D2123" s="30"/>
      <c r="E2123" s="11"/>
      <c r="F2123" s="11"/>
      <c r="G2123" s="11"/>
      <c r="H2123" s="11"/>
      <c r="I2123" s="11"/>
      <c r="J2123" s="16" t="s">
        <v>1174</v>
      </c>
      <c r="K2123" s="17">
        <f>SUM(J2117:J2122)*1</f>
        <v>76.84</v>
      </c>
      <c r="L2123" s="15">
        <v>7.5</v>
      </c>
      <c r="M2123" s="17">
        <f>ROUND(K2123*L2123,2)</f>
        <v>576.29999999999995</v>
      </c>
    </row>
    <row r="2124" spans="1:13" ht="1" customHeight="1" x14ac:dyDescent="0.2">
      <c r="A2124" s="18"/>
      <c r="B2124" s="18"/>
      <c r="C2124" s="18"/>
      <c r="D2124" s="31"/>
      <c r="E2124" s="18"/>
      <c r="F2124" s="18"/>
      <c r="G2124" s="18"/>
      <c r="H2124" s="18"/>
      <c r="I2124" s="18"/>
      <c r="J2124" s="18"/>
      <c r="K2124" s="18"/>
      <c r="L2124" s="18"/>
      <c r="M2124" s="18"/>
    </row>
    <row r="2125" spans="1:13" x14ac:dyDescent="0.2">
      <c r="A2125" s="9" t="s">
        <v>1160</v>
      </c>
      <c r="B2125" s="10" t="s">
        <v>20</v>
      </c>
      <c r="C2125" s="10" t="s">
        <v>1111</v>
      </c>
      <c r="D2125" s="13" t="s">
        <v>1161</v>
      </c>
      <c r="E2125" s="11"/>
      <c r="F2125" s="11"/>
      <c r="G2125" s="11"/>
      <c r="H2125" s="11"/>
      <c r="I2125" s="11"/>
      <c r="J2125" s="11"/>
      <c r="K2125" s="12">
        <f>K2137</f>
        <v>256.92</v>
      </c>
      <c r="L2125" s="12">
        <f>L2137</f>
        <v>314.60000000000002</v>
      </c>
      <c r="M2125" s="12">
        <f>M2137</f>
        <v>80827.03</v>
      </c>
    </row>
    <row r="2126" spans="1:13" ht="108" x14ac:dyDescent="0.2">
      <c r="A2126" s="11"/>
      <c r="B2126" s="11"/>
      <c r="C2126" s="11"/>
      <c r="D2126" s="13" t="s">
        <v>1162</v>
      </c>
      <c r="E2126" s="11"/>
      <c r="F2126" s="11"/>
      <c r="G2126" s="11"/>
      <c r="H2126" s="11"/>
      <c r="I2126" s="11"/>
      <c r="J2126" s="11"/>
      <c r="K2126" s="11"/>
      <c r="L2126" s="11"/>
      <c r="M2126" s="11"/>
    </row>
    <row r="2127" spans="1:13" x14ac:dyDescent="0.2">
      <c r="A2127" s="11"/>
      <c r="B2127" s="11"/>
      <c r="C2127" s="11"/>
      <c r="D2127" s="30"/>
      <c r="E2127" s="10" t="s">
        <v>1310</v>
      </c>
      <c r="F2127" s="14">
        <v>1</v>
      </c>
      <c r="G2127" s="15">
        <v>27.62</v>
      </c>
      <c r="H2127" s="15">
        <v>0</v>
      </c>
      <c r="I2127" s="15">
        <v>0</v>
      </c>
      <c r="J2127" s="12">
        <f t="shared" ref="J2127:J2136" si="24">OR(F2127&lt;&gt;0,G2127&lt;&gt;0,H2127&lt;&gt;0,I2127&lt;&gt;0)*(F2127 + (F2127 = 0))*(G2127 + (G2127 = 0))*(H2127 + (H2127 = 0))*(I2127 + (I2127 = 0))</f>
        <v>27.62</v>
      </c>
      <c r="K2127" s="11"/>
      <c r="L2127" s="11"/>
      <c r="M2127" s="11"/>
    </row>
    <row r="2128" spans="1:13" x14ac:dyDescent="0.2">
      <c r="A2128" s="11"/>
      <c r="B2128" s="11"/>
      <c r="C2128" s="11"/>
      <c r="D2128" s="30"/>
      <c r="E2128" s="10" t="s">
        <v>15</v>
      </c>
      <c r="F2128" s="14"/>
      <c r="G2128" s="15"/>
      <c r="H2128" s="15"/>
      <c r="I2128" s="15"/>
      <c r="J2128" s="12">
        <f t="shared" si="24"/>
        <v>0</v>
      </c>
      <c r="K2128" s="11"/>
      <c r="L2128" s="11"/>
      <c r="M2128" s="11"/>
    </row>
    <row r="2129" spans="1:13" x14ac:dyDescent="0.2">
      <c r="A2129" s="11"/>
      <c r="B2129" s="11"/>
      <c r="C2129" s="11"/>
      <c r="D2129" s="30"/>
      <c r="E2129" s="10" t="s">
        <v>15</v>
      </c>
      <c r="F2129" s="14">
        <v>2</v>
      </c>
      <c r="G2129" s="15">
        <v>23.28</v>
      </c>
      <c r="H2129" s="15">
        <v>0</v>
      </c>
      <c r="I2129" s="15">
        <v>0</v>
      </c>
      <c r="J2129" s="12">
        <f t="shared" si="24"/>
        <v>46.56</v>
      </c>
      <c r="K2129" s="11"/>
      <c r="L2129" s="11"/>
      <c r="M2129" s="11"/>
    </row>
    <row r="2130" spans="1:13" x14ac:dyDescent="0.2">
      <c r="A2130" s="11"/>
      <c r="B2130" s="11"/>
      <c r="C2130" s="11"/>
      <c r="D2130" s="30"/>
      <c r="E2130" s="10" t="s">
        <v>15</v>
      </c>
      <c r="F2130" s="14">
        <v>2</v>
      </c>
      <c r="G2130" s="15">
        <v>8.5</v>
      </c>
      <c r="H2130" s="15">
        <v>0</v>
      </c>
      <c r="I2130" s="15">
        <v>0</v>
      </c>
      <c r="J2130" s="12">
        <f t="shared" si="24"/>
        <v>17</v>
      </c>
      <c r="K2130" s="11"/>
      <c r="L2130" s="11"/>
      <c r="M2130" s="11"/>
    </row>
    <row r="2131" spans="1:13" x14ac:dyDescent="0.2">
      <c r="A2131" s="11"/>
      <c r="B2131" s="11"/>
      <c r="C2131" s="11"/>
      <c r="D2131" s="30"/>
      <c r="E2131" s="10" t="s">
        <v>1311</v>
      </c>
      <c r="F2131" s="14">
        <v>1</v>
      </c>
      <c r="G2131" s="15">
        <v>21.61</v>
      </c>
      <c r="H2131" s="15">
        <v>0</v>
      </c>
      <c r="I2131" s="15">
        <v>0</v>
      </c>
      <c r="J2131" s="12">
        <f t="shared" si="24"/>
        <v>21.61</v>
      </c>
      <c r="K2131" s="11"/>
      <c r="L2131" s="11"/>
      <c r="M2131" s="11"/>
    </row>
    <row r="2132" spans="1:13" x14ac:dyDescent="0.2">
      <c r="A2132" s="11"/>
      <c r="B2132" s="11"/>
      <c r="C2132" s="11"/>
      <c r="D2132" s="30"/>
      <c r="E2132" s="10" t="s">
        <v>15</v>
      </c>
      <c r="F2132" s="14">
        <v>2</v>
      </c>
      <c r="G2132" s="15">
        <v>6.73</v>
      </c>
      <c r="H2132" s="15">
        <v>0</v>
      </c>
      <c r="I2132" s="15">
        <v>0</v>
      </c>
      <c r="J2132" s="12">
        <f t="shared" si="24"/>
        <v>13.46</v>
      </c>
      <c r="K2132" s="11"/>
      <c r="L2132" s="11"/>
      <c r="M2132" s="11"/>
    </row>
    <row r="2133" spans="1:13" x14ac:dyDescent="0.2">
      <c r="A2133" s="11"/>
      <c r="B2133" s="11"/>
      <c r="C2133" s="11"/>
      <c r="D2133" s="30"/>
      <c r="E2133" s="10" t="s">
        <v>15</v>
      </c>
      <c r="F2133" s="14">
        <v>2</v>
      </c>
      <c r="G2133" s="15">
        <v>8.5</v>
      </c>
      <c r="H2133" s="15">
        <v>0</v>
      </c>
      <c r="I2133" s="15">
        <v>0</v>
      </c>
      <c r="J2133" s="12">
        <f t="shared" si="24"/>
        <v>17</v>
      </c>
      <c r="K2133" s="11"/>
      <c r="L2133" s="11"/>
      <c r="M2133" s="11"/>
    </row>
    <row r="2134" spans="1:13" x14ac:dyDescent="0.2">
      <c r="A2134" s="11"/>
      <c r="B2134" s="11"/>
      <c r="C2134" s="11"/>
      <c r="D2134" s="30"/>
      <c r="E2134" s="10" t="s">
        <v>1312</v>
      </c>
      <c r="F2134" s="14">
        <v>1</v>
      </c>
      <c r="G2134" s="15">
        <v>31.37</v>
      </c>
      <c r="H2134" s="15">
        <v>0</v>
      </c>
      <c r="I2134" s="15">
        <v>0</v>
      </c>
      <c r="J2134" s="12">
        <f t="shared" si="24"/>
        <v>31.37</v>
      </c>
      <c r="K2134" s="11"/>
      <c r="L2134" s="11"/>
      <c r="M2134" s="11"/>
    </row>
    <row r="2135" spans="1:13" x14ac:dyDescent="0.2">
      <c r="A2135" s="11"/>
      <c r="B2135" s="11"/>
      <c r="C2135" s="11"/>
      <c r="D2135" s="30"/>
      <c r="E2135" s="10" t="s">
        <v>15</v>
      </c>
      <c r="F2135" s="14">
        <v>1</v>
      </c>
      <c r="G2135" s="15">
        <v>82.3</v>
      </c>
      <c r="H2135" s="15">
        <v>0</v>
      </c>
      <c r="I2135" s="15">
        <v>0</v>
      </c>
      <c r="J2135" s="12">
        <f t="shared" si="24"/>
        <v>82.3</v>
      </c>
      <c r="K2135" s="11"/>
      <c r="L2135" s="11"/>
      <c r="M2135" s="11"/>
    </row>
    <row r="2136" spans="1:13" x14ac:dyDescent="0.2">
      <c r="A2136" s="11"/>
      <c r="B2136" s="11"/>
      <c r="C2136" s="11"/>
      <c r="D2136" s="30"/>
      <c r="E2136" s="10" t="s">
        <v>15</v>
      </c>
      <c r="F2136" s="14"/>
      <c r="G2136" s="15"/>
      <c r="H2136" s="15"/>
      <c r="I2136" s="15"/>
      <c r="J2136" s="12">
        <f t="shared" si="24"/>
        <v>0</v>
      </c>
      <c r="K2136" s="11"/>
      <c r="L2136" s="11"/>
      <c r="M2136" s="11"/>
    </row>
    <row r="2137" spans="1:13" x14ac:dyDescent="0.2">
      <c r="A2137" s="11"/>
      <c r="B2137" s="11"/>
      <c r="C2137" s="11"/>
      <c r="D2137" s="30"/>
      <c r="E2137" s="11"/>
      <c r="F2137" s="11"/>
      <c r="G2137" s="11"/>
      <c r="H2137" s="11"/>
      <c r="I2137" s="11"/>
      <c r="J2137" s="16" t="s">
        <v>1164</v>
      </c>
      <c r="K2137" s="17">
        <f>SUM(J2127:J2136)*1</f>
        <v>256.92</v>
      </c>
      <c r="L2137" s="15">
        <v>314.60000000000002</v>
      </c>
      <c r="M2137" s="17">
        <f>ROUND(K2137*L2137,2)</f>
        <v>80827.03</v>
      </c>
    </row>
    <row r="2138" spans="1:13" ht="1" customHeight="1" x14ac:dyDescent="0.2">
      <c r="A2138" s="18"/>
      <c r="B2138" s="18"/>
      <c r="C2138" s="18"/>
      <c r="D2138" s="31"/>
      <c r="E2138" s="18"/>
      <c r="F2138" s="18"/>
      <c r="G2138" s="18"/>
      <c r="H2138" s="18"/>
      <c r="I2138" s="18"/>
      <c r="J2138" s="18"/>
      <c r="K2138" s="18"/>
      <c r="L2138" s="18"/>
      <c r="M2138" s="18"/>
    </row>
    <row r="2139" spans="1:13" x14ac:dyDescent="0.2">
      <c r="A2139" s="9" t="s">
        <v>1287</v>
      </c>
      <c r="B2139" s="10" t="s">
        <v>20</v>
      </c>
      <c r="C2139" s="10" t="s">
        <v>1111</v>
      </c>
      <c r="D2139" s="13" t="s">
        <v>1288</v>
      </c>
      <c r="E2139" s="11"/>
      <c r="F2139" s="11"/>
      <c r="G2139" s="11"/>
      <c r="H2139" s="11"/>
      <c r="I2139" s="11"/>
      <c r="J2139" s="11"/>
      <c r="K2139" s="12">
        <f>K2145</f>
        <v>92.1</v>
      </c>
      <c r="L2139" s="12">
        <f>L2145</f>
        <v>17.36</v>
      </c>
      <c r="M2139" s="12">
        <f>M2145</f>
        <v>1598.86</v>
      </c>
    </row>
    <row r="2140" spans="1:13" ht="120" x14ac:dyDescent="0.2">
      <c r="A2140" s="11"/>
      <c r="B2140" s="11"/>
      <c r="C2140" s="11"/>
      <c r="D2140" s="13" t="s">
        <v>1289</v>
      </c>
      <c r="E2140" s="11"/>
      <c r="F2140" s="11"/>
      <c r="G2140" s="11"/>
      <c r="H2140" s="11"/>
      <c r="I2140" s="11"/>
      <c r="J2140" s="11"/>
      <c r="K2140" s="11"/>
      <c r="L2140" s="11"/>
      <c r="M2140" s="11"/>
    </row>
    <row r="2141" spans="1:13" x14ac:dyDescent="0.2">
      <c r="A2141" s="11"/>
      <c r="B2141" s="11"/>
      <c r="C2141" s="11"/>
      <c r="D2141" s="30"/>
      <c r="E2141" s="10" t="s">
        <v>1313</v>
      </c>
      <c r="F2141" s="14">
        <v>1</v>
      </c>
      <c r="G2141" s="15">
        <v>47.5</v>
      </c>
      <c r="H2141" s="15">
        <v>0</v>
      </c>
      <c r="I2141" s="15">
        <v>0</v>
      </c>
      <c r="J2141" s="12">
        <f>OR(F2141&lt;&gt;0,G2141&lt;&gt;0,H2141&lt;&gt;0,I2141&lt;&gt;0)*(F2141 + (F2141 = 0))*(G2141 + (G2141 = 0))*(H2141 + (H2141 = 0))*(I2141 + (I2141 = 0))</f>
        <v>47.5</v>
      </c>
      <c r="K2141" s="11"/>
      <c r="L2141" s="11"/>
      <c r="M2141" s="11"/>
    </row>
    <row r="2142" spans="1:13" x14ac:dyDescent="0.2">
      <c r="A2142" s="11"/>
      <c r="B2142" s="11"/>
      <c r="C2142" s="11"/>
      <c r="D2142" s="30"/>
      <c r="E2142" s="10" t="s">
        <v>15</v>
      </c>
      <c r="F2142" s="14">
        <v>1</v>
      </c>
      <c r="G2142" s="15">
        <v>29.6</v>
      </c>
      <c r="H2142" s="15">
        <v>0</v>
      </c>
      <c r="I2142" s="15">
        <v>0</v>
      </c>
      <c r="J2142" s="12">
        <f>OR(F2142&lt;&gt;0,G2142&lt;&gt;0,H2142&lt;&gt;0,I2142&lt;&gt;0)*(F2142 + (F2142 = 0))*(G2142 + (G2142 = 0))*(H2142 + (H2142 = 0))*(I2142 + (I2142 = 0))</f>
        <v>29.6</v>
      </c>
      <c r="K2142" s="11"/>
      <c r="L2142" s="11"/>
      <c r="M2142" s="11"/>
    </row>
    <row r="2143" spans="1:13" x14ac:dyDescent="0.2">
      <c r="A2143" s="11"/>
      <c r="B2143" s="11"/>
      <c r="C2143" s="11"/>
      <c r="D2143" s="30"/>
      <c r="E2143" s="10" t="s">
        <v>1291</v>
      </c>
      <c r="F2143" s="14">
        <v>1</v>
      </c>
      <c r="G2143" s="15">
        <v>15</v>
      </c>
      <c r="H2143" s="15">
        <v>0</v>
      </c>
      <c r="I2143" s="15">
        <v>0</v>
      </c>
      <c r="J2143" s="12">
        <f>OR(F2143&lt;&gt;0,G2143&lt;&gt;0,H2143&lt;&gt;0,I2143&lt;&gt;0)*(F2143 + (F2143 = 0))*(G2143 + (G2143 = 0))*(H2143 + (H2143 = 0))*(I2143 + (I2143 = 0))</f>
        <v>15</v>
      </c>
      <c r="K2143" s="11"/>
      <c r="L2143" s="11"/>
      <c r="M2143" s="11"/>
    </row>
    <row r="2144" spans="1:13" x14ac:dyDescent="0.2">
      <c r="A2144" s="11"/>
      <c r="B2144" s="11"/>
      <c r="C2144" s="11"/>
      <c r="D2144" s="30"/>
      <c r="E2144" s="10" t="s">
        <v>15</v>
      </c>
      <c r="F2144" s="14"/>
      <c r="G2144" s="15"/>
      <c r="H2144" s="15"/>
      <c r="I2144" s="15"/>
      <c r="J2144" s="12">
        <f>OR(F2144&lt;&gt;0,G2144&lt;&gt;0,H2144&lt;&gt;0,I2144&lt;&gt;0)*(F2144 + (F2144 = 0))*(G2144 + (G2144 = 0))*(H2144 + (H2144 = 0))*(I2144 + (I2144 = 0))</f>
        <v>0</v>
      </c>
      <c r="K2144" s="11"/>
      <c r="L2144" s="11"/>
      <c r="M2144" s="11"/>
    </row>
    <row r="2145" spans="1:13" x14ac:dyDescent="0.2">
      <c r="A2145" s="11"/>
      <c r="B2145" s="11"/>
      <c r="C2145" s="11"/>
      <c r="D2145" s="30"/>
      <c r="E2145" s="11"/>
      <c r="F2145" s="11"/>
      <c r="G2145" s="11"/>
      <c r="H2145" s="11"/>
      <c r="I2145" s="11"/>
      <c r="J2145" s="16" t="s">
        <v>1294</v>
      </c>
      <c r="K2145" s="17">
        <f>SUM(J2141:J2144)*1</f>
        <v>92.1</v>
      </c>
      <c r="L2145" s="15">
        <v>17.36</v>
      </c>
      <c r="M2145" s="17">
        <f>ROUND(K2145*L2145,2)</f>
        <v>1598.86</v>
      </c>
    </row>
    <row r="2146" spans="1:13" ht="1" customHeight="1" x14ac:dyDescent="0.2">
      <c r="A2146" s="18"/>
      <c r="B2146" s="18"/>
      <c r="C2146" s="18"/>
      <c r="D2146" s="31"/>
      <c r="E2146" s="18"/>
      <c r="F2146" s="18"/>
      <c r="G2146" s="18"/>
      <c r="H2146" s="18"/>
      <c r="I2146" s="18"/>
      <c r="J2146" s="18"/>
      <c r="K2146" s="18"/>
      <c r="L2146" s="18"/>
      <c r="M2146" s="18"/>
    </row>
    <row r="2147" spans="1:13" x14ac:dyDescent="0.2">
      <c r="A2147" s="11"/>
      <c r="B2147" s="11"/>
      <c r="C2147" s="11"/>
      <c r="D2147" s="30"/>
      <c r="E2147" s="11"/>
      <c r="F2147" s="11"/>
      <c r="G2147" s="11"/>
      <c r="H2147" s="11"/>
      <c r="I2147" s="11"/>
      <c r="J2147" s="16" t="s">
        <v>1314</v>
      </c>
      <c r="K2147" s="15">
        <v>1</v>
      </c>
      <c r="L2147" s="17">
        <f>M2101+M2107+M2115+M2125+M2139</f>
        <v>88666.68</v>
      </c>
      <c r="M2147" s="17">
        <f>ROUND(K2147*L2147,2)</f>
        <v>88666.68</v>
      </c>
    </row>
    <row r="2148" spans="1:13" ht="1" customHeight="1" x14ac:dyDescent="0.2">
      <c r="A2148" s="18"/>
      <c r="B2148" s="18"/>
      <c r="C2148" s="18"/>
      <c r="D2148" s="31"/>
      <c r="E2148" s="18"/>
      <c r="F2148" s="18"/>
      <c r="G2148" s="18"/>
      <c r="H2148" s="18"/>
      <c r="I2148" s="18"/>
      <c r="J2148" s="18"/>
      <c r="K2148" s="18"/>
      <c r="L2148" s="18"/>
      <c r="M2148" s="18"/>
    </row>
    <row r="2149" spans="1:13" x14ac:dyDescent="0.2">
      <c r="A2149" s="19" t="s">
        <v>1315</v>
      </c>
      <c r="B2149" s="19" t="s">
        <v>14</v>
      </c>
      <c r="C2149" s="19" t="s">
        <v>15</v>
      </c>
      <c r="D2149" s="32" t="s">
        <v>1316</v>
      </c>
      <c r="E2149" s="20"/>
      <c r="F2149" s="20"/>
      <c r="G2149" s="20"/>
      <c r="H2149" s="20"/>
      <c r="I2149" s="20"/>
      <c r="J2149" s="20"/>
      <c r="K2149" s="21">
        <f>K2172</f>
        <v>1</v>
      </c>
      <c r="L2149" s="21">
        <f>L2172</f>
        <v>4479.26</v>
      </c>
      <c r="M2149" s="21">
        <f>M2172</f>
        <v>4479.26</v>
      </c>
    </row>
    <row r="2150" spans="1:13" x14ac:dyDescent="0.2">
      <c r="A2150" s="9" t="s">
        <v>1170</v>
      </c>
      <c r="B2150" s="10" t="s">
        <v>20</v>
      </c>
      <c r="C2150" s="10" t="s">
        <v>1111</v>
      </c>
      <c r="D2150" s="13" t="s">
        <v>1171</v>
      </c>
      <c r="E2150" s="11"/>
      <c r="F2150" s="11"/>
      <c r="G2150" s="11"/>
      <c r="H2150" s="11"/>
      <c r="I2150" s="11"/>
      <c r="J2150" s="11"/>
      <c r="K2150" s="12">
        <f>K2158</f>
        <v>64.260000000000005</v>
      </c>
      <c r="L2150" s="12">
        <f>L2158</f>
        <v>7.5</v>
      </c>
      <c r="M2150" s="12">
        <f>M2158</f>
        <v>481.95</v>
      </c>
    </row>
    <row r="2151" spans="1:13" ht="132" x14ac:dyDescent="0.2">
      <c r="A2151" s="11"/>
      <c r="B2151" s="11"/>
      <c r="C2151" s="11"/>
      <c r="D2151" s="13" t="s">
        <v>1172</v>
      </c>
      <c r="E2151" s="11"/>
      <c r="F2151" s="11"/>
      <c r="G2151" s="11"/>
      <c r="H2151" s="11"/>
      <c r="I2151" s="11"/>
      <c r="J2151" s="11"/>
      <c r="K2151" s="11"/>
      <c r="L2151" s="11"/>
      <c r="M2151" s="11"/>
    </row>
    <row r="2152" spans="1:13" x14ac:dyDescent="0.2">
      <c r="A2152" s="11"/>
      <c r="B2152" s="11"/>
      <c r="C2152" s="11"/>
      <c r="D2152" s="30"/>
      <c r="E2152" s="10" t="s">
        <v>1317</v>
      </c>
      <c r="F2152" s="14">
        <v>1</v>
      </c>
      <c r="G2152" s="15">
        <v>11.66</v>
      </c>
      <c r="H2152" s="15">
        <v>0</v>
      </c>
      <c r="I2152" s="15">
        <v>0</v>
      </c>
      <c r="J2152" s="12">
        <f t="shared" ref="J2152:J2157" si="25">OR(F2152&lt;&gt;0,G2152&lt;&gt;0,H2152&lt;&gt;0,I2152&lt;&gt;0)*(F2152 + (F2152 = 0))*(G2152 + (G2152 = 0))*(H2152 + (H2152 = 0))*(I2152 + (I2152 = 0))</f>
        <v>11.66</v>
      </c>
      <c r="K2152" s="11"/>
      <c r="L2152" s="11"/>
      <c r="M2152" s="11"/>
    </row>
    <row r="2153" spans="1:13" x14ac:dyDescent="0.2">
      <c r="A2153" s="11"/>
      <c r="B2153" s="11"/>
      <c r="C2153" s="11"/>
      <c r="D2153" s="30"/>
      <c r="E2153" s="10" t="s">
        <v>1318</v>
      </c>
      <c r="F2153" s="14">
        <v>1</v>
      </c>
      <c r="G2153" s="15">
        <v>19.61</v>
      </c>
      <c r="H2153" s="15">
        <v>0</v>
      </c>
      <c r="I2153" s="15">
        <v>0</v>
      </c>
      <c r="J2153" s="12">
        <f t="shared" si="25"/>
        <v>19.61</v>
      </c>
      <c r="K2153" s="11"/>
      <c r="L2153" s="11"/>
      <c r="M2153" s="11"/>
    </row>
    <row r="2154" spans="1:13" x14ac:dyDescent="0.2">
      <c r="A2154" s="11"/>
      <c r="B2154" s="11"/>
      <c r="C2154" s="11"/>
      <c r="D2154" s="30"/>
      <c r="E2154" s="10" t="s">
        <v>1319</v>
      </c>
      <c r="F2154" s="14">
        <v>1</v>
      </c>
      <c r="G2154" s="15">
        <v>16.72</v>
      </c>
      <c r="H2154" s="15">
        <v>0</v>
      </c>
      <c r="I2154" s="15">
        <v>0</v>
      </c>
      <c r="J2154" s="12">
        <f t="shared" si="25"/>
        <v>16.72</v>
      </c>
      <c r="K2154" s="11"/>
      <c r="L2154" s="11"/>
      <c r="M2154" s="11"/>
    </row>
    <row r="2155" spans="1:13" x14ac:dyDescent="0.2">
      <c r="A2155" s="11"/>
      <c r="B2155" s="11"/>
      <c r="C2155" s="11"/>
      <c r="D2155" s="30"/>
      <c r="E2155" s="10" t="s">
        <v>1320</v>
      </c>
      <c r="F2155" s="14">
        <v>1</v>
      </c>
      <c r="G2155" s="15">
        <v>7.55</v>
      </c>
      <c r="H2155" s="15">
        <v>0</v>
      </c>
      <c r="I2155" s="15">
        <v>0</v>
      </c>
      <c r="J2155" s="12">
        <f t="shared" si="25"/>
        <v>7.55</v>
      </c>
      <c r="K2155" s="11"/>
      <c r="L2155" s="11"/>
      <c r="M2155" s="11"/>
    </row>
    <row r="2156" spans="1:13" x14ac:dyDescent="0.2">
      <c r="A2156" s="11"/>
      <c r="B2156" s="11"/>
      <c r="C2156" s="11"/>
      <c r="D2156" s="30"/>
      <c r="E2156" s="10" t="s">
        <v>1321</v>
      </c>
      <c r="F2156" s="14">
        <v>1</v>
      </c>
      <c r="G2156" s="15">
        <v>8.7200000000000006</v>
      </c>
      <c r="H2156" s="15">
        <v>0</v>
      </c>
      <c r="I2156" s="15">
        <v>0</v>
      </c>
      <c r="J2156" s="12">
        <f t="shared" si="25"/>
        <v>8.7200000000000006</v>
      </c>
      <c r="K2156" s="11"/>
      <c r="L2156" s="11"/>
      <c r="M2156" s="11"/>
    </row>
    <row r="2157" spans="1:13" x14ac:dyDescent="0.2">
      <c r="A2157" s="11"/>
      <c r="B2157" s="11"/>
      <c r="C2157" s="11"/>
      <c r="D2157" s="30"/>
      <c r="E2157" s="10" t="s">
        <v>15</v>
      </c>
      <c r="F2157" s="14"/>
      <c r="G2157" s="15"/>
      <c r="H2157" s="15"/>
      <c r="I2157" s="15"/>
      <c r="J2157" s="12">
        <f t="shared" si="25"/>
        <v>0</v>
      </c>
      <c r="K2157" s="11"/>
      <c r="L2157" s="11"/>
      <c r="M2157" s="11"/>
    </row>
    <row r="2158" spans="1:13" x14ac:dyDescent="0.2">
      <c r="A2158" s="11"/>
      <c r="B2158" s="11"/>
      <c r="C2158" s="11"/>
      <c r="D2158" s="30"/>
      <c r="E2158" s="11"/>
      <c r="F2158" s="11"/>
      <c r="G2158" s="11"/>
      <c r="H2158" s="11"/>
      <c r="I2158" s="11"/>
      <c r="J2158" s="16" t="s">
        <v>1174</v>
      </c>
      <c r="K2158" s="17">
        <f>SUM(J2152:J2157)*1</f>
        <v>64.260000000000005</v>
      </c>
      <c r="L2158" s="15">
        <v>7.5</v>
      </c>
      <c r="M2158" s="17">
        <f>ROUND(K2158*L2158,2)</f>
        <v>481.95</v>
      </c>
    </row>
    <row r="2159" spans="1:13" ht="1" customHeight="1" x14ac:dyDescent="0.2">
      <c r="A2159" s="18"/>
      <c r="B2159" s="18"/>
      <c r="C2159" s="18"/>
      <c r="D2159" s="31"/>
      <c r="E2159" s="18"/>
      <c r="F2159" s="18"/>
      <c r="G2159" s="18"/>
      <c r="H2159" s="18"/>
      <c r="I2159" s="18"/>
      <c r="J2159" s="18"/>
      <c r="K2159" s="18"/>
      <c r="L2159" s="18"/>
      <c r="M2159" s="18"/>
    </row>
    <row r="2160" spans="1:13" x14ac:dyDescent="0.2">
      <c r="A2160" s="9" t="s">
        <v>1287</v>
      </c>
      <c r="B2160" s="10" t="s">
        <v>20</v>
      </c>
      <c r="C2160" s="10" t="s">
        <v>1111</v>
      </c>
      <c r="D2160" s="13" t="s">
        <v>1288</v>
      </c>
      <c r="E2160" s="11"/>
      <c r="F2160" s="11"/>
      <c r="G2160" s="11"/>
      <c r="H2160" s="11"/>
      <c r="I2160" s="11"/>
      <c r="J2160" s="11"/>
      <c r="K2160" s="12">
        <f>K2170</f>
        <v>230.26</v>
      </c>
      <c r="L2160" s="12">
        <f>L2170</f>
        <v>17.36</v>
      </c>
      <c r="M2160" s="12">
        <f>M2170</f>
        <v>3997.31</v>
      </c>
    </row>
    <row r="2161" spans="1:13" ht="120" x14ac:dyDescent="0.2">
      <c r="A2161" s="11"/>
      <c r="B2161" s="11"/>
      <c r="C2161" s="11"/>
      <c r="D2161" s="13" t="s">
        <v>1289</v>
      </c>
      <c r="E2161" s="11"/>
      <c r="F2161" s="11"/>
      <c r="G2161" s="11"/>
      <c r="H2161" s="11"/>
      <c r="I2161" s="11"/>
      <c r="J2161" s="11"/>
      <c r="K2161" s="11"/>
      <c r="L2161" s="11"/>
      <c r="M2161" s="11"/>
    </row>
    <row r="2162" spans="1:13" x14ac:dyDescent="0.2">
      <c r="A2162" s="11"/>
      <c r="B2162" s="11"/>
      <c r="C2162" s="11"/>
      <c r="D2162" s="30"/>
      <c r="E2162" s="10" t="s">
        <v>1322</v>
      </c>
      <c r="F2162" s="14">
        <v>1</v>
      </c>
      <c r="G2162" s="15">
        <v>27.9</v>
      </c>
      <c r="H2162" s="15">
        <v>0</v>
      </c>
      <c r="I2162" s="15">
        <v>0</v>
      </c>
      <c r="J2162" s="12">
        <f t="shared" ref="J2162:J2169" si="26">OR(F2162&lt;&gt;0,G2162&lt;&gt;0,H2162&lt;&gt;0,I2162&lt;&gt;0)*(F2162 + (F2162 = 0))*(G2162 + (G2162 = 0))*(H2162 + (H2162 = 0))*(I2162 + (I2162 = 0))</f>
        <v>27.9</v>
      </c>
      <c r="K2162" s="11"/>
      <c r="L2162" s="11"/>
      <c r="M2162" s="11"/>
    </row>
    <row r="2163" spans="1:13" x14ac:dyDescent="0.2">
      <c r="A2163" s="11"/>
      <c r="B2163" s="11"/>
      <c r="C2163" s="11"/>
      <c r="D2163" s="30"/>
      <c r="E2163" s="10" t="s">
        <v>15</v>
      </c>
      <c r="F2163" s="14">
        <v>1</v>
      </c>
      <c r="G2163" s="15">
        <v>27.9</v>
      </c>
      <c r="H2163" s="15">
        <v>0</v>
      </c>
      <c r="I2163" s="15">
        <v>0</v>
      </c>
      <c r="J2163" s="12">
        <f t="shared" si="26"/>
        <v>27.9</v>
      </c>
      <c r="K2163" s="11"/>
      <c r="L2163" s="11"/>
      <c r="M2163" s="11"/>
    </row>
    <row r="2164" spans="1:13" x14ac:dyDescent="0.2">
      <c r="A2164" s="11"/>
      <c r="B2164" s="11"/>
      <c r="C2164" s="11"/>
      <c r="D2164" s="30"/>
      <c r="E2164" s="10" t="s">
        <v>1323</v>
      </c>
      <c r="F2164" s="14">
        <v>1</v>
      </c>
      <c r="G2164" s="15">
        <v>27.9</v>
      </c>
      <c r="H2164" s="15">
        <v>0</v>
      </c>
      <c r="I2164" s="15">
        <v>0</v>
      </c>
      <c r="J2164" s="12">
        <f t="shared" si="26"/>
        <v>27.9</v>
      </c>
      <c r="K2164" s="11"/>
      <c r="L2164" s="11"/>
      <c r="M2164" s="11"/>
    </row>
    <row r="2165" spans="1:13" x14ac:dyDescent="0.2">
      <c r="A2165" s="11"/>
      <c r="B2165" s="11"/>
      <c r="C2165" s="11"/>
      <c r="D2165" s="30"/>
      <c r="E2165" s="10" t="s">
        <v>15</v>
      </c>
      <c r="F2165" s="14">
        <v>1</v>
      </c>
      <c r="G2165" s="15">
        <v>29.46</v>
      </c>
      <c r="H2165" s="15">
        <v>0</v>
      </c>
      <c r="I2165" s="15">
        <v>0</v>
      </c>
      <c r="J2165" s="12">
        <f t="shared" si="26"/>
        <v>29.46</v>
      </c>
      <c r="K2165" s="11"/>
      <c r="L2165" s="11"/>
      <c r="M2165" s="11"/>
    </row>
    <row r="2166" spans="1:13" x14ac:dyDescent="0.2">
      <c r="A2166" s="11"/>
      <c r="B2166" s="11"/>
      <c r="C2166" s="11"/>
      <c r="D2166" s="30"/>
      <c r="E2166" s="10" t="s">
        <v>1319</v>
      </c>
      <c r="F2166" s="14">
        <v>1</v>
      </c>
      <c r="G2166" s="15">
        <v>40</v>
      </c>
      <c r="H2166" s="15">
        <v>0</v>
      </c>
      <c r="I2166" s="15">
        <v>0</v>
      </c>
      <c r="J2166" s="12">
        <f t="shared" si="26"/>
        <v>40</v>
      </c>
      <c r="K2166" s="11"/>
      <c r="L2166" s="11"/>
      <c r="M2166" s="11"/>
    </row>
    <row r="2167" spans="1:13" x14ac:dyDescent="0.2">
      <c r="A2167" s="11"/>
      <c r="B2167" s="11"/>
      <c r="C2167" s="11"/>
      <c r="D2167" s="30"/>
      <c r="E2167" s="10" t="s">
        <v>1308</v>
      </c>
      <c r="F2167" s="14">
        <v>1</v>
      </c>
      <c r="G2167" s="15">
        <v>47.5</v>
      </c>
      <c r="H2167" s="15">
        <v>0</v>
      </c>
      <c r="I2167" s="15">
        <v>0</v>
      </c>
      <c r="J2167" s="12">
        <f t="shared" si="26"/>
        <v>47.5</v>
      </c>
      <c r="K2167" s="11"/>
      <c r="L2167" s="11"/>
      <c r="M2167" s="11"/>
    </row>
    <row r="2168" spans="1:13" x14ac:dyDescent="0.2">
      <c r="A2168" s="11"/>
      <c r="B2168" s="11"/>
      <c r="C2168" s="11"/>
      <c r="D2168" s="30"/>
      <c r="E2168" s="10" t="s">
        <v>15</v>
      </c>
      <c r="F2168" s="14">
        <v>1</v>
      </c>
      <c r="G2168" s="15">
        <v>29.6</v>
      </c>
      <c r="H2168" s="15">
        <v>0</v>
      </c>
      <c r="I2168" s="15">
        <v>0</v>
      </c>
      <c r="J2168" s="12">
        <f t="shared" si="26"/>
        <v>29.6</v>
      </c>
      <c r="K2168" s="11"/>
      <c r="L2168" s="11"/>
      <c r="M2168" s="11"/>
    </row>
    <row r="2169" spans="1:13" x14ac:dyDescent="0.2">
      <c r="A2169" s="11"/>
      <c r="B2169" s="11"/>
      <c r="C2169" s="11"/>
      <c r="D2169" s="30"/>
      <c r="E2169" s="10" t="s">
        <v>15</v>
      </c>
      <c r="F2169" s="14"/>
      <c r="G2169" s="15"/>
      <c r="H2169" s="15"/>
      <c r="I2169" s="15"/>
      <c r="J2169" s="12">
        <f t="shared" si="26"/>
        <v>0</v>
      </c>
      <c r="K2169" s="11"/>
      <c r="L2169" s="11"/>
      <c r="M2169" s="11"/>
    </row>
    <row r="2170" spans="1:13" x14ac:dyDescent="0.2">
      <c r="A2170" s="11"/>
      <c r="B2170" s="11"/>
      <c r="C2170" s="11"/>
      <c r="D2170" s="30"/>
      <c r="E2170" s="11"/>
      <c r="F2170" s="11"/>
      <c r="G2170" s="11"/>
      <c r="H2170" s="11"/>
      <c r="I2170" s="11"/>
      <c r="J2170" s="16" t="s">
        <v>1294</v>
      </c>
      <c r="K2170" s="17">
        <f>SUM(J2162:J2169)*1</f>
        <v>230.26</v>
      </c>
      <c r="L2170" s="15">
        <v>17.36</v>
      </c>
      <c r="M2170" s="17">
        <f>ROUND(K2170*L2170,2)</f>
        <v>3997.31</v>
      </c>
    </row>
    <row r="2171" spans="1:13" ht="1" customHeight="1" x14ac:dyDescent="0.2">
      <c r="A2171" s="18"/>
      <c r="B2171" s="18"/>
      <c r="C2171" s="18"/>
      <c r="D2171" s="31"/>
      <c r="E2171" s="18"/>
      <c r="F2171" s="18"/>
      <c r="G2171" s="18"/>
      <c r="H2171" s="18"/>
      <c r="I2171" s="18"/>
      <c r="J2171" s="18"/>
      <c r="K2171" s="18"/>
      <c r="L2171" s="18"/>
      <c r="M2171" s="18"/>
    </row>
    <row r="2172" spans="1:13" x14ac:dyDescent="0.2">
      <c r="A2172" s="11"/>
      <c r="B2172" s="11"/>
      <c r="C2172" s="11"/>
      <c r="D2172" s="30"/>
      <c r="E2172" s="11"/>
      <c r="F2172" s="11"/>
      <c r="G2172" s="11"/>
      <c r="H2172" s="11"/>
      <c r="I2172" s="11"/>
      <c r="J2172" s="16" t="s">
        <v>1324</v>
      </c>
      <c r="K2172" s="15">
        <v>1</v>
      </c>
      <c r="L2172" s="17">
        <f>M2150+M2160</f>
        <v>4479.26</v>
      </c>
      <c r="M2172" s="17">
        <f>ROUND(K2172*L2172,2)</f>
        <v>4479.26</v>
      </c>
    </row>
    <row r="2173" spans="1:13" ht="1" customHeight="1" x14ac:dyDescent="0.2">
      <c r="A2173" s="18"/>
      <c r="B2173" s="18"/>
      <c r="C2173" s="18"/>
      <c r="D2173" s="31"/>
      <c r="E2173" s="18"/>
      <c r="F2173" s="18"/>
      <c r="G2173" s="18"/>
      <c r="H2173" s="18"/>
      <c r="I2173" s="18"/>
      <c r="J2173" s="18"/>
      <c r="K2173" s="18"/>
      <c r="L2173" s="18"/>
      <c r="M2173" s="18"/>
    </row>
    <row r="2174" spans="1:13" x14ac:dyDescent="0.2">
      <c r="A2174" s="19" t="s">
        <v>1325</v>
      </c>
      <c r="B2174" s="19" t="s">
        <v>14</v>
      </c>
      <c r="C2174" s="19" t="s">
        <v>15</v>
      </c>
      <c r="D2174" s="32" t="s">
        <v>1326</v>
      </c>
      <c r="E2174" s="20"/>
      <c r="F2174" s="20"/>
      <c r="G2174" s="20"/>
      <c r="H2174" s="20"/>
      <c r="I2174" s="20"/>
      <c r="J2174" s="20"/>
      <c r="K2174" s="21">
        <f>K2187</f>
        <v>1</v>
      </c>
      <c r="L2174" s="21">
        <f>L2187</f>
        <v>3843.08</v>
      </c>
      <c r="M2174" s="21">
        <f>M2187</f>
        <v>3843.08</v>
      </c>
    </row>
    <row r="2175" spans="1:13" x14ac:dyDescent="0.2">
      <c r="A2175" s="9" t="s">
        <v>1245</v>
      </c>
      <c r="B2175" s="10" t="s">
        <v>20</v>
      </c>
      <c r="C2175" s="10" t="s">
        <v>1111</v>
      </c>
      <c r="D2175" s="13" t="s">
        <v>1246</v>
      </c>
      <c r="E2175" s="11"/>
      <c r="F2175" s="11"/>
      <c r="G2175" s="11"/>
      <c r="H2175" s="11"/>
      <c r="I2175" s="11"/>
      <c r="J2175" s="11"/>
      <c r="K2175" s="12">
        <f>K2179</f>
        <v>5.3</v>
      </c>
      <c r="L2175" s="12">
        <f>L2179</f>
        <v>165.77</v>
      </c>
      <c r="M2175" s="12">
        <f>M2179</f>
        <v>878.58</v>
      </c>
    </row>
    <row r="2176" spans="1:13" ht="108" x14ac:dyDescent="0.2">
      <c r="A2176" s="11"/>
      <c r="B2176" s="11"/>
      <c r="C2176" s="11"/>
      <c r="D2176" s="13" t="s">
        <v>1247</v>
      </c>
      <c r="E2176" s="11"/>
      <c r="F2176" s="11"/>
      <c r="G2176" s="11"/>
      <c r="H2176" s="11"/>
      <c r="I2176" s="11"/>
      <c r="J2176" s="11"/>
      <c r="K2176" s="11"/>
      <c r="L2176" s="11"/>
      <c r="M2176" s="11"/>
    </row>
    <row r="2177" spans="1:13" x14ac:dyDescent="0.2">
      <c r="A2177" s="11"/>
      <c r="B2177" s="11"/>
      <c r="C2177" s="11"/>
      <c r="D2177" s="30"/>
      <c r="E2177" s="10" t="s">
        <v>1244</v>
      </c>
      <c r="F2177" s="14">
        <v>1</v>
      </c>
      <c r="G2177" s="15">
        <v>5.3</v>
      </c>
      <c r="H2177" s="15">
        <v>0</v>
      </c>
      <c r="I2177" s="15">
        <v>0</v>
      </c>
      <c r="J2177" s="12">
        <f>OR(F2177&lt;&gt;0,G2177&lt;&gt;0,H2177&lt;&gt;0,I2177&lt;&gt;0)*(F2177 + (F2177 = 0))*(G2177 + (G2177 = 0))*(H2177 + (H2177 = 0))*(I2177 + (I2177 = 0))</f>
        <v>5.3</v>
      </c>
      <c r="K2177" s="11"/>
      <c r="L2177" s="11"/>
      <c r="M2177" s="11"/>
    </row>
    <row r="2178" spans="1:13" x14ac:dyDescent="0.2">
      <c r="A2178" s="11"/>
      <c r="B2178" s="11"/>
      <c r="C2178" s="11"/>
      <c r="D2178" s="30"/>
      <c r="E2178" s="10" t="s">
        <v>15</v>
      </c>
      <c r="F2178" s="14"/>
      <c r="G2178" s="15"/>
      <c r="H2178" s="15"/>
      <c r="I2178" s="15"/>
      <c r="J2178" s="12">
        <f>OR(F2178&lt;&gt;0,G2178&lt;&gt;0,H2178&lt;&gt;0,I2178&lt;&gt;0)*(F2178 + (F2178 = 0))*(G2178 + (G2178 = 0))*(H2178 + (H2178 = 0))*(I2178 + (I2178 = 0))</f>
        <v>0</v>
      </c>
      <c r="K2178" s="11"/>
      <c r="L2178" s="11"/>
      <c r="M2178" s="11"/>
    </row>
    <row r="2179" spans="1:13" x14ac:dyDescent="0.2">
      <c r="A2179" s="11"/>
      <c r="B2179" s="11"/>
      <c r="C2179" s="11"/>
      <c r="D2179" s="30"/>
      <c r="E2179" s="11"/>
      <c r="F2179" s="11"/>
      <c r="G2179" s="11"/>
      <c r="H2179" s="11"/>
      <c r="I2179" s="11"/>
      <c r="J2179" s="16" t="s">
        <v>1251</v>
      </c>
      <c r="K2179" s="17">
        <f>SUM(J2177:J2178)*1</f>
        <v>5.3</v>
      </c>
      <c r="L2179" s="15">
        <v>165.77</v>
      </c>
      <c r="M2179" s="17">
        <f>ROUND(K2179*L2179,2)</f>
        <v>878.58</v>
      </c>
    </row>
    <row r="2180" spans="1:13" ht="1" customHeight="1" x14ac:dyDescent="0.2">
      <c r="A2180" s="18"/>
      <c r="B2180" s="18"/>
      <c r="C2180" s="18"/>
      <c r="D2180" s="31"/>
      <c r="E2180" s="18"/>
      <c r="F2180" s="18"/>
      <c r="G2180" s="18"/>
      <c r="H2180" s="18"/>
      <c r="I2180" s="18"/>
      <c r="J2180" s="18"/>
      <c r="K2180" s="18"/>
      <c r="L2180" s="18"/>
      <c r="M2180" s="18"/>
    </row>
    <row r="2181" spans="1:13" x14ac:dyDescent="0.2">
      <c r="A2181" s="9" t="s">
        <v>1198</v>
      </c>
      <c r="B2181" s="10" t="s">
        <v>20</v>
      </c>
      <c r="C2181" s="10" t="s">
        <v>2</v>
      </c>
      <c r="D2181" s="13" t="s">
        <v>1199</v>
      </c>
      <c r="E2181" s="11"/>
      <c r="F2181" s="11"/>
      <c r="G2181" s="11"/>
      <c r="H2181" s="11"/>
      <c r="I2181" s="11"/>
      <c r="J2181" s="11"/>
      <c r="K2181" s="12">
        <f>K2185</f>
        <v>1</v>
      </c>
      <c r="L2181" s="12">
        <f>L2185</f>
        <v>2964.5</v>
      </c>
      <c r="M2181" s="12">
        <f>M2185</f>
        <v>2964.5</v>
      </c>
    </row>
    <row r="2182" spans="1:13" ht="96" x14ac:dyDescent="0.2">
      <c r="A2182" s="11"/>
      <c r="B2182" s="11"/>
      <c r="C2182" s="11"/>
      <c r="D2182" s="13" t="s">
        <v>1200</v>
      </c>
      <c r="E2182" s="11"/>
      <c r="F2182" s="11"/>
      <c r="G2182" s="11"/>
      <c r="H2182" s="11"/>
      <c r="I2182" s="11"/>
      <c r="J2182" s="11"/>
      <c r="K2182" s="11"/>
      <c r="L2182" s="11"/>
      <c r="M2182" s="11"/>
    </row>
    <row r="2183" spans="1:13" x14ac:dyDescent="0.2">
      <c r="A2183" s="11"/>
      <c r="B2183" s="11"/>
      <c r="C2183" s="11"/>
      <c r="D2183" s="30"/>
      <c r="E2183" s="10" t="s">
        <v>1327</v>
      </c>
      <c r="F2183" s="14">
        <v>1</v>
      </c>
      <c r="G2183" s="15">
        <v>0</v>
      </c>
      <c r="H2183" s="15">
        <v>0</v>
      </c>
      <c r="I2183" s="15">
        <v>0</v>
      </c>
      <c r="J2183" s="12">
        <f>OR(F2183&lt;&gt;0,G2183&lt;&gt;0,H2183&lt;&gt;0,I2183&lt;&gt;0)*(F2183 + (F2183 = 0))*(G2183 + (G2183 = 0))*(H2183 + (H2183 = 0))*(I2183 + (I2183 = 0))</f>
        <v>1</v>
      </c>
      <c r="K2183" s="11"/>
      <c r="L2183" s="11"/>
      <c r="M2183" s="11"/>
    </row>
    <row r="2184" spans="1:13" x14ac:dyDescent="0.2">
      <c r="A2184" s="11"/>
      <c r="B2184" s="11"/>
      <c r="C2184" s="11"/>
      <c r="D2184" s="30"/>
      <c r="E2184" s="10" t="s">
        <v>15</v>
      </c>
      <c r="F2184" s="14"/>
      <c r="G2184" s="15"/>
      <c r="H2184" s="15"/>
      <c r="I2184" s="15"/>
      <c r="J2184" s="12">
        <f>OR(F2184&lt;&gt;0,G2184&lt;&gt;0,H2184&lt;&gt;0,I2184&lt;&gt;0)*(F2184 + (F2184 = 0))*(G2184 + (G2184 = 0))*(H2184 + (H2184 = 0))*(I2184 + (I2184 = 0))</f>
        <v>0</v>
      </c>
      <c r="K2184" s="11"/>
      <c r="L2184" s="11"/>
      <c r="M2184" s="11"/>
    </row>
    <row r="2185" spans="1:13" x14ac:dyDescent="0.2">
      <c r="A2185" s="11"/>
      <c r="B2185" s="11"/>
      <c r="C2185" s="11"/>
      <c r="D2185" s="30"/>
      <c r="E2185" s="11"/>
      <c r="F2185" s="11"/>
      <c r="G2185" s="11"/>
      <c r="H2185" s="11"/>
      <c r="I2185" s="11"/>
      <c r="J2185" s="16" t="s">
        <v>1202</v>
      </c>
      <c r="K2185" s="17">
        <f>SUM(J2183:J2184)*1</f>
        <v>1</v>
      </c>
      <c r="L2185" s="15">
        <v>2964.5</v>
      </c>
      <c r="M2185" s="17">
        <f>ROUND(K2185*L2185,2)</f>
        <v>2964.5</v>
      </c>
    </row>
    <row r="2186" spans="1:13" ht="1" customHeight="1" x14ac:dyDescent="0.2">
      <c r="A2186" s="18"/>
      <c r="B2186" s="18"/>
      <c r="C2186" s="18"/>
      <c r="D2186" s="31"/>
      <c r="E2186" s="18"/>
      <c r="F2186" s="18"/>
      <c r="G2186" s="18"/>
      <c r="H2186" s="18"/>
      <c r="I2186" s="18"/>
      <c r="J2186" s="18"/>
      <c r="K2186" s="18"/>
      <c r="L2186" s="18"/>
      <c r="M2186" s="18"/>
    </row>
    <row r="2187" spans="1:13" x14ac:dyDescent="0.2">
      <c r="A2187" s="11"/>
      <c r="B2187" s="11"/>
      <c r="C2187" s="11"/>
      <c r="D2187" s="30"/>
      <c r="E2187" s="11"/>
      <c r="F2187" s="11"/>
      <c r="G2187" s="11"/>
      <c r="H2187" s="11"/>
      <c r="I2187" s="11"/>
      <c r="J2187" s="16" t="s">
        <v>1328</v>
      </c>
      <c r="K2187" s="15">
        <v>1</v>
      </c>
      <c r="L2187" s="17">
        <f>M2175+M2181</f>
        <v>3843.08</v>
      </c>
      <c r="M2187" s="17">
        <f>ROUND(K2187*L2187,2)</f>
        <v>3843.08</v>
      </c>
    </row>
    <row r="2188" spans="1:13" ht="1" customHeight="1" x14ac:dyDescent="0.2">
      <c r="A2188" s="18"/>
      <c r="B2188" s="18"/>
      <c r="C2188" s="18"/>
      <c r="D2188" s="31"/>
      <c r="E2188" s="18"/>
      <c r="F2188" s="18"/>
      <c r="G2188" s="18"/>
      <c r="H2188" s="18"/>
      <c r="I2188" s="18"/>
      <c r="J2188" s="18"/>
      <c r="K2188" s="18"/>
      <c r="L2188" s="18"/>
      <c r="M2188" s="18"/>
    </row>
    <row r="2189" spans="1:13" x14ac:dyDescent="0.2">
      <c r="A2189" s="19" t="s">
        <v>1329</v>
      </c>
      <c r="B2189" s="19" t="s">
        <v>14</v>
      </c>
      <c r="C2189" s="19" t="s">
        <v>15</v>
      </c>
      <c r="D2189" s="32" t="s">
        <v>1123</v>
      </c>
      <c r="E2189" s="20"/>
      <c r="F2189" s="20"/>
      <c r="G2189" s="20"/>
      <c r="H2189" s="20"/>
      <c r="I2189" s="20"/>
      <c r="J2189" s="20"/>
      <c r="K2189" s="21">
        <f>K2263</f>
        <v>1</v>
      </c>
      <c r="L2189" s="21">
        <f>L2263</f>
        <v>41281.440000000002</v>
      </c>
      <c r="M2189" s="21">
        <f>M2263</f>
        <v>41281.440000000002</v>
      </c>
    </row>
    <row r="2190" spans="1:13" x14ac:dyDescent="0.2">
      <c r="A2190" s="9" t="s">
        <v>1330</v>
      </c>
      <c r="B2190" s="10" t="s">
        <v>20</v>
      </c>
      <c r="C2190" s="10" t="s">
        <v>1210</v>
      </c>
      <c r="D2190" s="13" t="s">
        <v>1331</v>
      </c>
      <c r="E2190" s="11"/>
      <c r="F2190" s="11"/>
      <c r="G2190" s="11"/>
      <c r="H2190" s="11"/>
      <c r="I2190" s="11"/>
      <c r="J2190" s="11"/>
      <c r="K2190" s="12">
        <f>K2194</f>
        <v>2.84</v>
      </c>
      <c r="L2190" s="12">
        <f>L2194</f>
        <v>29.65</v>
      </c>
      <c r="M2190" s="12">
        <f>M2194</f>
        <v>84.21</v>
      </c>
    </row>
    <row r="2191" spans="1:13" ht="120" x14ac:dyDescent="0.2">
      <c r="A2191" s="11"/>
      <c r="B2191" s="11"/>
      <c r="C2191" s="11"/>
      <c r="D2191" s="13" t="s">
        <v>1332</v>
      </c>
      <c r="E2191" s="11"/>
      <c r="F2191" s="11"/>
      <c r="G2191" s="11"/>
      <c r="H2191" s="11"/>
      <c r="I2191" s="11"/>
      <c r="J2191" s="11"/>
      <c r="K2191" s="11"/>
      <c r="L2191" s="11"/>
      <c r="M2191" s="11"/>
    </row>
    <row r="2192" spans="1:13" x14ac:dyDescent="0.2">
      <c r="A2192" s="11"/>
      <c r="B2192" s="11"/>
      <c r="C2192" s="11"/>
      <c r="D2192" s="30"/>
      <c r="E2192" s="10" t="s">
        <v>1333</v>
      </c>
      <c r="F2192" s="14">
        <v>1</v>
      </c>
      <c r="G2192" s="15">
        <v>0.9</v>
      </c>
      <c r="H2192" s="15">
        <v>1.5</v>
      </c>
      <c r="I2192" s="15">
        <v>2.1</v>
      </c>
      <c r="J2192" s="12">
        <f>OR(F2192&lt;&gt;0,G2192&lt;&gt;0,H2192&lt;&gt;0,I2192&lt;&gt;0)*(F2192 + (F2192 = 0))*(G2192 + (G2192 = 0))*(H2192 + (H2192 = 0))*(I2192 + (I2192 = 0))</f>
        <v>2.84</v>
      </c>
      <c r="K2192" s="11"/>
      <c r="L2192" s="11"/>
      <c r="M2192" s="11"/>
    </row>
    <row r="2193" spans="1:13" x14ac:dyDescent="0.2">
      <c r="A2193" s="11"/>
      <c r="B2193" s="11"/>
      <c r="C2193" s="11"/>
      <c r="D2193" s="30"/>
      <c r="E2193" s="10" t="s">
        <v>15</v>
      </c>
      <c r="F2193" s="14"/>
      <c r="G2193" s="15"/>
      <c r="H2193" s="15"/>
      <c r="I2193" s="15"/>
      <c r="J2193" s="12">
        <f>OR(F2193&lt;&gt;0,G2193&lt;&gt;0,H2193&lt;&gt;0,I2193&lt;&gt;0)*(F2193 + (F2193 = 0))*(G2193 + (G2193 = 0))*(H2193 + (H2193 = 0))*(I2193 + (I2193 = 0))</f>
        <v>0</v>
      </c>
      <c r="K2193" s="11"/>
      <c r="L2193" s="11"/>
      <c r="M2193" s="11"/>
    </row>
    <row r="2194" spans="1:13" x14ac:dyDescent="0.2">
      <c r="A2194" s="11"/>
      <c r="B2194" s="11"/>
      <c r="C2194" s="11"/>
      <c r="D2194" s="30"/>
      <c r="E2194" s="11"/>
      <c r="F2194" s="11"/>
      <c r="G2194" s="11"/>
      <c r="H2194" s="11"/>
      <c r="I2194" s="11"/>
      <c r="J2194" s="16" t="s">
        <v>1334</v>
      </c>
      <c r="K2194" s="17">
        <f>SUM(J2192:J2193)*1</f>
        <v>2.84</v>
      </c>
      <c r="L2194" s="15">
        <v>29.65</v>
      </c>
      <c r="M2194" s="17">
        <f>ROUND(K2194*L2194,2)</f>
        <v>84.21</v>
      </c>
    </row>
    <row r="2195" spans="1:13" ht="1" customHeight="1" x14ac:dyDescent="0.2">
      <c r="A2195" s="18"/>
      <c r="B2195" s="18"/>
      <c r="C2195" s="18"/>
      <c r="D2195" s="31"/>
      <c r="E2195" s="18"/>
      <c r="F2195" s="18"/>
      <c r="G2195" s="18"/>
      <c r="H2195" s="18"/>
      <c r="I2195" s="18"/>
      <c r="J2195" s="18"/>
      <c r="K2195" s="18"/>
      <c r="L2195" s="18"/>
      <c r="M2195" s="18"/>
    </row>
    <row r="2196" spans="1:13" x14ac:dyDescent="0.2">
      <c r="A2196" s="9" t="s">
        <v>1335</v>
      </c>
      <c r="B2196" s="10" t="s">
        <v>20</v>
      </c>
      <c r="C2196" s="10" t="s">
        <v>2</v>
      </c>
      <c r="D2196" s="13" t="s">
        <v>1336</v>
      </c>
      <c r="E2196" s="11"/>
      <c r="F2196" s="11"/>
      <c r="G2196" s="11"/>
      <c r="H2196" s="11"/>
      <c r="I2196" s="11"/>
      <c r="J2196" s="11"/>
      <c r="K2196" s="12">
        <f>K2200</f>
        <v>2</v>
      </c>
      <c r="L2196" s="12">
        <f>L2200</f>
        <v>29.65</v>
      </c>
      <c r="M2196" s="12">
        <f>M2200</f>
        <v>59.3</v>
      </c>
    </row>
    <row r="2197" spans="1:13" ht="144" x14ac:dyDescent="0.2">
      <c r="A2197" s="11"/>
      <c r="B2197" s="11"/>
      <c r="C2197" s="11"/>
      <c r="D2197" s="13" t="s">
        <v>1337</v>
      </c>
      <c r="E2197" s="11"/>
      <c r="F2197" s="11"/>
      <c r="G2197" s="11"/>
      <c r="H2197" s="11"/>
      <c r="I2197" s="11"/>
      <c r="J2197" s="11"/>
      <c r="K2197" s="11"/>
      <c r="L2197" s="11"/>
      <c r="M2197" s="11"/>
    </row>
    <row r="2198" spans="1:13" x14ac:dyDescent="0.2">
      <c r="A2198" s="11"/>
      <c r="B2198" s="11"/>
      <c r="C2198" s="11"/>
      <c r="D2198" s="30"/>
      <c r="E2198" s="10" t="s">
        <v>1338</v>
      </c>
      <c r="F2198" s="14">
        <v>2</v>
      </c>
      <c r="G2198" s="15">
        <v>0</v>
      </c>
      <c r="H2198" s="15">
        <v>0</v>
      </c>
      <c r="I2198" s="15">
        <v>0</v>
      </c>
      <c r="J2198" s="12">
        <f>OR(F2198&lt;&gt;0,G2198&lt;&gt;0,H2198&lt;&gt;0,I2198&lt;&gt;0)*(F2198 + (F2198 = 0))*(G2198 + (G2198 = 0))*(H2198 + (H2198 = 0))*(I2198 + (I2198 = 0))</f>
        <v>2</v>
      </c>
      <c r="K2198" s="11"/>
      <c r="L2198" s="11"/>
      <c r="M2198" s="11"/>
    </row>
    <row r="2199" spans="1:13" x14ac:dyDescent="0.2">
      <c r="A2199" s="11"/>
      <c r="B2199" s="11"/>
      <c r="C2199" s="11"/>
      <c r="D2199" s="30"/>
      <c r="E2199" s="10" t="s">
        <v>15</v>
      </c>
      <c r="F2199" s="14"/>
      <c r="G2199" s="15"/>
      <c r="H2199" s="15"/>
      <c r="I2199" s="15"/>
      <c r="J2199" s="12">
        <f>OR(F2199&lt;&gt;0,G2199&lt;&gt;0,H2199&lt;&gt;0,I2199&lt;&gt;0)*(F2199 + (F2199 = 0))*(G2199 + (G2199 = 0))*(H2199 + (H2199 = 0))*(I2199 + (I2199 = 0))</f>
        <v>0</v>
      </c>
      <c r="K2199" s="11"/>
      <c r="L2199" s="11"/>
      <c r="M2199" s="11"/>
    </row>
    <row r="2200" spans="1:13" x14ac:dyDescent="0.2">
      <c r="A2200" s="11"/>
      <c r="B2200" s="11"/>
      <c r="C2200" s="11"/>
      <c r="D2200" s="30"/>
      <c r="E2200" s="11"/>
      <c r="F2200" s="11"/>
      <c r="G2200" s="11"/>
      <c r="H2200" s="11"/>
      <c r="I2200" s="11"/>
      <c r="J2200" s="16" t="s">
        <v>1339</v>
      </c>
      <c r="K2200" s="17">
        <f>SUM(J2198:J2199)*1</f>
        <v>2</v>
      </c>
      <c r="L2200" s="15">
        <v>29.65</v>
      </c>
      <c r="M2200" s="17">
        <f>ROUND(K2200*L2200,2)</f>
        <v>59.3</v>
      </c>
    </row>
    <row r="2201" spans="1:13" ht="1" customHeight="1" x14ac:dyDescent="0.2">
      <c r="A2201" s="18"/>
      <c r="B2201" s="18"/>
      <c r="C2201" s="18"/>
      <c r="D2201" s="31"/>
      <c r="E2201" s="18"/>
      <c r="F2201" s="18"/>
      <c r="G2201" s="18"/>
      <c r="H2201" s="18"/>
      <c r="I2201" s="18"/>
      <c r="J2201" s="18"/>
      <c r="K2201" s="18"/>
      <c r="L2201" s="18"/>
      <c r="M2201" s="18"/>
    </row>
    <row r="2202" spans="1:13" x14ac:dyDescent="0.2">
      <c r="A2202" s="9" t="s">
        <v>1340</v>
      </c>
      <c r="B2202" s="10" t="s">
        <v>20</v>
      </c>
      <c r="C2202" s="10" t="s">
        <v>160</v>
      </c>
      <c r="D2202" s="13" t="s">
        <v>1341</v>
      </c>
      <c r="E2202" s="11"/>
      <c r="F2202" s="11"/>
      <c r="G2202" s="11"/>
      <c r="H2202" s="11"/>
      <c r="I2202" s="11"/>
      <c r="J2202" s="11"/>
      <c r="K2202" s="12">
        <f>K2206</f>
        <v>8.8000000000000007</v>
      </c>
      <c r="L2202" s="12">
        <f>L2206</f>
        <v>50.82</v>
      </c>
      <c r="M2202" s="12">
        <f>M2206</f>
        <v>447.22</v>
      </c>
    </row>
    <row r="2203" spans="1:13" ht="120" x14ac:dyDescent="0.2">
      <c r="A2203" s="11"/>
      <c r="B2203" s="11"/>
      <c r="C2203" s="11"/>
      <c r="D2203" s="13" t="s">
        <v>1342</v>
      </c>
      <c r="E2203" s="11"/>
      <c r="F2203" s="11"/>
      <c r="G2203" s="11"/>
      <c r="H2203" s="11"/>
      <c r="I2203" s="11"/>
      <c r="J2203" s="11"/>
      <c r="K2203" s="11"/>
      <c r="L2203" s="11"/>
      <c r="M2203" s="11"/>
    </row>
    <row r="2204" spans="1:13" x14ac:dyDescent="0.2">
      <c r="A2204" s="11"/>
      <c r="B2204" s="11"/>
      <c r="C2204" s="11"/>
      <c r="D2204" s="30"/>
      <c r="E2204" s="10" t="s">
        <v>1338</v>
      </c>
      <c r="F2204" s="14">
        <v>4</v>
      </c>
      <c r="G2204" s="15">
        <v>2.2000000000000002</v>
      </c>
      <c r="H2204" s="15">
        <v>0</v>
      </c>
      <c r="I2204" s="15">
        <v>0</v>
      </c>
      <c r="J2204" s="12">
        <f>OR(F2204&lt;&gt;0,G2204&lt;&gt;0,H2204&lt;&gt;0,I2204&lt;&gt;0)*(F2204 + (F2204 = 0))*(G2204 + (G2204 = 0))*(H2204 + (H2204 = 0))*(I2204 + (I2204 = 0))</f>
        <v>8.8000000000000007</v>
      </c>
      <c r="K2204" s="11"/>
      <c r="L2204" s="11"/>
      <c r="M2204" s="11"/>
    </row>
    <row r="2205" spans="1:13" x14ac:dyDescent="0.2">
      <c r="A2205" s="11"/>
      <c r="B2205" s="11"/>
      <c r="C2205" s="11"/>
      <c r="D2205" s="30"/>
      <c r="E2205" s="10" t="s">
        <v>15</v>
      </c>
      <c r="F2205" s="14"/>
      <c r="G2205" s="15"/>
      <c r="H2205" s="15"/>
      <c r="I2205" s="15"/>
      <c r="J2205" s="12">
        <f>OR(F2205&lt;&gt;0,G2205&lt;&gt;0,H2205&lt;&gt;0,I2205&lt;&gt;0)*(F2205 + (F2205 = 0))*(G2205 + (G2205 = 0))*(H2205 + (H2205 = 0))*(I2205 + (I2205 = 0))</f>
        <v>0</v>
      </c>
      <c r="K2205" s="11"/>
      <c r="L2205" s="11"/>
      <c r="M2205" s="11"/>
    </row>
    <row r="2206" spans="1:13" x14ac:dyDescent="0.2">
      <c r="A2206" s="11"/>
      <c r="B2206" s="11"/>
      <c r="C2206" s="11"/>
      <c r="D2206" s="30"/>
      <c r="E2206" s="11"/>
      <c r="F2206" s="11"/>
      <c r="G2206" s="11"/>
      <c r="H2206" s="11"/>
      <c r="I2206" s="11"/>
      <c r="J2206" s="16" t="s">
        <v>1343</v>
      </c>
      <c r="K2206" s="17">
        <f>SUM(J2204:J2205)*1</f>
        <v>8.8000000000000007</v>
      </c>
      <c r="L2206" s="15">
        <v>50.82</v>
      </c>
      <c r="M2206" s="17">
        <f>ROUND(K2206*L2206,2)</f>
        <v>447.22</v>
      </c>
    </row>
    <row r="2207" spans="1:13" ht="1" customHeight="1" x14ac:dyDescent="0.2">
      <c r="A2207" s="18"/>
      <c r="B2207" s="18"/>
      <c r="C2207" s="18"/>
      <c r="D2207" s="31"/>
      <c r="E2207" s="18"/>
      <c r="F2207" s="18"/>
      <c r="G2207" s="18"/>
      <c r="H2207" s="18"/>
      <c r="I2207" s="18"/>
      <c r="J2207" s="18"/>
      <c r="K2207" s="18"/>
      <c r="L2207" s="18"/>
      <c r="M2207" s="18"/>
    </row>
    <row r="2208" spans="1:13" x14ac:dyDescent="0.2">
      <c r="A2208" s="9" t="s">
        <v>1344</v>
      </c>
      <c r="B2208" s="10" t="s">
        <v>20</v>
      </c>
      <c r="C2208" s="10" t="s">
        <v>160</v>
      </c>
      <c r="D2208" s="13" t="s">
        <v>1345</v>
      </c>
      <c r="E2208" s="11"/>
      <c r="F2208" s="11"/>
      <c r="G2208" s="11"/>
      <c r="H2208" s="11"/>
      <c r="I2208" s="11"/>
      <c r="J2208" s="11"/>
      <c r="K2208" s="12">
        <f>K2212</f>
        <v>8.8000000000000007</v>
      </c>
      <c r="L2208" s="12">
        <f>L2212</f>
        <v>99.22</v>
      </c>
      <c r="M2208" s="12">
        <f>M2212</f>
        <v>873.14</v>
      </c>
    </row>
    <row r="2209" spans="1:13" ht="108" x14ac:dyDescent="0.2">
      <c r="A2209" s="11"/>
      <c r="B2209" s="11"/>
      <c r="C2209" s="11"/>
      <c r="D2209" s="13" t="s">
        <v>1346</v>
      </c>
      <c r="E2209" s="11"/>
      <c r="F2209" s="11"/>
      <c r="G2209" s="11"/>
      <c r="H2209" s="11"/>
      <c r="I2209" s="11"/>
      <c r="J2209" s="11"/>
      <c r="K2209" s="11"/>
      <c r="L2209" s="11"/>
      <c r="M2209" s="11"/>
    </row>
    <row r="2210" spans="1:13" x14ac:dyDescent="0.2">
      <c r="A2210" s="11"/>
      <c r="B2210" s="11"/>
      <c r="C2210" s="11"/>
      <c r="D2210" s="30"/>
      <c r="E2210" s="10" t="s">
        <v>1338</v>
      </c>
      <c r="F2210" s="14">
        <v>4</v>
      </c>
      <c r="G2210" s="15">
        <v>2.2000000000000002</v>
      </c>
      <c r="H2210" s="15">
        <v>0</v>
      </c>
      <c r="I2210" s="15">
        <v>0</v>
      </c>
      <c r="J2210" s="12">
        <f>OR(F2210&lt;&gt;0,G2210&lt;&gt;0,H2210&lt;&gt;0,I2210&lt;&gt;0)*(F2210 + (F2210 = 0))*(G2210 + (G2210 = 0))*(H2210 + (H2210 = 0))*(I2210 + (I2210 = 0))</f>
        <v>8.8000000000000007</v>
      </c>
      <c r="K2210" s="11"/>
      <c r="L2210" s="11"/>
      <c r="M2210" s="11"/>
    </row>
    <row r="2211" spans="1:13" x14ac:dyDescent="0.2">
      <c r="A2211" s="11"/>
      <c r="B2211" s="11"/>
      <c r="C2211" s="11"/>
      <c r="D2211" s="30"/>
      <c r="E2211" s="10" t="s">
        <v>15</v>
      </c>
      <c r="F2211" s="14"/>
      <c r="G2211" s="15"/>
      <c r="H2211" s="15"/>
      <c r="I2211" s="15"/>
      <c r="J2211" s="12">
        <f>OR(F2211&lt;&gt;0,G2211&lt;&gt;0,H2211&lt;&gt;0,I2211&lt;&gt;0)*(F2211 + (F2211 = 0))*(G2211 + (G2211 = 0))*(H2211 + (H2211 = 0))*(I2211 + (I2211 = 0))</f>
        <v>0</v>
      </c>
      <c r="K2211" s="11"/>
      <c r="L2211" s="11"/>
      <c r="M2211" s="11"/>
    </row>
    <row r="2212" spans="1:13" x14ac:dyDescent="0.2">
      <c r="A2212" s="11"/>
      <c r="B2212" s="11"/>
      <c r="C2212" s="11"/>
      <c r="D2212" s="30"/>
      <c r="E2212" s="11"/>
      <c r="F2212" s="11"/>
      <c r="G2212" s="11"/>
      <c r="H2212" s="11"/>
      <c r="I2212" s="11"/>
      <c r="J2212" s="16" t="s">
        <v>1347</v>
      </c>
      <c r="K2212" s="17">
        <f>SUM(J2210:J2211)*1</f>
        <v>8.8000000000000007</v>
      </c>
      <c r="L2212" s="15">
        <v>99.22</v>
      </c>
      <c r="M2212" s="17">
        <f>ROUND(K2212*L2212,2)</f>
        <v>873.14</v>
      </c>
    </row>
    <row r="2213" spans="1:13" ht="1" customHeight="1" x14ac:dyDescent="0.2">
      <c r="A2213" s="18"/>
      <c r="B2213" s="18"/>
      <c r="C2213" s="18"/>
      <c r="D2213" s="31"/>
      <c r="E2213" s="18"/>
      <c r="F2213" s="18"/>
      <c r="G2213" s="18"/>
      <c r="H2213" s="18"/>
      <c r="I2213" s="18"/>
      <c r="J2213" s="18"/>
      <c r="K2213" s="18"/>
      <c r="L2213" s="18"/>
      <c r="M2213" s="18"/>
    </row>
    <row r="2214" spans="1:13" x14ac:dyDescent="0.2">
      <c r="A2214" s="9" t="s">
        <v>1287</v>
      </c>
      <c r="B2214" s="10" t="s">
        <v>20</v>
      </c>
      <c r="C2214" s="10" t="s">
        <v>1111</v>
      </c>
      <c r="D2214" s="13" t="s">
        <v>1288</v>
      </c>
      <c r="E2214" s="11"/>
      <c r="F2214" s="11"/>
      <c r="G2214" s="11"/>
      <c r="H2214" s="11"/>
      <c r="I2214" s="11"/>
      <c r="J2214" s="11"/>
      <c r="K2214" s="12">
        <f>K2219</f>
        <v>82.43</v>
      </c>
      <c r="L2214" s="12">
        <f>L2219</f>
        <v>17.36</v>
      </c>
      <c r="M2214" s="12">
        <f>M2219</f>
        <v>1430.98</v>
      </c>
    </row>
    <row r="2215" spans="1:13" ht="120" x14ac:dyDescent="0.2">
      <c r="A2215" s="11"/>
      <c r="B2215" s="11"/>
      <c r="C2215" s="11"/>
      <c r="D2215" s="13" t="s">
        <v>1289</v>
      </c>
      <c r="E2215" s="11"/>
      <c r="F2215" s="11"/>
      <c r="G2215" s="11"/>
      <c r="H2215" s="11"/>
      <c r="I2215" s="11"/>
      <c r="J2215" s="11"/>
      <c r="K2215" s="11"/>
      <c r="L2215" s="11"/>
      <c r="M2215" s="11"/>
    </row>
    <row r="2216" spans="1:13" x14ac:dyDescent="0.2">
      <c r="A2216" s="11"/>
      <c r="B2216" s="11"/>
      <c r="C2216" s="11"/>
      <c r="D2216" s="30"/>
      <c r="E2216" s="10" t="s">
        <v>1348</v>
      </c>
      <c r="F2216" s="14">
        <v>1</v>
      </c>
      <c r="G2216" s="15">
        <v>59</v>
      </c>
      <c r="H2216" s="15">
        <v>0</v>
      </c>
      <c r="I2216" s="15">
        <v>0</v>
      </c>
      <c r="J2216" s="12">
        <f>OR(F2216&lt;&gt;0,G2216&lt;&gt;0,H2216&lt;&gt;0,I2216&lt;&gt;0)*(F2216 + (F2216 = 0))*(G2216 + (G2216 = 0))*(H2216 + (H2216 = 0))*(I2216 + (I2216 = 0))</f>
        <v>59</v>
      </c>
      <c r="K2216" s="11"/>
      <c r="L2216" s="11"/>
      <c r="M2216" s="11"/>
    </row>
    <row r="2217" spans="1:13" x14ac:dyDescent="0.2">
      <c r="A2217" s="11"/>
      <c r="B2217" s="11"/>
      <c r="C2217" s="11"/>
      <c r="D2217" s="30"/>
      <c r="E2217" s="10" t="s">
        <v>15</v>
      </c>
      <c r="F2217" s="14">
        <v>1</v>
      </c>
      <c r="G2217" s="15">
        <v>23.43</v>
      </c>
      <c r="H2217" s="15">
        <v>0</v>
      </c>
      <c r="I2217" s="15">
        <v>0</v>
      </c>
      <c r="J2217" s="12">
        <f>OR(F2217&lt;&gt;0,G2217&lt;&gt;0,H2217&lt;&gt;0,I2217&lt;&gt;0)*(F2217 + (F2217 = 0))*(G2217 + (G2217 = 0))*(H2217 + (H2217 = 0))*(I2217 + (I2217 = 0))</f>
        <v>23.43</v>
      </c>
      <c r="K2217" s="11"/>
      <c r="L2217" s="11"/>
      <c r="M2217" s="11"/>
    </row>
    <row r="2218" spans="1:13" x14ac:dyDescent="0.2">
      <c r="A2218" s="11"/>
      <c r="B2218" s="11"/>
      <c r="C2218" s="11"/>
      <c r="D2218" s="30"/>
      <c r="E2218" s="10" t="s">
        <v>15</v>
      </c>
      <c r="F2218" s="14"/>
      <c r="G2218" s="15"/>
      <c r="H2218" s="15"/>
      <c r="I2218" s="15"/>
      <c r="J2218" s="12">
        <f>OR(F2218&lt;&gt;0,G2218&lt;&gt;0,H2218&lt;&gt;0,I2218&lt;&gt;0)*(F2218 + (F2218 = 0))*(G2218 + (G2218 = 0))*(H2218 + (H2218 = 0))*(I2218 + (I2218 = 0))</f>
        <v>0</v>
      </c>
      <c r="K2218" s="11"/>
      <c r="L2218" s="11"/>
      <c r="M2218" s="11"/>
    </row>
    <row r="2219" spans="1:13" x14ac:dyDescent="0.2">
      <c r="A2219" s="11"/>
      <c r="B2219" s="11"/>
      <c r="C2219" s="11"/>
      <c r="D2219" s="30"/>
      <c r="E2219" s="11"/>
      <c r="F2219" s="11"/>
      <c r="G2219" s="11"/>
      <c r="H2219" s="11"/>
      <c r="I2219" s="11"/>
      <c r="J2219" s="16" t="s">
        <v>1294</v>
      </c>
      <c r="K2219" s="17">
        <f>SUM(J2216:J2218)*1</f>
        <v>82.43</v>
      </c>
      <c r="L2219" s="15">
        <v>17.36</v>
      </c>
      <c r="M2219" s="17">
        <f>ROUND(K2219*L2219,2)</f>
        <v>1430.98</v>
      </c>
    </row>
    <row r="2220" spans="1:13" ht="1" customHeight="1" x14ac:dyDescent="0.2">
      <c r="A2220" s="18"/>
      <c r="B2220" s="18"/>
      <c r="C2220" s="18"/>
      <c r="D2220" s="31"/>
      <c r="E2220" s="18"/>
      <c r="F2220" s="18"/>
      <c r="G2220" s="18"/>
      <c r="H2220" s="18"/>
      <c r="I2220" s="18"/>
      <c r="J2220" s="18"/>
      <c r="K2220" s="18"/>
      <c r="L2220" s="18"/>
      <c r="M2220" s="18"/>
    </row>
    <row r="2221" spans="1:13" x14ac:dyDescent="0.2">
      <c r="A2221" s="9" t="s">
        <v>1170</v>
      </c>
      <c r="B2221" s="10" t="s">
        <v>20</v>
      </c>
      <c r="C2221" s="10" t="s">
        <v>1111</v>
      </c>
      <c r="D2221" s="13" t="s">
        <v>1171</v>
      </c>
      <c r="E2221" s="11"/>
      <c r="F2221" s="11"/>
      <c r="G2221" s="11"/>
      <c r="H2221" s="11"/>
      <c r="I2221" s="11"/>
      <c r="J2221" s="11"/>
      <c r="K2221" s="12">
        <f>K2225</f>
        <v>101.39</v>
      </c>
      <c r="L2221" s="12">
        <f>L2225</f>
        <v>7.5</v>
      </c>
      <c r="M2221" s="12">
        <f>M2225</f>
        <v>760.43</v>
      </c>
    </row>
    <row r="2222" spans="1:13" ht="132" x14ac:dyDescent="0.2">
      <c r="A2222" s="11"/>
      <c r="B2222" s="11"/>
      <c r="C2222" s="11"/>
      <c r="D2222" s="13" t="s">
        <v>1172</v>
      </c>
      <c r="E2222" s="11"/>
      <c r="F2222" s="11"/>
      <c r="G2222" s="11"/>
      <c r="H2222" s="11"/>
      <c r="I2222" s="11"/>
      <c r="J2222" s="11"/>
      <c r="K2222" s="11"/>
      <c r="L2222" s="11"/>
      <c r="M2222" s="11"/>
    </row>
    <row r="2223" spans="1:13" x14ac:dyDescent="0.2">
      <c r="A2223" s="11"/>
      <c r="B2223" s="11"/>
      <c r="C2223" s="11"/>
      <c r="D2223" s="30"/>
      <c r="E2223" s="10" t="s">
        <v>1348</v>
      </c>
      <c r="F2223" s="14">
        <v>1</v>
      </c>
      <c r="G2223" s="15">
        <v>101.39</v>
      </c>
      <c r="H2223" s="15">
        <v>0</v>
      </c>
      <c r="I2223" s="15">
        <v>0</v>
      </c>
      <c r="J2223" s="12">
        <f>OR(F2223&lt;&gt;0,G2223&lt;&gt;0,H2223&lt;&gt;0,I2223&lt;&gt;0)*(F2223 + (F2223 = 0))*(G2223 + (G2223 = 0))*(H2223 + (H2223 = 0))*(I2223 + (I2223 = 0))</f>
        <v>101.39</v>
      </c>
      <c r="K2223" s="11"/>
      <c r="L2223" s="11"/>
      <c r="M2223" s="11"/>
    </row>
    <row r="2224" spans="1:13" x14ac:dyDescent="0.2">
      <c r="A2224" s="11"/>
      <c r="B2224" s="11"/>
      <c r="C2224" s="11"/>
      <c r="D2224" s="30"/>
      <c r="E2224" s="10" t="s">
        <v>15</v>
      </c>
      <c r="F2224" s="14"/>
      <c r="G2224" s="15"/>
      <c r="H2224" s="15"/>
      <c r="I2224" s="15"/>
      <c r="J2224" s="12">
        <f>OR(F2224&lt;&gt;0,G2224&lt;&gt;0,H2224&lt;&gt;0,I2224&lt;&gt;0)*(F2224 + (F2224 = 0))*(G2224 + (G2224 = 0))*(H2224 + (H2224 = 0))*(I2224 + (I2224 = 0))</f>
        <v>0</v>
      </c>
      <c r="K2224" s="11"/>
      <c r="L2224" s="11"/>
      <c r="M2224" s="11"/>
    </row>
    <row r="2225" spans="1:13" x14ac:dyDescent="0.2">
      <c r="A2225" s="11"/>
      <c r="B2225" s="11"/>
      <c r="C2225" s="11"/>
      <c r="D2225" s="30"/>
      <c r="E2225" s="11"/>
      <c r="F2225" s="11"/>
      <c r="G2225" s="11"/>
      <c r="H2225" s="11"/>
      <c r="I2225" s="11"/>
      <c r="J2225" s="16" t="s">
        <v>1174</v>
      </c>
      <c r="K2225" s="17">
        <f>SUM(J2223:J2224)*1</f>
        <v>101.39</v>
      </c>
      <c r="L2225" s="15">
        <v>7.5</v>
      </c>
      <c r="M2225" s="17">
        <f>ROUND(K2225*L2225,2)</f>
        <v>760.43</v>
      </c>
    </row>
    <row r="2226" spans="1:13" ht="1" customHeight="1" x14ac:dyDescent="0.2">
      <c r="A2226" s="18"/>
      <c r="B2226" s="18"/>
      <c r="C2226" s="18"/>
      <c r="D2226" s="31"/>
      <c r="E2226" s="18"/>
      <c r="F2226" s="18"/>
      <c r="G2226" s="18"/>
      <c r="H2226" s="18"/>
      <c r="I2226" s="18"/>
      <c r="J2226" s="18"/>
      <c r="K2226" s="18"/>
      <c r="L2226" s="18"/>
      <c r="M2226" s="18"/>
    </row>
    <row r="2227" spans="1:13" x14ac:dyDescent="0.2">
      <c r="A2227" s="9" t="s">
        <v>1349</v>
      </c>
      <c r="B2227" s="10" t="s">
        <v>20</v>
      </c>
      <c r="C2227" s="10" t="s">
        <v>2</v>
      </c>
      <c r="D2227" s="13" t="s">
        <v>1350</v>
      </c>
      <c r="E2227" s="11"/>
      <c r="F2227" s="11"/>
      <c r="G2227" s="11"/>
      <c r="H2227" s="11"/>
      <c r="I2227" s="11"/>
      <c r="J2227" s="11"/>
      <c r="K2227" s="12">
        <f>K2231</f>
        <v>1</v>
      </c>
      <c r="L2227" s="12">
        <f>L2231</f>
        <v>7683.5</v>
      </c>
      <c r="M2227" s="12">
        <f>M2231</f>
        <v>7683.5</v>
      </c>
    </row>
    <row r="2228" spans="1:13" ht="156" x14ac:dyDescent="0.2">
      <c r="A2228" s="11"/>
      <c r="B2228" s="11"/>
      <c r="C2228" s="11"/>
      <c r="D2228" s="13" t="s">
        <v>1351</v>
      </c>
      <c r="E2228" s="11"/>
      <c r="F2228" s="11"/>
      <c r="G2228" s="11"/>
      <c r="H2228" s="11"/>
      <c r="I2228" s="11"/>
      <c r="J2228" s="11"/>
      <c r="K2228" s="11"/>
      <c r="L2228" s="11"/>
      <c r="M2228" s="11"/>
    </row>
    <row r="2229" spans="1:13" x14ac:dyDescent="0.2">
      <c r="A2229" s="11"/>
      <c r="B2229" s="11"/>
      <c r="C2229" s="11"/>
      <c r="D2229" s="30"/>
      <c r="E2229" s="10" t="s">
        <v>1352</v>
      </c>
      <c r="F2229" s="14">
        <v>1</v>
      </c>
      <c r="G2229" s="15">
        <v>0</v>
      </c>
      <c r="H2229" s="15">
        <v>0</v>
      </c>
      <c r="I2229" s="15">
        <v>0</v>
      </c>
      <c r="J2229" s="12">
        <f>OR(F2229&lt;&gt;0,G2229&lt;&gt;0,H2229&lt;&gt;0,I2229&lt;&gt;0)*(F2229 + (F2229 = 0))*(G2229 + (G2229 = 0))*(H2229 + (H2229 = 0))*(I2229 + (I2229 = 0))</f>
        <v>1</v>
      </c>
      <c r="K2229" s="11"/>
      <c r="L2229" s="11"/>
      <c r="M2229" s="11"/>
    </row>
    <row r="2230" spans="1:13" x14ac:dyDescent="0.2">
      <c r="A2230" s="11"/>
      <c r="B2230" s="11"/>
      <c r="C2230" s="11"/>
      <c r="D2230" s="30"/>
      <c r="E2230" s="10" t="s">
        <v>15</v>
      </c>
      <c r="F2230" s="14"/>
      <c r="G2230" s="15"/>
      <c r="H2230" s="15"/>
      <c r="I2230" s="15"/>
      <c r="J2230" s="12">
        <f>OR(F2230&lt;&gt;0,G2230&lt;&gt;0,H2230&lt;&gt;0,I2230&lt;&gt;0)*(F2230 + (F2230 = 0))*(G2230 + (G2230 = 0))*(H2230 + (H2230 = 0))*(I2230 + (I2230 = 0))</f>
        <v>0</v>
      </c>
      <c r="K2230" s="11"/>
      <c r="L2230" s="11"/>
      <c r="M2230" s="11"/>
    </row>
    <row r="2231" spans="1:13" x14ac:dyDescent="0.2">
      <c r="A2231" s="11"/>
      <c r="B2231" s="11"/>
      <c r="C2231" s="11"/>
      <c r="D2231" s="30"/>
      <c r="E2231" s="11"/>
      <c r="F2231" s="11"/>
      <c r="G2231" s="11"/>
      <c r="H2231" s="11"/>
      <c r="I2231" s="11"/>
      <c r="J2231" s="16" t="s">
        <v>1353</v>
      </c>
      <c r="K2231" s="17">
        <f>SUM(J2229:J2230)*1</f>
        <v>1</v>
      </c>
      <c r="L2231" s="15">
        <v>7683.5</v>
      </c>
      <c r="M2231" s="17">
        <f>ROUND(K2231*L2231,2)</f>
        <v>7683.5</v>
      </c>
    </row>
    <row r="2232" spans="1:13" ht="1" customHeight="1" x14ac:dyDescent="0.2">
      <c r="A2232" s="18"/>
      <c r="B2232" s="18"/>
      <c r="C2232" s="18"/>
      <c r="D2232" s="31"/>
      <c r="E2232" s="18"/>
      <c r="F2232" s="18"/>
      <c r="G2232" s="18"/>
      <c r="H2232" s="18"/>
      <c r="I2232" s="18"/>
      <c r="J2232" s="18"/>
      <c r="K2232" s="18"/>
      <c r="L2232" s="18"/>
      <c r="M2232" s="18"/>
    </row>
    <row r="2233" spans="1:13" x14ac:dyDescent="0.2">
      <c r="A2233" s="9" t="s">
        <v>1354</v>
      </c>
      <c r="B2233" s="10" t="s">
        <v>20</v>
      </c>
      <c r="C2233" s="10" t="s">
        <v>2</v>
      </c>
      <c r="D2233" s="13" t="s">
        <v>1355</v>
      </c>
      <c r="E2233" s="11"/>
      <c r="F2233" s="11"/>
      <c r="G2233" s="11"/>
      <c r="H2233" s="11"/>
      <c r="I2233" s="11"/>
      <c r="J2233" s="11"/>
      <c r="K2233" s="12">
        <f>K2237</f>
        <v>1</v>
      </c>
      <c r="L2233" s="12">
        <f>L2237</f>
        <v>7381</v>
      </c>
      <c r="M2233" s="12">
        <f>M2237</f>
        <v>7381</v>
      </c>
    </row>
    <row r="2234" spans="1:13" ht="161.5" customHeight="1" x14ac:dyDescent="0.2">
      <c r="A2234" s="11"/>
      <c r="B2234" s="11"/>
      <c r="C2234" s="11"/>
      <c r="D2234" s="13" t="s">
        <v>1356</v>
      </c>
      <c r="E2234" s="11"/>
      <c r="F2234" s="11"/>
      <c r="G2234" s="11"/>
      <c r="H2234" s="11"/>
      <c r="I2234" s="11"/>
      <c r="J2234" s="11"/>
      <c r="K2234" s="11"/>
      <c r="L2234" s="11"/>
      <c r="M2234" s="11"/>
    </row>
    <row r="2235" spans="1:13" x14ac:dyDescent="0.2">
      <c r="A2235" s="11"/>
      <c r="B2235" s="11"/>
      <c r="C2235" s="11"/>
      <c r="D2235" s="30"/>
      <c r="E2235" s="10" t="s">
        <v>1357</v>
      </c>
      <c r="F2235" s="14">
        <v>1</v>
      </c>
      <c r="G2235" s="15">
        <v>0</v>
      </c>
      <c r="H2235" s="15">
        <v>0</v>
      </c>
      <c r="I2235" s="15">
        <v>0</v>
      </c>
      <c r="J2235" s="12">
        <f>OR(F2235&lt;&gt;0,G2235&lt;&gt;0,H2235&lt;&gt;0,I2235&lt;&gt;0)*(F2235 + (F2235 = 0))*(G2235 + (G2235 = 0))*(H2235 + (H2235 = 0))*(I2235 + (I2235 = 0))</f>
        <v>1</v>
      </c>
      <c r="K2235" s="11"/>
      <c r="L2235" s="11"/>
      <c r="M2235" s="11"/>
    </row>
    <row r="2236" spans="1:13" x14ac:dyDescent="0.2">
      <c r="A2236" s="11"/>
      <c r="B2236" s="11"/>
      <c r="C2236" s="11"/>
      <c r="D2236" s="30"/>
      <c r="E2236" s="10" t="s">
        <v>15</v>
      </c>
      <c r="F2236" s="14"/>
      <c r="G2236" s="15"/>
      <c r="H2236" s="15"/>
      <c r="I2236" s="15"/>
      <c r="J2236" s="12">
        <f>OR(F2236&lt;&gt;0,G2236&lt;&gt;0,H2236&lt;&gt;0,I2236&lt;&gt;0)*(F2236 + (F2236 = 0))*(G2236 + (G2236 = 0))*(H2236 + (H2236 = 0))*(I2236 + (I2236 = 0))</f>
        <v>0</v>
      </c>
      <c r="K2236" s="11"/>
      <c r="L2236" s="11"/>
      <c r="M2236" s="11"/>
    </row>
    <row r="2237" spans="1:13" x14ac:dyDescent="0.2">
      <c r="A2237" s="11"/>
      <c r="B2237" s="11"/>
      <c r="C2237" s="11"/>
      <c r="D2237" s="30"/>
      <c r="E2237" s="11"/>
      <c r="F2237" s="11"/>
      <c r="G2237" s="11"/>
      <c r="H2237" s="11"/>
      <c r="I2237" s="11"/>
      <c r="J2237" s="16" t="s">
        <v>1358</v>
      </c>
      <c r="K2237" s="17">
        <f>SUM(J2235:J2236)*1</f>
        <v>1</v>
      </c>
      <c r="L2237" s="15">
        <v>7381</v>
      </c>
      <c r="M2237" s="17">
        <f>ROUND(K2237*L2237,2)</f>
        <v>7381</v>
      </c>
    </row>
    <row r="2238" spans="1:13" ht="1" customHeight="1" x14ac:dyDescent="0.2">
      <c r="A2238" s="18"/>
      <c r="B2238" s="18"/>
      <c r="C2238" s="18"/>
      <c r="D2238" s="31"/>
      <c r="E2238" s="18"/>
      <c r="F2238" s="18"/>
      <c r="G2238" s="18"/>
      <c r="H2238" s="18"/>
      <c r="I2238" s="18"/>
      <c r="J2238" s="18"/>
      <c r="K2238" s="18"/>
      <c r="L2238" s="18"/>
      <c r="M2238" s="18"/>
    </row>
    <row r="2239" spans="1:13" x14ac:dyDescent="0.2">
      <c r="A2239" s="9" t="s">
        <v>1180</v>
      </c>
      <c r="B2239" s="10" t="s">
        <v>20</v>
      </c>
      <c r="C2239" s="10" t="s">
        <v>1111</v>
      </c>
      <c r="D2239" s="13" t="s">
        <v>1181</v>
      </c>
      <c r="E2239" s="11"/>
      <c r="F2239" s="11"/>
      <c r="G2239" s="11"/>
      <c r="H2239" s="11"/>
      <c r="I2239" s="11"/>
      <c r="J2239" s="11"/>
      <c r="K2239" s="12">
        <f>K2243</f>
        <v>26</v>
      </c>
      <c r="L2239" s="12">
        <f>L2243</f>
        <v>72.599999999999994</v>
      </c>
      <c r="M2239" s="12">
        <f>M2243</f>
        <v>1887.6</v>
      </c>
    </row>
    <row r="2240" spans="1:13" ht="96" x14ac:dyDescent="0.2">
      <c r="A2240" s="11"/>
      <c r="B2240" s="11"/>
      <c r="C2240" s="11"/>
      <c r="D2240" s="13" t="s">
        <v>1182</v>
      </c>
      <c r="E2240" s="11"/>
      <c r="F2240" s="11"/>
      <c r="G2240" s="11"/>
      <c r="H2240" s="11"/>
      <c r="I2240" s="11"/>
      <c r="J2240" s="11"/>
      <c r="K2240" s="11"/>
      <c r="L2240" s="11"/>
      <c r="M2240" s="11"/>
    </row>
    <row r="2241" spans="1:13" x14ac:dyDescent="0.2">
      <c r="A2241" s="11"/>
      <c r="B2241" s="11"/>
      <c r="C2241" s="11"/>
      <c r="D2241" s="30"/>
      <c r="E2241" s="10" t="s">
        <v>1183</v>
      </c>
      <c r="F2241" s="14">
        <v>1</v>
      </c>
      <c r="G2241" s="15">
        <v>26</v>
      </c>
      <c r="H2241" s="15">
        <v>0</v>
      </c>
      <c r="I2241" s="15">
        <v>0</v>
      </c>
      <c r="J2241" s="12">
        <f>OR(F2241&lt;&gt;0,G2241&lt;&gt;0,H2241&lt;&gt;0,I2241&lt;&gt;0)*(F2241 + (F2241 = 0))*(G2241 + (G2241 = 0))*(H2241 + (H2241 = 0))*(I2241 + (I2241 = 0))</f>
        <v>26</v>
      </c>
      <c r="K2241" s="11"/>
      <c r="L2241" s="11"/>
      <c r="M2241" s="11"/>
    </row>
    <row r="2242" spans="1:13" x14ac:dyDescent="0.2">
      <c r="A2242" s="11"/>
      <c r="B2242" s="11"/>
      <c r="C2242" s="11"/>
      <c r="D2242" s="30"/>
      <c r="E2242" s="10" t="s">
        <v>15</v>
      </c>
      <c r="F2242" s="14"/>
      <c r="G2242" s="15"/>
      <c r="H2242" s="15"/>
      <c r="I2242" s="15"/>
      <c r="J2242" s="12">
        <f>OR(F2242&lt;&gt;0,G2242&lt;&gt;0,H2242&lt;&gt;0,I2242&lt;&gt;0)*(F2242 + (F2242 = 0))*(G2242 + (G2242 = 0))*(H2242 + (H2242 = 0))*(I2242 + (I2242 = 0))</f>
        <v>0</v>
      </c>
      <c r="K2242" s="11"/>
      <c r="L2242" s="11"/>
      <c r="M2242" s="11"/>
    </row>
    <row r="2243" spans="1:13" x14ac:dyDescent="0.2">
      <c r="A2243" s="11"/>
      <c r="B2243" s="11"/>
      <c r="C2243" s="11"/>
      <c r="D2243" s="30"/>
      <c r="E2243" s="11"/>
      <c r="F2243" s="11"/>
      <c r="G2243" s="11"/>
      <c r="H2243" s="11"/>
      <c r="I2243" s="11"/>
      <c r="J2243" s="16" t="s">
        <v>1184</v>
      </c>
      <c r="K2243" s="17">
        <f>SUM(J2241:J2242)*1</f>
        <v>26</v>
      </c>
      <c r="L2243" s="15">
        <v>72.599999999999994</v>
      </c>
      <c r="M2243" s="17">
        <f>ROUND(K2243*L2243,2)</f>
        <v>1887.6</v>
      </c>
    </row>
    <row r="2244" spans="1:13" ht="1" customHeight="1" x14ac:dyDescent="0.2">
      <c r="A2244" s="18"/>
      <c r="B2244" s="18"/>
      <c r="C2244" s="18"/>
      <c r="D2244" s="31"/>
      <c r="E2244" s="18"/>
      <c r="F2244" s="18"/>
      <c r="G2244" s="18"/>
      <c r="H2244" s="18"/>
      <c r="I2244" s="18"/>
      <c r="J2244" s="18"/>
      <c r="K2244" s="18"/>
      <c r="L2244" s="18"/>
      <c r="M2244" s="18"/>
    </row>
    <row r="2245" spans="1:13" x14ac:dyDescent="0.2">
      <c r="A2245" s="9" t="s">
        <v>1198</v>
      </c>
      <c r="B2245" s="10" t="s">
        <v>20</v>
      </c>
      <c r="C2245" s="10" t="s">
        <v>2</v>
      </c>
      <c r="D2245" s="13" t="s">
        <v>1199</v>
      </c>
      <c r="E2245" s="11"/>
      <c r="F2245" s="11"/>
      <c r="G2245" s="11"/>
      <c r="H2245" s="11"/>
      <c r="I2245" s="11"/>
      <c r="J2245" s="11"/>
      <c r="K2245" s="12">
        <f>K2249</f>
        <v>10</v>
      </c>
      <c r="L2245" s="12">
        <f>L2249</f>
        <v>647.35</v>
      </c>
      <c r="M2245" s="12">
        <f>M2249</f>
        <v>6473.5</v>
      </c>
    </row>
    <row r="2246" spans="1:13" ht="96" x14ac:dyDescent="0.2">
      <c r="A2246" s="11"/>
      <c r="B2246" s="11"/>
      <c r="C2246" s="11"/>
      <c r="D2246" s="13" t="s">
        <v>1200</v>
      </c>
      <c r="E2246" s="11"/>
      <c r="F2246" s="11"/>
      <c r="G2246" s="11"/>
      <c r="H2246" s="11"/>
      <c r="I2246" s="11"/>
      <c r="J2246" s="11"/>
      <c r="K2246" s="11"/>
      <c r="L2246" s="11"/>
      <c r="M2246" s="11"/>
    </row>
    <row r="2247" spans="1:13" x14ac:dyDescent="0.2">
      <c r="A2247" s="11"/>
      <c r="B2247" s="11"/>
      <c r="C2247" s="11"/>
      <c r="D2247" s="30"/>
      <c r="E2247" s="10" t="s">
        <v>1359</v>
      </c>
      <c r="F2247" s="14">
        <v>10</v>
      </c>
      <c r="G2247" s="15">
        <v>0</v>
      </c>
      <c r="H2247" s="15">
        <v>0</v>
      </c>
      <c r="I2247" s="15">
        <v>0</v>
      </c>
      <c r="J2247" s="12">
        <f>OR(F2247&lt;&gt;0,G2247&lt;&gt;0,H2247&lt;&gt;0,I2247&lt;&gt;0)*(F2247 + (F2247 = 0))*(G2247 + (G2247 = 0))*(H2247 + (H2247 = 0))*(I2247 + (I2247 = 0))</f>
        <v>10</v>
      </c>
      <c r="K2247" s="11"/>
      <c r="L2247" s="11"/>
      <c r="M2247" s="11"/>
    </row>
    <row r="2248" spans="1:13" x14ac:dyDescent="0.2">
      <c r="A2248" s="11"/>
      <c r="B2248" s="11"/>
      <c r="C2248" s="11"/>
      <c r="D2248" s="30"/>
      <c r="E2248" s="10" t="s">
        <v>15</v>
      </c>
      <c r="F2248" s="14"/>
      <c r="G2248" s="15"/>
      <c r="H2248" s="15"/>
      <c r="I2248" s="15"/>
      <c r="J2248" s="12">
        <f>OR(F2248&lt;&gt;0,G2248&lt;&gt;0,H2248&lt;&gt;0,I2248&lt;&gt;0)*(F2248 + (F2248 = 0))*(G2248 + (G2248 = 0))*(H2248 + (H2248 = 0))*(I2248 + (I2248 = 0))</f>
        <v>0</v>
      </c>
      <c r="K2248" s="11"/>
      <c r="L2248" s="11"/>
      <c r="M2248" s="11"/>
    </row>
    <row r="2249" spans="1:13" x14ac:dyDescent="0.2">
      <c r="A2249" s="11"/>
      <c r="B2249" s="11"/>
      <c r="C2249" s="11"/>
      <c r="D2249" s="30"/>
      <c r="E2249" s="11"/>
      <c r="F2249" s="11"/>
      <c r="G2249" s="11"/>
      <c r="H2249" s="11"/>
      <c r="I2249" s="11"/>
      <c r="J2249" s="16" t="s">
        <v>1202</v>
      </c>
      <c r="K2249" s="17">
        <f>SUM(J2247:J2248)*1</f>
        <v>10</v>
      </c>
      <c r="L2249" s="15">
        <v>647.35</v>
      </c>
      <c r="M2249" s="17">
        <f>ROUND(K2249*L2249,2)</f>
        <v>6473.5</v>
      </c>
    </row>
    <row r="2250" spans="1:13" ht="1" customHeight="1" x14ac:dyDescent="0.2">
      <c r="A2250" s="18"/>
      <c r="B2250" s="18"/>
      <c r="C2250" s="18"/>
      <c r="D2250" s="31"/>
      <c r="E2250" s="18"/>
      <c r="F2250" s="18"/>
      <c r="G2250" s="18"/>
      <c r="H2250" s="18"/>
      <c r="I2250" s="18"/>
      <c r="J2250" s="18"/>
      <c r="K2250" s="18"/>
      <c r="L2250" s="18"/>
      <c r="M2250" s="18"/>
    </row>
    <row r="2251" spans="1:13" x14ac:dyDescent="0.2">
      <c r="A2251" s="9" t="s">
        <v>1360</v>
      </c>
      <c r="B2251" s="10" t="s">
        <v>20</v>
      </c>
      <c r="C2251" s="10" t="s">
        <v>2</v>
      </c>
      <c r="D2251" s="13" t="s">
        <v>1361</v>
      </c>
      <c r="E2251" s="11"/>
      <c r="F2251" s="11"/>
      <c r="G2251" s="11"/>
      <c r="H2251" s="11"/>
      <c r="I2251" s="11"/>
      <c r="J2251" s="11"/>
      <c r="K2251" s="12">
        <f>K2255</f>
        <v>8</v>
      </c>
      <c r="L2251" s="12">
        <f>L2255</f>
        <v>1754.5</v>
      </c>
      <c r="M2251" s="12">
        <f>M2255</f>
        <v>14036</v>
      </c>
    </row>
    <row r="2252" spans="1:13" ht="84" x14ac:dyDescent="0.2">
      <c r="A2252" s="11"/>
      <c r="B2252" s="11"/>
      <c r="C2252" s="11"/>
      <c r="D2252" s="13" t="s">
        <v>1362</v>
      </c>
      <c r="E2252" s="11"/>
      <c r="F2252" s="11"/>
      <c r="G2252" s="11"/>
      <c r="H2252" s="11"/>
      <c r="I2252" s="11"/>
      <c r="J2252" s="11"/>
      <c r="K2252" s="11"/>
      <c r="L2252" s="11"/>
      <c r="M2252" s="11"/>
    </row>
    <row r="2253" spans="1:13" x14ac:dyDescent="0.2">
      <c r="A2253" s="11"/>
      <c r="B2253" s="11"/>
      <c r="C2253" s="11"/>
      <c r="D2253" s="30"/>
      <c r="E2253" s="10" t="s">
        <v>1363</v>
      </c>
      <c r="F2253" s="14">
        <v>8</v>
      </c>
      <c r="G2253" s="15">
        <v>0</v>
      </c>
      <c r="H2253" s="15">
        <v>0</v>
      </c>
      <c r="I2253" s="15">
        <v>0</v>
      </c>
      <c r="J2253" s="12">
        <f>OR(F2253&lt;&gt;0,G2253&lt;&gt;0,H2253&lt;&gt;0,I2253&lt;&gt;0)*(F2253 + (F2253 = 0))*(G2253 + (G2253 = 0))*(H2253 + (H2253 = 0))*(I2253 + (I2253 = 0))</f>
        <v>8</v>
      </c>
      <c r="K2253" s="11"/>
      <c r="L2253" s="11"/>
      <c r="M2253" s="11"/>
    </row>
    <row r="2254" spans="1:13" x14ac:dyDescent="0.2">
      <c r="A2254" s="11"/>
      <c r="B2254" s="11"/>
      <c r="C2254" s="11"/>
      <c r="D2254" s="30"/>
      <c r="E2254" s="10" t="s">
        <v>15</v>
      </c>
      <c r="F2254" s="14"/>
      <c r="G2254" s="15"/>
      <c r="H2254" s="15"/>
      <c r="I2254" s="15"/>
      <c r="J2254" s="12">
        <f>OR(F2254&lt;&gt;0,G2254&lt;&gt;0,H2254&lt;&gt;0,I2254&lt;&gt;0)*(F2254 + (F2254 = 0))*(G2254 + (G2254 = 0))*(H2254 + (H2254 = 0))*(I2254 + (I2254 = 0))</f>
        <v>0</v>
      </c>
      <c r="K2254" s="11"/>
      <c r="L2254" s="11"/>
      <c r="M2254" s="11"/>
    </row>
    <row r="2255" spans="1:13" x14ac:dyDescent="0.2">
      <c r="A2255" s="11"/>
      <c r="B2255" s="11"/>
      <c r="C2255" s="11"/>
      <c r="D2255" s="30"/>
      <c r="E2255" s="11"/>
      <c r="F2255" s="11"/>
      <c r="G2255" s="11"/>
      <c r="H2255" s="11"/>
      <c r="I2255" s="11"/>
      <c r="J2255" s="16" t="s">
        <v>1364</v>
      </c>
      <c r="K2255" s="17">
        <f>SUM(J2253:J2254)*1</f>
        <v>8</v>
      </c>
      <c r="L2255" s="15">
        <v>1754.5</v>
      </c>
      <c r="M2255" s="17">
        <f>ROUND(K2255*L2255,2)</f>
        <v>14036</v>
      </c>
    </row>
    <row r="2256" spans="1:13" ht="1" customHeight="1" x14ac:dyDescent="0.2">
      <c r="A2256" s="18"/>
      <c r="B2256" s="18"/>
      <c r="C2256" s="18"/>
      <c r="D2256" s="31"/>
      <c r="E2256" s="18"/>
      <c r="F2256" s="18"/>
      <c r="G2256" s="18"/>
      <c r="H2256" s="18"/>
      <c r="I2256" s="18"/>
      <c r="J2256" s="18"/>
      <c r="K2256" s="18"/>
      <c r="L2256" s="18"/>
      <c r="M2256" s="18"/>
    </row>
    <row r="2257" spans="1:13" x14ac:dyDescent="0.2">
      <c r="A2257" s="9" t="s">
        <v>1365</v>
      </c>
      <c r="B2257" s="10" t="s">
        <v>20</v>
      </c>
      <c r="C2257" s="10" t="s">
        <v>160</v>
      </c>
      <c r="D2257" s="13" t="s">
        <v>1366</v>
      </c>
      <c r="E2257" s="11"/>
      <c r="F2257" s="11"/>
      <c r="G2257" s="11"/>
      <c r="H2257" s="11"/>
      <c r="I2257" s="11"/>
      <c r="J2257" s="11"/>
      <c r="K2257" s="12">
        <f>K2261</f>
        <v>17</v>
      </c>
      <c r="L2257" s="12">
        <f>L2261</f>
        <v>9.68</v>
      </c>
      <c r="M2257" s="12">
        <f>M2261</f>
        <v>164.56</v>
      </c>
    </row>
    <row r="2258" spans="1:13" ht="72" x14ac:dyDescent="0.2">
      <c r="A2258" s="11"/>
      <c r="B2258" s="11"/>
      <c r="C2258" s="11"/>
      <c r="D2258" s="13" t="s">
        <v>1367</v>
      </c>
      <c r="E2258" s="11"/>
      <c r="F2258" s="11"/>
      <c r="G2258" s="11"/>
      <c r="H2258" s="11"/>
      <c r="I2258" s="11"/>
      <c r="J2258" s="11"/>
      <c r="K2258" s="11"/>
      <c r="L2258" s="11"/>
      <c r="M2258" s="11"/>
    </row>
    <row r="2259" spans="1:13" x14ac:dyDescent="0.2">
      <c r="A2259" s="11"/>
      <c r="B2259" s="11"/>
      <c r="C2259" s="11"/>
      <c r="D2259" s="30"/>
      <c r="E2259" s="10" t="s">
        <v>1368</v>
      </c>
      <c r="F2259" s="14">
        <v>1</v>
      </c>
      <c r="G2259" s="15">
        <v>17</v>
      </c>
      <c r="H2259" s="15">
        <v>0</v>
      </c>
      <c r="I2259" s="15">
        <v>0</v>
      </c>
      <c r="J2259" s="12">
        <f>OR(F2259&lt;&gt;0,G2259&lt;&gt;0,H2259&lt;&gt;0,I2259&lt;&gt;0)*(F2259 + (F2259 = 0))*(G2259 + (G2259 = 0))*(H2259 + (H2259 = 0))*(I2259 + (I2259 = 0))</f>
        <v>17</v>
      </c>
      <c r="K2259" s="11"/>
      <c r="L2259" s="11"/>
      <c r="M2259" s="11"/>
    </row>
    <row r="2260" spans="1:13" x14ac:dyDescent="0.2">
      <c r="A2260" s="11"/>
      <c r="B2260" s="11"/>
      <c r="C2260" s="11"/>
      <c r="D2260" s="30"/>
      <c r="E2260" s="10" t="s">
        <v>15</v>
      </c>
      <c r="F2260" s="14"/>
      <c r="G2260" s="15"/>
      <c r="H2260" s="15"/>
      <c r="I2260" s="15"/>
      <c r="J2260" s="12">
        <f>OR(F2260&lt;&gt;0,G2260&lt;&gt;0,H2260&lt;&gt;0,I2260&lt;&gt;0)*(F2260 + (F2260 = 0))*(G2260 + (G2260 = 0))*(H2260 + (H2260 = 0))*(I2260 + (I2260 = 0))</f>
        <v>0</v>
      </c>
      <c r="K2260" s="11"/>
      <c r="L2260" s="11"/>
      <c r="M2260" s="11"/>
    </row>
    <row r="2261" spans="1:13" x14ac:dyDescent="0.2">
      <c r="A2261" s="11"/>
      <c r="B2261" s="11"/>
      <c r="C2261" s="11"/>
      <c r="D2261" s="30"/>
      <c r="E2261" s="11"/>
      <c r="F2261" s="11"/>
      <c r="G2261" s="11"/>
      <c r="H2261" s="11"/>
      <c r="I2261" s="11"/>
      <c r="J2261" s="16" t="s">
        <v>1369</v>
      </c>
      <c r="K2261" s="17">
        <f>SUM(J2259:J2260)*1</f>
        <v>17</v>
      </c>
      <c r="L2261" s="15">
        <v>9.68</v>
      </c>
      <c r="M2261" s="17">
        <f>ROUND(K2261*L2261,2)</f>
        <v>164.56</v>
      </c>
    </row>
    <row r="2262" spans="1:13" ht="1" customHeight="1" x14ac:dyDescent="0.2">
      <c r="A2262" s="18"/>
      <c r="B2262" s="18"/>
      <c r="C2262" s="18"/>
      <c r="D2262" s="31"/>
      <c r="E2262" s="18"/>
      <c r="F2262" s="18"/>
      <c r="G2262" s="18"/>
      <c r="H2262" s="18"/>
      <c r="I2262" s="18"/>
      <c r="J2262" s="18"/>
      <c r="K2262" s="18"/>
      <c r="L2262" s="18"/>
      <c r="M2262" s="18"/>
    </row>
    <row r="2263" spans="1:13" x14ac:dyDescent="0.2">
      <c r="A2263" s="11"/>
      <c r="B2263" s="11"/>
      <c r="C2263" s="11"/>
      <c r="D2263" s="30"/>
      <c r="E2263" s="11"/>
      <c r="F2263" s="11"/>
      <c r="G2263" s="11"/>
      <c r="H2263" s="11"/>
      <c r="I2263" s="11"/>
      <c r="J2263" s="16" t="s">
        <v>1370</v>
      </c>
      <c r="K2263" s="15">
        <v>1</v>
      </c>
      <c r="L2263" s="17">
        <f>M2190+M2196+M2202+M2208+M2214+M2221+M2227+M2233+M2239+M2245+M2251+M2257</f>
        <v>41281.440000000002</v>
      </c>
      <c r="M2263" s="17">
        <f>ROUND(K2263*L2263,2)</f>
        <v>41281.440000000002</v>
      </c>
    </row>
    <row r="2264" spans="1:13" ht="1" customHeight="1" x14ac:dyDescent="0.2">
      <c r="A2264" s="18"/>
      <c r="B2264" s="18"/>
      <c r="C2264" s="18"/>
      <c r="D2264" s="31"/>
      <c r="E2264" s="18"/>
      <c r="F2264" s="18"/>
      <c r="G2264" s="18"/>
      <c r="H2264" s="18"/>
      <c r="I2264" s="18"/>
      <c r="J2264" s="18"/>
      <c r="K2264" s="18"/>
      <c r="L2264" s="18"/>
      <c r="M2264" s="18"/>
    </row>
    <row r="2265" spans="1:13" x14ac:dyDescent="0.2">
      <c r="A2265" s="19" t="s">
        <v>1371</v>
      </c>
      <c r="B2265" s="19" t="s">
        <v>14</v>
      </c>
      <c r="C2265" s="19" t="s">
        <v>15</v>
      </c>
      <c r="D2265" s="32" t="s">
        <v>1266</v>
      </c>
      <c r="E2265" s="20"/>
      <c r="F2265" s="20"/>
      <c r="G2265" s="20"/>
      <c r="H2265" s="20"/>
      <c r="I2265" s="20"/>
      <c r="J2265" s="20"/>
      <c r="K2265" s="21">
        <f>K2284</f>
        <v>1</v>
      </c>
      <c r="L2265" s="21">
        <f>L2284</f>
        <v>6552.15</v>
      </c>
      <c r="M2265" s="21">
        <f>M2284</f>
        <v>6552.15</v>
      </c>
    </row>
    <row r="2266" spans="1:13" x14ac:dyDescent="0.2">
      <c r="A2266" s="9" t="s">
        <v>1372</v>
      </c>
      <c r="B2266" s="10" t="s">
        <v>20</v>
      </c>
      <c r="C2266" s="10" t="s">
        <v>2</v>
      </c>
      <c r="D2266" s="13" t="s">
        <v>1373</v>
      </c>
      <c r="E2266" s="11"/>
      <c r="F2266" s="11"/>
      <c r="G2266" s="11"/>
      <c r="H2266" s="11"/>
      <c r="I2266" s="11"/>
      <c r="J2266" s="11"/>
      <c r="K2266" s="12">
        <f>K2270</f>
        <v>1</v>
      </c>
      <c r="L2266" s="12">
        <f>L2270</f>
        <v>1022.45</v>
      </c>
      <c r="M2266" s="12">
        <f>M2270</f>
        <v>1022.45</v>
      </c>
    </row>
    <row r="2267" spans="1:13" ht="168" x14ac:dyDescent="0.2">
      <c r="A2267" s="11"/>
      <c r="B2267" s="11"/>
      <c r="C2267" s="11"/>
      <c r="D2267" s="13" t="s">
        <v>1374</v>
      </c>
      <c r="E2267" s="11"/>
      <c r="F2267" s="11"/>
      <c r="G2267" s="11"/>
      <c r="H2267" s="11"/>
      <c r="I2267" s="11"/>
      <c r="J2267" s="11"/>
      <c r="K2267" s="11"/>
      <c r="L2267" s="11"/>
      <c r="M2267" s="11"/>
    </row>
    <row r="2268" spans="1:13" x14ac:dyDescent="0.2">
      <c r="A2268" s="11"/>
      <c r="B2268" s="11"/>
      <c r="C2268" s="11"/>
      <c r="D2268" s="30"/>
      <c r="E2268" s="10" t="s">
        <v>1375</v>
      </c>
      <c r="F2268" s="14">
        <v>1</v>
      </c>
      <c r="G2268" s="15">
        <v>0</v>
      </c>
      <c r="H2268" s="15">
        <v>0</v>
      </c>
      <c r="I2268" s="15">
        <v>0</v>
      </c>
      <c r="J2268" s="12">
        <f>OR(F2268&lt;&gt;0,G2268&lt;&gt;0,H2268&lt;&gt;0,I2268&lt;&gt;0)*(F2268 + (F2268 = 0))*(G2268 + (G2268 = 0))*(H2268 + (H2268 = 0))*(I2268 + (I2268 = 0))</f>
        <v>1</v>
      </c>
      <c r="K2268" s="11"/>
      <c r="L2268" s="11"/>
      <c r="M2268" s="11"/>
    </row>
    <row r="2269" spans="1:13" x14ac:dyDescent="0.2">
      <c r="A2269" s="11"/>
      <c r="B2269" s="11"/>
      <c r="C2269" s="11"/>
      <c r="D2269" s="30"/>
      <c r="E2269" s="10" t="s">
        <v>15</v>
      </c>
      <c r="F2269" s="14"/>
      <c r="G2269" s="15"/>
      <c r="H2269" s="15"/>
      <c r="I2269" s="15"/>
      <c r="J2269" s="12">
        <f>OR(F2269&lt;&gt;0,G2269&lt;&gt;0,H2269&lt;&gt;0,I2269&lt;&gt;0)*(F2269 + (F2269 = 0))*(G2269 + (G2269 = 0))*(H2269 + (H2269 = 0))*(I2269 + (I2269 = 0))</f>
        <v>0</v>
      </c>
      <c r="K2269" s="11"/>
      <c r="L2269" s="11"/>
      <c r="M2269" s="11"/>
    </row>
    <row r="2270" spans="1:13" x14ac:dyDescent="0.2">
      <c r="A2270" s="11"/>
      <c r="B2270" s="11"/>
      <c r="C2270" s="11"/>
      <c r="D2270" s="30"/>
      <c r="E2270" s="11"/>
      <c r="F2270" s="11"/>
      <c r="G2270" s="11"/>
      <c r="H2270" s="11"/>
      <c r="I2270" s="11"/>
      <c r="J2270" s="16" t="s">
        <v>1376</v>
      </c>
      <c r="K2270" s="17">
        <f>SUM(J2268:J2269)*1</f>
        <v>1</v>
      </c>
      <c r="L2270" s="15">
        <v>1022.45</v>
      </c>
      <c r="M2270" s="17">
        <f>ROUND(K2270*L2270,2)</f>
        <v>1022.45</v>
      </c>
    </row>
    <row r="2271" spans="1:13" ht="1" customHeight="1" x14ac:dyDescent="0.2">
      <c r="A2271" s="18"/>
      <c r="B2271" s="18"/>
      <c r="C2271" s="18"/>
      <c r="D2271" s="31"/>
      <c r="E2271" s="18"/>
      <c r="F2271" s="18"/>
      <c r="G2271" s="18"/>
      <c r="H2271" s="18"/>
      <c r="I2271" s="18"/>
      <c r="J2271" s="18"/>
      <c r="K2271" s="18"/>
      <c r="L2271" s="18"/>
      <c r="M2271" s="18"/>
    </row>
    <row r="2272" spans="1:13" x14ac:dyDescent="0.2">
      <c r="A2272" s="9" t="s">
        <v>1377</v>
      </c>
      <c r="B2272" s="10" t="s">
        <v>20</v>
      </c>
      <c r="C2272" s="10" t="s">
        <v>2</v>
      </c>
      <c r="D2272" s="13" t="s">
        <v>1378</v>
      </c>
      <c r="E2272" s="11"/>
      <c r="F2272" s="11"/>
      <c r="G2272" s="11"/>
      <c r="H2272" s="11"/>
      <c r="I2272" s="11"/>
      <c r="J2272" s="11"/>
      <c r="K2272" s="12">
        <f>K2276</f>
        <v>1</v>
      </c>
      <c r="L2272" s="12">
        <f>L2276</f>
        <v>2964.5</v>
      </c>
      <c r="M2272" s="12">
        <f>M2276</f>
        <v>2964.5</v>
      </c>
    </row>
    <row r="2273" spans="1:13" ht="108" x14ac:dyDescent="0.2">
      <c r="A2273" s="11"/>
      <c r="B2273" s="11"/>
      <c r="C2273" s="11"/>
      <c r="D2273" s="13" t="s">
        <v>1379</v>
      </c>
      <c r="E2273" s="11"/>
      <c r="F2273" s="11"/>
      <c r="G2273" s="11"/>
      <c r="H2273" s="11"/>
      <c r="I2273" s="11"/>
      <c r="J2273" s="11"/>
      <c r="K2273" s="11"/>
      <c r="L2273" s="11"/>
      <c r="M2273" s="11"/>
    </row>
    <row r="2274" spans="1:13" x14ac:dyDescent="0.2">
      <c r="A2274" s="11"/>
      <c r="B2274" s="11"/>
      <c r="C2274" s="11"/>
      <c r="D2274" s="30"/>
      <c r="E2274" s="10" t="s">
        <v>1375</v>
      </c>
      <c r="F2274" s="14">
        <v>1</v>
      </c>
      <c r="G2274" s="15">
        <v>0</v>
      </c>
      <c r="H2274" s="15">
        <v>0</v>
      </c>
      <c r="I2274" s="15">
        <v>0</v>
      </c>
      <c r="J2274" s="12">
        <f>OR(F2274&lt;&gt;0,G2274&lt;&gt;0,H2274&lt;&gt;0,I2274&lt;&gt;0)*(F2274 + (F2274 = 0))*(G2274 + (G2274 = 0))*(H2274 + (H2274 = 0))*(I2274 + (I2274 = 0))</f>
        <v>1</v>
      </c>
      <c r="K2274" s="11"/>
      <c r="L2274" s="11"/>
      <c r="M2274" s="11"/>
    </row>
    <row r="2275" spans="1:13" x14ac:dyDescent="0.2">
      <c r="A2275" s="11"/>
      <c r="B2275" s="11"/>
      <c r="C2275" s="11"/>
      <c r="D2275" s="30"/>
      <c r="E2275" s="10" t="s">
        <v>15</v>
      </c>
      <c r="F2275" s="14"/>
      <c r="G2275" s="15"/>
      <c r="H2275" s="15"/>
      <c r="I2275" s="15"/>
      <c r="J2275" s="12">
        <f>OR(F2275&lt;&gt;0,G2275&lt;&gt;0,H2275&lt;&gt;0,I2275&lt;&gt;0)*(F2275 + (F2275 = 0))*(G2275 + (G2275 = 0))*(H2275 + (H2275 = 0))*(I2275 + (I2275 = 0))</f>
        <v>0</v>
      </c>
      <c r="K2275" s="11"/>
      <c r="L2275" s="11"/>
      <c r="M2275" s="11"/>
    </row>
    <row r="2276" spans="1:13" x14ac:dyDescent="0.2">
      <c r="A2276" s="11"/>
      <c r="B2276" s="11"/>
      <c r="C2276" s="11"/>
      <c r="D2276" s="30"/>
      <c r="E2276" s="11"/>
      <c r="F2276" s="11"/>
      <c r="G2276" s="11"/>
      <c r="H2276" s="11"/>
      <c r="I2276" s="11"/>
      <c r="J2276" s="16" t="s">
        <v>1380</v>
      </c>
      <c r="K2276" s="17">
        <f>SUM(J2274:J2275)*1</f>
        <v>1</v>
      </c>
      <c r="L2276" s="15">
        <v>2964.5</v>
      </c>
      <c r="M2276" s="17">
        <f>ROUND(K2276*L2276,2)</f>
        <v>2964.5</v>
      </c>
    </row>
    <row r="2277" spans="1:13" ht="1" customHeight="1" x14ac:dyDescent="0.2">
      <c r="A2277" s="18"/>
      <c r="B2277" s="18"/>
      <c r="C2277" s="18"/>
      <c r="D2277" s="31"/>
      <c r="E2277" s="18"/>
      <c r="F2277" s="18"/>
      <c r="G2277" s="18"/>
      <c r="H2277" s="18"/>
      <c r="I2277" s="18"/>
      <c r="J2277" s="18"/>
      <c r="K2277" s="18"/>
      <c r="L2277" s="18"/>
      <c r="M2277" s="18"/>
    </row>
    <row r="2278" spans="1:13" x14ac:dyDescent="0.2">
      <c r="A2278" s="9" t="s">
        <v>1381</v>
      </c>
      <c r="B2278" s="10" t="s">
        <v>20</v>
      </c>
      <c r="C2278" s="10" t="s">
        <v>2</v>
      </c>
      <c r="D2278" s="13" t="s">
        <v>1382</v>
      </c>
      <c r="E2278" s="11"/>
      <c r="F2278" s="11"/>
      <c r="G2278" s="11"/>
      <c r="H2278" s="11"/>
      <c r="I2278" s="11"/>
      <c r="J2278" s="11"/>
      <c r="K2278" s="12">
        <f>K2282</f>
        <v>1</v>
      </c>
      <c r="L2278" s="12">
        <f>L2282</f>
        <v>2565.1999999999998</v>
      </c>
      <c r="M2278" s="12">
        <f>M2282</f>
        <v>2565.1999999999998</v>
      </c>
    </row>
    <row r="2279" spans="1:13" ht="120" x14ac:dyDescent="0.2">
      <c r="A2279" s="11"/>
      <c r="B2279" s="11"/>
      <c r="C2279" s="11"/>
      <c r="D2279" s="13" t="s">
        <v>1383</v>
      </c>
      <c r="E2279" s="11"/>
      <c r="F2279" s="11"/>
      <c r="G2279" s="11"/>
      <c r="H2279" s="11"/>
      <c r="I2279" s="11"/>
      <c r="J2279" s="11"/>
      <c r="K2279" s="11"/>
      <c r="L2279" s="11"/>
      <c r="M2279" s="11"/>
    </row>
    <row r="2280" spans="1:13" x14ac:dyDescent="0.2">
      <c r="A2280" s="11"/>
      <c r="B2280" s="11"/>
      <c r="C2280" s="11"/>
      <c r="D2280" s="30"/>
      <c r="E2280" s="10" t="s">
        <v>1375</v>
      </c>
      <c r="F2280" s="14">
        <v>1</v>
      </c>
      <c r="G2280" s="15">
        <v>0</v>
      </c>
      <c r="H2280" s="15">
        <v>0</v>
      </c>
      <c r="I2280" s="15">
        <v>0</v>
      </c>
      <c r="J2280" s="12">
        <f>OR(F2280&lt;&gt;0,G2280&lt;&gt;0,H2280&lt;&gt;0,I2280&lt;&gt;0)*(F2280 + (F2280 = 0))*(G2280 + (G2280 = 0))*(H2280 + (H2280 = 0))*(I2280 + (I2280 = 0))</f>
        <v>1</v>
      </c>
      <c r="K2280" s="11"/>
      <c r="L2280" s="11"/>
      <c r="M2280" s="11"/>
    </row>
    <row r="2281" spans="1:13" x14ac:dyDescent="0.2">
      <c r="A2281" s="11"/>
      <c r="B2281" s="11"/>
      <c r="C2281" s="11"/>
      <c r="D2281" s="30"/>
      <c r="E2281" s="10" t="s">
        <v>15</v>
      </c>
      <c r="F2281" s="14"/>
      <c r="G2281" s="15"/>
      <c r="H2281" s="15"/>
      <c r="I2281" s="15"/>
      <c r="J2281" s="12">
        <f>OR(F2281&lt;&gt;0,G2281&lt;&gt;0,H2281&lt;&gt;0,I2281&lt;&gt;0)*(F2281 + (F2281 = 0))*(G2281 + (G2281 = 0))*(H2281 + (H2281 = 0))*(I2281 + (I2281 = 0))</f>
        <v>0</v>
      </c>
      <c r="K2281" s="11"/>
      <c r="L2281" s="11"/>
      <c r="M2281" s="11"/>
    </row>
    <row r="2282" spans="1:13" x14ac:dyDescent="0.2">
      <c r="A2282" s="11"/>
      <c r="B2282" s="11"/>
      <c r="C2282" s="11"/>
      <c r="D2282" s="30"/>
      <c r="E2282" s="11"/>
      <c r="F2282" s="11"/>
      <c r="G2282" s="11"/>
      <c r="H2282" s="11"/>
      <c r="I2282" s="11"/>
      <c r="J2282" s="16" t="s">
        <v>1384</v>
      </c>
      <c r="K2282" s="17">
        <f>SUM(J2280:J2281)*1</f>
        <v>1</v>
      </c>
      <c r="L2282" s="15">
        <v>2565.1999999999998</v>
      </c>
      <c r="M2282" s="17">
        <f>ROUND(K2282*L2282,2)</f>
        <v>2565.1999999999998</v>
      </c>
    </row>
    <row r="2283" spans="1:13" ht="1" customHeight="1" x14ac:dyDescent="0.2">
      <c r="A2283" s="18"/>
      <c r="B2283" s="18"/>
      <c r="C2283" s="18"/>
      <c r="D2283" s="31"/>
      <c r="E2283" s="18"/>
      <c r="F2283" s="18"/>
      <c r="G2283" s="18"/>
      <c r="H2283" s="18"/>
      <c r="I2283" s="18"/>
      <c r="J2283" s="18"/>
      <c r="K2283" s="18"/>
      <c r="L2283" s="18"/>
      <c r="M2283" s="18"/>
    </row>
    <row r="2284" spans="1:13" x14ac:dyDescent="0.2">
      <c r="A2284" s="11"/>
      <c r="B2284" s="11"/>
      <c r="C2284" s="11"/>
      <c r="D2284" s="30"/>
      <c r="E2284" s="11"/>
      <c r="F2284" s="11"/>
      <c r="G2284" s="11"/>
      <c r="H2284" s="11"/>
      <c r="I2284" s="11"/>
      <c r="J2284" s="16" t="s">
        <v>1385</v>
      </c>
      <c r="K2284" s="15">
        <v>1</v>
      </c>
      <c r="L2284" s="17">
        <f>M2266+M2272+M2278</f>
        <v>6552.15</v>
      </c>
      <c r="M2284" s="17">
        <f>ROUND(K2284*L2284,2)</f>
        <v>6552.15</v>
      </c>
    </row>
    <row r="2285" spans="1:13" ht="1" customHeight="1" x14ac:dyDescent="0.2">
      <c r="A2285" s="18"/>
      <c r="B2285" s="18"/>
      <c r="C2285" s="18"/>
      <c r="D2285" s="31"/>
      <c r="E2285" s="18"/>
      <c r="F2285" s="18"/>
      <c r="G2285" s="18"/>
      <c r="H2285" s="18"/>
      <c r="I2285" s="18"/>
      <c r="J2285" s="18"/>
      <c r="K2285" s="18"/>
      <c r="L2285" s="18"/>
      <c r="M2285" s="18"/>
    </row>
    <row r="2286" spans="1:13" x14ac:dyDescent="0.2">
      <c r="A2286" s="11"/>
      <c r="B2286" s="11"/>
      <c r="C2286" s="11"/>
      <c r="D2286" s="30"/>
      <c r="E2286" s="11"/>
      <c r="F2286" s="11"/>
      <c r="G2286" s="11"/>
      <c r="H2286" s="11"/>
      <c r="I2286" s="11"/>
      <c r="J2286" s="16" t="s">
        <v>1386</v>
      </c>
      <c r="K2286" s="15">
        <v>1</v>
      </c>
      <c r="L2286" s="17">
        <f>M2064+M2100+M2149+M2174+M2189+M2265</f>
        <v>153743.94</v>
      </c>
      <c r="M2286" s="17">
        <f>ROUND(K2286*L2286,2)</f>
        <v>153743.94</v>
      </c>
    </row>
    <row r="2287" spans="1:13" ht="1" customHeight="1" x14ac:dyDescent="0.2">
      <c r="A2287" s="18"/>
      <c r="B2287" s="18"/>
      <c r="C2287" s="18"/>
      <c r="D2287" s="31"/>
      <c r="E2287" s="18"/>
      <c r="F2287" s="18"/>
      <c r="G2287" s="18"/>
      <c r="H2287" s="18"/>
      <c r="I2287" s="18"/>
      <c r="J2287" s="18"/>
      <c r="K2287" s="18"/>
      <c r="L2287" s="18"/>
      <c r="M2287" s="18"/>
    </row>
    <row r="2288" spans="1:13" x14ac:dyDescent="0.2">
      <c r="A2288" s="11"/>
      <c r="B2288" s="11"/>
      <c r="C2288" s="11"/>
      <c r="D2288" s="30"/>
      <c r="E2288" s="11"/>
      <c r="F2288" s="11"/>
      <c r="G2288" s="11"/>
      <c r="H2288" s="11"/>
      <c r="I2288" s="11"/>
      <c r="J2288" s="16" t="s">
        <v>1387</v>
      </c>
      <c r="K2288" s="25">
        <v>1</v>
      </c>
      <c r="L2288" s="17">
        <f>M1861+M2063</f>
        <v>202241.42</v>
      </c>
      <c r="M2288" s="17">
        <f>ROUND(K2288*L2288,2)</f>
        <v>202241.42</v>
      </c>
    </row>
    <row r="2289" spans="1:13" ht="1" customHeight="1" x14ac:dyDescent="0.2">
      <c r="A2289" s="18"/>
      <c r="B2289" s="18"/>
      <c r="C2289" s="18"/>
      <c r="D2289" s="31"/>
      <c r="E2289" s="18"/>
      <c r="F2289" s="18"/>
      <c r="G2289" s="18"/>
      <c r="H2289" s="18"/>
      <c r="I2289" s="18"/>
      <c r="J2289" s="18"/>
      <c r="K2289" s="18"/>
      <c r="L2289" s="18"/>
      <c r="M2289" s="18"/>
    </row>
    <row r="2290" spans="1:13" x14ac:dyDescent="0.2">
      <c r="A2290" s="2" t="s">
        <v>1388</v>
      </c>
      <c r="B2290" s="2" t="s">
        <v>14</v>
      </c>
      <c r="C2290" s="2" t="s">
        <v>15</v>
      </c>
      <c r="D2290" s="28" t="s">
        <v>1389</v>
      </c>
      <c r="E2290" s="3"/>
      <c r="F2290" s="3"/>
      <c r="G2290" s="3"/>
      <c r="H2290" s="3"/>
      <c r="I2290" s="3"/>
      <c r="J2290" s="3"/>
      <c r="K2290" s="4">
        <f>K2329</f>
        <v>1</v>
      </c>
      <c r="L2290" s="5">
        <f>L2329</f>
        <v>38429.85</v>
      </c>
      <c r="M2290" s="5">
        <f>M2329</f>
        <v>38429.85</v>
      </c>
    </row>
    <row r="2291" spans="1:13" x14ac:dyDescent="0.2">
      <c r="A2291" s="6" t="s">
        <v>1390</v>
      </c>
      <c r="B2291" s="6" t="s">
        <v>14</v>
      </c>
      <c r="C2291" s="6" t="s">
        <v>15</v>
      </c>
      <c r="D2291" s="29" t="s">
        <v>1099</v>
      </c>
      <c r="E2291" s="7"/>
      <c r="F2291" s="7"/>
      <c r="G2291" s="7"/>
      <c r="H2291" s="7"/>
      <c r="I2291" s="7"/>
      <c r="J2291" s="7"/>
      <c r="K2291" s="8">
        <f>K2312</f>
        <v>1</v>
      </c>
      <c r="L2291" s="8">
        <f>L2312</f>
        <v>34237.949999999997</v>
      </c>
      <c r="M2291" s="8">
        <f>M2312</f>
        <v>34237.949999999997</v>
      </c>
    </row>
    <row r="2292" spans="1:13" ht="24" x14ac:dyDescent="0.2">
      <c r="A2292" s="9" t="s">
        <v>1391</v>
      </c>
      <c r="B2292" s="10" t="s">
        <v>20</v>
      </c>
      <c r="C2292" s="10" t="s">
        <v>1111</v>
      </c>
      <c r="D2292" s="13" t="s">
        <v>1392</v>
      </c>
      <c r="E2292" s="11"/>
      <c r="F2292" s="11"/>
      <c r="G2292" s="11"/>
      <c r="H2292" s="11"/>
      <c r="I2292" s="11"/>
      <c r="J2292" s="11"/>
      <c r="K2292" s="12">
        <f>K2297</f>
        <v>1045</v>
      </c>
      <c r="L2292" s="12">
        <f>L2297</f>
        <v>8.65</v>
      </c>
      <c r="M2292" s="12">
        <f>M2297</f>
        <v>9039.25</v>
      </c>
    </row>
    <row r="2293" spans="1:13" ht="144" x14ac:dyDescent="0.2">
      <c r="A2293" s="11"/>
      <c r="B2293" s="11"/>
      <c r="C2293" s="11"/>
      <c r="D2293" s="13" t="s">
        <v>1393</v>
      </c>
      <c r="E2293" s="11"/>
      <c r="F2293" s="11"/>
      <c r="G2293" s="11"/>
      <c r="H2293" s="11"/>
      <c r="I2293" s="11"/>
      <c r="J2293" s="11"/>
      <c r="K2293" s="11"/>
      <c r="L2293" s="11"/>
      <c r="M2293" s="11"/>
    </row>
    <row r="2294" spans="1:13" x14ac:dyDescent="0.2">
      <c r="A2294" s="11"/>
      <c r="B2294" s="11"/>
      <c r="C2294" s="11"/>
      <c r="D2294" s="30"/>
      <c r="E2294" s="10" t="s">
        <v>1394</v>
      </c>
      <c r="F2294" s="14">
        <v>1</v>
      </c>
      <c r="G2294" s="15">
        <v>950</v>
      </c>
      <c r="H2294" s="15">
        <v>0</v>
      </c>
      <c r="I2294" s="15">
        <v>0</v>
      </c>
      <c r="J2294" s="12">
        <f>OR(F2294&lt;&gt;0,G2294&lt;&gt;0,H2294&lt;&gt;0,I2294&lt;&gt;0)*(F2294 + (F2294 = 0))*(G2294 + (G2294 = 0))*(H2294 + (H2294 = 0))*(I2294 + (I2294 = 0))</f>
        <v>950</v>
      </c>
      <c r="K2294" s="11"/>
      <c r="L2294" s="11"/>
      <c r="M2294" s="11"/>
    </row>
    <row r="2295" spans="1:13" x14ac:dyDescent="0.2">
      <c r="A2295" s="11"/>
      <c r="B2295" s="11"/>
      <c r="C2295" s="11"/>
      <c r="D2295" s="30"/>
      <c r="E2295" s="10" t="s">
        <v>1395</v>
      </c>
      <c r="F2295" s="14">
        <v>0.1</v>
      </c>
      <c r="G2295" s="15">
        <v>950</v>
      </c>
      <c r="H2295" s="15">
        <v>0</v>
      </c>
      <c r="I2295" s="15">
        <v>0</v>
      </c>
      <c r="J2295" s="12">
        <f>OR(F2295&lt;&gt;0,G2295&lt;&gt;0,H2295&lt;&gt;0,I2295&lt;&gt;0)*(F2295 + (F2295 = 0))*(G2295 + (G2295 = 0))*(H2295 + (H2295 = 0))*(I2295 + (I2295 = 0))</f>
        <v>95</v>
      </c>
      <c r="K2295" s="11"/>
      <c r="L2295" s="11"/>
      <c r="M2295" s="11"/>
    </row>
    <row r="2296" spans="1:13" x14ac:dyDescent="0.2">
      <c r="A2296" s="11"/>
      <c r="B2296" s="11"/>
      <c r="C2296" s="11"/>
      <c r="D2296" s="30"/>
      <c r="E2296" s="10" t="s">
        <v>15</v>
      </c>
      <c r="F2296" s="14"/>
      <c r="G2296" s="15"/>
      <c r="H2296" s="15"/>
      <c r="I2296" s="15"/>
      <c r="J2296" s="12">
        <f>OR(F2296&lt;&gt;0,G2296&lt;&gt;0,H2296&lt;&gt;0,I2296&lt;&gt;0)*(F2296 + (F2296 = 0))*(G2296 + (G2296 = 0))*(H2296 + (H2296 = 0))*(I2296 + (I2296 = 0))</f>
        <v>0</v>
      </c>
      <c r="K2296" s="11"/>
      <c r="L2296" s="11"/>
      <c r="M2296" s="11"/>
    </row>
    <row r="2297" spans="1:13" x14ac:dyDescent="0.2">
      <c r="A2297" s="11"/>
      <c r="B2297" s="11"/>
      <c r="C2297" s="11"/>
      <c r="D2297" s="30"/>
      <c r="E2297" s="11"/>
      <c r="F2297" s="11"/>
      <c r="G2297" s="11"/>
      <c r="H2297" s="11"/>
      <c r="I2297" s="11"/>
      <c r="J2297" s="16" t="s">
        <v>1396</v>
      </c>
      <c r="K2297" s="17">
        <f>SUM(J2294:J2296)*1</f>
        <v>1045</v>
      </c>
      <c r="L2297" s="15">
        <v>8.65</v>
      </c>
      <c r="M2297" s="17">
        <f>ROUND(K2297*L2297,2)</f>
        <v>9039.25</v>
      </c>
    </row>
    <row r="2298" spans="1:13" ht="1" customHeight="1" x14ac:dyDescent="0.2">
      <c r="A2298" s="18"/>
      <c r="B2298" s="18"/>
      <c r="C2298" s="18"/>
      <c r="D2298" s="31"/>
      <c r="E2298" s="18"/>
      <c r="F2298" s="18"/>
      <c r="G2298" s="18"/>
      <c r="H2298" s="18"/>
      <c r="I2298" s="18"/>
      <c r="J2298" s="18"/>
      <c r="K2298" s="18"/>
      <c r="L2298" s="18"/>
      <c r="M2298" s="18"/>
    </row>
    <row r="2299" spans="1:13" x14ac:dyDescent="0.2">
      <c r="A2299" s="9" t="s">
        <v>1397</v>
      </c>
      <c r="B2299" s="10" t="s">
        <v>20</v>
      </c>
      <c r="C2299" s="10" t="s">
        <v>1111</v>
      </c>
      <c r="D2299" s="13" t="s">
        <v>1398</v>
      </c>
      <c r="E2299" s="11"/>
      <c r="F2299" s="11"/>
      <c r="G2299" s="11"/>
      <c r="H2299" s="11"/>
      <c r="I2299" s="11"/>
      <c r="J2299" s="11"/>
      <c r="K2299" s="12">
        <f>K2303</f>
        <v>86</v>
      </c>
      <c r="L2299" s="12">
        <f>L2303</f>
        <v>92.5</v>
      </c>
      <c r="M2299" s="12">
        <f>M2303</f>
        <v>7955</v>
      </c>
    </row>
    <row r="2300" spans="1:13" ht="204" x14ac:dyDescent="0.2">
      <c r="A2300" s="11"/>
      <c r="B2300" s="11"/>
      <c r="C2300" s="11"/>
      <c r="D2300" s="13" t="s">
        <v>1399</v>
      </c>
      <c r="E2300" s="11"/>
      <c r="F2300" s="11"/>
      <c r="G2300" s="11"/>
      <c r="H2300" s="11"/>
      <c r="I2300" s="11"/>
      <c r="J2300" s="11"/>
      <c r="K2300" s="11"/>
      <c r="L2300" s="11"/>
      <c r="M2300" s="11"/>
    </row>
    <row r="2301" spans="1:13" x14ac:dyDescent="0.2">
      <c r="A2301" s="11"/>
      <c r="B2301" s="11"/>
      <c r="C2301" s="11"/>
      <c r="D2301" s="30"/>
      <c r="E2301" s="10" t="s">
        <v>1400</v>
      </c>
      <c r="F2301" s="14">
        <v>0</v>
      </c>
      <c r="G2301" s="15">
        <v>86</v>
      </c>
      <c r="H2301" s="15">
        <v>1</v>
      </c>
      <c r="I2301" s="15">
        <v>0</v>
      </c>
      <c r="J2301" s="12">
        <f>OR(F2301&lt;&gt;0,G2301&lt;&gt;0,H2301&lt;&gt;0,I2301&lt;&gt;0)*(F2301 + (F2301 = 0))*(G2301 + (G2301 = 0))*(H2301 + (H2301 = 0))*(I2301 + (I2301 = 0))</f>
        <v>86</v>
      </c>
      <c r="K2301" s="11"/>
      <c r="L2301" s="11"/>
      <c r="M2301" s="11"/>
    </row>
    <row r="2302" spans="1:13" x14ac:dyDescent="0.2">
      <c r="A2302" s="11"/>
      <c r="B2302" s="11"/>
      <c r="C2302" s="11"/>
      <c r="D2302" s="30"/>
      <c r="E2302" s="10" t="s">
        <v>15</v>
      </c>
      <c r="F2302" s="14"/>
      <c r="G2302" s="15"/>
      <c r="H2302" s="15"/>
      <c r="I2302" s="15"/>
      <c r="J2302" s="12">
        <f>OR(F2302&lt;&gt;0,G2302&lt;&gt;0,H2302&lt;&gt;0,I2302&lt;&gt;0)*(F2302 + (F2302 = 0))*(G2302 + (G2302 = 0))*(H2302 + (H2302 = 0))*(I2302 + (I2302 = 0))</f>
        <v>0</v>
      </c>
      <c r="K2302" s="11"/>
      <c r="L2302" s="11"/>
      <c r="M2302" s="11"/>
    </row>
    <row r="2303" spans="1:13" x14ac:dyDescent="0.2">
      <c r="A2303" s="11"/>
      <c r="B2303" s="11"/>
      <c r="C2303" s="11"/>
      <c r="D2303" s="30"/>
      <c r="E2303" s="11"/>
      <c r="F2303" s="11"/>
      <c r="G2303" s="11"/>
      <c r="H2303" s="11"/>
      <c r="I2303" s="11"/>
      <c r="J2303" s="16" t="s">
        <v>1401</v>
      </c>
      <c r="K2303" s="17">
        <f>SUM(J2301:J2302)*1</f>
        <v>86</v>
      </c>
      <c r="L2303" s="15">
        <v>92.5</v>
      </c>
      <c r="M2303" s="17">
        <f>ROUND(K2303*L2303,2)</f>
        <v>7955</v>
      </c>
    </row>
    <row r="2304" spans="1:13" ht="1" customHeight="1" x14ac:dyDescent="0.2">
      <c r="A2304" s="18"/>
      <c r="B2304" s="18"/>
      <c r="C2304" s="18"/>
      <c r="D2304" s="31"/>
      <c r="E2304" s="18"/>
      <c r="F2304" s="18"/>
      <c r="G2304" s="18"/>
      <c r="H2304" s="18"/>
      <c r="I2304" s="18"/>
      <c r="J2304" s="18"/>
      <c r="K2304" s="18"/>
      <c r="L2304" s="18"/>
      <c r="M2304" s="18"/>
    </row>
    <row r="2305" spans="1:13" x14ac:dyDescent="0.2">
      <c r="A2305" s="9" t="s">
        <v>1402</v>
      </c>
      <c r="B2305" s="10" t="s">
        <v>20</v>
      </c>
      <c r="C2305" s="10" t="s">
        <v>1111</v>
      </c>
      <c r="D2305" s="13" t="s">
        <v>1403</v>
      </c>
      <c r="E2305" s="11"/>
      <c r="F2305" s="11"/>
      <c r="G2305" s="11"/>
      <c r="H2305" s="11"/>
      <c r="I2305" s="11"/>
      <c r="J2305" s="11"/>
      <c r="K2305" s="12">
        <f>K2310</f>
        <v>389.6</v>
      </c>
      <c r="L2305" s="12">
        <f>L2310</f>
        <v>44.26</v>
      </c>
      <c r="M2305" s="12">
        <f>M2310</f>
        <v>17243.7</v>
      </c>
    </row>
    <row r="2306" spans="1:13" ht="132" x14ac:dyDescent="0.2">
      <c r="A2306" s="11"/>
      <c r="B2306" s="11"/>
      <c r="C2306" s="11"/>
      <c r="D2306" s="13" t="s">
        <v>1404</v>
      </c>
      <c r="E2306" s="11"/>
      <c r="F2306" s="11"/>
      <c r="G2306" s="11"/>
      <c r="H2306" s="11"/>
      <c r="I2306" s="11"/>
      <c r="J2306" s="11"/>
      <c r="K2306" s="11"/>
      <c r="L2306" s="11"/>
      <c r="M2306" s="11"/>
    </row>
    <row r="2307" spans="1:13" x14ac:dyDescent="0.2">
      <c r="A2307" s="11"/>
      <c r="B2307" s="11"/>
      <c r="C2307" s="11"/>
      <c r="D2307" s="30"/>
      <c r="E2307" s="10" t="s">
        <v>1405</v>
      </c>
      <c r="F2307" s="14">
        <v>3</v>
      </c>
      <c r="G2307" s="15">
        <v>62</v>
      </c>
      <c r="H2307" s="15">
        <v>0</v>
      </c>
      <c r="I2307" s="15">
        <v>0.2</v>
      </c>
      <c r="J2307" s="12">
        <f>OR(F2307&lt;&gt;0,G2307&lt;&gt;0,H2307&lt;&gt;0,I2307&lt;&gt;0)*(F2307 + (F2307 = 0))*(G2307 + (G2307 = 0))*(H2307 + (H2307 = 0))*(I2307 + (I2307 = 0))</f>
        <v>37.200000000000003</v>
      </c>
      <c r="K2307" s="11"/>
      <c r="L2307" s="11"/>
      <c r="M2307" s="11"/>
    </row>
    <row r="2308" spans="1:13" x14ac:dyDescent="0.2">
      <c r="A2308" s="11"/>
      <c r="B2308" s="11"/>
      <c r="C2308" s="11"/>
      <c r="D2308" s="30"/>
      <c r="E2308" s="10" t="s">
        <v>1406</v>
      </c>
      <c r="F2308" s="14">
        <v>8</v>
      </c>
      <c r="G2308" s="15">
        <v>88.1</v>
      </c>
      <c r="H2308" s="15">
        <v>0</v>
      </c>
      <c r="I2308" s="15">
        <v>0.5</v>
      </c>
      <c r="J2308" s="12">
        <f>OR(F2308&lt;&gt;0,G2308&lt;&gt;0,H2308&lt;&gt;0,I2308&lt;&gt;0)*(F2308 + (F2308 = 0))*(G2308 + (G2308 = 0))*(H2308 + (H2308 = 0))*(I2308 + (I2308 = 0))</f>
        <v>352.4</v>
      </c>
      <c r="K2308" s="11"/>
      <c r="L2308" s="11"/>
      <c r="M2308" s="11"/>
    </row>
    <row r="2309" spans="1:13" x14ac:dyDescent="0.2">
      <c r="A2309" s="11"/>
      <c r="B2309" s="11"/>
      <c r="C2309" s="11"/>
      <c r="D2309" s="30"/>
      <c r="E2309" s="10" t="s">
        <v>15</v>
      </c>
      <c r="F2309" s="14"/>
      <c r="G2309" s="15"/>
      <c r="H2309" s="15"/>
      <c r="I2309" s="15"/>
      <c r="J2309" s="12">
        <f>OR(F2309&lt;&gt;0,G2309&lt;&gt;0,H2309&lt;&gt;0,I2309&lt;&gt;0)*(F2309 + (F2309 = 0))*(G2309 + (G2309 = 0))*(H2309 + (H2309 = 0))*(I2309 + (I2309 = 0))</f>
        <v>0</v>
      </c>
      <c r="K2309" s="11"/>
      <c r="L2309" s="11"/>
      <c r="M2309" s="11"/>
    </row>
    <row r="2310" spans="1:13" x14ac:dyDescent="0.2">
      <c r="A2310" s="11"/>
      <c r="B2310" s="11"/>
      <c r="C2310" s="11"/>
      <c r="D2310" s="30"/>
      <c r="E2310" s="11"/>
      <c r="F2310" s="11"/>
      <c r="G2310" s="11"/>
      <c r="H2310" s="11"/>
      <c r="I2310" s="11"/>
      <c r="J2310" s="16" t="s">
        <v>1407</v>
      </c>
      <c r="K2310" s="17">
        <f>SUM(J2307:J2309)*1</f>
        <v>389.6</v>
      </c>
      <c r="L2310" s="15">
        <v>44.26</v>
      </c>
      <c r="M2310" s="17">
        <f>ROUND(K2310*L2310,2)</f>
        <v>17243.7</v>
      </c>
    </row>
    <row r="2311" spans="1:13" ht="1" customHeight="1" x14ac:dyDescent="0.2">
      <c r="A2311" s="18"/>
      <c r="B2311" s="18"/>
      <c r="C2311" s="18"/>
      <c r="D2311" s="31"/>
      <c r="E2311" s="18"/>
      <c r="F2311" s="18"/>
      <c r="G2311" s="18"/>
      <c r="H2311" s="18"/>
      <c r="I2311" s="18"/>
      <c r="J2311" s="18"/>
      <c r="K2311" s="18"/>
      <c r="L2311" s="18"/>
      <c r="M2311" s="18"/>
    </row>
    <row r="2312" spans="1:13" x14ac:dyDescent="0.2">
      <c r="A2312" s="11"/>
      <c r="B2312" s="11"/>
      <c r="C2312" s="11"/>
      <c r="D2312" s="30"/>
      <c r="E2312" s="11"/>
      <c r="F2312" s="11"/>
      <c r="G2312" s="11"/>
      <c r="H2312" s="11"/>
      <c r="I2312" s="11"/>
      <c r="J2312" s="16" t="s">
        <v>1408</v>
      </c>
      <c r="K2312" s="15">
        <v>1</v>
      </c>
      <c r="L2312" s="17">
        <f>M2292+M2299+M2305</f>
        <v>34237.949999999997</v>
      </c>
      <c r="M2312" s="17">
        <f>ROUND(K2312*L2312,2)</f>
        <v>34237.949999999997</v>
      </c>
    </row>
    <row r="2313" spans="1:13" ht="1" customHeight="1" x14ac:dyDescent="0.2">
      <c r="A2313" s="18"/>
      <c r="B2313" s="18"/>
      <c r="C2313" s="18"/>
      <c r="D2313" s="31"/>
      <c r="E2313" s="18"/>
      <c r="F2313" s="18"/>
      <c r="G2313" s="18"/>
      <c r="H2313" s="18"/>
      <c r="I2313" s="18"/>
      <c r="J2313" s="18"/>
      <c r="K2313" s="18"/>
      <c r="L2313" s="18"/>
      <c r="M2313" s="18"/>
    </row>
    <row r="2314" spans="1:13" x14ac:dyDescent="0.2">
      <c r="A2314" s="6" t="s">
        <v>1409</v>
      </c>
      <c r="B2314" s="6" t="s">
        <v>14</v>
      </c>
      <c r="C2314" s="6" t="s">
        <v>15</v>
      </c>
      <c r="D2314" s="29" t="s">
        <v>1118</v>
      </c>
      <c r="E2314" s="7"/>
      <c r="F2314" s="7"/>
      <c r="G2314" s="7"/>
      <c r="H2314" s="7"/>
      <c r="I2314" s="7"/>
      <c r="J2314" s="7"/>
      <c r="K2314" s="8">
        <f>K2327</f>
        <v>1</v>
      </c>
      <c r="L2314" s="8">
        <f>L2327</f>
        <v>4191.8999999999996</v>
      </c>
      <c r="M2314" s="8">
        <f>M2327</f>
        <v>4191.8999999999996</v>
      </c>
    </row>
    <row r="2315" spans="1:13" x14ac:dyDescent="0.2">
      <c r="A2315" s="9" t="s">
        <v>1410</v>
      </c>
      <c r="B2315" s="10" t="s">
        <v>20</v>
      </c>
      <c r="C2315" s="10" t="s">
        <v>160</v>
      </c>
      <c r="D2315" s="13" t="s">
        <v>1411</v>
      </c>
      <c r="E2315" s="11"/>
      <c r="F2315" s="11"/>
      <c r="G2315" s="11"/>
      <c r="H2315" s="11"/>
      <c r="I2315" s="11"/>
      <c r="J2315" s="11"/>
      <c r="K2315" s="12">
        <f>K2319</f>
        <v>52.5</v>
      </c>
      <c r="L2315" s="12">
        <f>L2319</f>
        <v>51</v>
      </c>
      <c r="M2315" s="12">
        <f>M2319</f>
        <v>2677.5</v>
      </c>
    </row>
    <row r="2316" spans="1:13" ht="120" x14ac:dyDescent="0.2">
      <c r="A2316" s="11"/>
      <c r="B2316" s="11"/>
      <c r="C2316" s="11"/>
      <c r="D2316" s="13" t="s">
        <v>1412</v>
      </c>
      <c r="E2316" s="11"/>
      <c r="F2316" s="11"/>
      <c r="G2316" s="11"/>
      <c r="H2316" s="11"/>
      <c r="I2316" s="11"/>
      <c r="J2316" s="11"/>
      <c r="K2316" s="11"/>
      <c r="L2316" s="11"/>
      <c r="M2316" s="11"/>
    </row>
    <row r="2317" spans="1:13" x14ac:dyDescent="0.2">
      <c r="A2317" s="11"/>
      <c r="B2317" s="11"/>
      <c r="C2317" s="11"/>
      <c r="D2317" s="30"/>
      <c r="E2317" s="10" t="s">
        <v>1413</v>
      </c>
      <c r="F2317" s="14">
        <v>3</v>
      </c>
      <c r="G2317" s="15">
        <v>17.5</v>
      </c>
      <c r="H2317" s="15">
        <v>0</v>
      </c>
      <c r="I2317" s="15">
        <v>0</v>
      </c>
      <c r="J2317" s="12">
        <f>OR(F2317&lt;&gt;0,G2317&lt;&gt;0,H2317&lt;&gt;0,I2317&lt;&gt;0)*(F2317 + (F2317 = 0))*(G2317 + (G2317 = 0))*(H2317 + (H2317 = 0))*(I2317 + (I2317 = 0))</f>
        <v>52.5</v>
      </c>
      <c r="K2317" s="11"/>
      <c r="L2317" s="11"/>
      <c r="M2317" s="11"/>
    </row>
    <row r="2318" spans="1:13" x14ac:dyDescent="0.2">
      <c r="A2318" s="11"/>
      <c r="B2318" s="11"/>
      <c r="C2318" s="11"/>
      <c r="D2318" s="30"/>
      <c r="E2318" s="10" t="s">
        <v>15</v>
      </c>
      <c r="F2318" s="14"/>
      <c r="G2318" s="15"/>
      <c r="H2318" s="15"/>
      <c r="I2318" s="15"/>
      <c r="J2318" s="12">
        <f>OR(F2318&lt;&gt;0,G2318&lt;&gt;0,H2318&lt;&gt;0,I2318&lt;&gt;0)*(F2318 + (F2318 = 0))*(G2318 + (G2318 = 0))*(H2318 + (H2318 = 0))*(I2318 + (I2318 = 0))</f>
        <v>0</v>
      </c>
      <c r="K2318" s="11"/>
      <c r="L2318" s="11"/>
      <c r="M2318" s="11"/>
    </row>
    <row r="2319" spans="1:13" x14ac:dyDescent="0.2">
      <c r="A2319" s="11"/>
      <c r="B2319" s="11"/>
      <c r="C2319" s="11"/>
      <c r="D2319" s="30"/>
      <c r="E2319" s="11"/>
      <c r="F2319" s="11"/>
      <c r="G2319" s="11"/>
      <c r="H2319" s="11"/>
      <c r="I2319" s="11"/>
      <c r="J2319" s="16" t="s">
        <v>1414</v>
      </c>
      <c r="K2319" s="17">
        <f>SUM(J2317:J2318)*1</f>
        <v>52.5</v>
      </c>
      <c r="L2319" s="15">
        <v>51</v>
      </c>
      <c r="M2319" s="17">
        <f>ROUND(K2319*L2319,2)</f>
        <v>2677.5</v>
      </c>
    </row>
    <row r="2320" spans="1:13" ht="1" customHeight="1" x14ac:dyDescent="0.2">
      <c r="A2320" s="18"/>
      <c r="B2320" s="18"/>
      <c r="C2320" s="18"/>
      <c r="D2320" s="31"/>
      <c r="E2320" s="18"/>
      <c r="F2320" s="18"/>
      <c r="G2320" s="18"/>
      <c r="H2320" s="18"/>
      <c r="I2320" s="18"/>
      <c r="J2320" s="18"/>
      <c r="K2320" s="18"/>
      <c r="L2320" s="18"/>
      <c r="M2320" s="18"/>
    </row>
    <row r="2321" spans="1:13" x14ac:dyDescent="0.2">
      <c r="A2321" s="9" t="s">
        <v>1415</v>
      </c>
      <c r="B2321" s="10" t="s">
        <v>20</v>
      </c>
      <c r="C2321" s="10" t="s">
        <v>160</v>
      </c>
      <c r="D2321" s="13" t="s">
        <v>1411</v>
      </c>
      <c r="E2321" s="11"/>
      <c r="F2321" s="11"/>
      <c r="G2321" s="11"/>
      <c r="H2321" s="11"/>
      <c r="I2321" s="11"/>
      <c r="J2321" s="11"/>
      <c r="K2321" s="12">
        <f>K2325</f>
        <v>20</v>
      </c>
      <c r="L2321" s="12">
        <f>L2325</f>
        <v>75.72</v>
      </c>
      <c r="M2321" s="12">
        <f>M2325</f>
        <v>1514.4</v>
      </c>
    </row>
    <row r="2322" spans="1:13" ht="120" x14ac:dyDescent="0.2">
      <c r="A2322" s="11"/>
      <c r="B2322" s="11"/>
      <c r="C2322" s="11"/>
      <c r="D2322" s="13" t="s">
        <v>1416</v>
      </c>
      <c r="E2322" s="11"/>
      <c r="F2322" s="11"/>
      <c r="G2322" s="11"/>
      <c r="H2322" s="11"/>
      <c r="I2322" s="11"/>
      <c r="J2322" s="11"/>
      <c r="K2322" s="11"/>
      <c r="L2322" s="11"/>
      <c r="M2322" s="11"/>
    </row>
    <row r="2323" spans="1:13" x14ac:dyDescent="0.2">
      <c r="A2323" s="11"/>
      <c r="B2323" s="11"/>
      <c r="C2323" s="11"/>
      <c r="D2323" s="30"/>
      <c r="E2323" s="10" t="s">
        <v>1417</v>
      </c>
      <c r="F2323" s="14">
        <v>4</v>
      </c>
      <c r="G2323" s="15">
        <v>0</v>
      </c>
      <c r="H2323" s="15">
        <v>0</v>
      </c>
      <c r="I2323" s="15">
        <v>5</v>
      </c>
      <c r="J2323" s="12">
        <f>OR(F2323&lt;&gt;0,G2323&lt;&gt;0,H2323&lt;&gt;0,I2323&lt;&gt;0)*(F2323 + (F2323 = 0))*(G2323 + (G2323 = 0))*(H2323 + (H2323 = 0))*(I2323 + (I2323 = 0))</f>
        <v>20</v>
      </c>
      <c r="K2323" s="11"/>
      <c r="L2323" s="11"/>
      <c r="M2323" s="11"/>
    </row>
    <row r="2324" spans="1:13" x14ac:dyDescent="0.2">
      <c r="A2324" s="11"/>
      <c r="B2324" s="11"/>
      <c r="C2324" s="11"/>
      <c r="D2324" s="30"/>
      <c r="E2324" s="10" t="s">
        <v>15</v>
      </c>
      <c r="F2324" s="14"/>
      <c r="G2324" s="15"/>
      <c r="H2324" s="15"/>
      <c r="I2324" s="15"/>
      <c r="J2324" s="12">
        <f>OR(F2324&lt;&gt;0,G2324&lt;&gt;0,H2324&lt;&gt;0,I2324&lt;&gt;0)*(F2324 + (F2324 = 0))*(G2324 + (G2324 = 0))*(H2324 + (H2324 = 0))*(I2324 + (I2324 = 0))</f>
        <v>0</v>
      </c>
      <c r="K2324" s="11"/>
      <c r="L2324" s="11"/>
      <c r="M2324" s="11"/>
    </row>
    <row r="2325" spans="1:13" x14ac:dyDescent="0.2">
      <c r="A2325" s="11"/>
      <c r="B2325" s="11"/>
      <c r="C2325" s="11"/>
      <c r="D2325" s="30"/>
      <c r="E2325" s="11"/>
      <c r="F2325" s="11"/>
      <c r="G2325" s="11"/>
      <c r="H2325" s="11"/>
      <c r="I2325" s="11"/>
      <c r="J2325" s="16" t="s">
        <v>1418</v>
      </c>
      <c r="K2325" s="17">
        <f>SUM(J2323:J2324)*1</f>
        <v>20</v>
      </c>
      <c r="L2325" s="15">
        <v>75.72</v>
      </c>
      <c r="M2325" s="17">
        <f>ROUND(K2325*L2325,2)</f>
        <v>1514.4</v>
      </c>
    </row>
    <row r="2326" spans="1:13" ht="1" customHeight="1" x14ac:dyDescent="0.2">
      <c r="A2326" s="18"/>
      <c r="B2326" s="18"/>
      <c r="C2326" s="18"/>
      <c r="D2326" s="31"/>
      <c r="E2326" s="18"/>
      <c r="F2326" s="18"/>
      <c r="G2326" s="18"/>
      <c r="H2326" s="18"/>
      <c r="I2326" s="18"/>
      <c r="J2326" s="18"/>
      <c r="K2326" s="18"/>
      <c r="L2326" s="18"/>
      <c r="M2326" s="18"/>
    </row>
    <row r="2327" spans="1:13" x14ac:dyDescent="0.2">
      <c r="A2327" s="11"/>
      <c r="B2327" s="11"/>
      <c r="C2327" s="11"/>
      <c r="D2327" s="30"/>
      <c r="E2327" s="11"/>
      <c r="F2327" s="11"/>
      <c r="G2327" s="11"/>
      <c r="H2327" s="11"/>
      <c r="I2327" s="11"/>
      <c r="J2327" s="16" t="s">
        <v>1419</v>
      </c>
      <c r="K2327" s="15">
        <v>1</v>
      </c>
      <c r="L2327" s="17">
        <f>M2315+M2321</f>
        <v>4191.8999999999996</v>
      </c>
      <c r="M2327" s="17">
        <f>ROUND(K2327*L2327,2)</f>
        <v>4191.8999999999996</v>
      </c>
    </row>
    <row r="2328" spans="1:13" ht="1" customHeight="1" x14ac:dyDescent="0.2">
      <c r="A2328" s="18"/>
      <c r="B2328" s="18"/>
      <c r="C2328" s="18"/>
      <c r="D2328" s="31"/>
      <c r="E2328" s="18"/>
      <c r="F2328" s="18"/>
      <c r="G2328" s="18"/>
      <c r="H2328" s="18"/>
      <c r="I2328" s="18"/>
      <c r="J2328" s="18"/>
      <c r="K2328" s="18"/>
      <c r="L2328" s="18"/>
      <c r="M2328" s="18"/>
    </row>
    <row r="2329" spans="1:13" x14ac:dyDescent="0.2">
      <c r="A2329" s="11"/>
      <c r="B2329" s="11"/>
      <c r="C2329" s="11"/>
      <c r="D2329" s="30"/>
      <c r="E2329" s="11"/>
      <c r="F2329" s="11"/>
      <c r="G2329" s="11"/>
      <c r="H2329" s="11"/>
      <c r="I2329" s="11"/>
      <c r="J2329" s="16" t="s">
        <v>1420</v>
      </c>
      <c r="K2329" s="25">
        <v>1</v>
      </c>
      <c r="L2329" s="17">
        <f>M2291+M2314</f>
        <v>38429.85</v>
      </c>
      <c r="M2329" s="17">
        <f>ROUND(K2329*L2329,2)</f>
        <v>38429.85</v>
      </c>
    </row>
    <row r="2330" spans="1:13" ht="1" customHeight="1" x14ac:dyDescent="0.2">
      <c r="A2330" s="18"/>
      <c r="B2330" s="18"/>
      <c r="C2330" s="18"/>
      <c r="D2330" s="31"/>
      <c r="E2330" s="18"/>
      <c r="F2330" s="18"/>
      <c r="G2330" s="18"/>
      <c r="H2330" s="18"/>
      <c r="I2330" s="18"/>
      <c r="J2330" s="18"/>
      <c r="K2330" s="18"/>
      <c r="L2330" s="18"/>
      <c r="M2330" s="18"/>
    </row>
    <row r="2331" spans="1:13" x14ac:dyDescent="0.2">
      <c r="A2331" s="2" t="s">
        <v>1421</v>
      </c>
      <c r="B2331" s="2" t="s">
        <v>14</v>
      </c>
      <c r="C2331" s="2" t="s">
        <v>15</v>
      </c>
      <c r="D2331" s="28" t="s">
        <v>1422</v>
      </c>
      <c r="E2331" s="3"/>
      <c r="F2331" s="3"/>
      <c r="G2331" s="3"/>
      <c r="H2331" s="3"/>
      <c r="I2331" s="3"/>
      <c r="J2331" s="3"/>
      <c r="K2331" s="4">
        <f>K2368</f>
        <v>1</v>
      </c>
      <c r="L2331" s="5">
        <f>L2368</f>
        <v>40199.360000000001</v>
      </c>
      <c r="M2331" s="5">
        <f>M2368</f>
        <v>40199.360000000001</v>
      </c>
    </row>
    <row r="2332" spans="1:13" x14ac:dyDescent="0.2">
      <c r="A2332" s="6" t="s">
        <v>1423</v>
      </c>
      <c r="B2332" s="6" t="s">
        <v>14</v>
      </c>
      <c r="C2332" s="6" t="s">
        <v>15</v>
      </c>
      <c r="D2332" s="29" t="s">
        <v>1099</v>
      </c>
      <c r="E2332" s="7"/>
      <c r="F2332" s="7"/>
      <c r="G2332" s="7"/>
      <c r="H2332" s="7"/>
      <c r="I2332" s="7"/>
      <c r="J2332" s="7"/>
      <c r="K2332" s="8">
        <f>K2339</f>
        <v>1</v>
      </c>
      <c r="L2332" s="8">
        <f>L2339</f>
        <v>12349.68</v>
      </c>
      <c r="M2332" s="8">
        <f>M2339</f>
        <v>12349.68</v>
      </c>
    </row>
    <row r="2333" spans="1:13" x14ac:dyDescent="0.2">
      <c r="A2333" s="9" t="s">
        <v>1424</v>
      </c>
      <c r="B2333" s="10" t="s">
        <v>20</v>
      </c>
      <c r="C2333" s="10" t="s">
        <v>1111</v>
      </c>
      <c r="D2333" s="13" t="s">
        <v>1425</v>
      </c>
      <c r="E2333" s="11"/>
      <c r="F2333" s="11"/>
      <c r="G2333" s="11"/>
      <c r="H2333" s="11"/>
      <c r="I2333" s="11"/>
      <c r="J2333" s="11"/>
      <c r="K2333" s="12">
        <f>K2337</f>
        <v>700.89</v>
      </c>
      <c r="L2333" s="12">
        <f>L2337</f>
        <v>17.62</v>
      </c>
      <c r="M2333" s="12">
        <f>M2337</f>
        <v>12349.68</v>
      </c>
    </row>
    <row r="2334" spans="1:13" ht="132" x14ac:dyDescent="0.2">
      <c r="A2334" s="11"/>
      <c r="B2334" s="11"/>
      <c r="C2334" s="11"/>
      <c r="D2334" s="13" t="s">
        <v>1426</v>
      </c>
      <c r="E2334" s="11"/>
      <c r="F2334" s="11"/>
      <c r="G2334" s="11"/>
      <c r="H2334" s="11"/>
      <c r="I2334" s="11"/>
      <c r="J2334" s="11"/>
      <c r="K2334" s="11"/>
      <c r="L2334" s="11"/>
      <c r="M2334" s="11"/>
    </row>
    <row r="2335" spans="1:13" x14ac:dyDescent="0.2">
      <c r="A2335" s="11"/>
      <c r="B2335" s="11"/>
      <c r="C2335" s="11"/>
      <c r="D2335" s="30"/>
      <c r="E2335" s="10" t="s">
        <v>1427</v>
      </c>
      <c r="F2335" s="14">
        <v>1</v>
      </c>
      <c r="G2335" s="15">
        <v>700.89</v>
      </c>
      <c r="H2335" s="15">
        <v>0</v>
      </c>
      <c r="I2335" s="15">
        <v>0</v>
      </c>
      <c r="J2335" s="12">
        <f>OR(F2335&lt;&gt;0,G2335&lt;&gt;0,H2335&lt;&gt;0,I2335&lt;&gt;0)*(F2335 + (F2335 = 0))*(G2335 + (G2335 = 0))*(H2335 + (H2335 = 0))*(I2335 + (I2335 = 0))</f>
        <v>700.89</v>
      </c>
      <c r="K2335" s="11"/>
      <c r="L2335" s="11"/>
      <c r="M2335" s="11"/>
    </row>
    <row r="2336" spans="1:13" x14ac:dyDescent="0.2">
      <c r="A2336" s="11"/>
      <c r="B2336" s="11"/>
      <c r="C2336" s="11"/>
      <c r="D2336" s="30"/>
      <c r="E2336" s="10" t="s">
        <v>15</v>
      </c>
      <c r="F2336" s="14"/>
      <c r="G2336" s="15"/>
      <c r="H2336" s="15"/>
      <c r="I2336" s="15"/>
      <c r="J2336" s="12">
        <f>OR(F2336&lt;&gt;0,G2336&lt;&gt;0,H2336&lt;&gt;0,I2336&lt;&gt;0)*(F2336 + (F2336 = 0))*(G2336 + (G2336 = 0))*(H2336 + (H2336 = 0))*(I2336 + (I2336 = 0))</f>
        <v>0</v>
      </c>
      <c r="K2336" s="11"/>
      <c r="L2336" s="11"/>
      <c r="M2336" s="11"/>
    </row>
    <row r="2337" spans="1:13" x14ac:dyDescent="0.2">
      <c r="A2337" s="11"/>
      <c r="B2337" s="11"/>
      <c r="C2337" s="11"/>
      <c r="D2337" s="30"/>
      <c r="E2337" s="11"/>
      <c r="F2337" s="11"/>
      <c r="G2337" s="11"/>
      <c r="H2337" s="11"/>
      <c r="I2337" s="11"/>
      <c r="J2337" s="16" t="s">
        <v>1428</v>
      </c>
      <c r="K2337" s="17">
        <f>SUM(J2335:J2336)*1</f>
        <v>700.89</v>
      </c>
      <c r="L2337" s="15">
        <v>17.62</v>
      </c>
      <c r="M2337" s="17">
        <f>ROUND(K2337*L2337,2)</f>
        <v>12349.68</v>
      </c>
    </row>
    <row r="2338" spans="1:13" ht="1" customHeight="1" x14ac:dyDescent="0.2">
      <c r="A2338" s="18"/>
      <c r="B2338" s="18"/>
      <c r="C2338" s="18"/>
      <c r="D2338" s="31"/>
      <c r="E2338" s="18"/>
      <c r="F2338" s="18"/>
      <c r="G2338" s="18"/>
      <c r="H2338" s="18"/>
      <c r="I2338" s="18"/>
      <c r="J2338" s="18"/>
      <c r="K2338" s="18"/>
      <c r="L2338" s="18"/>
      <c r="M2338" s="18"/>
    </row>
    <row r="2339" spans="1:13" x14ac:dyDescent="0.2">
      <c r="A2339" s="11"/>
      <c r="B2339" s="11"/>
      <c r="C2339" s="11"/>
      <c r="D2339" s="30"/>
      <c r="E2339" s="11"/>
      <c r="F2339" s="11"/>
      <c r="G2339" s="11"/>
      <c r="H2339" s="11"/>
      <c r="I2339" s="11"/>
      <c r="J2339" s="16" t="s">
        <v>1429</v>
      </c>
      <c r="K2339" s="15">
        <v>1</v>
      </c>
      <c r="L2339" s="17">
        <f>M2333</f>
        <v>12349.68</v>
      </c>
      <c r="M2339" s="17">
        <f>ROUND(K2339*L2339,2)</f>
        <v>12349.68</v>
      </c>
    </row>
    <row r="2340" spans="1:13" ht="1" customHeight="1" x14ac:dyDescent="0.2">
      <c r="A2340" s="18"/>
      <c r="B2340" s="18"/>
      <c r="C2340" s="18"/>
      <c r="D2340" s="31"/>
      <c r="E2340" s="18"/>
      <c r="F2340" s="18"/>
      <c r="G2340" s="18"/>
      <c r="H2340" s="18"/>
      <c r="I2340" s="18"/>
      <c r="J2340" s="18"/>
      <c r="K2340" s="18"/>
      <c r="L2340" s="18"/>
      <c r="M2340" s="18"/>
    </row>
    <row r="2341" spans="1:13" x14ac:dyDescent="0.2">
      <c r="A2341" s="6" t="s">
        <v>1430</v>
      </c>
      <c r="B2341" s="6" t="s">
        <v>14</v>
      </c>
      <c r="C2341" s="6" t="s">
        <v>15</v>
      </c>
      <c r="D2341" s="29" t="s">
        <v>1118</v>
      </c>
      <c r="E2341" s="7"/>
      <c r="F2341" s="7"/>
      <c r="G2341" s="7"/>
      <c r="H2341" s="7"/>
      <c r="I2341" s="7"/>
      <c r="J2341" s="7"/>
      <c r="K2341" s="8">
        <f>K2366</f>
        <v>1</v>
      </c>
      <c r="L2341" s="8">
        <f>L2366</f>
        <v>27849.68</v>
      </c>
      <c r="M2341" s="8">
        <f>M2366</f>
        <v>27849.68</v>
      </c>
    </row>
    <row r="2342" spans="1:13" x14ac:dyDescent="0.2">
      <c r="A2342" s="9" t="s">
        <v>1424</v>
      </c>
      <c r="B2342" s="10" t="s">
        <v>20</v>
      </c>
      <c r="C2342" s="10" t="s">
        <v>1111</v>
      </c>
      <c r="D2342" s="13" t="s">
        <v>1425</v>
      </c>
      <c r="E2342" s="11"/>
      <c r="F2342" s="11"/>
      <c r="G2342" s="11"/>
      <c r="H2342" s="11"/>
      <c r="I2342" s="11"/>
      <c r="J2342" s="11"/>
      <c r="K2342" s="12">
        <f>K2346</f>
        <v>458.6</v>
      </c>
      <c r="L2342" s="12">
        <f>L2346</f>
        <v>18.71</v>
      </c>
      <c r="M2342" s="12">
        <f>M2346</f>
        <v>8580.41</v>
      </c>
    </row>
    <row r="2343" spans="1:13" ht="132" x14ac:dyDescent="0.2">
      <c r="A2343" s="11"/>
      <c r="B2343" s="11"/>
      <c r="C2343" s="11"/>
      <c r="D2343" s="13" t="s">
        <v>1426</v>
      </c>
      <c r="E2343" s="11"/>
      <c r="F2343" s="11"/>
      <c r="G2343" s="11"/>
      <c r="H2343" s="11"/>
      <c r="I2343" s="11"/>
      <c r="J2343" s="11"/>
      <c r="K2343" s="11"/>
      <c r="L2343" s="11"/>
      <c r="M2343" s="11"/>
    </row>
    <row r="2344" spans="1:13" x14ac:dyDescent="0.2">
      <c r="A2344" s="11"/>
      <c r="B2344" s="11"/>
      <c r="C2344" s="11"/>
      <c r="D2344" s="30"/>
      <c r="E2344" s="10" t="s">
        <v>1427</v>
      </c>
      <c r="F2344" s="14">
        <v>1</v>
      </c>
      <c r="G2344" s="15">
        <v>458.6</v>
      </c>
      <c r="H2344" s="15">
        <v>0</v>
      </c>
      <c r="I2344" s="15">
        <v>0</v>
      </c>
      <c r="J2344" s="12">
        <f>OR(F2344&lt;&gt;0,G2344&lt;&gt;0,H2344&lt;&gt;0,I2344&lt;&gt;0)*(F2344 + (F2344 = 0))*(G2344 + (G2344 = 0))*(H2344 + (H2344 = 0))*(I2344 + (I2344 = 0))</f>
        <v>458.6</v>
      </c>
      <c r="K2344" s="11"/>
      <c r="L2344" s="11"/>
      <c r="M2344" s="11"/>
    </row>
    <row r="2345" spans="1:13" x14ac:dyDescent="0.2">
      <c r="A2345" s="11"/>
      <c r="B2345" s="11"/>
      <c r="C2345" s="11"/>
      <c r="D2345" s="30"/>
      <c r="E2345" s="10" t="s">
        <v>15</v>
      </c>
      <c r="F2345" s="14"/>
      <c r="G2345" s="15"/>
      <c r="H2345" s="15"/>
      <c r="I2345" s="15"/>
      <c r="J2345" s="12">
        <f>OR(F2345&lt;&gt;0,G2345&lt;&gt;0,H2345&lt;&gt;0,I2345&lt;&gt;0)*(F2345 + (F2345 = 0))*(G2345 + (G2345 = 0))*(H2345 + (H2345 = 0))*(I2345 + (I2345 = 0))</f>
        <v>0</v>
      </c>
      <c r="K2345" s="11"/>
      <c r="L2345" s="11"/>
      <c r="M2345" s="11"/>
    </row>
    <row r="2346" spans="1:13" x14ac:dyDescent="0.2">
      <c r="A2346" s="11"/>
      <c r="B2346" s="11"/>
      <c r="C2346" s="11"/>
      <c r="D2346" s="30"/>
      <c r="E2346" s="11"/>
      <c r="F2346" s="11"/>
      <c r="G2346" s="11"/>
      <c r="H2346" s="11"/>
      <c r="I2346" s="11"/>
      <c r="J2346" s="16" t="s">
        <v>1428</v>
      </c>
      <c r="K2346" s="17">
        <f>SUM(J2344:J2345)*1</f>
        <v>458.6</v>
      </c>
      <c r="L2346" s="15">
        <v>18.71</v>
      </c>
      <c r="M2346" s="17">
        <f>ROUND(K2346*L2346,2)</f>
        <v>8580.41</v>
      </c>
    </row>
    <row r="2347" spans="1:13" ht="1" customHeight="1" x14ac:dyDescent="0.2">
      <c r="A2347" s="18"/>
      <c r="B2347" s="18"/>
      <c r="C2347" s="18"/>
      <c r="D2347" s="31"/>
      <c r="E2347" s="18"/>
      <c r="F2347" s="18"/>
      <c r="G2347" s="18"/>
      <c r="H2347" s="18"/>
      <c r="I2347" s="18"/>
      <c r="J2347" s="18"/>
      <c r="K2347" s="18"/>
      <c r="L2347" s="18"/>
      <c r="M2347" s="18"/>
    </row>
    <row r="2348" spans="1:13" x14ac:dyDescent="0.2">
      <c r="A2348" s="9" t="s">
        <v>1431</v>
      </c>
      <c r="B2348" s="10" t="s">
        <v>20</v>
      </c>
      <c r="C2348" s="10" t="s">
        <v>1111</v>
      </c>
      <c r="D2348" s="13" t="s">
        <v>1432</v>
      </c>
      <c r="E2348" s="11"/>
      <c r="F2348" s="11"/>
      <c r="G2348" s="11"/>
      <c r="H2348" s="11"/>
      <c r="I2348" s="11"/>
      <c r="J2348" s="11"/>
      <c r="K2348" s="12">
        <f>K2352</f>
        <v>82</v>
      </c>
      <c r="L2348" s="12">
        <f>L2352</f>
        <v>125.24</v>
      </c>
      <c r="M2348" s="12">
        <f>M2352</f>
        <v>10269.68</v>
      </c>
    </row>
    <row r="2349" spans="1:13" ht="108" x14ac:dyDescent="0.2">
      <c r="A2349" s="11"/>
      <c r="B2349" s="11"/>
      <c r="C2349" s="11"/>
      <c r="D2349" s="13" t="s">
        <v>1433</v>
      </c>
      <c r="E2349" s="11"/>
      <c r="F2349" s="11"/>
      <c r="G2349" s="11"/>
      <c r="H2349" s="11"/>
      <c r="I2349" s="11"/>
      <c r="J2349" s="11"/>
      <c r="K2349" s="11"/>
      <c r="L2349" s="11"/>
      <c r="M2349" s="11"/>
    </row>
    <row r="2350" spans="1:13" x14ac:dyDescent="0.2">
      <c r="A2350" s="11"/>
      <c r="B2350" s="11"/>
      <c r="C2350" s="11"/>
      <c r="D2350" s="30"/>
      <c r="E2350" s="10" t="s">
        <v>1434</v>
      </c>
      <c r="F2350" s="14">
        <v>1</v>
      </c>
      <c r="G2350" s="15">
        <v>82</v>
      </c>
      <c r="H2350" s="15">
        <v>0</v>
      </c>
      <c r="I2350" s="15">
        <v>0</v>
      </c>
      <c r="J2350" s="12">
        <f>OR(F2350&lt;&gt;0,G2350&lt;&gt;0,H2350&lt;&gt;0,I2350&lt;&gt;0)*(F2350 + (F2350 = 0))*(G2350 + (G2350 = 0))*(H2350 + (H2350 = 0))*(I2350 + (I2350 = 0))</f>
        <v>82</v>
      </c>
      <c r="K2350" s="11"/>
      <c r="L2350" s="11"/>
      <c r="M2350" s="11"/>
    </row>
    <row r="2351" spans="1:13" x14ac:dyDescent="0.2">
      <c r="A2351" s="11"/>
      <c r="B2351" s="11"/>
      <c r="C2351" s="11"/>
      <c r="D2351" s="30"/>
      <c r="E2351" s="10" t="s">
        <v>15</v>
      </c>
      <c r="F2351" s="14"/>
      <c r="G2351" s="15"/>
      <c r="H2351" s="15"/>
      <c r="I2351" s="15"/>
      <c r="J2351" s="12">
        <f>OR(F2351&lt;&gt;0,G2351&lt;&gt;0,H2351&lt;&gt;0,I2351&lt;&gt;0)*(F2351 + (F2351 = 0))*(G2351 + (G2351 = 0))*(H2351 + (H2351 = 0))*(I2351 + (I2351 = 0))</f>
        <v>0</v>
      </c>
      <c r="K2351" s="11"/>
      <c r="L2351" s="11"/>
      <c r="M2351" s="11"/>
    </row>
    <row r="2352" spans="1:13" x14ac:dyDescent="0.2">
      <c r="A2352" s="11"/>
      <c r="B2352" s="11"/>
      <c r="C2352" s="11"/>
      <c r="D2352" s="30"/>
      <c r="E2352" s="11"/>
      <c r="F2352" s="11"/>
      <c r="G2352" s="11"/>
      <c r="H2352" s="11"/>
      <c r="I2352" s="11"/>
      <c r="J2352" s="16" t="s">
        <v>1435</v>
      </c>
      <c r="K2352" s="17">
        <f>SUM(J2350:J2351)*1</f>
        <v>82</v>
      </c>
      <c r="L2352" s="15">
        <v>125.24</v>
      </c>
      <c r="M2352" s="17">
        <f>ROUND(K2352*L2352,2)</f>
        <v>10269.68</v>
      </c>
    </row>
    <row r="2353" spans="1:13" ht="1" customHeight="1" x14ac:dyDescent="0.2">
      <c r="A2353" s="18"/>
      <c r="B2353" s="18"/>
      <c r="C2353" s="18"/>
      <c r="D2353" s="31"/>
      <c r="E2353" s="18"/>
      <c r="F2353" s="18"/>
      <c r="G2353" s="18"/>
      <c r="H2353" s="18"/>
      <c r="I2353" s="18"/>
      <c r="J2353" s="18"/>
      <c r="K2353" s="18"/>
      <c r="L2353" s="18"/>
      <c r="M2353" s="18"/>
    </row>
    <row r="2354" spans="1:13" x14ac:dyDescent="0.2">
      <c r="A2354" s="9" t="s">
        <v>1436</v>
      </c>
      <c r="B2354" s="10" t="s">
        <v>20</v>
      </c>
      <c r="C2354" s="10" t="s">
        <v>1210</v>
      </c>
      <c r="D2354" s="13" t="s">
        <v>1437</v>
      </c>
      <c r="E2354" s="11"/>
      <c r="F2354" s="11"/>
      <c r="G2354" s="11"/>
      <c r="H2354" s="11"/>
      <c r="I2354" s="11"/>
      <c r="J2354" s="11"/>
      <c r="K2354" s="12">
        <f>K2358</f>
        <v>16.399999999999999</v>
      </c>
      <c r="L2354" s="12">
        <f>L2358</f>
        <v>63.28</v>
      </c>
      <c r="M2354" s="12">
        <f>M2358</f>
        <v>1037.79</v>
      </c>
    </row>
    <row r="2355" spans="1:13" ht="132" x14ac:dyDescent="0.2">
      <c r="A2355" s="11"/>
      <c r="B2355" s="11"/>
      <c r="C2355" s="11"/>
      <c r="D2355" s="13" t="s">
        <v>1438</v>
      </c>
      <c r="E2355" s="11"/>
      <c r="F2355" s="11"/>
      <c r="G2355" s="11"/>
      <c r="H2355" s="11"/>
      <c r="I2355" s="11"/>
      <c r="J2355" s="11"/>
      <c r="K2355" s="11"/>
      <c r="L2355" s="11"/>
      <c r="M2355" s="11"/>
    </row>
    <row r="2356" spans="1:13" x14ac:dyDescent="0.2">
      <c r="A2356" s="11"/>
      <c r="B2356" s="11"/>
      <c r="C2356" s="11"/>
      <c r="D2356" s="30"/>
      <c r="E2356" s="10" t="s">
        <v>1434</v>
      </c>
      <c r="F2356" s="14">
        <v>1</v>
      </c>
      <c r="G2356" s="15">
        <v>82</v>
      </c>
      <c r="H2356" s="15">
        <v>0</v>
      </c>
      <c r="I2356" s="15">
        <v>0.2</v>
      </c>
      <c r="J2356" s="12">
        <f>OR(F2356&lt;&gt;0,G2356&lt;&gt;0,H2356&lt;&gt;0,I2356&lt;&gt;0)*(F2356 + (F2356 = 0))*(G2356 + (G2356 = 0))*(H2356 + (H2356 = 0))*(I2356 + (I2356 = 0))</f>
        <v>16.399999999999999</v>
      </c>
      <c r="K2356" s="11"/>
      <c r="L2356" s="11"/>
      <c r="M2356" s="11"/>
    </row>
    <row r="2357" spans="1:13" x14ac:dyDescent="0.2">
      <c r="A2357" s="11"/>
      <c r="B2357" s="11"/>
      <c r="C2357" s="11"/>
      <c r="D2357" s="30"/>
      <c r="E2357" s="10" t="s">
        <v>15</v>
      </c>
      <c r="F2357" s="14"/>
      <c r="G2357" s="15"/>
      <c r="H2357" s="15"/>
      <c r="I2357" s="15"/>
      <c r="J2357" s="12">
        <f>OR(F2357&lt;&gt;0,G2357&lt;&gt;0,H2357&lt;&gt;0,I2357&lt;&gt;0)*(F2357 + (F2357 = 0))*(G2357 + (G2357 = 0))*(H2357 + (H2357 = 0))*(I2357 + (I2357 = 0))</f>
        <v>0</v>
      </c>
      <c r="K2357" s="11"/>
      <c r="L2357" s="11"/>
      <c r="M2357" s="11"/>
    </row>
    <row r="2358" spans="1:13" x14ac:dyDescent="0.2">
      <c r="A2358" s="11"/>
      <c r="B2358" s="11"/>
      <c r="C2358" s="11"/>
      <c r="D2358" s="30"/>
      <c r="E2358" s="11"/>
      <c r="F2358" s="11"/>
      <c r="G2358" s="11"/>
      <c r="H2358" s="11"/>
      <c r="I2358" s="11"/>
      <c r="J2358" s="16" t="s">
        <v>1439</v>
      </c>
      <c r="K2358" s="17">
        <f>SUM(J2356:J2357)*1</f>
        <v>16.399999999999999</v>
      </c>
      <c r="L2358" s="15">
        <v>63.28</v>
      </c>
      <c r="M2358" s="17">
        <f>ROUND(K2358*L2358,2)</f>
        <v>1037.79</v>
      </c>
    </row>
    <row r="2359" spans="1:13" ht="1" customHeight="1" x14ac:dyDescent="0.2">
      <c r="A2359" s="18"/>
      <c r="B2359" s="18"/>
      <c r="C2359" s="18"/>
      <c r="D2359" s="31"/>
      <c r="E2359" s="18"/>
      <c r="F2359" s="18"/>
      <c r="G2359" s="18"/>
      <c r="H2359" s="18"/>
      <c r="I2359" s="18"/>
      <c r="J2359" s="18"/>
      <c r="K2359" s="18"/>
      <c r="L2359" s="18"/>
      <c r="M2359" s="18"/>
    </row>
    <row r="2360" spans="1:13" x14ac:dyDescent="0.2">
      <c r="A2360" s="9" t="s">
        <v>1440</v>
      </c>
      <c r="B2360" s="10" t="s">
        <v>20</v>
      </c>
      <c r="C2360" s="10" t="s">
        <v>1210</v>
      </c>
      <c r="D2360" s="13" t="s">
        <v>1441</v>
      </c>
      <c r="E2360" s="11"/>
      <c r="F2360" s="11"/>
      <c r="G2360" s="11"/>
      <c r="H2360" s="11"/>
      <c r="I2360" s="11"/>
      <c r="J2360" s="11"/>
      <c r="K2360" s="12">
        <f>K2364</f>
        <v>20</v>
      </c>
      <c r="L2360" s="12">
        <f>L2364</f>
        <v>398.09</v>
      </c>
      <c r="M2360" s="12">
        <f>M2364</f>
        <v>7961.8</v>
      </c>
    </row>
    <row r="2361" spans="1:13" ht="168" x14ac:dyDescent="0.2">
      <c r="A2361" s="11"/>
      <c r="B2361" s="11"/>
      <c r="C2361" s="11"/>
      <c r="D2361" s="13" t="s">
        <v>1442</v>
      </c>
      <c r="E2361" s="11"/>
      <c r="F2361" s="11"/>
      <c r="G2361" s="11"/>
      <c r="H2361" s="11"/>
      <c r="I2361" s="11"/>
      <c r="J2361" s="11"/>
      <c r="K2361" s="11"/>
      <c r="L2361" s="11"/>
      <c r="M2361" s="11"/>
    </row>
    <row r="2362" spans="1:13" x14ac:dyDescent="0.2">
      <c r="A2362" s="11"/>
      <c r="B2362" s="11"/>
      <c r="C2362" s="11"/>
      <c r="D2362" s="30"/>
      <c r="E2362" s="10" t="s">
        <v>1443</v>
      </c>
      <c r="F2362" s="14">
        <v>1</v>
      </c>
      <c r="G2362" s="15">
        <v>20</v>
      </c>
      <c r="H2362" s="15">
        <v>0</v>
      </c>
      <c r="I2362" s="15">
        <v>0</v>
      </c>
      <c r="J2362" s="12">
        <f>OR(F2362&lt;&gt;0,G2362&lt;&gt;0,H2362&lt;&gt;0,I2362&lt;&gt;0)*(F2362 + (F2362 = 0))*(G2362 + (G2362 = 0))*(H2362 + (H2362 = 0))*(I2362 + (I2362 = 0))</f>
        <v>20</v>
      </c>
      <c r="K2362" s="11"/>
      <c r="L2362" s="11"/>
      <c r="M2362" s="11"/>
    </row>
    <row r="2363" spans="1:13" x14ac:dyDescent="0.2">
      <c r="A2363" s="11"/>
      <c r="B2363" s="11"/>
      <c r="C2363" s="11"/>
      <c r="D2363" s="30"/>
      <c r="E2363" s="10" t="s">
        <v>15</v>
      </c>
      <c r="F2363" s="14"/>
      <c r="G2363" s="15"/>
      <c r="H2363" s="15"/>
      <c r="I2363" s="15"/>
      <c r="J2363" s="12">
        <f>OR(F2363&lt;&gt;0,G2363&lt;&gt;0,H2363&lt;&gt;0,I2363&lt;&gt;0)*(F2363 + (F2363 = 0))*(G2363 + (G2363 = 0))*(H2363 + (H2363 = 0))*(I2363 + (I2363 = 0))</f>
        <v>0</v>
      </c>
      <c r="K2363" s="11"/>
      <c r="L2363" s="11"/>
      <c r="M2363" s="11"/>
    </row>
    <row r="2364" spans="1:13" x14ac:dyDescent="0.2">
      <c r="A2364" s="11"/>
      <c r="B2364" s="11"/>
      <c r="C2364" s="11"/>
      <c r="D2364" s="30"/>
      <c r="E2364" s="11"/>
      <c r="F2364" s="11"/>
      <c r="G2364" s="11"/>
      <c r="H2364" s="11"/>
      <c r="I2364" s="11"/>
      <c r="J2364" s="16" t="s">
        <v>1444</v>
      </c>
      <c r="K2364" s="17">
        <f>SUM(J2362:J2363)*1</f>
        <v>20</v>
      </c>
      <c r="L2364" s="15">
        <v>398.09</v>
      </c>
      <c r="M2364" s="17">
        <f>ROUND(K2364*L2364,2)</f>
        <v>7961.8</v>
      </c>
    </row>
    <row r="2365" spans="1:13" ht="1" customHeight="1" x14ac:dyDescent="0.2">
      <c r="A2365" s="18"/>
      <c r="B2365" s="18"/>
      <c r="C2365" s="18"/>
      <c r="D2365" s="31"/>
      <c r="E2365" s="18"/>
      <c r="F2365" s="18"/>
      <c r="G2365" s="18"/>
      <c r="H2365" s="18"/>
      <c r="I2365" s="18"/>
      <c r="J2365" s="18"/>
      <c r="K2365" s="18"/>
      <c r="L2365" s="18"/>
      <c r="M2365" s="18"/>
    </row>
    <row r="2366" spans="1:13" x14ac:dyDescent="0.2">
      <c r="A2366" s="11"/>
      <c r="B2366" s="11"/>
      <c r="C2366" s="11"/>
      <c r="D2366" s="30"/>
      <c r="E2366" s="11"/>
      <c r="F2366" s="11"/>
      <c r="G2366" s="11"/>
      <c r="H2366" s="11"/>
      <c r="I2366" s="11"/>
      <c r="J2366" s="16" t="s">
        <v>1445</v>
      </c>
      <c r="K2366" s="15">
        <v>1</v>
      </c>
      <c r="L2366" s="17">
        <f>M2342+M2348+M2354+M2360</f>
        <v>27849.68</v>
      </c>
      <c r="M2366" s="17">
        <f>ROUND(K2366*L2366,2)</f>
        <v>27849.68</v>
      </c>
    </row>
    <row r="2367" spans="1:13" ht="1" customHeight="1" x14ac:dyDescent="0.2">
      <c r="A2367" s="18"/>
      <c r="B2367" s="18"/>
      <c r="C2367" s="18"/>
      <c r="D2367" s="31"/>
      <c r="E2367" s="18"/>
      <c r="F2367" s="18"/>
      <c r="G2367" s="18"/>
      <c r="H2367" s="18"/>
      <c r="I2367" s="18"/>
      <c r="J2367" s="18"/>
      <c r="K2367" s="18"/>
      <c r="L2367" s="18"/>
      <c r="M2367" s="18"/>
    </row>
    <row r="2368" spans="1:13" x14ac:dyDescent="0.2">
      <c r="A2368" s="11"/>
      <c r="B2368" s="11"/>
      <c r="C2368" s="11"/>
      <c r="D2368" s="30"/>
      <c r="E2368" s="11"/>
      <c r="F2368" s="11"/>
      <c r="G2368" s="11"/>
      <c r="H2368" s="11"/>
      <c r="I2368" s="11"/>
      <c r="J2368" s="16" t="s">
        <v>1446</v>
      </c>
      <c r="K2368" s="25">
        <v>1</v>
      </c>
      <c r="L2368" s="17">
        <f>M2332+M2341</f>
        <v>40199.360000000001</v>
      </c>
      <c r="M2368" s="17">
        <f>ROUND(K2368*L2368,2)</f>
        <v>40199.360000000001</v>
      </c>
    </row>
    <row r="2369" spans="1:13" ht="1" customHeight="1" x14ac:dyDescent="0.2">
      <c r="A2369" s="18"/>
      <c r="B2369" s="18"/>
      <c r="C2369" s="18"/>
      <c r="D2369" s="31"/>
      <c r="E2369" s="18"/>
      <c r="F2369" s="18"/>
      <c r="G2369" s="18"/>
      <c r="H2369" s="18"/>
      <c r="I2369" s="18"/>
      <c r="J2369" s="18"/>
      <c r="K2369" s="18"/>
      <c r="L2369" s="18"/>
      <c r="M2369" s="18"/>
    </row>
    <row r="2370" spans="1:13" x14ac:dyDescent="0.2">
      <c r="A2370" s="2" t="s">
        <v>1447</v>
      </c>
      <c r="B2370" s="2" t="s">
        <v>14</v>
      </c>
      <c r="C2370" s="2" t="s">
        <v>15</v>
      </c>
      <c r="D2370" s="28" t="s">
        <v>1448</v>
      </c>
      <c r="E2370" s="3"/>
      <c r="F2370" s="3"/>
      <c r="G2370" s="3"/>
      <c r="H2370" s="3"/>
      <c r="I2370" s="3"/>
      <c r="J2370" s="3"/>
      <c r="K2370" s="4">
        <f>K2413</f>
        <v>1</v>
      </c>
      <c r="L2370" s="5">
        <f>L2413</f>
        <v>13308.47</v>
      </c>
      <c r="M2370" s="5">
        <f>M2413</f>
        <v>13308.47</v>
      </c>
    </row>
    <row r="2371" spans="1:13" x14ac:dyDescent="0.2">
      <c r="A2371" s="6" t="s">
        <v>1449</v>
      </c>
      <c r="B2371" s="6" t="s">
        <v>14</v>
      </c>
      <c r="C2371" s="6" t="s">
        <v>15</v>
      </c>
      <c r="D2371" s="29" t="s">
        <v>1099</v>
      </c>
      <c r="E2371" s="7"/>
      <c r="F2371" s="7"/>
      <c r="G2371" s="7"/>
      <c r="H2371" s="7"/>
      <c r="I2371" s="7"/>
      <c r="J2371" s="7"/>
      <c r="K2371" s="8">
        <f>K2384</f>
        <v>1</v>
      </c>
      <c r="L2371" s="8">
        <f>L2384</f>
        <v>2217.48</v>
      </c>
      <c r="M2371" s="8">
        <f>M2384</f>
        <v>2217.48</v>
      </c>
    </row>
    <row r="2372" spans="1:13" x14ac:dyDescent="0.2">
      <c r="A2372" s="9" t="s">
        <v>1450</v>
      </c>
      <c r="B2372" s="10" t="s">
        <v>20</v>
      </c>
      <c r="C2372" s="10" t="s">
        <v>1111</v>
      </c>
      <c r="D2372" s="13" t="s">
        <v>1451</v>
      </c>
      <c r="E2372" s="11"/>
      <c r="F2372" s="11"/>
      <c r="G2372" s="11"/>
      <c r="H2372" s="11"/>
      <c r="I2372" s="11"/>
      <c r="J2372" s="11"/>
      <c r="K2372" s="12">
        <f>K2376</f>
        <v>4.41</v>
      </c>
      <c r="L2372" s="12">
        <f>L2376</f>
        <v>165.77</v>
      </c>
      <c r="M2372" s="12">
        <f>M2376</f>
        <v>731.05</v>
      </c>
    </row>
    <row r="2373" spans="1:13" ht="240" x14ac:dyDescent="0.2">
      <c r="A2373" s="11"/>
      <c r="B2373" s="11"/>
      <c r="C2373" s="11"/>
      <c r="D2373" s="13" t="s">
        <v>1452</v>
      </c>
      <c r="E2373" s="11"/>
      <c r="F2373" s="11"/>
      <c r="G2373" s="11"/>
      <c r="H2373" s="11"/>
      <c r="I2373" s="11"/>
      <c r="J2373" s="11"/>
      <c r="K2373" s="11"/>
      <c r="L2373" s="11"/>
      <c r="M2373" s="11"/>
    </row>
    <row r="2374" spans="1:13" x14ac:dyDescent="0.2">
      <c r="A2374" s="11"/>
      <c r="B2374" s="11"/>
      <c r="C2374" s="11"/>
      <c r="D2374" s="30"/>
      <c r="E2374" s="10" t="s">
        <v>193</v>
      </c>
      <c r="F2374" s="14">
        <v>1</v>
      </c>
      <c r="G2374" s="15">
        <v>1.8</v>
      </c>
      <c r="H2374" s="15">
        <v>2.4500000000000002</v>
      </c>
      <c r="I2374" s="15">
        <v>0</v>
      </c>
      <c r="J2374" s="12">
        <f>OR(F2374&lt;&gt;0,G2374&lt;&gt;0,H2374&lt;&gt;0,I2374&lt;&gt;0)*(F2374 + (F2374 = 0))*(G2374 + (G2374 = 0))*(H2374 + (H2374 = 0))*(I2374 + (I2374 = 0))</f>
        <v>4.41</v>
      </c>
      <c r="K2374" s="11"/>
      <c r="L2374" s="11"/>
      <c r="M2374" s="11"/>
    </row>
    <row r="2375" spans="1:13" x14ac:dyDescent="0.2">
      <c r="A2375" s="11"/>
      <c r="B2375" s="11"/>
      <c r="C2375" s="11"/>
      <c r="D2375" s="30"/>
      <c r="E2375" s="10" t="s">
        <v>15</v>
      </c>
      <c r="F2375" s="14"/>
      <c r="G2375" s="15"/>
      <c r="H2375" s="15"/>
      <c r="I2375" s="15"/>
      <c r="J2375" s="12">
        <f>OR(F2375&lt;&gt;0,G2375&lt;&gt;0,H2375&lt;&gt;0,I2375&lt;&gt;0)*(F2375 + (F2375 = 0))*(G2375 + (G2375 = 0))*(H2375 + (H2375 = 0))*(I2375 + (I2375 = 0))</f>
        <v>0</v>
      </c>
      <c r="K2375" s="11"/>
      <c r="L2375" s="11"/>
      <c r="M2375" s="11"/>
    </row>
    <row r="2376" spans="1:13" x14ac:dyDescent="0.2">
      <c r="A2376" s="11"/>
      <c r="B2376" s="11"/>
      <c r="C2376" s="11"/>
      <c r="D2376" s="30"/>
      <c r="E2376" s="11"/>
      <c r="F2376" s="11"/>
      <c r="G2376" s="11"/>
      <c r="H2376" s="11"/>
      <c r="I2376" s="11"/>
      <c r="J2376" s="16" t="s">
        <v>1453</v>
      </c>
      <c r="K2376" s="17">
        <f>SUM(J2374:J2375)*1</f>
        <v>4.41</v>
      </c>
      <c r="L2376" s="15">
        <v>165.77</v>
      </c>
      <c r="M2376" s="17">
        <f>ROUND(K2376*L2376,2)</f>
        <v>731.05</v>
      </c>
    </row>
    <row r="2377" spans="1:13" ht="1" customHeight="1" x14ac:dyDescent="0.2">
      <c r="A2377" s="18"/>
      <c r="B2377" s="18"/>
      <c r="C2377" s="18"/>
      <c r="D2377" s="31"/>
      <c r="E2377" s="18"/>
      <c r="F2377" s="18"/>
      <c r="G2377" s="18"/>
      <c r="H2377" s="18"/>
      <c r="I2377" s="18"/>
      <c r="J2377" s="18"/>
      <c r="K2377" s="18"/>
      <c r="L2377" s="18"/>
      <c r="M2377" s="18"/>
    </row>
    <row r="2378" spans="1:13" x14ac:dyDescent="0.2">
      <c r="A2378" s="9" t="s">
        <v>1454</v>
      </c>
      <c r="B2378" s="10" t="s">
        <v>20</v>
      </c>
      <c r="C2378" s="10" t="s">
        <v>148</v>
      </c>
      <c r="D2378" s="13" t="s">
        <v>1455</v>
      </c>
      <c r="E2378" s="11"/>
      <c r="F2378" s="11"/>
      <c r="G2378" s="11"/>
      <c r="H2378" s="11"/>
      <c r="I2378" s="11"/>
      <c r="J2378" s="11"/>
      <c r="K2378" s="12">
        <f>K2382</f>
        <v>367.02</v>
      </c>
      <c r="L2378" s="12">
        <f>L2382</f>
        <v>4.05</v>
      </c>
      <c r="M2378" s="12">
        <f>M2382</f>
        <v>1486.43</v>
      </c>
    </row>
    <row r="2379" spans="1:13" ht="148.25" customHeight="1" x14ac:dyDescent="0.2">
      <c r="A2379" s="11"/>
      <c r="B2379" s="11"/>
      <c r="C2379" s="11"/>
      <c r="D2379" s="13" t="s">
        <v>1456</v>
      </c>
      <c r="E2379" s="11"/>
      <c r="F2379" s="11"/>
      <c r="G2379" s="11"/>
      <c r="H2379" s="11"/>
      <c r="I2379" s="11"/>
      <c r="J2379" s="11"/>
      <c r="K2379" s="11"/>
      <c r="L2379" s="11"/>
      <c r="M2379" s="11"/>
    </row>
    <row r="2380" spans="1:13" x14ac:dyDescent="0.2">
      <c r="A2380" s="11"/>
      <c r="B2380" s="11"/>
      <c r="C2380" s="11"/>
      <c r="D2380" s="30"/>
      <c r="E2380" s="10" t="s">
        <v>1457</v>
      </c>
      <c r="F2380" s="14">
        <v>1</v>
      </c>
      <c r="G2380" s="15">
        <v>367.02</v>
      </c>
      <c r="H2380" s="15">
        <v>0</v>
      </c>
      <c r="I2380" s="15">
        <v>0</v>
      </c>
      <c r="J2380" s="12">
        <f>OR(F2380&lt;&gt;0,G2380&lt;&gt;0,H2380&lt;&gt;0,I2380&lt;&gt;0)*(F2380 + (F2380 = 0))*(G2380 + (G2380 = 0))*(H2380 + (H2380 = 0))*(I2380 + (I2380 = 0))</f>
        <v>367.02</v>
      </c>
      <c r="K2380" s="11"/>
      <c r="L2380" s="11"/>
      <c r="M2380" s="11"/>
    </row>
    <row r="2381" spans="1:13" x14ac:dyDescent="0.2">
      <c r="A2381" s="11"/>
      <c r="B2381" s="11"/>
      <c r="C2381" s="11"/>
      <c r="D2381" s="30"/>
      <c r="E2381" s="10" t="s">
        <v>15</v>
      </c>
      <c r="F2381" s="14"/>
      <c r="G2381" s="15"/>
      <c r="H2381" s="15"/>
      <c r="I2381" s="15"/>
      <c r="J2381" s="12">
        <f>OR(F2381&lt;&gt;0,G2381&lt;&gt;0,H2381&lt;&gt;0,I2381&lt;&gt;0)*(F2381 + (F2381 = 0))*(G2381 + (G2381 = 0))*(H2381 + (H2381 = 0))*(I2381 + (I2381 = 0))</f>
        <v>0</v>
      </c>
      <c r="K2381" s="11"/>
      <c r="L2381" s="11"/>
      <c r="M2381" s="11"/>
    </row>
    <row r="2382" spans="1:13" x14ac:dyDescent="0.2">
      <c r="A2382" s="11"/>
      <c r="B2382" s="11"/>
      <c r="C2382" s="11"/>
      <c r="D2382" s="30"/>
      <c r="E2382" s="11"/>
      <c r="F2382" s="11"/>
      <c r="G2382" s="11"/>
      <c r="H2382" s="11"/>
      <c r="I2382" s="11"/>
      <c r="J2382" s="16" t="s">
        <v>1458</v>
      </c>
      <c r="K2382" s="17">
        <f>SUM(J2380:J2381)*1</f>
        <v>367.02</v>
      </c>
      <c r="L2382" s="15">
        <v>4.05</v>
      </c>
      <c r="M2382" s="17">
        <f>ROUND(K2382*L2382,2)</f>
        <v>1486.43</v>
      </c>
    </row>
    <row r="2383" spans="1:13" ht="1" customHeight="1" x14ac:dyDescent="0.2">
      <c r="A2383" s="18"/>
      <c r="B2383" s="18"/>
      <c r="C2383" s="18"/>
      <c r="D2383" s="31"/>
      <c r="E2383" s="18"/>
      <c r="F2383" s="18"/>
      <c r="G2383" s="18"/>
      <c r="H2383" s="18"/>
      <c r="I2383" s="18"/>
      <c r="J2383" s="18"/>
      <c r="K2383" s="18"/>
      <c r="L2383" s="18"/>
      <c r="M2383" s="18"/>
    </row>
    <row r="2384" spans="1:13" x14ac:dyDescent="0.2">
      <c r="A2384" s="11"/>
      <c r="B2384" s="11"/>
      <c r="C2384" s="11"/>
      <c r="D2384" s="30"/>
      <c r="E2384" s="11"/>
      <c r="F2384" s="11"/>
      <c r="G2384" s="11"/>
      <c r="H2384" s="11"/>
      <c r="I2384" s="11"/>
      <c r="J2384" s="16" t="s">
        <v>1459</v>
      </c>
      <c r="K2384" s="15">
        <v>1</v>
      </c>
      <c r="L2384" s="17">
        <f>M2372+M2378</f>
        <v>2217.48</v>
      </c>
      <c r="M2384" s="17">
        <f>ROUND(K2384*L2384,2)</f>
        <v>2217.48</v>
      </c>
    </row>
    <row r="2385" spans="1:13" ht="1" customHeight="1" x14ac:dyDescent="0.2">
      <c r="A2385" s="18"/>
      <c r="B2385" s="18"/>
      <c r="C2385" s="18"/>
      <c r="D2385" s="31"/>
      <c r="E2385" s="18"/>
      <c r="F2385" s="18"/>
      <c r="G2385" s="18"/>
      <c r="H2385" s="18"/>
      <c r="I2385" s="18"/>
      <c r="J2385" s="18"/>
      <c r="K2385" s="18"/>
      <c r="L2385" s="18"/>
      <c r="M2385" s="18"/>
    </row>
    <row r="2386" spans="1:13" x14ac:dyDescent="0.2">
      <c r="A2386" s="6" t="s">
        <v>1460</v>
      </c>
      <c r="B2386" s="6" t="s">
        <v>14</v>
      </c>
      <c r="C2386" s="6" t="s">
        <v>15</v>
      </c>
      <c r="D2386" s="29" t="s">
        <v>1118</v>
      </c>
      <c r="E2386" s="7"/>
      <c r="F2386" s="7"/>
      <c r="G2386" s="7"/>
      <c r="H2386" s="7"/>
      <c r="I2386" s="7"/>
      <c r="J2386" s="7"/>
      <c r="K2386" s="8">
        <f>K2411</f>
        <v>1</v>
      </c>
      <c r="L2386" s="8">
        <f>L2411</f>
        <v>11090.99</v>
      </c>
      <c r="M2386" s="8">
        <f>M2411</f>
        <v>11090.99</v>
      </c>
    </row>
    <row r="2387" spans="1:13" x14ac:dyDescent="0.2">
      <c r="A2387" s="9" t="s">
        <v>1461</v>
      </c>
      <c r="B2387" s="10" t="s">
        <v>20</v>
      </c>
      <c r="C2387" s="10" t="s">
        <v>1111</v>
      </c>
      <c r="D2387" s="13" t="s">
        <v>1462</v>
      </c>
      <c r="E2387" s="11"/>
      <c r="F2387" s="11"/>
      <c r="G2387" s="11"/>
      <c r="H2387" s="11"/>
      <c r="I2387" s="11"/>
      <c r="J2387" s="11"/>
      <c r="K2387" s="12">
        <f>K2391</f>
        <v>24</v>
      </c>
      <c r="L2387" s="12">
        <f>L2391</f>
        <v>79.040000000000006</v>
      </c>
      <c r="M2387" s="12">
        <f>M2391</f>
        <v>1896.96</v>
      </c>
    </row>
    <row r="2388" spans="1:13" ht="228" x14ac:dyDescent="0.2">
      <c r="A2388" s="11"/>
      <c r="B2388" s="11"/>
      <c r="C2388" s="11"/>
      <c r="D2388" s="13" t="s">
        <v>1463</v>
      </c>
      <c r="E2388" s="11"/>
      <c r="F2388" s="11"/>
      <c r="G2388" s="11"/>
      <c r="H2388" s="11"/>
      <c r="I2388" s="11"/>
      <c r="J2388" s="11"/>
      <c r="K2388" s="11"/>
      <c r="L2388" s="11"/>
      <c r="M2388" s="11"/>
    </row>
    <row r="2389" spans="1:13" x14ac:dyDescent="0.2">
      <c r="A2389" s="11"/>
      <c r="B2389" s="11"/>
      <c r="C2389" s="11"/>
      <c r="D2389" s="30"/>
      <c r="E2389" s="10" t="s">
        <v>1464</v>
      </c>
      <c r="F2389" s="14">
        <v>1</v>
      </c>
      <c r="G2389" s="15">
        <v>20</v>
      </c>
      <c r="H2389" s="15">
        <v>0</v>
      </c>
      <c r="I2389" s="15">
        <v>1.2</v>
      </c>
      <c r="J2389" s="12">
        <f>OR(F2389&lt;&gt;0,G2389&lt;&gt;0,H2389&lt;&gt;0,I2389&lt;&gt;0)*(F2389 + (F2389 = 0))*(G2389 + (G2389 = 0))*(H2389 + (H2389 = 0))*(I2389 + (I2389 = 0))</f>
        <v>24</v>
      </c>
      <c r="K2389" s="11"/>
      <c r="L2389" s="11"/>
      <c r="M2389" s="11"/>
    </row>
    <row r="2390" spans="1:13" x14ac:dyDescent="0.2">
      <c r="A2390" s="11"/>
      <c r="B2390" s="11"/>
      <c r="C2390" s="11"/>
      <c r="D2390" s="30"/>
      <c r="E2390" s="10" t="s">
        <v>15</v>
      </c>
      <c r="F2390" s="14"/>
      <c r="G2390" s="15"/>
      <c r="H2390" s="15"/>
      <c r="I2390" s="15"/>
      <c r="J2390" s="12">
        <f>OR(F2390&lt;&gt;0,G2390&lt;&gt;0,H2390&lt;&gt;0,I2390&lt;&gt;0)*(F2390 + (F2390 = 0))*(G2390 + (G2390 = 0))*(H2390 + (H2390 = 0))*(I2390 + (I2390 = 0))</f>
        <v>0</v>
      </c>
      <c r="K2390" s="11"/>
      <c r="L2390" s="11"/>
      <c r="M2390" s="11"/>
    </row>
    <row r="2391" spans="1:13" x14ac:dyDescent="0.2">
      <c r="A2391" s="11"/>
      <c r="B2391" s="11"/>
      <c r="C2391" s="11"/>
      <c r="D2391" s="30"/>
      <c r="E2391" s="11"/>
      <c r="F2391" s="11"/>
      <c r="G2391" s="11"/>
      <c r="H2391" s="11"/>
      <c r="I2391" s="11"/>
      <c r="J2391" s="16" t="s">
        <v>1465</v>
      </c>
      <c r="K2391" s="17">
        <f>SUM(J2389:J2390)*1</f>
        <v>24</v>
      </c>
      <c r="L2391" s="15">
        <v>79.040000000000006</v>
      </c>
      <c r="M2391" s="17">
        <f>ROUND(K2391*L2391,2)</f>
        <v>1896.96</v>
      </c>
    </row>
    <row r="2392" spans="1:13" ht="1" customHeight="1" x14ac:dyDescent="0.2">
      <c r="A2392" s="18"/>
      <c r="B2392" s="18"/>
      <c r="C2392" s="18"/>
      <c r="D2392" s="31"/>
      <c r="E2392" s="18"/>
      <c r="F2392" s="18"/>
      <c r="G2392" s="18"/>
      <c r="H2392" s="18"/>
      <c r="I2392" s="18"/>
      <c r="J2392" s="18"/>
      <c r="K2392" s="18"/>
      <c r="L2392" s="18"/>
      <c r="M2392" s="18"/>
    </row>
    <row r="2393" spans="1:13" x14ac:dyDescent="0.2">
      <c r="A2393" s="9" t="s">
        <v>1454</v>
      </c>
      <c r="B2393" s="10" t="s">
        <v>20</v>
      </c>
      <c r="C2393" s="10" t="s">
        <v>148</v>
      </c>
      <c r="D2393" s="13" t="s">
        <v>1455</v>
      </c>
      <c r="E2393" s="11"/>
      <c r="F2393" s="11"/>
      <c r="G2393" s="11"/>
      <c r="H2393" s="11"/>
      <c r="I2393" s="11"/>
      <c r="J2393" s="11"/>
      <c r="K2393" s="12">
        <f>K2397</f>
        <v>367.02</v>
      </c>
      <c r="L2393" s="12">
        <f>L2397</f>
        <v>4.05</v>
      </c>
      <c r="M2393" s="12">
        <f>M2397</f>
        <v>1486.43</v>
      </c>
    </row>
    <row r="2394" spans="1:13" ht="144" x14ac:dyDescent="0.2">
      <c r="A2394" s="11"/>
      <c r="B2394" s="11"/>
      <c r="C2394" s="11"/>
      <c r="D2394" s="13" t="s">
        <v>1456</v>
      </c>
      <c r="E2394" s="11"/>
      <c r="F2394" s="11"/>
      <c r="G2394" s="11"/>
      <c r="H2394" s="11"/>
      <c r="I2394" s="11"/>
      <c r="J2394" s="11"/>
      <c r="K2394" s="11"/>
      <c r="L2394" s="11"/>
      <c r="M2394" s="11"/>
    </row>
    <row r="2395" spans="1:13" x14ac:dyDescent="0.2">
      <c r="A2395" s="11"/>
      <c r="B2395" s="11"/>
      <c r="C2395" s="11"/>
      <c r="D2395" s="30"/>
      <c r="E2395" s="10" t="s">
        <v>1457</v>
      </c>
      <c r="F2395" s="14">
        <v>1</v>
      </c>
      <c r="G2395" s="15">
        <v>367.02</v>
      </c>
      <c r="H2395" s="15">
        <v>0</v>
      </c>
      <c r="I2395" s="15">
        <v>0</v>
      </c>
      <c r="J2395" s="12">
        <f>OR(F2395&lt;&gt;0,G2395&lt;&gt;0,H2395&lt;&gt;0,I2395&lt;&gt;0)*(F2395 + (F2395 = 0))*(G2395 + (G2395 = 0))*(H2395 + (H2395 = 0))*(I2395 + (I2395 = 0))</f>
        <v>367.02</v>
      </c>
      <c r="K2395" s="11"/>
      <c r="L2395" s="11"/>
      <c r="M2395" s="11"/>
    </row>
    <row r="2396" spans="1:13" x14ac:dyDescent="0.2">
      <c r="A2396" s="11"/>
      <c r="B2396" s="11"/>
      <c r="C2396" s="11"/>
      <c r="D2396" s="30"/>
      <c r="E2396" s="10" t="s">
        <v>15</v>
      </c>
      <c r="F2396" s="14"/>
      <c r="G2396" s="15"/>
      <c r="H2396" s="15"/>
      <c r="I2396" s="15"/>
      <c r="J2396" s="12">
        <f>OR(F2396&lt;&gt;0,G2396&lt;&gt;0,H2396&lt;&gt;0,I2396&lt;&gt;0)*(F2396 + (F2396 = 0))*(G2396 + (G2396 = 0))*(H2396 + (H2396 = 0))*(I2396 + (I2396 = 0))</f>
        <v>0</v>
      </c>
      <c r="K2396" s="11"/>
      <c r="L2396" s="11"/>
      <c r="M2396" s="11"/>
    </row>
    <row r="2397" spans="1:13" x14ac:dyDescent="0.2">
      <c r="A2397" s="11"/>
      <c r="B2397" s="11"/>
      <c r="C2397" s="11"/>
      <c r="D2397" s="30"/>
      <c r="E2397" s="11"/>
      <c r="F2397" s="11"/>
      <c r="G2397" s="11"/>
      <c r="H2397" s="11"/>
      <c r="I2397" s="11"/>
      <c r="J2397" s="16" t="s">
        <v>1458</v>
      </c>
      <c r="K2397" s="17">
        <f>SUM(J2395:J2396)*1</f>
        <v>367.02</v>
      </c>
      <c r="L2397" s="15">
        <v>4.05</v>
      </c>
      <c r="M2397" s="17">
        <f>ROUND(K2397*L2397,2)</f>
        <v>1486.43</v>
      </c>
    </row>
    <row r="2398" spans="1:13" ht="1" customHeight="1" x14ac:dyDescent="0.2">
      <c r="A2398" s="18"/>
      <c r="B2398" s="18"/>
      <c r="C2398" s="18"/>
      <c r="D2398" s="31"/>
      <c r="E2398" s="18"/>
      <c r="F2398" s="18"/>
      <c r="G2398" s="18"/>
      <c r="H2398" s="18"/>
      <c r="I2398" s="18"/>
      <c r="J2398" s="18"/>
      <c r="K2398" s="18"/>
      <c r="L2398" s="18"/>
      <c r="M2398" s="18"/>
    </row>
    <row r="2399" spans="1:13" x14ac:dyDescent="0.2">
      <c r="A2399" s="9" t="s">
        <v>1466</v>
      </c>
      <c r="B2399" s="10" t="s">
        <v>20</v>
      </c>
      <c r="C2399" s="10" t="s">
        <v>160</v>
      </c>
      <c r="D2399" s="13" t="s">
        <v>1467</v>
      </c>
      <c r="E2399" s="11"/>
      <c r="F2399" s="11"/>
      <c r="G2399" s="11"/>
      <c r="H2399" s="11"/>
      <c r="I2399" s="11"/>
      <c r="J2399" s="11"/>
      <c r="K2399" s="12">
        <f>K2403</f>
        <v>45</v>
      </c>
      <c r="L2399" s="12">
        <f>L2403</f>
        <v>52.7</v>
      </c>
      <c r="M2399" s="12">
        <f>M2403</f>
        <v>2371.5</v>
      </c>
    </row>
    <row r="2400" spans="1:13" ht="96" x14ac:dyDescent="0.2">
      <c r="A2400" s="11"/>
      <c r="B2400" s="11"/>
      <c r="C2400" s="11"/>
      <c r="D2400" s="13" t="s">
        <v>1468</v>
      </c>
      <c r="E2400" s="11"/>
      <c r="F2400" s="11"/>
      <c r="G2400" s="11"/>
      <c r="H2400" s="11"/>
      <c r="I2400" s="11"/>
      <c r="J2400" s="11"/>
      <c r="K2400" s="11"/>
      <c r="L2400" s="11"/>
      <c r="M2400" s="11"/>
    </row>
    <row r="2401" spans="1:13" x14ac:dyDescent="0.2">
      <c r="A2401" s="11"/>
      <c r="B2401" s="11"/>
      <c r="C2401" s="11"/>
      <c r="D2401" s="30"/>
      <c r="E2401" s="10" t="s">
        <v>1469</v>
      </c>
      <c r="F2401" s="14">
        <v>25</v>
      </c>
      <c r="G2401" s="15">
        <v>1.8</v>
      </c>
      <c r="H2401" s="15">
        <v>0</v>
      </c>
      <c r="I2401" s="15">
        <v>0</v>
      </c>
      <c r="J2401" s="12">
        <f>OR(F2401&lt;&gt;0,G2401&lt;&gt;0,H2401&lt;&gt;0,I2401&lt;&gt;0)*(F2401 + (F2401 = 0))*(G2401 + (G2401 = 0))*(H2401 + (H2401 = 0))*(I2401 + (I2401 = 0))</f>
        <v>45</v>
      </c>
      <c r="K2401" s="11"/>
      <c r="L2401" s="11"/>
      <c r="M2401" s="11"/>
    </row>
    <row r="2402" spans="1:13" x14ac:dyDescent="0.2">
      <c r="A2402" s="11"/>
      <c r="B2402" s="11"/>
      <c r="C2402" s="11"/>
      <c r="D2402" s="30"/>
      <c r="E2402" s="10" t="s">
        <v>15</v>
      </c>
      <c r="F2402" s="14"/>
      <c r="G2402" s="15"/>
      <c r="H2402" s="15"/>
      <c r="I2402" s="15"/>
      <c r="J2402" s="12">
        <f>OR(F2402&lt;&gt;0,G2402&lt;&gt;0,H2402&lt;&gt;0,I2402&lt;&gt;0)*(F2402 + (F2402 = 0))*(G2402 + (G2402 = 0))*(H2402 + (H2402 = 0))*(I2402 + (I2402 = 0))</f>
        <v>0</v>
      </c>
      <c r="K2402" s="11"/>
      <c r="L2402" s="11"/>
      <c r="M2402" s="11"/>
    </row>
    <row r="2403" spans="1:13" x14ac:dyDescent="0.2">
      <c r="A2403" s="11"/>
      <c r="B2403" s="11"/>
      <c r="C2403" s="11"/>
      <c r="D2403" s="30"/>
      <c r="E2403" s="11"/>
      <c r="F2403" s="11"/>
      <c r="G2403" s="11"/>
      <c r="H2403" s="11"/>
      <c r="I2403" s="11"/>
      <c r="J2403" s="16" t="s">
        <v>1470</v>
      </c>
      <c r="K2403" s="17">
        <f>SUM(J2401:J2402)*1</f>
        <v>45</v>
      </c>
      <c r="L2403" s="15">
        <v>52.7</v>
      </c>
      <c r="M2403" s="17">
        <f>ROUND(K2403*L2403,2)</f>
        <v>2371.5</v>
      </c>
    </row>
    <row r="2404" spans="1:13" ht="1" customHeight="1" x14ac:dyDescent="0.2">
      <c r="A2404" s="18"/>
      <c r="B2404" s="18"/>
      <c r="C2404" s="18"/>
      <c r="D2404" s="31"/>
      <c r="E2404" s="18"/>
      <c r="F2404" s="18"/>
      <c r="G2404" s="18"/>
      <c r="H2404" s="18"/>
      <c r="I2404" s="18"/>
      <c r="J2404" s="18"/>
      <c r="K2404" s="18"/>
      <c r="L2404" s="18"/>
      <c r="M2404" s="18"/>
    </row>
    <row r="2405" spans="1:13" x14ac:dyDescent="0.2">
      <c r="A2405" s="9" t="s">
        <v>1471</v>
      </c>
      <c r="B2405" s="10" t="s">
        <v>20</v>
      </c>
      <c r="C2405" s="10" t="s">
        <v>1111</v>
      </c>
      <c r="D2405" s="13" t="s">
        <v>1472</v>
      </c>
      <c r="E2405" s="11"/>
      <c r="F2405" s="11"/>
      <c r="G2405" s="11"/>
      <c r="H2405" s="11"/>
      <c r="I2405" s="11"/>
      <c r="J2405" s="11"/>
      <c r="K2405" s="12">
        <f>K2409</f>
        <v>22.5</v>
      </c>
      <c r="L2405" s="12">
        <f>L2409</f>
        <v>237.16</v>
      </c>
      <c r="M2405" s="12">
        <f>M2409</f>
        <v>5336.1</v>
      </c>
    </row>
    <row r="2406" spans="1:13" ht="216" x14ac:dyDescent="0.2">
      <c r="A2406" s="11"/>
      <c r="B2406" s="11"/>
      <c r="C2406" s="11"/>
      <c r="D2406" s="13" t="s">
        <v>1473</v>
      </c>
      <c r="E2406" s="11"/>
      <c r="F2406" s="11"/>
      <c r="G2406" s="11"/>
      <c r="H2406" s="11"/>
      <c r="I2406" s="11"/>
      <c r="J2406" s="11"/>
      <c r="K2406" s="11"/>
      <c r="L2406" s="11"/>
      <c r="M2406" s="11"/>
    </row>
    <row r="2407" spans="1:13" x14ac:dyDescent="0.2">
      <c r="A2407" s="11"/>
      <c r="B2407" s="11"/>
      <c r="C2407" s="11"/>
      <c r="D2407" s="30"/>
      <c r="E2407" s="10" t="s">
        <v>15</v>
      </c>
      <c r="F2407" s="14">
        <v>0</v>
      </c>
      <c r="G2407" s="15">
        <v>22.5</v>
      </c>
      <c r="H2407" s="15">
        <v>0</v>
      </c>
      <c r="I2407" s="15">
        <v>0</v>
      </c>
      <c r="J2407" s="12">
        <f>OR(F2407&lt;&gt;0,G2407&lt;&gt;0,H2407&lt;&gt;0,I2407&lt;&gt;0)*(F2407 + (F2407 = 0))*(G2407 + (G2407 = 0))*(H2407 + (H2407 = 0))*(I2407 + (I2407 = 0))</f>
        <v>22.5</v>
      </c>
      <c r="K2407" s="11"/>
      <c r="L2407" s="11"/>
      <c r="M2407" s="11"/>
    </row>
    <row r="2408" spans="1:13" x14ac:dyDescent="0.2">
      <c r="A2408" s="11"/>
      <c r="B2408" s="11"/>
      <c r="C2408" s="11"/>
      <c r="D2408" s="30"/>
      <c r="E2408" s="10" t="s">
        <v>15</v>
      </c>
      <c r="F2408" s="14"/>
      <c r="G2408" s="15"/>
      <c r="H2408" s="15"/>
      <c r="I2408" s="15"/>
      <c r="J2408" s="12">
        <f>OR(F2408&lt;&gt;0,G2408&lt;&gt;0,H2408&lt;&gt;0,I2408&lt;&gt;0)*(F2408 + (F2408 = 0))*(G2408 + (G2408 = 0))*(H2408 + (H2408 = 0))*(I2408 + (I2408 = 0))</f>
        <v>0</v>
      </c>
      <c r="K2408" s="11"/>
      <c r="L2408" s="11"/>
      <c r="M2408" s="11"/>
    </row>
    <row r="2409" spans="1:13" x14ac:dyDescent="0.2">
      <c r="A2409" s="11"/>
      <c r="B2409" s="11"/>
      <c r="C2409" s="11"/>
      <c r="D2409" s="30"/>
      <c r="E2409" s="11"/>
      <c r="F2409" s="11"/>
      <c r="G2409" s="11"/>
      <c r="H2409" s="11"/>
      <c r="I2409" s="11"/>
      <c r="J2409" s="16" t="s">
        <v>1474</v>
      </c>
      <c r="K2409" s="17">
        <f>SUM(J2407:J2408)*1</f>
        <v>22.5</v>
      </c>
      <c r="L2409" s="15">
        <v>237.16</v>
      </c>
      <c r="M2409" s="17">
        <f>ROUND(K2409*L2409,2)</f>
        <v>5336.1</v>
      </c>
    </row>
    <row r="2410" spans="1:13" ht="1" customHeight="1" x14ac:dyDescent="0.2">
      <c r="A2410" s="18"/>
      <c r="B2410" s="18"/>
      <c r="C2410" s="18"/>
      <c r="D2410" s="31"/>
      <c r="E2410" s="18"/>
      <c r="F2410" s="18"/>
      <c r="G2410" s="18"/>
      <c r="H2410" s="18"/>
      <c r="I2410" s="18"/>
      <c r="J2410" s="18"/>
      <c r="K2410" s="18"/>
      <c r="L2410" s="18"/>
      <c r="M2410" s="18"/>
    </row>
    <row r="2411" spans="1:13" x14ac:dyDescent="0.2">
      <c r="A2411" s="11"/>
      <c r="B2411" s="11"/>
      <c r="C2411" s="11"/>
      <c r="D2411" s="30"/>
      <c r="E2411" s="11"/>
      <c r="F2411" s="11"/>
      <c r="G2411" s="11"/>
      <c r="H2411" s="11"/>
      <c r="I2411" s="11"/>
      <c r="J2411" s="16" t="s">
        <v>1475</v>
      </c>
      <c r="K2411" s="15">
        <v>1</v>
      </c>
      <c r="L2411" s="17">
        <f>M2387+M2393+M2399+M2405</f>
        <v>11090.99</v>
      </c>
      <c r="M2411" s="17">
        <f>ROUND(K2411*L2411,2)</f>
        <v>11090.99</v>
      </c>
    </row>
    <row r="2412" spans="1:13" ht="1" customHeight="1" x14ac:dyDescent="0.2">
      <c r="A2412" s="18"/>
      <c r="B2412" s="18"/>
      <c r="C2412" s="18"/>
      <c r="D2412" s="31"/>
      <c r="E2412" s="18"/>
      <c r="F2412" s="18"/>
      <c r="G2412" s="18"/>
      <c r="H2412" s="18"/>
      <c r="I2412" s="18"/>
      <c r="J2412" s="18"/>
      <c r="K2412" s="18"/>
      <c r="L2412" s="18"/>
      <c r="M2412" s="18"/>
    </row>
    <row r="2413" spans="1:13" x14ac:dyDescent="0.2">
      <c r="A2413" s="11"/>
      <c r="B2413" s="11"/>
      <c r="C2413" s="11"/>
      <c r="D2413" s="30"/>
      <c r="E2413" s="11"/>
      <c r="F2413" s="11"/>
      <c r="G2413" s="11"/>
      <c r="H2413" s="11"/>
      <c r="I2413" s="11"/>
      <c r="J2413" s="16" t="s">
        <v>1476</v>
      </c>
      <c r="K2413" s="25">
        <v>1</v>
      </c>
      <c r="L2413" s="17">
        <f>M2371+M2386</f>
        <v>13308.47</v>
      </c>
      <c r="M2413" s="17">
        <f>ROUND(K2413*L2413,2)</f>
        <v>13308.47</v>
      </c>
    </row>
    <row r="2414" spans="1:13" ht="1" customHeight="1" x14ac:dyDescent="0.2">
      <c r="A2414" s="18"/>
      <c r="B2414" s="18"/>
      <c r="C2414" s="18"/>
      <c r="D2414" s="31"/>
      <c r="E2414" s="18"/>
      <c r="F2414" s="18"/>
      <c r="G2414" s="18"/>
      <c r="H2414" s="18"/>
      <c r="I2414" s="18"/>
      <c r="J2414" s="18"/>
      <c r="K2414" s="18"/>
      <c r="L2414" s="18"/>
      <c r="M2414" s="18"/>
    </row>
    <row r="2415" spans="1:13" x14ac:dyDescent="0.2">
      <c r="A2415" s="2" t="s">
        <v>1477</v>
      </c>
      <c r="B2415" s="2" t="s">
        <v>14</v>
      </c>
      <c r="C2415" s="2" t="s">
        <v>15</v>
      </c>
      <c r="D2415" s="28" t="s">
        <v>1478</v>
      </c>
      <c r="E2415" s="3"/>
      <c r="F2415" s="3"/>
      <c r="G2415" s="3"/>
      <c r="H2415" s="3"/>
      <c r="I2415" s="3"/>
      <c r="J2415" s="3"/>
      <c r="K2415" s="4">
        <f>K2526</f>
        <v>1</v>
      </c>
      <c r="L2415" s="5">
        <f>L2526</f>
        <v>101533.01</v>
      </c>
      <c r="M2415" s="5">
        <f>M2526</f>
        <v>101533.01</v>
      </c>
    </row>
    <row r="2416" spans="1:13" x14ac:dyDescent="0.2">
      <c r="A2416" s="6" t="s">
        <v>1479</v>
      </c>
      <c r="B2416" s="6" t="s">
        <v>14</v>
      </c>
      <c r="C2416" s="6" t="s">
        <v>15</v>
      </c>
      <c r="D2416" s="29" t="s">
        <v>1099</v>
      </c>
      <c r="E2416" s="7"/>
      <c r="F2416" s="7"/>
      <c r="G2416" s="7"/>
      <c r="H2416" s="7"/>
      <c r="I2416" s="7"/>
      <c r="J2416" s="7"/>
      <c r="K2416" s="8">
        <f>K2460</f>
        <v>1</v>
      </c>
      <c r="L2416" s="8">
        <f>L2460</f>
        <v>52664.959999999999</v>
      </c>
      <c r="M2416" s="8">
        <f>M2460</f>
        <v>52664.959999999999</v>
      </c>
    </row>
    <row r="2417" spans="1:13" x14ac:dyDescent="0.2">
      <c r="A2417" s="9" t="s">
        <v>1480</v>
      </c>
      <c r="B2417" s="10" t="s">
        <v>20</v>
      </c>
      <c r="C2417" s="10" t="s">
        <v>1111</v>
      </c>
      <c r="D2417" s="13" t="s">
        <v>1481</v>
      </c>
      <c r="E2417" s="11"/>
      <c r="F2417" s="11"/>
      <c r="G2417" s="11"/>
      <c r="H2417" s="11"/>
      <c r="I2417" s="11"/>
      <c r="J2417" s="11"/>
      <c r="K2417" s="12">
        <f>K2422</f>
        <v>248</v>
      </c>
      <c r="L2417" s="12">
        <f>L2422</f>
        <v>46.59</v>
      </c>
      <c r="M2417" s="12">
        <f>M2422</f>
        <v>11554.32</v>
      </c>
    </row>
    <row r="2418" spans="1:13" ht="144" x14ac:dyDescent="0.2">
      <c r="A2418" s="11"/>
      <c r="B2418" s="11"/>
      <c r="C2418" s="11"/>
      <c r="D2418" s="13" t="s">
        <v>1482</v>
      </c>
      <c r="E2418" s="11"/>
      <c r="F2418" s="11"/>
      <c r="G2418" s="11"/>
      <c r="H2418" s="11"/>
      <c r="I2418" s="11"/>
      <c r="J2418" s="11"/>
      <c r="K2418" s="11"/>
      <c r="L2418" s="11"/>
      <c r="M2418" s="11"/>
    </row>
    <row r="2419" spans="1:13" x14ac:dyDescent="0.2">
      <c r="A2419" s="11"/>
      <c r="B2419" s="11"/>
      <c r="C2419" s="11"/>
      <c r="D2419" s="30"/>
      <c r="E2419" s="10" t="s">
        <v>1483</v>
      </c>
      <c r="F2419" s="14">
        <v>1</v>
      </c>
      <c r="G2419" s="15">
        <v>40</v>
      </c>
      <c r="H2419" s="15">
        <v>0</v>
      </c>
      <c r="I2419" s="15">
        <v>4</v>
      </c>
      <c r="J2419" s="12">
        <f>OR(F2419&lt;&gt;0,G2419&lt;&gt;0,H2419&lt;&gt;0,I2419&lt;&gt;0)*(F2419 + (F2419 = 0))*(G2419 + (G2419 = 0))*(H2419 + (H2419 = 0))*(I2419 + (I2419 = 0))</f>
        <v>160</v>
      </c>
      <c r="K2419" s="11"/>
      <c r="L2419" s="11"/>
      <c r="M2419" s="11"/>
    </row>
    <row r="2420" spans="1:13" x14ac:dyDescent="0.2">
      <c r="A2420" s="11"/>
      <c r="B2420" s="11"/>
      <c r="C2420" s="11"/>
      <c r="D2420" s="30"/>
      <c r="E2420" s="10" t="s">
        <v>1484</v>
      </c>
      <c r="F2420" s="14">
        <v>1</v>
      </c>
      <c r="G2420" s="15">
        <v>22</v>
      </c>
      <c r="H2420" s="15">
        <v>0</v>
      </c>
      <c r="I2420" s="15">
        <v>4</v>
      </c>
      <c r="J2420" s="12">
        <f>OR(F2420&lt;&gt;0,G2420&lt;&gt;0,H2420&lt;&gt;0,I2420&lt;&gt;0)*(F2420 + (F2420 = 0))*(G2420 + (G2420 = 0))*(H2420 + (H2420 = 0))*(I2420 + (I2420 = 0))</f>
        <v>88</v>
      </c>
      <c r="K2420" s="11"/>
      <c r="L2420" s="11"/>
      <c r="M2420" s="11"/>
    </row>
    <row r="2421" spans="1:13" x14ac:dyDescent="0.2">
      <c r="A2421" s="11"/>
      <c r="B2421" s="11"/>
      <c r="C2421" s="11"/>
      <c r="D2421" s="30"/>
      <c r="E2421" s="10" t="s">
        <v>15</v>
      </c>
      <c r="F2421" s="14"/>
      <c r="G2421" s="15"/>
      <c r="H2421" s="15"/>
      <c r="I2421" s="15"/>
      <c r="J2421" s="12">
        <f>OR(F2421&lt;&gt;0,G2421&lt;&gt;0,H2421&lt;&gt;0,I2421&lt;&gt;0)*(F2421 + (F2421 = 0))*(G2421 + (G2421 = 0))*(H2421 + (H2421 = 0))*(I2421 + (I2421 = 0))</f>
        <v>0</v>
      </c>
      <c r="K2421" s="11"/>
      <c r="L2421" s="11"/>
      <c r="M2421" s="11"/>
    </row>
    <row r="2422" spans="1:13" x14ac:dyDescent="0.2">
      <c r="A2422" s="11"/>
      <c r="B2422" s="11"/>
      <c r="C2422" s="11"/>
      <c r="D2422" s="30"/>
      <c r="E2422" s="11"/>
      <c r="F2422" s="11"/>
      <c r="G2422" s="11"/>
      <c r="H2422" s="11"/>
      <c r="I2422" s="11"/>
      <c r="J2422" s="16" t="s">
        <v>1485</v>
      </c>
      <c r="K2422" s="17">
        <f>SUM(J2419:J2421)*1</f>
        <v>248</v>
      </c>
      <c r="L2422" s="15">
        <v>46.59</v>
      </c>
      <c r="M2422" s="17">
        <f>ROUND(K2422*L2422,2)</f>
        <v>11554.32</v>
      </c>
    </row>
    <row r="2423" spans="1:13" ht="1" customHeight="1" x14ac:dyDescent="0.2">
      <c r="A2423" s="18"/>
      <c r="B2423" s="18"/>
      <c r="C2423" s="18"/>
      <c r="D2423" s="31"/>
      <c r="E2423" s="18"/>
      <c r="F2423" s="18"/>
      <c r="G2423" s="18"/>
      <c r="H2423" s="18"/>
      <c r="I2423" s="18"/>
      <c r="J2423" s="18"/>
      <c r="K2423" s="18"/>
      <c r="L2423" s="18"/>
      <c r="M2423" s="18"/>
    </row>
    <row r="2424" spans="1:13" x14ac:dyDescent="0.2">
      <c r="A2424" s="9" t="s">
        <v>1486</v>
      </c>
      <c r="B2424" s="10" t="s">
        <v>20</v>
      </c>
      <c r="C2424" s="10" t="s">
        <v>1111</v>
      </c>
      <c r="D2424" s="13" t="s">
        <v>1487</v>
      </c>
      <c r="E2424" s="11"/>
      <c r="F2424" s="11"/>
      <c r="G2424" s="11"/>
      <c r="H2424" s="11"/>
      <c r="I2424" s="11"/>
      <c r="J2424" s="11"/>
      <c r="K2424" s="12">
        <f>K2428</f>
        <v>560</v>
      </c>
      <c r="L2424" s="12">
        <f>L2428</f>
        <v>31.22</v>
      </c>
      <c r="M2424" s="12">
        <f>M2428</f>
        <v>17483.2</v>
      </c>
    </row>
    <row r="2425" spans="1:13" ht="240" x14ac:dyDescent="0.2">
      <c r="A2425" s="11"/>
      <c r="B2425" s="11"/>
      <c r="C2425" s="11"/>
      <c r="D2425" s="13" t="s">
        <v>1488</v>
      </c>
      <c r="E2425" s="11"/>
      <c r="F2425" s="11"/>
      <c r="G2425" s="11"/>
      <c r="H2425" s="11"/>
      <c r="I2425" s="11"/>
      <c r="J2425" s="11"/>
      <c r="K2425" s="11"/>
      <c r="L2425" s="11"/>
      <c r="M2425" s="11"/>
    </row>
    <row r="2426" spans="1:13" x14ac:dyDescent="0.2">
      <c r="A2426" s="11"/>
      <c r="B2426" s="11"/>
      <c r="C2426" s="11"/>
      <c r="D2426" s="30"/>
      <c r="E2426" s="10" t="s">
        <v>1489</v>
      </c>
      <c r="F2426" s="14">
        <v>1</v>
      </c>
      <c r="G2426" s="15">
        <v>140</v>
      </c>
      <c r="H2426" s="15">
        <v>0</v>
      </c>
      <c r="I2426" s="15">
        <v>4</v>
      </c>
      <c r="J2426" s="12">
        <f>OR(F2426&lt;&gt;0,G2426&lt;&gt;0,H2426&lt;&gt;0,I2426&lt;&gt;0)*(F2426 + (F2426 = 0))*(G2426 + (G2426 = 0))*(H2426 + (H2426 = 0))*(I2426 + (I2426 = 0))</f>
        <v>560</v>
      </c>
      <c r="K2426" s="11"/>
      <c r="L2426" s="11"/>
      <c r="M2426" s="11"/>
    </row>
    <row r="2427" spans="1:13" x14ac:dyDescent="0.2">
      <c r="A2427" s="11"/>
      <c r="B2427" s="11"/>
      <c r="C2427" s="11"/>
      <c r="D2427" s="30"/>
      <c r="E2427" s="10" t="s">
        <v>15</v>
      </c>
      <c r="F2427" s="14"/>
      <c r="G2427" s="15"/>
      <c r="H2427" s="15"/>
      <c r="I2427" s="15"/>
      <c r="J2427" s="12">
        <f>OR(F2427&lt;&gt;0,G2427&lt;&gt;0,H2427&lt;&gt;0,I2427&lt;&gt;0)*(F2427 + (F2427 = 0))*(G2427 + (G2427 = 0))*(H2427 + (H2427 = 0))*(I2427 + (I2427 = 0))</f>
        <v>0</v>
      </c>
      <c r="K2427" s="11"/>
      <c r="L2427" s="11"/>
      <c r="M2427" s="11"/>
    </row>
    <row r="2428" spans="1:13" x14ac:dyDescent="0.2">
      <c r="A2428" s="11"/>
      <c r="B2428" s="11"/>
      <c r="C2428" s="11"/>
      <c r="D2428" s="30"/>
      <c r="E2428" s="11"/>
      <c r="F2428" s="11"/>
      <c r="G2428" s="11"/>
      <c r="H2428" s="11"/>
      <c r="I2428" s="11"/>
      <c r="J2428" s="16" t="s">
        <v>1490</v>
      </c>
      <c r="K2428" s="17">
        <f>SUM(J2426:J2427)*1</f>
        <v>560</v>
      </c>
      <c r="L2428" s="15">
        <v>31.22</v>
      </c>
      <c r="M2428" s="17">
        <f>ROUND(K2428*L2428,2)</f>
        <v>17483.2</v>
      </c>
    </row>
    <row r="2429" spans="1:13" ht="1" customHeight="1" x14ac:dyDescent="0.2">
      <c r="A2429" s="18"/>
      <c r="B2429" s="18"/>
      <c r="C2429" s="18"/>
      <c r="D2429" s="31"/>
      <c r="E2429" s="18"/>
      <c r="F2429" s="18"/>
      <c r="G2429" s="18"/>
      <c r="H2429" s="18"/>
      <c r="I2429" s="18"/>
      <c r="J2429" s="18"/>
      <c r="K2429" s="18"/>
      <c r="L2429" s="18"/>
      <c r="M2429" s="18"/>
    </row>
    <row r="2430" spans="1:13" x14ac:dyDescent="0.2">
      <c r="A2430" s="9" t="s">
        <v>1491</v>
      </c>
      <c r="B2430" s="10" t="s">
        <v>20</v>
      </c>
      <c r="C2430" s="10" t="s">
        <v>1111</v>
      </c>
      <c r="D2430" s="13" t="s">
        <v>1492</v>
      </c>
      <c r="E2430" s="11"/>
      <c r="F2430" s="11"/>
      <c r="G2430" s="11"/>
      <c r="H2430" s="11"/>
      <c r="I2430" s="11"/>
      <c r="J2430" s="11"/>
      <c r="K2430" s="12">
        <f>K2434</f>
        <v>1</v>
      </c>
      <c r="L2430" s="12">
        <f>L2434</f>
        <v>7.36</v>
      </c>
      <c r="M2430" s="12">
        <f>M2434</f>
        <v>7.36</v>
      </c>
    </row>
    <row r="2431" spans="1:13" ht="180" x14ac:dyDescent="0.2">
      <c r="A2431" s="11"/>
      <c r="B2431" s="11"/>
      <c r="C2431" s="11"/>
      <c r="D2431" s="13" t="s">
        <v>1493</v>
      </c>
      <c r="E2431" s="11"/>
      <c r="F2431" s="11"/>
      <c r="G2431" s="11"/>
      <c r="H2431" s="11"/>
      <c r="I2431" s="11"/>
      <c r="J2431" s="11"/>
      <c r="K2431" s="11"/>
      <c r="L2431" s="11"/>
      <c r="M2431" s="11"/>
    </row>
    <row r="2432" spans="1:13" x14ac:dyDescent="0.2">
      <c r="A2432" s="11"/>
      <c r="B2432" s="11"/>
      <c r="C2432" s="11"/>
      <c r="D2432" s="30"/>
      <c r="E2432" s="10" t="s">
        <v>1494</v>
      </c>
      <c r="F2432" s="14">
        <v>1</v>
      </c>
      <c r="G2432" s="15">
        <v>0</v>
      </c>
      <c r="H2432" s="15">
        <v>0</v>
      </c>
      <c r="I2432" s="15">
        <v>0</v>
      </c>
      <c r="J2432" s="12">
        <f>OR(F2432&lt;&gt;0,G2432&lt;&gt;0,H2432&lt;&gt;0,I2432&lt;&gt;0)*(F2432 + (F2432 = 0))*(G2432 + (G2432 = 0))*(H2432 + (H2432 = 0))*(I2432 + (I2432 = 0))</f>
        <v>1</v>
      </c>
      <c r="K2432" s="11"/>
      <c r="L2432" s="11"/>
      <c r="M2432" s="11"/>
    </row>
    <row r="2433" spans="1:13" x14ac:dyDescent="0.2">
      <c r="A2433" s="11"/>
      <c r="B2433" s="11"/>
      <c r="C2433" s="11"/>
      <c r="D2433" s="30"/>
      <c r="E2433" s="10" t="s">
        <v>15</v>
      </c>
      <c r="F2433" s="14"/>
      <c r="G2433" s="15"/>
      <c r="H2433" s="15"/>
      <c r="I2433" s="15"/>
      <c r="J2433" s="12">
        <f>OR(F2433&lt;&gt;0,G2433&lt;&gt;0,H2433&lt;&gt;0,I2433&lt;&gt;0)*(F2433 + (F2433 = 0))*(G2433 + (G2433 = 0))*(H2433 + (H2433 = 0))*(I2433 + (I2433 = 0))</f>
        <v>0</v>
      </c>
      <c r="K2433" s="11"/>
      <c r="L2433" s="11"/>
      <c r="M2433" s="11"/>
    </row>
    <row r="2434" spans="1:13" x14ac:dyDescent="0.2">
      <c r="A2434" s="11"/>
      <c r="B2434" s="11"/>
      <c r="C2434" s="11"/>
      <c r="D2434" s="30"/>
      <c r="E2434" s="11"/>
      <c r="F2434" s="11"/>
      <c r="G2434" s="11"/>
      <c r="H2434" s="11"/>
      <c r="I2434" s="11"/>
      <c r="J2434" s="16" t="s">
        <v>1495</v>
      </c>
      <c r="K2434" s="17">
        <f>SUM(J2432:J2433)*1</f>
        <v>1</v>
      </c>
      <c r="L2434" s="15">
        <v>7.36</v>
      </c>
      <c r="M2434" s="17">
        <f>ROUND(K2434*L2434,2)</f>
        <v>7.36</v>
      </c>
    </row>
    <row r="2435" spans="1:13" ht="1" customHeight="1" x14ac:dyDescent="0.2">
      <c r="A2435" s="18"/>
      <c r="B2435" s="18"/>
      <c r="C2435" s="18"/>
      <c r="D2435" s="31"/>
      <c r="E2435" s="18"/>
      <c r="F2435" s="18"/>
      <c r="G2435" s="18"/>
      <c r="H2435" s="18"/>
      <c r="I2435" s="18"/>
      <c r="J2435" s="18"/>
      <c r="K2435" s="18"/>
      <c r="L2435" s="18"/>
      <c r="M2435" s="18"/>
    </row>
    <row r="2436" spans="1:13" x14ac:dyDescent="0.2">
      <c r="A2436" s="9" t="s">
        <v>1496</v>
      </c>
      <c r="B2436" s="10" t="s">
        <v>20</v>
      </c>
      <c r="C2436" s="10" t="s">
        <v>1111</v>
      </c>
      <c r="D2436" s="13" t="s">
        <v>1497</v>
      </c>
      <c r="E2436" s="11"/>
      <c r="F2436" s="11"/>
      <c r="G2436" s="11"/>
      <c r="H2436" s="11"/>
      <c r="I2436" s="11"/>
      <c r="J2436" s="11"/>
      <c r="K2436" s="12">
        <f>K2440</f>
        <v>280</v>
      </c>
      <c r="L2436" s="12">
        <f>L2440</f>
        <v>40.58</v>
      </c>
      <c r="M2436" s="12">
        <f>M2440</f>
        <v>11362.4</v>
      </c>
    </row>
    <row r="2437" spans="1:13" ht="262" x14ac:dyDescent="0.2">
      <c r="A2437" s="11"/>
      <c r="B2437" s="11"/>
      <c r="C2437" s="11"/>
      <c r="D2437" s="13" t="s">
        <v>1498</v>
      </c>
      <c r="E2437" s="11"/>
      <c r="F2437" s="11"/>
      <c r="G2437" s="11"/>
      <c r="H2437" s="11"/>
      <c r="I2437" s="11"/>
      <c r="J2437" s="11"/>
      <c r="K2437" s="11"/>
      <c r="L2437" s="11"/>
      <c r="M2437" s="11"/>
    </row>
    <row r="2438" spans="1:13" x14ac:dyDescent="0.2">
      <c r="A2438" s="11"/>
      <c r="B2438" s="11"/>
      <c r="C2438" s="11"/>
      <c r="D2438" s="30"/>
      <c r="E2438" s="10" t="s">
        <v>1494</v>
      </c>
      <c r="F2438" s="14">
        <v>1</v>
      </c>
      <c r="G2438" s="15">
        <v>70</v>
      </c>
      <c r="H2438" s="15">
        <v>0</v>
      </c>
      <c r="I2438" s="15">
        <v>4</v>
      </c>
      <c r="J2438" s="12">
        <f>OR(F2438&lt;&gt;0,G2438&lt;&gt;0,H2438&lt;&gt;0,I2438&lt;&gt;0)*(F2438 + (F2438 = 0))*(G2438 + (G2438 = 0))*(H2438 + (H2438 = 0))*(I2438 + (I2438 = 0))</f>
        <v>280</v>
      </c>
      <c r="K2438" s="11"/>
      <c r="L2438" s="11"/>
      <c r="M2438" s="11"/>
    </row>
    <row r="2439" spans="1:13" x14ac:dyDescent="0.2">
      <c r="A2439" s="11"/>
      <c r="B2439" s="11"/>
      <c r="C2439" s="11"/>
      <c r="D2439" s="30"/>
      <c r="E2439" s="10" t="s">
        <v>15</v>
      </c>
      <c r="F2439" s="14"/>
      <c r="G2439" s="15"/>
      <c r="H2439" s="15"/>
      <c r="I2439" s="15"/>
      <c r="J2439" s="12">
        <f>OR(F2439&lt;&gt;0,G2439&lt;&gt;0,H2439&lt;&gt;0,I2439&lt;&gt;0)*(F2439 + (F2439 = 0))*(G2439 + (G2439 = 0))*(H2439 + (H2439 = 0))*(I2439 + (I2439 = 0))</f>
        <v>0</v>
      </c>
      <c r="K2439" s="11"/>
      <c r="L2439" s="11"/>
      <c r="M2439" s="11"/>
    </row>
    <row r="2440" spans="1:13" x14ac:dyDescent="0.2">
      <c r="A2440" s="11"/>
      <c r="B2440" s="11"/>
      <c r="C2440" s="11"/>
      <c r="D2440" s="30"/>
      <c r="E2440" s="11"/>
      <c r="F2440" s="11"/>
      <c r="G2440" s="11"/>
      <c r="H2440" s="11"/>
      <c r="I2440" s="11"/>
      <c r="J2440" s="16" t="s">
        <v>1499</v>
      </c>
      <c r="K2440" s="17">
        <f>SUM(J2438:J2439)*1</f>
        <v>280</v>
      </c>
      <c r="L2440" s="15">
        <v>40.58</v>
      </c>
      <c r="M2440" s="17">
        <f>ROUND(K2440*L2440,2)</f>
        <v>11362.4</v>
      </c>
    </row>
    <row r="2441" spans="1:13" ht="1" customHeight="1" x14ac:dyDescent="0.2">
      <c r="A2441" s="18"/>
      <c r="B2441" s="18"/>
      <c r="C2441" s="18"/>
      <c r="D2441" s="31"/>
      <c r="E2441" s="18"/>
      <c r="F2441" s="18"/>
      <c r="G2441" s="18"/>
      <c r="H2441" s="18"/>
      <c r="I2441" s="18"/>
      <c r="J2441" s="18"/>
      <c r="K2441" s="18"/>
      <c r="L2441" s="18"/>
      <c r="M2441" s="18"/>
    </row>
    <row r="2442" spans="1:13" x14ac:dyDescent="0.2">
      <c r="A2442" s="9" t="s">
        <v>1500</v>
      </c>
      <c r="B2442" s="10" t="s">
        <v>20</v>
      </c>
      <c r="C2442" s="10" t="s">
        <v>1111</v>
      </c>
      <c r="D2442" s="13" t="s">
        <v>1501</v>
      </c>
      <c r="E2442" s="11"/>
      <c r="F2442" s="11"/>
      <c r="G2442" s="11"/>
      <c r="H2442" s="11"/>
      <c r="I2442" s="11"/>
      <c r="J2442" s="11"/>
      <c r="K2442" s="12">
        <f>K2446</f>
        <v>182.75</v>
      </c>
      <c r="L2442" s="12">
        <f>L2446</f>
        <v>11.13</v>
      </c>
      <c r="M2442" s="12">
        <f>M2446</f>
        <v>2034.01</v>
      </c>
    </row>
    <row r="2443" spans="1:13" ht="144" x14ac:dyDescent="0.2">
      <c r="A2443" s="11"/>
      <c r="B2443" s="11"/>
      <c r="C2443" s="11"/>
      <c r="D2443" s="13" t="s">
        <v>1502</v>
      </c>
      <c r="E2443" s="11"/>
      <c r="F2443" s="11"/>
      <c r="G2443" s="11"/>
      <c r="H2443" s="11"/>
      <c r="I2443" s="11"/>
      <c r="J2443" s="11"/>
      <c r="K2443" s="11"/>
      <c r="L2443" s="11"/>
      <c r="M2443" s="11"/>
    </row>
    <row r="2444" spans="1:13" x14ac:dyDescent="0.2">
      <c r="A2444" s="11"/>
      <c r="B2444" s="11"/>
      <c r="C2444" s="11"/>
      <c r="D2444" s="30"/>
      <c r="E2444" s="10" t="s">
        <v>1503</v>
      </c>
      <c r="F2444" s="14">
        <v>1</v>
      </c>
      <c r="G2444" s="15">
        <v>182.75</v>
      </c>
      <c r="H2444" s="15">
        <v>0</v>
      </c>
      <c r="I2444" s="15">
        <v>0</v>
      </c>
      <c r="J2444" s="12">
        <f>OR(F2444&lt;&gt;0,G2444&lt;&gt;0,H2444&lt;&gt;0,I2444&lt;&gt;0)*(F2444 + (F2444 = 0))*(G2444 + (G2444 = 0))*(H2444 + (H2444 = 0))*(I2444 + (I2444 = 0))</f>
        <v>182.75</v>
      </c>
      <c r="K2444" s="11"/>
      <c r="L2444" s="11"/>
      <c r="M2444" s="11"/>
    </row>
    <row r="2445" spans="1:13" x14ac:dyDescent="0.2">
      <c r="A2445" s="11"/>
      <c r="B2445" s="11"/>
      <c r="C2445" s="11"/>
      <c r="D2445" s="30"/>
      <c r="E2445" s="10" t="s">
        <v>15</v>
      </c>
      <c r="F2445" s="14"/>
      <c r="G2445" s="15"/>
      <c r="H2445" s="15"/>
      <c r="I2445" s="15"/>
      <c r="J2445" s="12">
        <f>OR(F2445&lt;&gt;0,G2445&lt;&gt;0,H2445&lt;&gt;0,I2445&lt;&gt;0)*(F2445 + (F2445 = 0))*(G2445 + (G2445 = 0))*(H2445 + (H2445 = 0))*(I2445 + (I2445 = 0))</f>
        <v>0</v>
      </c>
      <c r="K2445" s="11"/>
      <c r="L2445" s="11"/>
      <c r="M2445" s="11"/>
    </row>
    <row r="2446" spans="1:13" x14ac:dyDescent="0.2">
      <c r="A2446" s="11"/>
      <c r="B2446" s="11"/>
      <c r="C2446" s="11"/>
      <c r="D2446" s="30"/>
      <c r="E2446" s="11"/>
      <c r="F2446" s="11"/>
      <c r="G2446" s="11"/>
      <c r="H2446" s="11"/>
      <c r="I2446" s="11"/>
      <c r="J2446" s="16" t="s">
        <v>1504</v>
      </c>
      <c r="K2446" s="17">
        <f>SUM(J2444:J2445)*1</f>
        <v>182.75</v>
      </c>
      <c r="L2446" s="15">
        <v>11.13</v>
      </c>
      <c r="M2446" s="17">
        <f>ROUND(K2446*L2446,2)</f>
        <v>2034.01</v>
      </c>
    </row>
    <row r="2447" spans="1:13" ht="1" customHeight="1" x14ac:dyDescent="0.2">
      <c r="A2447" s="18"/>
      <c r="B2447" s="18"/>
      <c r="C2447" s="18"/>
      <c r="D2447" s="31"/>
      <c r="E2447" s="18"/>
      <c r="F2447" s="18"/>
      <c r="G2447" s="18"/>
      <c r="H2447" s="18"/>
      <c r="I2447" s="18"/>
      <c r="J2447" s="18"/>
      <c r="K2447" s="18"/>
      <c r="L2447" s="18"/>
      <c r="M2447" s="18"/>
    </row>
    <row r="2448" spans="1:13" x14ac:dyDescent="0.2">
      <c r="A2448" s="9" t="s">
        <v>1505</v>
      </c>
      <c r="B2448" s="10" t="s">
        <v>20</v>
      </c>
      <c r="C2448" s="10" t="s">
        <v>1111</v>
      </c>
      <c r="D2448" s="13" t="s">
        <v>1506</v>
      </c>
      <c r="E2448" s="11"/>
      <c r="F2448" s="11"/>
      <c r="G2448" s="11"/>
      <c r="H2448" s="11"/>
      <c r="I2448" s="11"/>
      <c r="J2448" s="11"/>
      <c r="K2448" s="12">
        <f>K2452</f>
        <v>40</v>
      </c>
      <c r="L2448" s="12">
        <f>L2452</f>
        <v>143.08000000000001</v>
      </c>
      <c r="M2448" s="12">
        <f>M2452</f>
        <v>5723.2</v>
      </c>
    </row>
    <row r="2449" spans="1:13" ht="108" x14ac:dyDescent="0.2">
      <c r="A2449" s="11"/>
      <c r="B2449" s="11"/>
      <c r="C2449" s="11"/>
      <c r="D2449" s="13" t="s">
        <v>1507</v>
      </c>
      <c r="E2449" s="11"/>
      <c r="F2449" s="11"/>
      <c r="G2449" s="11"/>
      <c r="H2449" s="11"/>
      <c r="I2449" s="11"/>
      <c r="J2449" s="11"/>
      <c r="K2449" s="11"/>
      <c r="L2449" s="11"/>
      <c r="M2449" s="11"/>
    </row>
    <row r="2450" spans="1:13" x14ac:dyDescent="0.2">
      <c r="A2450" s="11"/>
      <c r="B2450" s="11"/>
      <c r="C2450" s="11"/>
      <c r="D2450" s="30"/>
      <c r="E2450" s="10" t="s">
        <v>1508</v>
      </c>
      <c r="F2450" s="14">
        <v>1</v>
      </c>
      <c r="G2450" s="15">
        <v>10</v>
      </c>
      <c r="H2450" s="15">
        <v>0</v>
      </c>
      <c r="I2450" s="15">
        <v>4</v>
      </c>
      <c r="J2450" s="12">
        <f>OR(F2450&lt;&gt;0,G2450&lt;&gt;0,H2450&lt;&gt;0,I2450&lt;&gt;0)*(F2450 + (F2450 = 0))*(G2450 + (G2450 = 0))*(H2450 + (H2450 = 0))*(I2450 + (I2450 = 0))</f>
        <v>40</v>
      </c>
      <c r="K2450" s="11"/>
      <c r="L2450" s="11"/>
      <c r="M2450" s="11"/>
    </row>
    <row r="2451" spans="1:13" x14ac:dyDescent="0.2">
      <c r="A2451" s="11"/>
      <c r="B2451" s="11"/>
      <c r="C2451" s="11"/>
      <c r="D2451" s="30"/>
      <c r="E2451" s="10" t="s">
        <v>15</v>
      </c>
      <c r="F2451" s="14"/>
      <c r="G2451" s="15"/>
      <c r="H2451" s="15"/>
      <c r="I2451" s="15"/>
      <c r="J2451" s="12">
        <f>OR(F2451&lt;&gt;0,G2451&lt;&gt;0,H2451&lt;&gt;0,I2451&lt;&gt;0)*(F2451 + (F2451 = 0))*(G2451 + (G2451 = 0))*(H2451 + (H2451 = 0))*(I2451 + (I2451 = 0))</f>
        <v>0</v>
      </c>
      <c r="K2451" s="11"/>
      <c r="L2451" s="11"/>
      <c r="M2451" s="11"/>
    </row>
    <row r="2452" spans="1:13" x14ac:dyDescent="0.2">
      <c r="A2452" s="11"/>
      <c r="B2452" s="11"/>
      <c r="C2452" s="11"/>
      <c r="D2452" s="30"/>
      <c r="E2452" s="11"/>
      <c r="F2452" s="11"/>
      <c r="G2452" s="11"/>
      <c r="H2452" s="11"/>
      <c r="I2452" s="11"/>
      <c r="J2452" s="16" t="s">
        <v>1509</v>
      </c>
      <c r="K2452" s="17">
        <f>SUM(J2450:J2451)*1</f>
        <v>40</v>
      </c>
      <c r="L2452" s="15">
        <v>143.08000000000001</v>
      </c>
      <c r="M2452" s="17">
        <f>ROUND(K2452*L2452,2)</f>
        <v>5723.2</v>
      </c>
    </row>
    <row r="2453" spans="1:13" ht="1" customHeight="1" x14ac:dyDescent="0.2">
      <c r="A2453" s="18"/>
      <c r="B2453" s="18"/>
      <c r="C2453" s="18"/>
      <c r="D2453" s="31"/>
      <c r="E2453" s="18"/>
      <c r="F2453" s="18"/>
      <c r="G2453" s="18"/>
      <c r="H2453" s="18"/>
      <c r="I2453" s="18"/>
      <c r="J2453" s="18"/>
      <c r="K2453" s="18"/>
      <c r="L2453" s="18"/>
      <c r="M2453" s="18"/>
    </row>
    <row r="2454" spans="1:13" x14ac:dyDescent="0.2">
      <c r="A2454" s="9" t="s">
        <v>1510</v>
      </c>
      <c r="B2454" s="10" t="s">
        <v>20</v>
      </c>
      <c r="C2454" s="10" t="s">
        <v>1111</v>
      </c>
      <c r="D2454" s="13" t="s">
        <v>1511</v>
      </c>
      <c r="E2454" s="11"/>
      <c r="F2454" s="11"/>
      <c r="G2454" s="11"/>
      <c r="H2454" s="11"/>
      <c r="I2454" s="11"/>
      <c r="J2454" s="11"/>
      <c r="K2454" s="12">
        <f>K2458</f>
        <v>75.599999999999994</v>
      </c>
      <c r="L2454" s="12">
        <f>L2458</f>
        <v>59.53</v>
      </c>
      <c r="M2454" s="12">
        <f>M2458</f>
        <v>4500.47</v>
      </c>
    </row>
    <row r="2455" spans="1:13" ht="284" x14ac:dyDescent="0.2">
      <c r="A2455" s="11"/>
      <c r="B2455" s="11"/>
      <c r="C2455" s="11"/>
      <c r="D2455" s="13" t="s">
        <v>1512</v>
      </c>
      <c r="E2455" s="11"/>
      <c r="F2455" s="11"/>
      <c r="G2455" s="11"/>
      <c r="H2455" s="11"/>
      <c r="I2455" s="11"/>
      <c r="J2455" s="11"/>
      <c r="K2455" s="11"/>
      <c r="L2455" s="11"/>
      <c r="M2455" s="11"/>
    </row>
    <row r="2456" spans="1:13" x14ac:dyDescent="0.2">
      <c r="A2456" s="11"/>
      <c r="B2456" s="11"/>
      <c r="C2456" s="11"/>
      <c r="D2456" s="30"/>
      <c r="E2456" s="10" t="s">
        <v>1513</v>
      </c>
      <c r="F2456" s="14">
        <v>0</v>
      </c>
      <c r="G2456" s="15">
        <v>18.899999999999999</v>
      </c>
      <c r="H2456" s="15">
        <v>0</v>
      </c>
      <c r="I2456" s="15">
        <v>4</v>
      </c>
      <c r="J2456" s="12">
        <f>OR(F2456&lt;&gt;0,G2456&lt;&gt;0,H2456&lt;&gt;0,I2456&lt;&gt;0)*(F2456 + (F2456 = 0))*(G2456 + (G2456 = 0))*(H2456 + (H2456 = 0))*(I2456 + (I2456 = 0))</f>
        <v>75.599999999999994</v>
      </c>
      <c r="K2456" s="11"/>
      <c r="L2456" s="11"/>
      <c r="M2456" s="11"/>
    </row>
    <row r="2457" spans="1:13" x14ac:dyDescent="0.2">
      <c r="A2457" s="11"/>
      <c r="B2457" s="11"/>
      <c r="C2457" s="11"/>
      <c r="D2457" s="30"/>
      <c r="E2457" s="10" t="s">
        <v>15</v>
      </c>
      <c r="F2457" s="14"/>
      <c r="G2457" s="15"/>
      <c r="H2457" s="15"/>
      <c r="I2457" s="15"/>
      <c r="J2457" s="12">
        <f>OR(F2457&lt;&gt;0,G2457&lt;&gt;0,H2457&lt;&gt;0,I2457&lt;&gt;0)*(F2457 + (F2457 = 0))*(G2457 + (G2457 = 0))*(H2457 + (H2457 = 0))*(I2457 + (I2457 = 0))</f>
        <v>0</v>
      </c>
      <c r="K2457" s="11"/>
      <c r="L2457" s="11"/>
      <c r="M2457" s="11"/>
    </row>
    <row r="2458" spans="1:13" x14ac:dyDescent="0.2">
      <c r="A2458" s="11"/>
      <c r="B2458" s="11"/>
      <c r="C2458" s="11"/>
      <c r="D2458" s="30"/>
      <c r="E2458" s="11"/>
      <c r="F2458" s="11"/>
      <c r="G2458" s="11"/>
      <c r="H2458" s="11"/>
      <c r="I2458" s="11"/>
      <c r="J2458" s="16" t="s">
        <v>1514</v>
      </c>
      <c r="K2458" s="17">
        <f>SUM(J2456:J2457)*1</f>
        <v>75.599999999999994</v>
      </c>
      <c r="L2458" s="15">
        <v>59.53</v>
      </c>
      <c r="M2458" s="17">
        <f>ROUND(K2458*L2458,2)</f>
        <v>4500.47</v>
      </c>
    </row>
    <row r="2459" spans="1:13" ht="1" customHeight="1" x14ac:dyDescent="0.2">
      <c r="A2459" s="18"/>
      <c r="B2459" s="18"/>
      <c r="C2459" s="18"/>
      <c r="D2459" s="31"/>
      <c r="E2459" s="18"/>
      <c r="F2459" s="18"/>
      <c r="G2459" s="18"/>
      <c r="H2459" s="18"/>
      <c r="I2459" s="18"/>
      <c r="J2459" s="18"/>
      <c r="K2459" s="18"/>
      <c r="L2459" s="18"/>
      <c r="M2459" s="18"/>
    </row>
    <row r="2460" spans="1:13" x14ac:dyDescent="0.2">
      <c r="A2460" s="11"/>
      <c r="B2460" s="11"/>
      <c r="C2460" s="11"/>
      <c r="D2460" s="30"/>
      <c r="E2460" s="11"/>
      <c r="F2460" s="11"/>
      <c r="G2460" s="11"/>
      <c r="H2460" s="11"/>
      <c r="I2460" s="11"/>
      <c r="J2460" s="16" t="s">
        <v>1515</v>
      </c>
      <c r="K2460" s="15">
        <v>1</v>
      </c>
      <c r="L2460" s="17">
        <f>M2417+M2424+M2430+M2436+M2442+M2448+M2454</f>
        <v>52664.959999999999</v>
      </c>
      <c r="M2460" s="17">
        <f>ROUND(K2460*L2460,2)</f>
        <v>52664.959999999999</v>
      </c>
    </row>
    <row r="2461" spans="1:13" ht="1" customHeight="1" x14ac:dyDescent="0.2">
      <c r="A2461" s="18"/>
      <c r="B2461" s="18"/>
      <c r="C2461" s="18"/>
      <c r="D2461" s="31"/>
      <c r="E2461" s="18"/>
      <c r="F2461" s="18"/>
      <c r="G2461" s="18"/>
      <c r="H2461" s="18"/>
      <c r="I2461" s="18"/>
      <c r="J2461" s="18"/>
      <c r="K2461" s="18"/>
      <c r="L2461" s="18"/>
      <c r="M2461" s="18"/>
    </row>
    <row r="2462" spans="1:13" x14ac:dyDescent="0.2">
      <c r="A2462" s="6" t="s">
        <v>1516</v>
      </c>
      <c r="B2462" s="6" t="s">
        <v>14</v>
      </c>
      <c r="C2462" s="6" t="s">
        <v>15</v>
      </c>
      <c r="D2462" s="29" t="s">
        <v>1118</v>
      </c>
      <c r="E2462" s="7"/>
      <c r="F2462" s="7"/>
      <c r="G2462" s="7"/>
      <c r="H2462" s="7"/>
      <c r="I2462" s="7"/>
      <c r="J2462" s="7"/>
      <c r="K2462" s="8">
        <f>K2524</f>
        <v>1</v>
      </c>
      <c r="L2462" s="8">
        <f>L2524</f>
        <v>48868.05</v>
      </c>
      <c r="M2462" s="8">
        <f>M2524</f>
        <v>48868.05</v>
      </c>
    </row>
    <row r="2463" spans="1:13" x14ac:dyDescent="0.2">
      <c r="A2463" s="9" t="s">
        <v>1480</v>
      </c>
      <c r="B2463" s="10" t="s">
        <v>20</v>
      </c>
      <c r="C2463" s="10" t="s">
        <v>1111</v>
      </c>
      <c r="D2463" s="13" t="s">
        <v>1481</v>
      </c>
      <c r="E2463" s="11"/>
      <c r="F2463" s="11"/>
      <c r="G2463" s="11"/>
      <c r="H2463" s="11"/>
      <c r="I2463" s="11"/>
      <c r="J2463" s="11"/>
      <c r="K2463" s="12">
        <f>K2470</f>
        <v>96.5</v>
      </c>
      <c r="L2463" s="12">
        <f>L2470</f>
        <v>57.5</v>
      </c>
      <c r="M2463" s="12">
        <f>M2470</f>
        <v>5548.75</v>
      </c>
    </row>
    <row r="2464" spans="1:13" ht="144" x14ac:dyDescent="0.2">
      <c r="A2464" s="11"/>
      <c r="B2464" s="11"/>
      <c r="C2464" s="11"/>
      <c r="D2464" s="13" t="s">
        <v>1482</v>
      </c>
      <c r="E2464" s="11"/>
      <c r="F2464" s="11"/>
      <c r="G2464" s="11"/>
      <c r="H2464" s="11"/>
      <c r="I2464" s="11"/>
      <c r="J2464" s="11"/>
      <c r="K2464" s="11"/>
      <c r="L2464" s="11"/>
      <c r="M2464" s="11"/>
    </row>
    <row r="2465" spans="1:13" x14ac:dyDescent="0.2">
      <c r="A2465" s="11"/>
      <c r="B2465" s="11"/>
      <c r="C2465" s="11"/>
      <c r="D2465" s="30"/>
      <c r="E2465" s="10" t="s">
        <v>1517</v>
      </c>
      <c r="F2465" s="14">
        <v>1</v>
      </c>
      <c r="G2465" s="15">
        <v>4.87</v>
      </c>
      <c r="H2465" s="15">
        <v>0</v>
      </c>
      <c r="I2465" s="15">
        <v>5</v>
      </c>
      <c r="J2465" s="12">
        <f>OR(F2465&lt;&gt;0,G2465&lt;&gt;0,H2465&lt;&gt;0,I2465&lt;&gt;0)*(F2465 + (F2465 = 0))*(G2465 + (G2465 = 0))*(H2465 + (H2465 = 0))*(I2465 + (I2465 = 0))</f>
        <v>24.35</v>
      </c>
      <c r="K2465" s="11"/>
      <c r="L2465" s="11"/>
      <c r="M2465" s="11"/>
    </row>
    <row r="2466" spans="1:13" x14ac:dyDescent="0.2">
      <c r="A2466" s="11"/>
      <c r="B2466" s="11"/>
      <c r="C2466" s="11"/>
      <c r="D2466" s="30"/>
      <c r="E2466" s="10" t="s">
        <v>1518</v>
      </c>
      <c r="F2466" s="14">
        <v>1</v>
      </c>
      <c r="G2466" s="15">
        <v>11.16</v>
      </c>
      <c r="H2466" s="15">
        <v>0</v>
      </c>
      <c r="I2466" s="15">
        <v>5</v>
      </c>
      <c r="J2466" s="12">
        <f>OR(F2466&lt;&gt;0,G2466&lt;&gt;0,H2466&lt;&gt;0,I2466&lt;&gt;0)*(F2466 + (F2466 = 0))*(G2466 + (G2466 = 0))*(H2466 + (H2466 = 0))*(I2466 + (I2466 = 0))</f>
        <v>55.8</v>
      </c>
      <c r="K2466" s="11"/>
      <c r="L2466" s="11"/>
      <c r="M2466" s="11"/>
    </row>
    <row r="2467" spans="1:13" x14ac:dyDescent="0.2">
      <c r="A2467" s="11"/>
      <c r="B2467" s="11"/>
      <c r="C2467" s="11"/>
      <c r="D2467" s="30"/>
      <c r="E2467" s="10" t="s">
        <v>1519</v>
      </c>
      <c r="F2467" s="14">
        <v>0</v>
      </c>
      <c r="G2467" s="15">
        <v>3.15</v>
      </c>
      <c r="H2467" s="15">
        <v>0</v>
      </c>
      <c r="I2467" s="15">
        <v>4</v>
      </c>
      <c r="J2467" s="12">
        <f>OR(F2467&lt;&gt;0,G2467&lt;&gt;0,H2467&lt;&gt;0,I2467&lt;&gt;0)*(F2467 + (F2467 = 0))*(G2467 + (G2467 = 0))*(H2467 + (H2467 = 0))*(I2467 + (I2467 = 0))</f>
        <v>12.6</v>
      </c>
      <c r="K2467" s="11"/>
      <c r="L2467" s="11"/>
      <c r="M2467" s="11"/>
    </row>
    <row r="2468" spans="1:13" x14ac:dyDescent="0.2">
      <c r="A2468" s="11"/>
      <c r="B2468" s="11"/>
      <c r="C2468" s="11"/>
      <c r="D2468" s="30"/>
      <c r="E2468" s="10" t="s">
        <v>15</v>
      </c>
      <c r="F2468" s="14">
        <v>0</v>
      </c>
      <c r="G2468" s="15">
        <v>1.5</v>
      </c>
      <c r="H2468" s="15">
        <v>0</v>
      </c>
      <c r="I2468" s="15">
        <v>2.5</v>
      </c>
      <c r="J2468" s="12">
        <f>OR(F2468&lt;&gt;0,G2468&lt;&gt;0,H2468&lt;&gt;0,I2468&lt;&gt;0)*(F2468 + (F2468 = 0))*(G2468 + (G2468 = 0))*(H2468 + (H2468 = 0))*(I2468 + (I2468 = 0))</f>
        <v>3.75</v>
      </c>
      <c r="K2468" s="11"/>
      <c r="L2468" s="11"/>
      <c r="M2468" s="11"/>
    </row>
    <row r="2469" spans="1:13" x14ac:dyDescent="0.2">
      <c r="A2469" s="11"/>
      <c r="B2469" s="11"/>
      <c r="C2469" s="11"/>
      <c r="D2469" s="30"/>
      <c r="E2469" s="10" t="s">
        <v>15</v>
      </c>
      <c r="F2469" s="14"/>
      <c r="G2469" s="15"/>
      <c r="H2469" s="15"/>
      <c r="I2469" s="15"/>
      <c r="J2469" s="12">
        <f>OR(F2469&lt;&gt;0,G2469&lt;&gt;0,H2469&lt;&gt;0,I2469&lt;&gt;0)*(F2469 + (F2469 = 0))*(G2469 + (G2469 = 0))*(H2469 + (H2469 = 0))*(I2469 + (I2469 = 0))</f>
        <v>0</v>
      </c>
      <c r="K2469" s="11"/>
      <c r="L2469" s="11"/>
      <c r="M2469" s="11"/>
    </row>
    <row r="2470" spans="1:13" x14ac:dyDescent="0.2">
      <c r="A2470" s="11"/>
      <c r="B2470" s="11"/>
      <c r="C2470" s="11"/>
      <c r="D2470" s="30"/>
      <c r="E2470" s="11"/>
      <c r="F2470" s="11"/>
      <c r="G2470" s="11"/>
      <c r="H2470" s="11"/>
      <c r="I2470" s="11"/>
      <c r="J2470" s="16" t="s">
        <v>1485</v>
      </c>
      <c r="K2470" s="17">
        <f>SUM(J2465:J2469)*1</f>
        <v>96.5</v>
      </c>
      <c r="L2470" s="15">
        <v>57.5</v>
      </c>
      <c r="M2470" s="17">
        <f>ROUND(K2470*L2470,2)</f>
        <v>5548.75</v>
      </c>
    </row>
    <row r="2471" spans="1:13" ht="1" customHeight="1" x14ac:dyDescent="0.2">
      <c r="A2471" s="18"/>
      <c r="B2471" s="18"/>
      <c r="C2471" s="18"/>
      <c r="D2471" s="31"/>
      <c r="E2471" s="18"/>
      <c r="F2471" s="18"/>
      <c r="G2471" s="18"/>
      <c r="H2471" s="18"/>
      <c r="I2471" s="18"/>
      <c r="J2471" s="18"/>
      <c r="K2471" s="18"/>
      <c r="L2471" s="18"/>
      <c r="M2471" s="18"/>
    </row>
    <row r="2472" spans="1:13" ht="24" x14ac:dyDescent="0.2">
      <c r="A2472" s="9" t="s">
        <v>1520</v>
      </c>
      <c r="B2472" s="10" t="s">
        <v>20</v>
      </c>
      <c r="C2472" s="10" t="s">
        <v>1111</v>
      </c>
      <c r="D2472" s="13" t="s">
        <v>1521</v>
      </c>
      <c r="E2472" s="11"/>
      <c r="F2472" s="11"/>
      <c r="G2472" s="11"/>
      <c r="H2472" s="11"/>
      <c r="I2472" s="11"/>
      <c r="J2472" s="11"/>
      <c r="K2472" s="12">
        <f>K2476</f>
        <v>18.899999999999999</v>
      </c>
      <c r="L2472" s="12">
        <f>L2476</f>
        <v>57.26</v>
      </c>
      <c r="M2472" s="12">
        <f>M2476</f>
        <v>1082.21</v>
      </c>
    </row>
    <row r="2473" spans="1:13" ht="156" x14ac:dyDescent="0.2">
      <c r="A2473" s="11"/>
      <c r="B2473" s="11"/>
      <c r="C2473" s="11"/>
      <c r="D2473" s="13" t="s">
        <v>1522</v>
      </c>
      <c r="E2473" s="11"/>
      <c r="F2473" s="11"/>
      <c r="G2473" s="11"/>
      <c r="H2473" s="11"/>
      <c r="I2473" s="11"/>
      <c r="J2473" s="11"/>
      <c r="K2473" s="11"/>
      <c r="L2473" s="11"/>
      <c r="M2473" s="11"/>
    </row>
    <row r="2474" spans="1:13" x14ac:dyDescent="0.2">
      <c r="A2474" s="11"/>
      <c r="B2474" s="11"/>
      <c r="C2474" s="11"/>
      <c r="D2474" s="30"/>
      <c r="E2474" s="10" t="s">
        <v>1523</v>
      </c>
      <c r="F2474" s="14">
        <v>0</v>
      </c>
      <c r="G2474" s="15">
        <v>6.3</v>
      </c>
      <c r="H2474" s="15">
        <v>0</v>
      </c>
      <c r="I2474" s="15">
        <v>3</v>
      </c>
      <c r="J2474" s="12">
        <f>OR(F2474&lt;&gt;0,G2474&lt;&gt;0,H2474&lt;&gt;0,I2474&lt;&gt;0)*(F2474 + (F2474 = 0))*(G2474 + (G2474 = 0))*(H2474 + (H2474 = 0))*(I2474 + (I2474 = 0))</f>
        <v>18.899999999999999</v>
      </c>
      <c r="K2474" s="11"/>
      <c r="L2474" s="11"/>
      <c r="M2474" s="11"/>
    </row>
    <row r="2475" spans="1:13" x14ac:dyDescent="0.2">
      <c r="A2475" s="11"/>
      <c r="B2475" s="11"/>
      <c r="C2475" s="11"/>
      <c r="D2475" s="30"/>
      <c r="E2475" s="10" t="s">
        <v>15</v>
      </c>
      <c r="F2475" s="14"/>
      <c r="G2475" s="15"/>
      <c r="H2475" s="15"/>
      <c r="I2475" s="15"/>
      <c r="J2475" s="12">
        <f>OR(F2475&lt;&gt;0,G2475&lt;&gt;0,H2475&lt;&gt;0,I2475&lt;&gt;0)*(F2475 + (F2475 = 0))*(G2475 + (G2475 = 0))*(H2475 + (H2475 = 0))*(I2475 + (I2475 = 0))</f>
        <v>0</v>
      </c>
      <c r="K2475" s="11"/>
      <c r="L2475" s="11"/>
      <c r="M2475" s="11"/>
    </row>
    <row r="2476" spans="1:13" x14ac:dyDescent="0.2">
      <c r="A2476" s="11"/>
      <c r="B2476" s="11"/>
      <c r="C2476" s="11"/>
      <c r="D2476" s="30"/>
      <c r="E2476" s="11"/>
      <c r="F2476" s="11"/>
      <c r="G2476" s="11"/>
      <c r="H2476" s="11"/>
      <c r="I2476" s="11"/>
      <c r="J2476" s="16" t="s">
        <v>1524</v>
      </c>
      <c r="K2476" s="17">
        <f>SUM(J2474:J2475)*1</f>
        <v>18.899999999999999</v>
      </c>
      <c r="L2476" s="15">
        <v>57.26</v>
      </c>
      <c r="M2476" s="17">
        <f>ROUND(K2476*L2476,2)</f>
        <v>1082.21</v>
      </c>
    </row>
    <row r="2477" spans="1:13" ht="1" customHeight="1" x14ac:dyDescent="0.2">
      <c r="A2477" s="18"/>
      <c r="B2477" s="18"/>
      <c r="C2477" s="18"/>
      <c r="D2477" s="31"/>
      <c r="E2477" s="18"/>
      <c r="F2477" s="18"/>
      <c r="G2477" s="18"/>
      <c r="H2477" s="18"/>
      <c r="I2477" s="18"/>
      <c r="J2477" s="18"/>
      <c r="K2477" s="18"/>
      <c r="L2477" s="18"/>
      <c r="M2477" s="18"/>
    </row>
    <row r="2478" spans="1:13" ht="24" x14ac:dyDescent="0.2">
      <c r="A2478" s="9" t="s">
        <v>1525</v>
      </c>
      <c r="B2478" s="10" t="s">
        <v>20</v>
      </c>
      <c r="C2478" s="10" t="s">
        <v>1111</v>
      </c>
      <c r="D2478" s="13" t="s">
        <v>1526</v>
      </c>
      <c r="E2478" s="11"/>
      <c r="F2478" s="11"/>
      <c r="G2478" s="11"/>
      <c r="H2478" s="11"/>
      <c r="I2478" s="11"/>
      <c r="J2478" s="11"/>
      <c r="K2478" s="12">
        <f>K2494</f>
        <v>245.4</v>
      </c>
      <c r="L2478" s="12">
        <f>L2494</f>
        <v>69.599999999999994</v>
      </c>
      <c r="M2478" s="12">
        <f>M2494</f>
        <v>17079.84</v>
      </c>
    </row>
    <row r="2479" spans="1:13" ht="156" x14ac:dyDescent="0.2">
      <c r="A2479" s="11"/>
      <c r="B2479" s="11"/>
      <c r="C2479" s="11"/>
      <c r="D2479" s="13" t="s">
        <v>1527</v>
      </c>
      <c r="E2479" s="11"/>
      <c r="F2479" s="11"/>
      <c r="G2479" s="11"/>
      <c r="H2479" s="11"/>
      <c r="I2479" s="11"/>
      <c r="J2479" s="11"/>
      <c r="K2479" s="11"/>
      <c r="L2479" s="11"/>
      <c r="M2479" s="11"/>
    </row>
    <row r="2480" spans="1:13" x14ac:dyDescent="0.2">
      <c r="A2480" s="11"/>
      <c r="B2480" s="11"/>
      <c r="C2480" s="11"/>
      <c r="D2480" s="30"/>
      <c r="E2480" s="10" t="s">
        <v>1528</v>
      </c>
      <c r="F2480" s="14">
        <v>3</v>
      </c>
      <c r="G2480" s="15">
        <v>1.75</v>
      </c>
      <c r="H2480" s="15">
        <v>0</v>
      </c>
      <c r="I2480" s="15">
        <v>3</v>
      </c>
      <c r="J2480" s="12">
        <f t="shared" ref="J2480:J2493" si="27">OR(F2480&lt;&gt;0,G2480&lt;&gt;0,H2480&lt;&gt;0,I2480&lt;&gt;0)*(F2480 + (F2480 = 0))*(G2480 + (G2480 = 0))*(H2480 + (H2480 = 0))*(I2480 + (I2480 = 0))</f>
        <v>15.75</v>
      </c>
      <c r="K2480" s="11"/>
      <c r="L2480" s="11"/>
      <c r="M2480" s="11"/>
    </row>
    <row r="2481" spans="1:13" x14ac:dyDescent="0.2">
      <c r="A2481" s="11"/>
      <c r="B2481" s="11"/>
      <c r="C2481" s="11"/>
      <c r="D2481" s="30"/>
      <c r="E2481" s="10" t="s">
        <v>15</v>
      </c>
      <c r="F2481" s="14">
        <v>0</v>
      </c>
      <c r="G2481" s="15">
        <v>3.1</v>
      </c>
      <c r="H2481" s="15">
        <v>0</v>
      </c>
      <c r="I2481" s="15">
        <v>3</v>
      </c>
      <c r="J2481" s="12">
        <f t="shared" si="27"/>
        <v>9.3000000000000007</v>
      </c>
      <c r="K2481" s="11"/>
      <c r="L2481" s="11"/>
      <c r="M2481" s="11"/>
    </row>
    <row r="2482" spans="1:13" x14ac:dyDescent="0.2">
      <c r="A2482" s="11"/>
      <c r="B2482" s="11"/>
      <c r="C2482" s="11"/>
      <c r="D2482" s="30"/>
      <c r="E2482" s="10" t="s">
        <v>1529</v>
      </c>
      <c r="F2482" s="14">
        <v>0</v>
      </c>
      <c r="G2482" s="15">
        <v>7.5</v>
      </c>
      <c r="H2482" s="15">
        <v>0</v>
      </c>
      <c r="I2482" s="15">
        <v>3</v>
      </c>
      <c r="J2482" s="12">
        <f t="shared" si="27"/>
        <v>22.5</v>
      </c>
      <c r="K2482" s="11"/>
      <c r="L2482" s="11"/>
      <c r="M2482" s="11"/>
    </row>
    <row r="2483" spans="1:13" x14ac:dyDescent="0.2">
      <c r="A2483" s="11"/>
      <c r="B2483" s="11"/>
      <c r="C2483" s="11"/>
      <c r="D2483" s="30"/>
      <c r="E2483" s="10" t="s">
        <v>1530</v>
      </c>
      <c r="F2483" s="14">
        <v>0</v>
      </c>
      <c r="G2483" s="15">
        <v>4</v>
      </c>
      <c r="H2483" s="15">
        <v>0</v>
      </c>
      <c r="I2483" s="15">
        <v>3</v>
      </c>
      <c r="J2483" s="12">
        <f t="shared" si="27"/>
        <v>12</v>
      </c>
      <c r="K2483" s="11"/>
      <c r="L2483" s="11"/>
      <c r="M2483" s="11"/>
    </row>
    <row r="2484" spans="1:13" x14ac:dyDescent="0.2">
      <c r="A2484" s="11"/>
      <c r="B2484" s="11"/>
      <c r="C2484" s="11"/>
      <c r="D2484" s="30"/>
      <c r="E2484" s="10" t="s">
        <v>1531</v>
      </c>
      <c r="F2484" s="14">
        <v>4</v>
      </c>
      <c r="G2484" s="15">
        <v>1.7</v>
      </c>
      <c r="H2484" s="15">
        <v>0</v>
      </c>
      <c r="I2484" s="15">
        <v>3</v>
      </c>
      <c r="J2484" s="12">
        <f t="shared" si="27"/>
        <v>20.399999999999999</v>
      </c>
      <c r="K2484" s="11"/>
      <c r="L2484" s="11"/>
      <c r="M2484" s="11"/>
    </row>
    <row r="2485" spans="1:13" x14ac:dyDescent="0.2">
      <c r="A2485" s="11"/>
      <c r="B2485" s="11"/>
      <c r="C2485" s="11"/>
      <c r="D2485" s="30"/>
      <c r="E2485" s="10" t="s">
        <v>15</v>
      </c>
      <c r="F2485" s="14">
        <v>0</v>
      </c>
      <c r="G2485" s="15">
        <v>5.75</v>
      </c>
      <c r="H2485" s="15">
        <v>0</v>
      </c>
      <c r="I2485" s="15">
        <v>3</v>
      </c>
      <c r="J2485" s="12">
        <f t="shared" si="27"/>
        <v>17.25</v>
      </c>
      <c r="K2485" s="11"/>
      <c r="L2485" s="11"/>
      <c r="M2485" s="11"/>
    </row>
    <row r="2486" spans="1:13" x14ac:dyDescent="0.2">
      <c r="A2486" s="11"/>
      <c r="B2486" s="11"/>
      <c r="C2486" s="11"/>
      <c r="D2486" s="30"/>
      <c r="E2486" s="10" t="s">
        <v>1532</v>
      </c>
      <c r="F2486" s="14">
        <v>0</v>
      </c>
      <c r="G2486" s="15">
        <v>7.5</v>
      </c>
      <c r="H2486" s="15">
        <v>0</v>
      </c>
      <c r="I2486" s="15">
        <v>3</v>
      </c>
      <c r="J2486" s="12">
        <f t="shared" si="27"/>
        <v>22.5</v>
      </c>
      <c r="K2486" s="11"/>
      <c r="L2486" s="11"/>
      <c r="M2486" s="11"/>
    </row>
    <row r="2487" spans="1:13" x14ac:dyDescent="0.2">
      <c r="A2487" s="11"/>
      <c r="B2487" s="11"/>
      <c r="C2487" s="11"/>
      <c r="D2487" s="30"/>
      <c r="E2487" s="10" t="s">
        <v>1533</v>
      </c>
      <c r="F2487" s="14">
        <v>6</v>
      </c>
      <c r="G2487" s="15">
        <v>1.4</v>
      </c>
      <c r="H2487" s="15">
        <v>0</v>
      </c>
      <c r="I2487" s="15">
        <v>3</v>
      </c>
      <c r="J2487" s="12">
        <f t="shared" si="27"/>
        <v>25.2</v>
      </c>
      <c r="K2487" s="11"/>
      <c r="L2487" s="11"/>
      <c r="M2487" s="11"/>
    </row>
    <row r="2488" spans="1:13" x14ac:dyDescent="0.2">
      <c r="A2488" s="11"/>
      <c r="B2488" s="11"/>
      <c r="C2488" s="11"/>
      <c r="D2488" s="30"/>
      <c r="E2488" s="10" t="s">
        <v>1534</v>
      </c>
      <c r="F2488" s="14">
        <v>6</v>
      </c>
      <c r="G2488" s="15">
        <v>1.4</v>
      </c>
      <c r="H2488" s="15">
        <v>0</v>
      </c>
      <c r="I2488" s="15">
        <v>3</v>
      </c>
      <c r="J2488" s="12">
        <f t="shared" si="27"/>
        <v>25.2</v>
      </c>
      <c r="K2488" s="11"/>
      <c r="L2488" s="11"/>
      <c r="M2488" s="11"/>
    </row>
    <row r="2489" spans="1:13" x14ac:dyDescent="0.2">
      <c r="A2489" s="11"/>
      <c r="B2489" s="11"/>
      <c r="C2489" s="11"/>
      <c r="D2489" s="30"/>
      <c r="E2489" s="10" t="s">
        <v>1535</v>
      </c>
      <c r="F2489" s="14">
        <v>2</v>
      </c>
      <c r="G2489" s="15">
        <v>4.5</v>
      </c>
      <c r="H2489" s="15">
        <v>0</v>
      </c>
      <c r="I2489" s="15">
        <v>3</v>
      </c>
      <c r="J2489" s="12">
        <f t="shared" si="27"/>
        <v>27</v>
      </c>
      <c r="K2489" s="11"/>
      <c r="L2489" s="11"/>
      <c r="M2489" s="11"/>
    </row>
    <row r="2490" spans="1:13" x14ac:dyDescent="0.2">
      <c r="A2490" s="11"/>
      <c r="B2490" s="11"/>
      <c r="C2490" s="11"/>
      <c r="D2490" s="30"/>
      <c r="E2490" s="10" t="s">
        <v>1536</v>
      </c>
      <c r="F2490" s="14">
        <v>0</v>
      </c>
      <c r="G2490" s="15">
        <v>2</v>
      </c>
      <c r="H2490" s="15">
        <v>0</v>
      </c>
      <c r="I2490" s="15">
        <v>3</v>
      </c>
      <c r="J2490" s="12">
        <f t="shared" si="27"/>
        <v>6</v>
      </c>
      <c r="K2490" s="11"/>
      <c r="L2490" s="11"/>
      <c r="M2490" s="11"/>
    </row>
    <row r="2491" spans="1:13" x14ac:dyDescent="0.2">
      <c r="A2491" s="11"/>
      <c r="B2491" s="11"/>
      <c r="C2491" s="11"/>
      <c r="D2491" s="30"/>
      <c r="E2491" s="10" t="s">
        <v>1537</v>
      </c>
      <c r="F2491" s="14">
        <v>0</v>
      </c>
      <c r="G2491" s="15">
        <v>2.6</v>
      </c>
      <c r="H2491" s="15">
        <v>0</v>
      </c>
      <c r="I2491" s="15">
        <v>3</v>
      </c>
      <c r="J2491" s="12">
        <f t="shared" si="27"/>
        <v>7.8</v>
      </c>
      <c r="K2491" s="11"/>
      <c r="L2491" s="11"/>
      <c r="M2491" s="11"/>
    </row>
    <row r="2492" spans="1:13" x14ac:dyDescent="0.2">
      <c r="A2492" s="11"/>
      <c r="B2492" s="11"/>
      <c r="C2492" s="11"/>
      <c r="D2492" s="30"/>
      <c r="E2492" s="10" t="s">
        <v>1538</v>
      </c>
      <c r="F2492" s="14">
        <v>0</v>
      </c>
      <c r="G2492" s="15">
        <v>11.5</v>
      </c>
      <c r="H2492" s="15">
        <v>0</v>
      </c>
      <c r="I2492" s="15">
        <v>3</v>
      </c>
      <c r="J2492" s="12">
        <f t="shared" si="27"/>
        <v>34.5</v>
      </c>
      <c r="K2492" s="11"/>
      <c r="L2492" s="11"/>
      <c r="M2492" s="11"/>
    </row>
    <row r="2493" spans="1:13" x14ac:dyDescent="0.2">
      <c r="A2493" s="11"/>
      <c r="B2493" s="11"/>
      <c r="C2493" s="11"/>
      <c r="D2493" s="30"/>
      <c r="E2493" s="10" t="s">
        <v>15</v>
      </c>
      <c r="F2493" s="14"/>
      <c r="G2493" s="15"/>
      <c r="H2493" s="15"/>
      <c r="I2493" s="15"/>
      <c r="J2493" s="12">
        <f t="shared" si="27"/>
        <v>0</v>
      </c>
      <c r="K2493" s="11"/>
      <c r="L2493" s="11"/>
      <c r="M2493" s="11"/>
    </row>
    <row r="2494" spans="1:13" x14ac:dyDescent="0.2">
      <c r="A2494" s="11"/>
      <c r="B2494" s="11"/>
      <c r="C2494" s="11"/>
      <c r="D2494" s="30"/>
      <c r="E2494" s="11"/>
      <c r="F2494" s="11"/>
      <c r="G2494" s="11"/>
      <c r="H2494" s="11"/>
      <c r="I2494" s="11"/>
      <c r="J2494" s="16" t="s">
        <v>1539</v>
      </c>
      <c r="K2494" s="17">
        <f>SUM(J2480:J2493)*1</f>
        <v>245.4</v>
      </c>
      <c r="L2494" s="15">
        <v>69.599999999999994</v>
      </c>
      <c r="M2494" s="17">
        <f>ROUND(K2494*L2494,2)</f>
        <v>17079.84</v>
      </c>
    </row>
    <row r="2495" spans="1:13" ht="1" customHeight="1" x14ac:dyDescent="0.2">
      <c r="A2495" s="18"/>
      <c r="B2495" s="18"/>
      <c r="C2495" s="18"/>
      <c r="D2495" s="31"/>
      <c r="E2495" s="18"/>
      <c r="F2495" s="18"/>
      <c r="G2495" s="18"/>
      <c r="H2495" s="18"/>
      <c r="I2495" s="18"/>
      <c r="J2495" s="18"/>
      <c r="K2495" s="18"/>
      <c r="L2495" s="18"/>
      <c r="M2495" s="18"/>
    </row>
    <row r="2496" spans="1:13" x14ac:dyDescent="0.2">
      <c r="A2496" s="9" t="s">
        <v>1540</v>
      </c>
      <c r="B2496" s="10" t="s">
        <v>20</v>
      </c>
      <c r="C2496" s="10" t="s">
        <v>1111</v>
      </c>
      <c r="D2496" s="13" t="s">
        <v>1541</v>
      </c>
      <c r="E2496" s="11"/>
      <c r="F2496" s="11"/>
      <c r="G2496" s="11"/>
      <c r="H2496" s="11"/>
      <c r="I2496" s="11"/>
      <c r="J2496" s="11"/>
      <c r="K2496" s="12">
        <f>K2500</f>
        <v>208.5</v>
      </c>
      <c r="L2496" s="12">
        <f>L2500</f>
        <v>58.98</v>
      </c>
      <c r="M2496" s="12">
        <f>M2500</f>
        <v>12297.33</v>
      </c>
    </row>
    <row r="2497" spans="1:13" ht="180" x14ac:dyDescent="0.2">
      <c r="A2497" s="11"/>
      <c r="B2497" s="11"/>
      <c r="C2497" s="11"/>
      <c r="D2497" s="13" t="s">
        <v>1542</v>
      </c>
      <c r="E2497" s="11"/>
      <c r="F2497" s="11"/>
      <c r="G2497" s="11"/>
      <c r="H2497" s="11"/>
      <c r="I2497" s="11"/>
      <c r="J2497" s="11"/>
      <c r="K2497" s="11"/>
      <c r="L2497" s="11"/>
      <c r="M2497" s="11"/>
    </row>
    <row r="2498" spans="1:13" x14ac:dyDescent="0.2">
      <c r="A2498" s="11"/>
      <c r="B2498" s="11"/>
      <c r="C2498" s="11"/>
      <c r="D2498" s="30"/>
      <c r="E2498" s="10" t="s">
        <v>1543</v>
      </c>
      <c r="F2498" s="14">
        <v>0</v>
      </c>
      <c r="G2498" s="15">
        <v>69.5</v>
      </c>
      <c r="H2498" s="15">
        <v>0</v>
      </c>
      <c r="I2498" s="15">
        <v>3</v>
      </c>
      <c r="J2498" s="12">
        <f>OR(F2498&lt;&gt;0,G2498&lt;&gt;0,H2498&lt;&gt;0,I2498&lt;&gt;0)*(F2498 + (F2498 = 0))*(G2498 + (G2498 = 0))*(H2498 + (H2498 = 0))*(I2498 + (I2498 = 0))</f>
        <v>208.5</v>
      </c>
      <c r="K2498" s="11"/>
      <c r="L2498" s="11"/>
      <c r="M2498" s="11"/>
    </row>
    <row r="2499" spans="1:13" x14ac:dyDescent="0.2">
      <c r="A2499" s="11"/>
      <c r="B2499" s="11"/>
      <c r="C2499" s="11"/>
      <c r="D2499" s="30"/>
      <c r="E2499" s="10" t="s">
        <v>15</v>
      </c>
      <c r="F2499" s="14"/>
      <c r="G2499" s="15"/>
      <c r="H2499" s="15"/>
      <c r="I2499" s="15"/>
      <c r="J2499" s="12">
        <f>OR(F2499&lt;&gt;0,G2499&lt;&gt;0,H2499&lt;&gt;0,I2499&lt;&gt;0)*(F2499 + (F2499 = 0))*(G2499 + (G2499 = 0))*(H2499 + (H2499 = 0))*(I2499 + (I2499 = 0))</f>
        <v>0</v>
      </c>
      <c r="K2499" s="11"/>
      <c r="L2499" s="11"/>
      <c r="M2499" s="11"/>
    </row>
    <row r="2500" spans="1:13" x14ac:dyDescent="0.2">
      <c r="A2500" s="11"/>
      <c r="B2500" s="11"/>
      <c r="C2500" s="11"/>
      <c r="D2500" s="30"/>
      <c r="E2500" s="11"/>
      <c r="F2500" s="11"/>
      <c r="G2500" s="11"/>
      <c r="H2500" s="11"/>
      <c r="I2500" s="11"/>
      <c r="J2500" s="16" t="s">
        <v>1544</v>
      </c>
      <c r="K2500" s="17">
        <f>SUM(J2498:J2499)*1</f>
        <v>208.5</v>
      </c>
      <c r="L2500" s="15">
        <v>58.98</v>
      </c>
      <c r="M2500" s="17">
        <f>ROUND(K2500*L2500,2)</f>
        <v>12297.33</v>
      </c>
    </row>
    <row r="2501" spans="1:13" ht="1" customHeight="1" x14ac:dyDescent="0.2">
      <c r="A2501" s="18"/>
      <c r="B2501" s="18"/>
      <c r="C2501" s="18"/>
      <c r="D2501" s="31"/>
      <c r="E2501" s="18"/>
      <c r="F2501" s="18"/>
      <c r="G2501" s="18"/>
      <c r="H2501" s="18"/>
      <c r="I2501" s="18"/>
      <c r="J2501" s="18"/>
      <c r="K2501" s="18"/>
      <c r="L2501" s="18"/>
      <c r="M2501" s="18"/>
    </row>
    <row r="2502" spans="1:13" x14ac:dyDescent="0.2">
      <c r="A2502" s="9" t="s">
        <v>1545</v>
      </c>
      <c r="B2502" s="10" t="s">
        <v>20</v>
      </c>
      <c r="C2502" s="10" t="s">
        <v>1111</v>
      </c>
      <c r="D2502" s="13" t="s">
        <v>1546</v>
      </c>
      <c r="E2502" s="11"/>
      <c r="F2502" s="11"/>
      <c r="G2502" s="11"/>
      <c r="H2502" s="11"/>
      <c r="I2502" s="11"/>
      <c r="J2502" s="11"/>
      <c r="K2502" s="12">
        <f>K2508</f>
        <v>153.6</v>
      </c>
      <c r="L2502" s="12">
        <f>L2508</f>
        <v>54.89</v>
      </c>
      <c r="M2502" s="12">
        <f>M2508</f>
        <v>8431.1</v>
      </c>
    </row>
    <row r="2503" spans="1:13" ht="168" x14ac:dyDescent="0.2">
      <c r="A2503" s="11"/>
      <c r="B2503" s="11"/>
      <c r="C2503" s="11"/>
      <c r="D2503" s="13" t="s">
        <v>1547</v>
      </c>
      <c r="E2503" s="11"/>
      <c r="F2503" s="11"/>
      <c r="G2503" s="11"/>
      <c r="H2503" s="11"/>
      <c r="I2503" s="11"/>
      <c r="J2503" s="11"/>
      <c r="K2503" s="11"/>
      <c r="L2503" s="11"/>
      <c r="M2503" s="11"/>
    </row>
    <row r="2504" spans="1:13" x14ac:dyDescent="0.2">
      <c r="A2504" s="11"/>
      <c r="B2504" s="11"/>
      <c r="C2504" s="11"/>
      <c r="D2504" s="30"/>
      <c r="E2504" s="10" t="s">
        <v>1548</v>
      </c>
      <c r="F2504" s="14">
        <v>0</v>
      </c>
      <c r="G2504" s="15">
        <v>34.5</v>
      </c>
      <c r="H2504" s="15">
        <v>0</v>
      </c>
      <c r="I2504" s="15">
        <v>3</v>
      </c>
      <c r="J2504" s="12">
        <f>OR(F2504&lt;&gt;0,G2504&lt;&gt;0,H2504&lt;&gt;0,I2504&lt;&gt;0)*(F2504 + (F2504 = 0))*(G2504 + (G2504 = 0))*(H2504 + (H2504 = 0))*(I2504 + (I2504 = 0))</f>
        <v>103.5</v>
      </c>
      <c r="K2504" s="11"/>
      <c r="L2504" s="11"/>
      <c r="M2504" s="11"/>
    </row>
    <row r="2505" spans="1:13" x14ac:dyDescent="0.2">
      <c r="A2505" s="11"/>
      <c r="B2505" s="11"/>
      <c r="C2505" s="11"/>
      <c r="D2505" s="30"/>
      <c r="E2505" s="10" t="s">
        <v>1549</v>
      </c>
      <c r="F2505" s="14">
        <v>0</v>
      </c>
      <c r="G2505" s="15">
        <v>6.5</v>
      </c>
      <c r="H2505" s="15">
        <v>0</v>
      </c>
      <c r="I2505" s="15">
        <v>3</v>
      </c>
      <c r="J2505" s="12">
        <f>OR(F2505&lt;&gt;0,G2505&lt;&gt;0,H2505&lt;&gt;0,I2505&lt;&gt;0)*(F2505 + (F2505 = 0))*(G2505 + (G2505 = 0))*(H2505 + (H2505 = 0))*(I2505 + (I2505 = 0))</f>
        <v>19.5</v>
      </c>
      <c r="K2505" s="11"/>
      <c r="L2505" s="11"/>
      <c r="M2505" s="11"/>
    </row>
    <row r="2506" spans="1:13" x14ac:dyDescent="0.2">
      <c r="A2506" s="11"/>
      <c r="B2506" s="11"/>
      <c r="C2506" s="11"/>
      <c r="D2506" s="30"/>
      <c r="E2506" s="10" t="s">
        <v>1538</v>
      </c>
      <c r="F2506" s="14">
        <v>0</v>
      </c>
      <c r="G2506" s="15">
        <v>10.199999999999999</v>
      </c>
      <c r="H2506" s="15">
        <v>0</v>
      </c>
      <c r="I2506" s="15">
        <v>3</v>
      </c>
      <c r="J2506" s="12">
        <f>OR(F2506&lt;&gt;0,G2506&lt;&gt;0,H2506&lt;&gt;0,I2506&lt;&gt;0)*(F2506 + (F2506 = 0))*(G2506 + (G2506 = 0))*(H2506 + (H2506 = 0))*(I2506 + (I2506 = 0))</f>
        <v>30.6</v>
      </c>
      <c r="K2506" s="11"/>
      <c r="L2506" s="11"/>
      <c r="M2506" s="11"/>
    </row>
    <row r="2507" spans="1:13" x14ac:dyDescent="0.2">
      <c r="A2507" s="11"/>
      <c r="B2507" s="11"/>
      <c r="C2507" s="11"/>
      <c r="D2507" s="30"/>
      <c r="E2507" s="10" t="s">
        <v>15</v>
      </c>
      <c r="F2507" s="14"/>
      <c r="G2507" s="15"/>
      <c r="H2507" s="15"/>
      <c r="I2507" s="15"/>
      <c r="J2507" s="12">
        <f>OR(F2507&lt;&gt;0,G2507&lt;&gt;0,H2507&lt;&gt;0,I2507&lt;&gt;0)*(F2507 + (F2507 = 0))*(G2507 + (G2507 = 0))*(H2507 + (H2507 = 0))*(I2507 + (I2507 = 0))</f>
        <v>0</v>
      </c>
      <c r="K2507" s="11"/>
      <c r="L2507" s="11"/>
      <c r="M2507" s="11"/>
    </row>
    <row r="2508" spans="1:13" x14ac:dyDescent="0.2">
      <c r="A2508" s="11"/>
      <c r="B2508" s="11"/>
      <c r="C2508" s="11"/>
      <c r="D2508" s="30"/>
      <c r="E2508" s="11"/>
      <c r="F2508" s="11"/>
      <c r="G2508" s="11"/>
      <c r="H2508" s="11"/>
      <c r="I2508" s="11"/>
      <c r="J2508" s="16" t="s">
        <v>1550</v>
      </c>
      <c r="K2508" s="17">
        <f>SUM(J2504:J2507)*1</f>
        <v>153.6</v>
      </c>
      <c r="L2508" s="15">
        <v>54.89</v>
      </c>
      <c r="M2508" s="17">
        <f>ROUND(K2508*L2508,2)</f>
        <v>8431.1</v>
      </c>
    </row>
    <row r="2509" spans="1:13" ht="1" customHeight="1" x14ac:dyDescent="0.2">
      <c r="A2509" s="18"/>
      <c r="B2509" s="18"/>
      <c r="C2509" s="18"/>
      <c r="D2509" s="31"/>
      <c r="E2509" s="18"/>
      <c r="F2509" s="18"/>
      <c r="G2509" s="18"/>
      <c r="H2509" s="18"/>
      <c r="I2509" s="18"/>
      <c r="J2509" s="18"/>
      <c r="K2509" s="18"/>
      <c r="L2509" s="18"/>
      <c r="M2509" s="18"/>
    </row>
    <row r="2510" spans="1:13" x14ac:dyDescent="0.2">
      <c r="A2510" s="9" t="s">
        <v>1510</v>
      </c>
      <c r="B2510" s="10" t="s">
        <v>20</v>
      </c>
      <c r="C2510" s="10" t="s">
        <v>1111</v>
      </c>
      <c r="D2510" s="13" t="s">
        <v>1511</v>
      </c>
      <c r="E2510" s="11"/>
      <c r="F2510" s="11"/>
      <c r="G2510" s="11"/>
      <c r="H2510" s="11"/>
      <c r="I2510" s="11"/>
      <c r="J2510" s="11"/>
      <c r="K2510" s="12">
        <f>K2516</f>
        <v>37.65</v>
      </c>
      <c r="L2510" s="12">
        <f>L2516</f>
        <v>58.46</v>
      </c>
      <c r="M2510" s="12">
        <f>M2516</f>
        <v>2201.02</v>
      </c>
    </row>
    <row r="2511" spans="1:13" ht="284" x14ac:dyDescent="0.2">
      <c r="A2511" s="11"/>
      <c r="B2511" s="11"/>
      <c r="C2511" s="11"/>
      <c r="D2511" s="13" t="s">
        <v>1512</v>
      </c>
      <c r="E2511" s="11"/>
      <c r="F2511" s="11"/>
      <c r="G2511" s="11"/>
      <c r="H2511" s="11"/>
      <c r="I2511" s="11"/>
      <c r="J2511" s="11"/>
      <c r="K2511" s="11"/>
      <c r="L2511" s="11"/>
      <c r="M2511" s="11"/>
    </row>
    <row r="2512" spans="1:13" x14ac:dyDescent="0.2">
      <c r="A2512" s="11"/>
      <c r="B2512" s="11"/>
      <c r="C2512" s="11"/>
      <c r="D2512" s="30"/>
      <c r="E2512" s="10" t="s">
        <v>1551</v>
      </c>
      <c r="F2512" s="14">
        <v>0</v>
      </c>
      <c r="G2512" s="15">
        <v>7.1</v>
      </c>
      <c r="H2512" s="15">
        <v>0</v>
      </c>
      <c r="I2512" s="15">
        <v>3</v>
      </c>
      <c r="J2512" s="12">
        <f>OR(F2512&lt;&gt;0,G2512&lt;&gt;0,H2512&lt;&gt;0,I2512&lt;&gt;0)*(F2512 + (F2512 = 0))*(G2512 + (G2512 = 0))*(H2512 + (H2512 = 0))*(I2512 + (I2512 = 0))</f>
        <v>21.3</v>
      </c>
      <c r="K2512" s="11"/>
      <c r="L2512" s="11"/>
      <c r="M2512" s="11"/>
    </row>
    <row r="2513" spans="1:13" x14ac:dyDescent="0.2">
      <c r="A2513" s="11"/>
      <c r="B2513" s="11"/>
      <c r="C2513" s="11"/>
      <c r="D2513" s="30"/>
      <c r="E2513" s="10" t="s">
        <v>1519</v>
      </c>
      <c r="F2513" s="14">
        <v>0</v>
      </c>
      <c r="G2513" s="15">
        <v>3.15</v>
      </c>
      <c r="H2513" s="15">
        <v>0</v>
      </c>
      <c r="I2513" s="15">
        <v>4</v>
      </c>
      <c r="J2513" s="12">
        <f>OR(F2513&lt;&gt;0,G2513&lt;&gt;0,H2513&lt;&gt;0,I2513&lt;&gt;0)*(F2513 + (F2513 = 0))*(G2513 + (G2513 = 0))*(H2513 + (H2513 = 0))*(I2513 + (I2513 = 0))</f>
        <v>12.6</v>
      </c>
      <c r="K2513" s="11"/>
      <c r="L2513" s="11"/>
      <c r="M2513" s="11"/>
    </row>
    <row r="2514" spans="1:13" x14ac:dyDescent="0.2">
      <c r="A2514" s="11"/>
      <c r="B2514" s="11"/>
      <c r="C2514" s="11"/>
      <c r="D2514" s="30"/>
      <c r="E2514" s="10" t="s">
        <v>15</v>
      </c>
      <c r="F2514" s="14">
        <v>0</v>
      </c>
      <c r="G2514" s="15">
        <v>1.5</v>
      </c>
      <c r="H2514" s="15">
        <v>0</v>
      </c>
      <c r="I2514" s="15">
        <v>2.5</v>
      </c>
      <c r="J2514" s="12">
        <f>OR(F2514&lt;&gt;0,G2514&lt;&gt;0,H2514&lt;&gt;0,I2514&lt;&gt;0)*(F2514 + (F2514 = 0))*(G2514 + (G2514 = 0))*(H2514 + (H2514 = 0))*(I2514 + (I2514 = 0))</f>
        <v>3.75</v>
      </c>
      <c r="K2514" s="11"/>
      <c r="L2514" s="11"/>
      <c r="M2514" s="11"/>
    </row>
    <row r="2515" spans="1:13" x14ac:dyDescent="0.2">
      <c r="A2515" s="11"/>
      <c r="B2515" s="11"/>
      <c r="C2515" s="11"/>
      <c r="D2515" s="30"/>
      <c r="E2515" s="10" t="s">
        <v>15</v>
      </c>
      <c r="F2515" s="14"/>
      <c r="G2515" s="15"/>
      <c r="H2515" s="15"/>
      <c r="I2515" s="15"/>
      <c r="J2515" s="12">
        <f>OR(F2515&lt;&gt;0,G2515&lt;&gt;0,H2515&lt;&gt;0,I2515&lt;&gt;0)*(F2515 + (F2515 = 0))*(G2515 + (G2515 = 0))*(H2515 + (H2515 = 0))*(I2515 + (I2515 = 0))</f>
        <v>0</v>
      </c>
      <c r="K2515" s="11"/>
      <c r="L2515" s="11"/>
      <c r="M2515" s="11"/>
    </row>
    <row r="2516" spans="1:13" x14ac:dyDescent="0.2">
      <c r="A2516" s="11"/>
      <c r="B2516" s="11"/>
      <c r="C2516" s="11"/>
      <c r="D2516" s="30"/>
      <c r="E2516" s="11"/>
      <c r="F2516" s="11"/>
      <c r="G2516" s="11"/>
      <c r="H2516" s="11"/>
      <c r="I2516" s="11"/>
      <c r="J2516" s="16" t="s">
        <v>1514</v>
      </c>
      <c r="K2516" s="17">
        <f>SUM(J2512:J2515)*1</f>
        <v>37.65</v>
      </c>
      <c r="L2516" s="15">
        <v>58.46</v>
      </c>
      <c r="M2516" s="17">
        <f>ROUND(K2516*L2516,2)</f>
        <v>2201.02</v>
      </c>
    </row>
    <row r="2517" spans="1:13" ht="1" customHeight="1" x14ac:dyDescent="0.2">
      <c r="A2517" s="18"/>
      <c r="B2517" s="18"/>
      <c r="C2517" s="18"/>
      <c r="D2517" s="31"/>
      <c r="E2517" s="18"/>
      <c r="F2517" s="18"/>
      <c r="G2517" s="18"/>
      <c r="H2517" s="18"/>
      <c r="I2517" s="18"/>
      <c r="J2517" s="18"/>
      <c r="K2517" s="18"/>
      <c r="L2517" s="18"/>
      <c r="M2517" s="18"/>
    </row>
    <row r="2518" spans="1:13" ht="24" x14ac:dyDescent="0.2">
      <c r="A2518" s="9" t="s">
        <v>1552</v>
      </c>
      <c r="B2518" s="10" t="s">
        <v>20</v>
      </c>
      <c r="C2518" s="10" t="s">
        <v>1111</v>
      </c>
      <c r="D2518" s="13" t="s">
        <v>1553</v>
      </c>
      <c r="E2518" s="11"/>
      <c r="F2518" s="11"/>
      <c r="G2518" s="11"/>
      <c r="H2518" s="11"/>
      <c r="I2518" s="11"/>
      <c r="J2518" s="11"/>
      <c r="K2518" s="12">
        <f>K2522</f>
        <v>30</v>
      </c>
      <c r="L2518" s="12">
        <f>L2522</f>
        <v>74.260000000000005</v>
      </c>
      <c r="M2518" s="12">
        <f>M2522</f>
        <v>2227.8000000000002</v>
      </c>
    </row>
    <row r="2519" spans="1:13" ht="156" x14ac:dyDescent="0.2">
      <c r="A2519" s="11"/>
      <c r="B2519" s="11"/>
      <c r="C2519" s="11"/>
      <c r="D2519" s="13" t="s">
        <v>1527</v>
      </c>
      <c r="E2519" s="11"/>
      <c r="F2519" s="11"/>
      <c r="G2519" s="11"/>
      <c r="H2519" s="11"/>
      <c r="I2519" s="11"/>
      <c r="J2519" s="11"/>
      <c r="K2519" s="11"/>
      <c r="L2519" s="11"/>
      <c r="M2519" s="11"/>
    </row>
    <row r="2520" spans="1:13" x14ac:dyDescent="0.2">
      <c r="A2520" s="11"/>
      <c r="B2520" s="11"/>
      <c r="C2520" s="11"/>
      <c r="D2520" s="30"/>
      <c r="E2520" s="10" t="s">
        <v>1554</v>
      </c>
      <c r="F2520" s="14">
        <v>1</v>
      </c>
      <c r="G2520" s="15">
        <v>10</v>
      </c>
      <c r="H2520" s="15">
        <v>0</v>
      </c>
      <c r="I2520" s="15">
        <v>3</v>
      </c>
      <c r="J2520" s="12">
        <f>OR(F2520&lt;&gt;0,G2520&lt;&gt;0,H2520&lt;&gt;0,I2520&lt;&gt;0)*(F2520 + (F2520 = 0))*(G2520 + (G2520 = 0))*(H2520 + (H2520 = 0))*(I2520 + (I2520 = 0))</f>
        <v>30</v>
      </c>
      <c r="K2520" s="11"/>
      <c r="L2520" s="11"/>
      <c r="M2520" s="11"/>
    </row>
    <row r="2521" spans="1:13" x14ac:dyDescent="0.2">
      <c r="A2521" s="11"/>
      <c r="B2521" s="11"/>
      <c r="C2521" s="11"/>
      <c r="D2521" s="30"/>
      <c r="E2521" s="10" t="s">
        <v>15</v>
      </c>
      <c r="F2521" s="14"/>
      <c r="G2521" s="15"/>
      <c r="H2521" s="15"/>
      <c r="I2521" s="15"/>
      <c r="J2521" s="12">
        <f>OR(F2521&lt;&gt;0,G2521&lt;&gt;0,H2521&lt;&gt;0,I2521&lt;&gt;0)*(F2521 + (F2521 = 0))*(G2521 + (G2521 = 0))*(H2521 + (H2521 = 0))*(I2521 + (I2521 = 0))</f>
        <v>0</v>
      </c>
      <c r="K2521" s="11"/>
      <c r="L2521" s="11"/>
      <c r="M2521" s="11"/>
    </row>
    <row r="2522" spans="1:13" x14ac:dyDescent="0.2">
      <c r="A2522" s="11"/>
      <c r="B2522" s="11"/>
      <c r="C2522" s="11"/>
      <c r="D2522" s="30"/>
      <c r="E2522" s="11"/>
      <c r="F2522" s="11"/>
      <c r="G2522" s="11"/>
      <c r="H2522" s="11"/>
      <c r="I2522" s="11"/>
      <c r="J2522" s="16" t="s">
        <v>1555</v>
      </c>
      <c r="K2522" s="17">
        <f>SUM(J2520:J2521)*1</f>
        <v>30</v>
      </c>
      <c r="L2522" s="15">
        <v>74.260000000000005</v>
      </c>
      <c r="M2522" s="17">
        <f>ROUND(K2522*L2522,2)</f>
        <v>2227.8000000000002</v>
      </c>
    </row>
    <row r="2523" spans="1:13" ht="1" customHeight="1" x14ac:dyDescent="0.2">
      <c r="A2523" s="18"/>
      <c r="B2523" s="18"/>
      <c r="C2523" s="18"/>
      <c r="D2523" s="31"/>
      <c r="E2523" s="18"/>
      <c r="F2523" s="18"/>
      <c r="G2523" s="18"/>
      <c r="H2523" s="18"/>
      <c r="I2523" s="18"/>
      <c r="J2523" s="18"/>
      <c r="K2523" s="18"/>
      <c r="L2523" s="18"/>
      <c r="M2523" s="18"/>
    </row>
    <row r="2524" spans="1:13" x14ac:dyDescent="0.2">
      <c r="A2524" s="11"/>
      <c r="B2524" s="11"/>
      <c r="C2524" s="11"/>
      <c r="D2524" s="30"/>
      <c r="E2524" s="11"/>
      <c r="F2524" s="11"/>
      <c r="G2524" s="11"/>
      <c r="H2524" s="11"/>
      <c r="I2524" s="11"/>
      <c r="J2524" s="16" t="s">
        <v>1556</v>
      </c>
      <c r="K2524" s="15">
        <v>1</v>
      </c>
      <c r="L2524" s="17">
        <f>M2463+M2472+M2478+M2496+M2502+M2510+M2518</f>
        <v>48868.05</v>
      </c>
      <c r="M2524" s="17">
        <f>ROUND(K2524*L2524,2)</f>
        <v>48868.05</v>
      </c>
    </row>
    <row r="2525" spans="1:13" ht="1" customHeight="1" x14ac:dyDescent="0.2">
      <c r="A2525" s="18"/>
      <c r="B2525" s="18"/>
      <c r="C2525" s="18"/>
      <c r="D2525" s="31"/>
      <c r="E2525" s="18"/>
      <c r="F2525" s="18"/>
      <c r="G2525" s="18"/>
      <c r="H2525" s="18"/>
      <c r="I2525" s="18"/>
      <c r="J2525" s="18"/>
      <c r="K2525" s="18"/>
      <c r="L2525" s="18"/>
      <c r="M2525" s="18"/>
    </row>
    <row r="2526" spans="1:13" x14ac:dyDescent="0.2">
      <c r="A2526" s="11"/>
      <c r="B2526" s="11"/>
      <c r="C2526" s="11"/>
      <c r="D2526" s="30"/>
      <c r="E2526" s="11"/>
      <c r="F2526" s="11"/>
      <c r="G2526" s="11"/>
      <c r="H2526" s="11"/>
      <c r="I2526" s="11"/>
      <c r="J2526" s="16" t="s">
        <v>1557</v>
      </c>
      <c r="K2526" s="25">
        <v>1</v>
      </c>
      <c r="L2526" s="17">
        <f>M2416+M2462</f>
        <v>101533.01</v>
      </c>
      <c r="M2526" s="17">
        <f>ROUND(K2526*L2526,2)</f>
        <v>101533.01</v>
      </c>
    </row>
    <row r="2527" spans="1:13" ht="1" customHeight="1" x14ac:dyDescent="0.2">
      <c r="A2527" s="18"/>
      <c r="B2527" s="18"/>
      <c r="C2527" s="18"/>
      <c r="D2527" s="31"/>
      <c r="E2527" s="18"/>
      <c r="F2527" s="18"/>
      <c r="G2527" s="18"/>
      <c r="H2527" s="18"/>
      <c r="I2527" s="18"/>
      <c r="J2527" s="18"/>
      <c r="K2527" s="18"/>
      <c r="L2527" s="18"/>
      <c r="M2527" s="18"/>
    </row>
    <row r="2528" spans="1:13" x14ac:dyDescent="0.2">
      <c r="A2528" s="2" t="s">
        <v>1558</v>
      </c>
      <c r="B2528" s="2" t="s">
        <v>14</v>
      </c>
      <c r="C2528" s="2" t="s">
        <v>15</v>
      </c>
      <c r="D2528" s="28" t="s">
        <v>1559</v>
      </c>
      <c r="E2528" s="3"/>
      <c r="F2528" s="3"/>
      <c r="G2528" s="3"/>
      <c r="H2528" s="3"/>
      <c r="I2528" s="3"/>
      <c r="J2528" s="3"/>
      <c r="K2528" s="4">
        <f>K3022</f>
        <v>1</v>
      </c>
      <c r="L2528" s="5">
        <f>L3022</f>
        <v>359290.06</v>
      </c>
      <c r="M2528" s="5">
        <f>M3022</f>
        <v>359290.06</v>
      </c>
    </row>
    <row r="2529" spans="1:13" x14ac:dyDescent="0.2">
      <c r="A2529" s="6" t="s">
        <v>1560</v>
      </c>
      <c r="B2529" s="6" t="s">
        <v>14</v>
      </c>
      <c r="C2529" s="6" t="s">
        <v>15</v>
      </c>
      <c r="D2529" s="29" t="s">
        <v>1099</v>
      </c>
      <c r="E2529" s="7"/>
      <c r="F2529" s="7"/>
      <c r="G2529" s="7"/>
      <c r="H2529" s="7"/>
      <c r="I2529" s="7"/>
      <c r="J2529" s="7"/>
      <c r="K2529" s="8">
        <f>K2764</f>
        <v>1</v>
      </c>
      <c r="L2529" s="8">
        <f>L2764</f>
        <v>228087.18</v>
      </c>
      <c r="M2529" s="8">
        <f>M2764</f>
        <v>228087.18</v>
      </c>
    </row>
    <row r="2530" spans="1:13" x14ac:dyDescent="0.2">
      <c r="A2530" s="19" t="s">
        <v>1561</v>
      </c>
      <c r="B2530" s="19" t="s">
        <v>14</v>
      </c>
      <c r="C2530" s="19" t="s">
        <v>15</v>
      </c>
      <c r="D2530" s="32" t="s">
        <v>577</v>
      </c>
      <c r="E2530" s="20"/>
      <c r="F2530" s="20"/>
      <c r="G2530" s="20"/>
      <c r="H2530" s="20"/>
      <c r="I2530" s="20"/>
      <c r="J2530" s="20"/>
      <c r="K2530" s="21">
        <f>K2594</f>
        <v>1</v>
      </c>
      <c r="L2530" s="21">
        <f>L2594</f>
        <v>141380.66</v>
      </c>
      <c r="M2530" s="21">
        <f>M2594</f>
        <v>141380.66</v>
      </c>
    </row>
    <row r="2531" spans="1:13" x14ac:dyDescent="0.2">
      <c r="A2531" s="9" t="s">
        <v>1562</v>
      </c>
      <c r="B2531" s="10" t="s">
        <v>20</v>
      </c>
      <c r="C2531" s="10" t="s">
        <v>1111</v>
      </c>
      <c r="D2531" s="13" t="s">
        <v>1563</v>
      </c>
      <c r="E2531" s="11"/>
      <c r="F2531" s="11"/>
      <c r="G2531" s="11"/>
      <c r="H2531" s="11"/>
      <c r="I2531" s="11"/>
      <c r="J2531" s="11"/>
      <c r="K2531" s="12">
        <f>K2536</f>
        <v>41.86</v>
      </c>
      <c r="L2531" s="12">
        <f>L2536</f>
        <v>522.72</v>
      </c>
      <c r="M2531" s="12">
        <f>M2536</f>
        <v>21881.06</v>
      </c>
    </row>
    <row r="2532" spans="1:13" ht="132" x14ac:dyDescent="0.2">
      <c r="A2532" s="11"/>
      <c r="B2532" s="11"/>
      <c r="C2532" s="11"/>
      <c r="D2532" s="13" t="s">
        <v>1564</v>
      </c>
      <c r="E2532" s="11"/>
      <c r="F2532" s="11"/>
      <c r="G2532" s="11"/>
      <c r="H2532" s="11"/>
      <c r="I2532" s="11"/>
      <c r="J2532" s="11"/>
      <c r="K2532" s="11"/>
      <c r="L2532" s="11"/>
      <c r="M2532" s="11"/>
    </row>
    <row r="2533" spans="1:13" x14ac:dyDescent="0.2">
      <c r="A2533" s="11"/>
      <c r="B2533" s="11"/>
      <c r="C2533" s="11"/>
      <c r="D2533" s="30"/>
      <c r="E2533" s="10" t="s">
        <v>1565</v>
      </c>
      <c r="F2533" s="14">
        <v>25.76</v>
      </c>
      <c r="G2533" s="15">
        <v>0</v>
      </c>
      <c r="H2533" s="15">
        <v>0</v>
      </c>
      <c r="I2533" s="15">
        <v>0</v>
      </c>
      <c r="J2533" s="12">
        <f>OR(F2533&lt;&gt;0,G2533&lt;&gt;0,H2533&lt;&gt;0,I2533&lt;&gt;0)*(F2533 + (F2533 = 0))*(G2533 + (G2533 = 0))*(H2533 + (H2533 = 0))*(I2533 + (I2533 = 0))</f>
        <v>25.76</v>
      </c>
      <c r="K2533" s="11"/>
      <c r="L2533" s="11"/>
      <c r="M2533" s="11"/>
    </row>
    <row r="2534" spans="1:13" x14ac:dyDescent="0.2">
      <c r="A2534" s="11"/>
      <c r="B2534" s="11"/>
      <c r="C2534" s="11"/>
      <c r="D2534" s="30"/>
      <c r="E2534" s="10" t="s">
        <v>1566</v>
      </c>
      <c r="F2534" s="14">
        <v>16.100000000000001</v>
      </c>
      <c r="G2534" s="15">
        <v>0</v>
      </c>
      <c r="H2534" s="15">
        <v>0</v>
      </c>
      <c r="I2534" s="15">
        <v>0</v>
      </c>
      <c r="J2534" s="12">
        <f>OR(F2534&lt;&gt;0,G2534&lt;&gt;0,H2534&lt;&gt;0,I2534&lt;&gt;0)*(F2534 + (F2534 = 0))*(G2534 + (G2534 = 0))*(H2534 + (H2534 = 0))*(I2534 + (I2534 = 0))</f>
        <v>16.100000000000001</v>
      </c>
      <c r="K2534" s="11"/>
      <c r="L2534" s="11"/>
      <c r="M2534" s="11"/>
    </row>
    <row r="2535" spans="1:13" x14ac:dyDescent="0.2">
      <c r="A2535" s="11"/>
      <c r="B2535" s="11"/>
      <c r="C2535" s="11"/>
      <c r="D2535" s="30"/>
      <c r="E2535" s="10" t="s">
        <v>15</v>
      </c>
      <c r="F2535" s="14"/>
      <c r="G2535" s="15"/>
      <c r="H2535" s="15"/>
      <c r="I2535" s="15"/>
      <c r="J2535" s="12">
        <f>OR(F2535&lt;&gt;0,G2535&lt;&gt;0,H2535&lt;&gt;0,I2535&lt;&gt;0)*(F2535 + (F2535 = 0))*(G2535 + (G2535 = 0))*(H2535 + (H2535 = 0))*(I2535 + (I2535 = 0))</f>
        <v>0</v>
      </c>
      <c r="K2535" s="11"/>
      <c r="L2535" s="11"/>
      <c r="M2535" s="11"/>
    </row>
    <row r="2536" spans="1:13" x14ac:dyDescent="0.2">
      <c r="A2536" s="11"/>
      <c r="B2536" s="11"/>
      <c r="C2536" s="11"/>
      <c r="D2536" s="30"/>
      <c r="E2536" s="11"/>
      <c r="F2536" s="11"/>
      <c r="G2536" s="11"/>
      <c r="H2536" s="11"/>
      <c r="I2536" s="11"/>
      <c r="J2536" s="16" t="s">
        <v>1567</v>
      </c>
      <c r="K2536" s="17">
        <f>SUM(J2533:J2535)*1</f>
        <v>41.86</v>
      </c>
      <c r="L2536" s="15">
        <v>522.72</v>
      </c>
      <c r="M2536" s="17">
        <f>ROUND(K2536*L2536,2)</f>
        <v>21881.06</v>
      </c>
    </row>
    <row r="2537" spans="1:13" ht="1" customHeight="1" x14ac:dyDescent="0.2">
      <c r="A2537" s="18"/>
      <c r="B2537" s="18"/>
      <c r="C2537" s="18"/>
      <c r="D2537" s="31"/>
      <c r="E2537" s="18"/>
      <c r="F2537" s="18"/>
      <c r="G2537" s="18"/>
      <c r="H2537" s="18"/>
      <c r="I2537" s="18"/>
      <c r="J2537" s="18"/>
      <c r="K2537" s="18"/>
      <c r="L2537" s="18"/>
      <c r="M2537" s="18"/>
    </row>
    <row r="2538" spans="1:13" x14ac:dyDescent="0.2">
      <c r="A2538" s="9" t="s">
        <v>1568</v>
      </c>
      <c r="B2538" s="10" t="s">
        <v>20</v>
      </c>
      <c r="C2538" s="10" t="s">
        <v>92</v>
      </c>
      <c r="D2538" s="13" t="s">
        <v>1569</v>
      </c>
      <c r="E2538" s="11"/>
      <c r="F2538" s="11"/>
      <c r="G2538" s="11"/>
      <c r="H2538" s="11"/>
      <c r="I2538" s="11"/>
      <c r="J2538" s="11"/>
      <c r="K2538" s="12">
        <f>K2544</f>
        <v>1581</v>
      </c>
      <c r="L2538" s="12">
        <f>L2544</f>
        <v>9.9499999999999993</v>
      </c>
      <c r="M2538" s="12">
        <f>M2544</f>
        <v>15730.95</v>
      </c>
    </row>
    <row r="2539" spans="1:13" ht="48" x14ac:dyDescent="0.2">
      <c r="A2539" s="11"/>
      <c r="B2539" s="11"/>
      <c r="C2539" s="11"/>
      <c r="D2539" s="13" t="s">
        <v>1570</v>
      </c>
      <c r="E2539" s="11"/>
      <c r="F2539" s="11"/>
      <c r="G2539" s="11"/>
      <c r="H2539" s="11"/>
      <c r="I2539" s="11"/>
      <c r="J2539" s="11"/>
      <c r="K2539" s="11"/>
      <c r="L2539" s="11"/>
      <c r="M2539" s="11"/>
    </row>
    <row r="2540" spans="1:13" x14ac:dyDescent="0.2">
      <c r="A2540" s="11"/>
      <c r="B2540" s="11"/>
      <c r="C2540" s="11"/>
      <c r="D2540" s="30"/>
      <c r="E2540" s="10" t="s">
        <v>1571</v>
      </c>
      <c r="F2540" s="14">
        <v>448</v>
      </c>
      <c r="G2540" s="15">
        <v>0</v>
      </c>
      <c r="H2540" s="15">
        <v>0</v>
      </c>
      <c r="I2540" s="15">
        <v>0</v>
      </c>
      <c r="J2540" s="12">
        <f>OR(F2540&lt;&gt;0,G2540&lt;&gt;0,H2540&lt;&gt;0,I2540&lt;&gt;0)*(F2540 + (F2540 = 0))*(G2540 + (G2540 = 0))*(H2540 + (H2540 = 0))*(I2540 + (I2540 = 0))</f>
        <v>448</v>
      </c>
      <c r="K2540" s="11"/>
      <c r="L2540" s="11"/>
      <c r="M2540" s="11"/>
    </row>
    <row r="2541" spans="1:13" x14ac:dyDescent="0.2">
      <c r="A2541" s="11"/>
      <c r="B2541" s="11"/>
      <c r="C2541" s="11"/>
      <c r="D2541" s="30"/>
      <c r="E2541" s="10" t="s">
        <v>1572</v>
      </c>
      <c r="F2541" s="14">
        <v>520</v>
      </c>
      <c r="G2541" s="15">
        <v>0</v>
      </c>
      <c r="H2541" s="15">
        <v>0</v>
      </c>
      <c r="I2541" s="15">
        <v>0</v>
      </c>
      <c r="J2541" s="12">
        <f>OR(F2541&lt;&gt;0,G2541&lt;&gt;0,H2541&lt;&gt;0,I2541&lt;&gt;0)*(F2541 + (F2541 = 0))*(G2541 + (G2541 = 0))*(H2541 + (H2541 = 0))*(I2541 + (I2541 = 0))</f>
        <v>520</v>
      </c>
      <c r="K2541" s="11"/>
      <c r="L2541" s="11"/>
      <c r="M2541" s="11"/>
    </row>
    <row r="2542" spans="1:13" x14ac:dyDescent="0.2">
      <c r="A2542" s="11"/>
      <c r="B2542" s="11"/>
      <c r="C2542" s="11"/>
      <c r="D2542" s="30"/>
      <c r="E2542" s="10" t="s">
        <v>1573</v>
      </c>
      <c r="F2542" s="14">
        <v>613</v>
      </c>
      <c r="G2542" s="15">
        <v>0</v>
      </c>
      <c r="H2542" s="15">
        <v>0</v>
      </c>
      <c r="I2542" s="15">
        <v>0</v>
      </c>
      <c r="J2542" s="12">
        <f>OR(F2542&lt;&gt;0,G2542&lt;&gt;0,H2542&lt;&gt;0,I2542&lt;&gt;0)*(F2542 + (F2542 = 0))*(G2542 + (G2542 = 0))*(H2542 + (H2542 = 0))*(I2542 + (I2542 = 0))</f>
        <v>613</v>
      </c>
      <c r="K2542" s="11"/>
      <c r="L2542" s="11"/>
      <c r="M2542" s="11"/>
    </row>
    <row r="2543" spans="1:13" x14ac:dyDescent="0.2">
      <c r="A2543" s="11"/>
      <c r="B2543" s="11"/>
      <c r="C2543" s="11"/>
      <c r="D2543" s="30"/>
      <c r="E2543" s="10" t="s">
        <v>15</v>
      </c>
      <c r="F2543" s="14"/>
      <c r="G2543" s="15"/>
      <c r="H2543" s="15"/>
      <c r="I2543" s="15"/>
      <c r="J2543" s="12">
        <f>OR(F2543&lt;&gt;0,G2543&lt;&gt;0,H2543&lt;&gt;0,I2543&lt;&gt;0)*(F2543 + (F2543 = 0))*(G2543 + (G2543 = 0))*(H2543 + (H2543 = 0))*(I2543 + (I2543 = 0))</f>
        <v>0</v>
      </c>
      <c r="K2543" s="11"/>
      <c r="L2543" s="11"/>
      <c r="M2543" s="11"/>
    </row>
    <row r="2544" spans="1:13" x14ac:dyDescent="0.2">
      <c r="A2544" s="11"/>
      <c r="B2544" s="11"/>
      <c r="C2544" s="11"/>
      <c r="D2544" s="30"/>
      <c r="E2544" s="11"/>
      <c r="F2544" s="11"/>
      <c r="G2544" s="11"/>
      <c r="H2544" s="11"/>
      <c r="I2544" s="11"/>
      <c r="J2544" s="16" t="s">
        <v>1574</v>
      </c>
      <c r="K2544" s="17">
        <f>SUM(J2540:J2543)*1</f>
        <v>1581</v>
      </c>
      <c r="L2544" s="15">
        <v>9.9499999999999993</v>
      </c>
      <c r="M2544" s="17">
        <f>ROUND(K2544*L2544,2)</f>
        <v>15730.95</v>
      </c>
    </row>
    <row r="2545" spans="1:13" ht="1" customHeight="1" x14ac:dyDescent="0.2">
      <c r="A2545" s="18"/>
      <c r="B2545" s="18"/>
      <c r="C2545" s="18"/>
      <c r="D2545" s="31"/>
      <c r="E2545" s="18"/>
      <c r="F2545" s="18"/>
      <c r="G2545" s="18"/>
      <c r="H2545" s="18"/>
      <c r="I2545" s="18"/>
      <c r="J2545" s="18"/>
      <c r="K2545" s="18"/>
      <c r="L2545" s="18"/>
      <c r="M2545" s="18"/>
    </row>
    <row r="2546" spans="1:13" x14ac:dyDescent="0.2">
      <c r="A2546" s="9" t="s">
        <v>1575</v>
      </c>
      <c r="B2546" s="10" t="s">
        <v>20</v>
      </c>
      <c r="C2546" s="10" t="s">
        <v>92</v>
      </c>
      <c r="D2546" s="13" t="s">
        <v>1576</v>
      </c>
      <c r="E2546" s="11"/>
      <c r="F2546" s="11"/>
      <c r="G2546" s="11"/>
      <c r="H2546" s="11"/>
      <c r="I2546" s="11"/>
      <c r="J2546" s="11"/>
      <c r="K2546" s="12">
        <f>K2552</f>
        <v>967.56</v>
      </c>
      <c r="L2546" s="12">
        <f>L2552</f>
        <v>65.760000000000005</v>
      </c>
      <c r="M2546" s="12">
        <f>M2552</f>
        <v>63626.75</v>
      </c>
    </row>
    <row r="2547" spans="1:13" ht="48" x14ac:dyDescent="0.2">
      <c r="A2547" s="11"/>
      <c r="B2547" s="11"/>
      <c r="C2547" s="11"/>
      <c r="D2547" s="13" t="s">
        <v>1577</v>
      </c>
      <c r="E2547" s="11"/>
      <c r="F2547" s="11"/>
      <c r="G2547" s="11"/>
      <c r="H2547" s="11"/>
      <c r="I2547" s="11"/>
      <c r="J2547" s="11"/>
      <c r="K2547" s="11"/>
      <c r="L2547" s="11"/>
      <c r="M2547" s="11"/>
    </row>
    <row r="2548" spans="1:13" x14ac:dyDescent="0.2">
      <c r="A2548" s="11"/>
      <c r="B2548" s="11"/>
      <c r="C2548" s="11"/>
      <c r="D2548" s="30"/>
      <c r="E2548" s="10" t="s">
        <v>1578</v>
      </c>
      <c r="F2548" s="14"/>
      <c r="G2548" s="15"/>
      <c r="H2548" s="15"/>
      <c r="I2548" s="15"/>
      <c r="J2548" s="12">
        <f>OR(F2548&lt;&gt;0,G2548&lt;&gt;0,H2548&lt;&gt;0,I2548&lt;&gt;0)*(F2548 + (F2548 = 0))*(G2548 + (G2548 = 0))*(H2548 + (H2548 = 0))*(I2548 + (I2548 = 0))</f>
        <v>0</v>
      </c>
      <c r="K2548" s="11"/>
      <c r="L2548" s="11"/>
      <c r="M2548" s="11"/>
    </row>
    <row r="2549" spans="1:13" x14ac:dyDescent="0.2">
      <c r="A2549" s="11"/>
      <c r="B2549" s="11"/>
      <c r="C2549" s="11"/>
      <c r="D2549" s="30"/>
      <c r="E2549" s="10" t="s">
        <v>1571</v>
      </c>
      <c r="F2549" s="14">
        <v>447.56</v>
      </c>
      <c r="G2549" s="15">
        <v>0</v>
      </c>
      <c r="H2549" s="15">
        <v>0</v>
      </c>
      <c r="I2549" s="15">
        <v>0</v>
      </c>
      <c r="J2549" s="12">
        <f>OR(F2549&lt;&gt;0,G2549&lt;&gt;0,H2549&lt;&gt;0,I2549&lt;&gt;0)*(F2549 + (F2549 = 0))*(G2549 + (G2549 = 0))*(H2549 + (H2549 = 0))*(I2549 + (I2549 = 0))</f>
        <v>447.56</v>
      </c>
      <c r="K2549" s="11"/>
      <c r="L2549" s="11"/>
      <c r="M2549" s="11"/>
    </row>
    <row r="2550" spans="1:13" x14ac:dyDescent="0.2">
      <c r="A2550" s="11"/>
      <c r="B2550" s="11"/>
      <c r="C2550" s="11"/>
      <c r="D2550" s="30"/>
      <c r="E2550" s="10" t="s">
        <v>1572</v>
      </c>
      <c r="F2550" s="14">
        <v>520</v>
      </c>
      <c r="G2550" s="15">
        <v>0</v>
      </c>
      <c r="H2550" s="15">
        <v>0</v>
      </c>
      <c r="I2550" s="15">
        <v>0</v>
      </c>
      <c r="J2550" s="12">
        <f>OR(F2550&lt;&gt;0,G2550&lt;&gt;0,H2550&lt;&gt;0,I2550&lt;&gt;0)*(F2550 + (F2550 = 0))*(G2550 + (G2550 = 0))*(H2550 + (H2550 = 0))*(I2550 + (I2550 = 0))</f>
        <v>520</v>
      </c>
      <c r="K2550" s="11"/>
      <c r="L2550" s="11"/>
      <c r="M2550" s="11"/>
    </row>
    <row r="2551" spans="1:13" x14ac:dyDescent="0.2">
      <c r="A2551" s="11"/>
      <c r="B2551" s="11"/>
      <c r="C2551" s="11"/>
      <c r="D2551" s="30"/>
      <c r="E2551" s="10" t="s">
        <v>15</v>
      </c>
      <c r="F2551" s="14"/>
      <c r="G2551" s="15"/>
      <c r="H2551" s="15"/>
      <c r="I2551" s="15"/>
      <c r="J2551" s="12">
        <f>OR(F2551&lt;&gt;0,G2551&lt;&gt;0,H2551&lt;&gt;0,I2551&lt;&gt;0)*(F2551 + (F2551 = 0))*(G2551 + (G2551 = 0))*(H2551 + (H2551 = 0))*(I2551 + (I2551 = 0))</f>
        <v>0</v>
      </c>
      <c r="K2551" s="11"/>
      <c r="L2551" s="11"/>
      <c r="M2551" s="11"/>
    </row>
    <row r="2552" spans="1:13" x14ac:dyDescent="0.2">
      <c r="A2552" s="11"/>
      <c r="B2552" s="11"/>
      <c r="C2552" s="11"/>
      <c r="D2552" s="30"/>
      <c r="E2552" s="11"/>
      <c r="F2552" s="11"/>
      <c r="G2552" s="11"/>
      <c r="H2552" s="11"/>
      <c r="I2552" s="11"/>
      <c r="J2552" s="16" t="s">
        <v>1579</v>
      </c>
      <c r="K2552" s="17">
        <f>SUM(J2548:J2551)*1</f>
        <v>967.56</v>
      </c>
      <c r="L2552" s="15">
        <v>65.760000000000005</v>
      </c>
      <c r="M2552" s="17">
        <f>ROUND(K2552*L2552,2)</f>
        <v>63626.75</v>
      </c>
    </row>
    <row r="2553" spans="1:13" ht="1" customHeight="1" x14ac:dyDescent="0.2">
      <c r="A2553" s="18"/>
      <c r="B2553" s="18"/>
      <c r="C2553" s="18"/>
      <c r="D2553" s="31"/>
      <c r="E2553" s="18"/>
      <c r="F2553" s="18"/>
      <c r="G2553" s="18"/>
      <c r="H2553" s="18"/>
      <c r="I2553" s="18"/>
      <c r="J2553" s="18"/>
      <c r="K2553" s="18"/>
      <c r="L2553" s="18"/>
      <c r="M2553" s="18"/>
    </row>
    <row r="2554" spans="1:13" x14ac:dyDescent="0.2">
      <c r="A2554" s="9" t="s">
        <v>1580</v>
      </c>
      <c r="B2554" s="10" t="s">
        <v>20</v>
      </c>
      <c r="C2554" s="10" t="s">
        <v>1111</v>
      </c>
      <c r="D2554" s="13" t="s">
        <v>1581</v>
      </c>
      <c r="E2554" s="11"/>
      <c r="F2554" s="11"/>
      <c r="G2554" s="11"/>
      <c r="H2554" s="11"/>
      <c r="I2554" s="11"/>
      <c r="J2554" s="11"/>
      <c r="K2554" s="12">
        <f>K2558</f>
        <v>612.41</v>
      </c>
      <c r="L2554" s="12">
        <f>L2558</f>
        <v>50.82</v>
      </c>
      <c r="M2554" s="12">
        <f>M2558</f>
        <v>31122.68</v>
      </c>
    </row>
    <row r="2555" spans="1:13" ht="180" x14ac:dyDescent="0.2">
      <c r="A2555" s="11"/>
      <c r="B2555" s="11"/>
      <c r="C2555" s="11"/>
      <c r="D2555" s="13" t="s">
        <v>1582</v>
      </c>
      <c r="E2555" s="11"/>
      <c r="F2555" s="11"/>
      <c r="G2555" s="11"/>
      <c r="H2555" s="11"/>
      <c r="I2555" s="11"/>
      <c r="J2555" s="11"/>
      <c r="K2555" s="11"/>
      <c r="L2555" s="11"/>
      <c r="M2555" s="11"/>
    </row>
    <row r="2556" spans="1:13" x14ac:dyDescent="0.2">
      <c r="A2556" s="11"/>
      <c r="B2556" s="11"/>
      <c r="C2556" s="11"/>
      <c r="D2556" s="30"/>
      <c r="E2556" s="10" t="s">
        <v>1583</v>
      </c>
      <c r="F2556" s="14">
        <v>612.41</v>
      </c>
      <c r="G2556" s="15">
        <v>0</v>
      </c>
      <c r="H2556" s="15">
        <v>0</v>
      </c>
      <c r="I2556" s="15">
        <v>0</v>
      </c>
      <c r="J2556" s="12">
        <f>OR(F2556&lt;&gt;0,G2556&lt;&gt;0,H2556&lt;&gt;0,I2556&lt;&gt;0)*(F2556 + (F2556 = 0))*(G2556 + (G2556 = 0))*(H2556 + (H2556 = 0))*(I2556 + (I2556 = 0))</f>
        <v>612.41</v>
      </c>
      <c r="K2556" s="11"/>
      <c r="L2556" s="11"/>
      <c r="M2556" s="11"/>
    </row>
    <row r="2557" spans="1:13" x14ac:dyDescent="0.2">
      <c r="A2557" s="11"/>
      <c r="B2557" s="11"/>
      <c r="C2557" s="11"/>
      <c r="D2557" s="30"/>
      <c r="E2557" s="10" t="s">
        <v>15</v>
      </c>
      <c r="F2557" s="14"/>
      <c r="G2557" s="15"/>
      <c r="H2557" s="15"/>
      <c r="I2557" s="15"/>
      <c r="J2557" s="12">
        <f>OR(F2557&lt;&gt;0,G2557&lt;&gt;0,H2557&lt;&gt;0,I2557&lt;&gt;0)*(F2557 + (F2557 = 0))*(G2557 + (G2557 = 0))*(H2557 + (H2557 = 0))*(I2557 + (I2557 = 0))</f>
        <v>0</v>
      </c>
      <c r="K2557" s="11"/>
      <c r="L2557" s="11"/>
      <c r="M2557" s="11"/>
    </row>
    <row r="2558" spans="1:13" x14ac:dyDescent="0.2">
      <c r="A2558" s="11"/>
      <c r="B2558" s="11"/>
      <c r="C2558" s="11"/>
      <c r="D2558" s="30"/>
      <c r="E2558" s="11"/>
      <c r="F2558" s="11"/>
      <c r="G2558" s="11"/>
      <c r="H2558" s="11"/>
      <c r="I2558" s="11"/>
      <c r="J2558" s="16" t="s">
        <v>1584</v>
      </c>
      <c r="K2558" s="17">
        <f>SUM(J2556:J2557)*1</f>
        <v>612.41</v>
      </c>
      <c r="L2558" s="15">
        <v>50.82</v>
      </c>
      <c r="M2558" s="17">
        <f>ROUND(K2558*L2558,2)</f>
        <v>31122.68</v>
      </c>
    </row>
    <row r="2559" spans="1:13" ht="1" customHeight="1" x14ac:dyDescent="0.2">
      <c r="A2559" s="18"/>
      <c r="B2559" s="18"/>
      <c r="C2559" s="18"/>
      <c r="D2559" s="31"/>
      <c r="E2559" s="18"/>
      <c r="F2559" s="18"/>
      <c r="G2559" s="18"/>
      <c r="H2559" s="18"/>
      <c r="I2559" s="18"/>
      <c r="J2559" s="18"/>
      <c r="K2559" s="18"/>
      <c r="L2559" s="18"/>
      <c r="M2559" s="18"/>
    </row>
    <row r="2560" spans="1:13" x14ac:dyDescent="0.2">
      <c r="A2560" s="9" t="s">
        <v>1585</v>
      </c>
      <c r="B2560" s="10" t="s">
        <v>20</v>
      </c>
      <c r="C2560" s="10" t="s">
        <v>160</v>
      </c>
      <c r="D2560" s="13" t="s">
        <v>1586</v>
      </c>
      <c r="E2560" s="11"/>
      <c r="F2560" s="11"/>
      <c r="G2560" s="11"/>
      <c r="H2560" s="11"/>
      <c r="I2560" s="11"/>
      <c r="J2560" s="11"/>
      <c r="K2560" s="12">
        <f>K2565</f>
        <v>131.94999999999999</v>
      </c>
      <c r="L2560" s="12">
        <f>L2565</f>
        <v>33.880000000000003</v>
      </c>
      <c r="M2560" s="12">
        <f>M2565</f>
        <v>4470.47</v>
      </c>
    </row>
    <row r="2561" spans="1:13" ht="108" x14ac:dyDescent="0.2">
      <c r="A2561" s="11"/>
      <c r="B2561" s="11"/>
      <c r="C2561" s="11"/>
      <c r="D2561" s="13" t="s">
        <v>1587</v>
      </c>
      <c r="E2561" s="11"/>
      <c r="F2561" s="11"/>
      <c r="G2561" s="11"/>
      <c r="H2561" s="11"/>
      <c r="I2561" s="11"/>
      <c r="J2561" s="11"/>
      <c r="K2561" s="11"/>
      <c r="L2561" s="11"/>
      <c r="M2561" s="11"/>
    </row>
    <row r="2562" spans="1:13" x14ac:dyDescent="0.2">
      <c r="A2562" s="11"/>
      <c r="B2562" s="11"/>
      <c r="C2562" s="11"/>
      <c r="D2562" s="30"/>
      <c r="E2562" s="10" t="s">
        <v>1588</v>
      </c>
      <c r="F2562" s="14">
        <v>1</v>
      </c>
      <c r="G2562" s="15">
        <v>57.76</v>
      </c>
      <c r="H2562" s="15">
        <v>0</v>
      </c>
      <c r="I2562" s="15">
        <v>0</v>
      </c>
      <c r="J2562" s="12">
        <f>OR(F2562&lt;&gt;0,G2562&lt;&gt;0,H2562&lt;&gt;0,I2562&lt;&gt;0)*(F2562 + (F2562 = 0))*(G2562 + (G2562 = 0))*(H2562 + (H2562 = 0))*(I2562 + (I2562 = 0))</f>
        <v>57.76</v>
      </c>
      <c r="K2562" s="11"/>
      <c r="L2562" s="11"/>
      <c r="M2562" s="11"/>
    </row>
    <row r="2563" spans="1:13" x14ac:dyDescent="0.2">
      <c r="A2563" s="11"/>
      <c r="B2563" s="11"/>
      <c r="C2563" s="11"/>
      <c r="D2563" s="30"/>
      <c r="E2563" s="10" t="s">
        <v>15</v>
      </c>
      <c r="F2563" s="14">
        <v>1</v>
      </c>
      <c r="G2563" s="15">
        <v>74.19</v>
      </c>
      <c r="H2563" s="15">
        <v>0</v>
      </c>
      <c r="I2563" s="15">
        <v>0</v>
      </c>
      <c r="J2563" s="12">
        <f>OR(F2563&lt;&gt;0,G2563&lt;&gt;0,H2563&lt;&gt;0,I2563&lt;&gt;0)*(F2563 + (F2563 = 0))*(G2563 + (G2563 = 0))*(H2563 + (H2563 = 0))*(I2563 + (I2563 = 0))</f>
        <v>74.19</v>
      </c>
      <c r="K2563" s="11"/>
      <c r="L2563" s="11"/>
      <c r="M2563" s="11"/>
    </row>
    <row r="2564" spans="1:13" x14ac:dyDescent="0.2">
      <c r="A2564" s="11"/>
      <c r="B2564" s="11"/>
      <c r="C2564" s="11"/>
      <c r="D2564" s="30"/>
      <c r="E2564" s="10" t="s">
        <v>15</v>
      </c>
      <c r="F2564" s="14"/>
      <c r="G2564" s="15"/>
      <c r="H2564" s="15"/>
      <c r="I2564" s="15"/>
      <c r="J2564" s="12">
        <f>OR(F2564&lt;&gt;0,G2564&lt;&gt;0,H2564&lt;&gt;0,I2564&lt;&gt;0)*(F2564 + (F2564 = 0))*(G2564 + (G2564 = 0))*(H2564 + (H2564 = 0))*(I2564 + (I2564 = 0))</f>
        <v>0</v>
      </c>
      <c r="K2564" s="11"/>
      <c r="L2564" s="11"/>
      <c r="M2564" s="11"/>
    </row>
    <row r="2565" spans="1:13" x14ac:dyDescent="0.2">
      <c r="A2565" s="11"/>
      <c r="B2565" s="11"/>
      <c r="C2565" s="11"/>
      <c r="D2565" s="30"/>
      <c r="E2565" s="11"/>
      <c r="F2565" s="11"/>
      <c r="G2565" s="11"/>
      <c r="H2565" s="11"/>
      <c r="I2565" s="11"/>
      <c r="J2565" s="16" t="s">
        <v>1589</v>
      </c>
      <c r="K2565" s="17">
        <f>SUM(J2562:J2564)*1</f>
        <v>131.94999999999999</v>
      </c>
      <c r="L2565" s="15">
        <v>33.880000000000003</v>
      </c>
      <c r="M2565" s="17">
        <f>ROUND(K2565*L2565,2)</f>
        <v>4470.47</v>
      </c>
    </row>
    <row r="2566" spans="1:13" ht="1" customHeight="1" x14ac:dyDescent="0.2">
      <c r="A2566" s="18"/>
      <c r="B2566" s="18"/>
      <c r="C2566" s="18"/>
      <c r="D2566" s="31"/>
      <c r="E2566" s="18"/>
      <c r="F2566" s="18"/>
      <c r="G2566" s="18"/>
      <c r="H2566" s="18"/>
      <c r="I2566" s="18"/>
      <c r="J2566" s="18"/>
      <c r="K2566" s="18"/>
      <c r="L2566" s="18"/>
      <c r="M2566" s="18"/>
    </row>
    <row r="2567" spans="1:13" x14ac:dyDescent="0.2">
      <c r="A2567" s="9" t="s">
        <v>1590</v>
      </c>
      <c r="B2567" s="10" t="s">
        <v>20</v>
      </c>
      <c r="C2567" s="10" t="s">
        <v>160</v>
      </c>
      <c r="D2567" s="13" t="s">
        <v>1591</v>
      </c>
      <c r="E2567" s="11"/>
      <c r="F2567" s="11"/>
      <c r="G2567" s="11"/>
      <c r="H2567" s="11"/>
      <c r="I2567" s="11"/>
      <c r="J2567" s="11"/>
      <c r="K2567" s="12">
        <f>K2578</f>
        <v>183.33</v>
      </c>
      <c r="L2567" s="12">
        <f>L2578</f>
        <v>19.18</v>
      </c>
      <c r="M2567" s="12">
        <f>M2578</f>
        <v>3516.27</v>
      </c>
    </row>
    <row r="2568" spans="1:13" ht="144" x14ac:dyDescent="0.2">
      <c r="A2568" s="11"/>
      <c r="B2568" s="11"/>
      <c r="C2568" s="11"/>
      <c r="D2568" s="13" t="s">
        <v>1592</v>
      </c>
      <c r="E2568" s="11"/>
      <c r="F2568" s="11"/>
      <c r="G2568" s="11"/>
      <c r="H2568" s="11"/>
      <c r="I2568" s="11"/>
      <c r="J2568" s="11"/>
      <c r="K2568" s="11"/>
      <c r="L2568" s="11"/>
      <c r="M2568" s="11"/>
    </row>
    <row r="2569" spans="1:13" x14ac:dyDescent="0.2">
      <c r="A2569" s="11"/>
      <c r="B2569" s="11"/>
      <c r="C2569" s="11"/>
      <c r="D2569" s="30"/>
      <c r="E2569" s="10" t="s">
        <v>1593</v>
      </c>
      <c r="F2569" s="14">
        <v>1</v>
      </c>
      <c r="G2569" s="15">
        <v>108.73</v>
      </c>
      <c r="H2569" s="15">
        <v>0</v>
      </c>
      <c r="I2569" s="15">
        <v>0</v>
      </c>
      <c r="J2569" s="12">
        <f t="shared" ref="J2569:J2577" si="28">OR(F2569&lt;&gt;0,G2569&lt;&gt;0,H2569&lt;&gt;0,I2569&lt;&gt;0)*(F2569 + (F2569 = 0))*(G2569 + (G2569 = 0))*(H2569 + (H2569 = 0))*(I2569 + (I2569 = 0))</f>
        <v>108.73</v>
      </c>
      <c r="K2569" s="11"/>
      <c r="L2569" s="11"/>
      <c r="M2569" s="11"/>
    </row>
    <row r="2570" spans="1:13" x14ac:dyDescent="0.2">
      <c r="A2570" s="11"/>
      <c r="B2570" s="11"/>
      <c r="C2570" s="11"/>
      <c r="D2570" s="30"/>
      <c r="E2570" s="10" t="s">
        <v>1594</v>
      </c>
      <c r="F2570" s="14">
        <v>7</v>
      </c>
      <c r="G2570" s="15">
        <v>1.82</v>
      </c>
      <c r="H2570" s="15">
        <v>0</v>
      </c>
      <c r="I2570" s="15">
        <v>0</v>
      </c>
      <c r="J2570" s="12">
        <f t="shared" si="28"/>
        <v>12.74</v>
      </c>
      <c r="K2570" s="11"/>
      <c r="L2570" s="11"/>
      <c r="M2570" s="11"/>
    </row>
    <row r="2571" spans="1:13" x14ac:dyDescent="0.2">
      <c r="A2571" s="11"/>
      <c r="B2571" s="11"/>
      <c r="C2571" s="11"/>
      <c r="D2571" s="30"/>
      <c r="E2571" s="10" t="s">
        <v>15</v>
      </c>
      <c r="F2571" s="14">
        <v>2</v>
      </c>
      <c r="G2571" s="15">
        <v>2.95</v>
      </c>
      <c r="H2571" s="15">
        <v>0</v>
      </c>
      <c r="I2571" s="15">
        <v>0</v>
      </c>
      <c r="J2571" s="12">
        <f t="shared" si="28"/>
        <v>5.9</v>
      </c>
      <c r="K2571" s="11"/>
      <c r="L2571" s="11"/>
      <c r="M2571" s="11"/>
    </row>
    <row r="2572" spans="1:13" x14ac:dyDescent="0.2">
      <c r="A2572" s="11"/>
      <c r="B2572" s="11"/>
      <c r="C2572" s="11"/>
      <c r="D2572" s="30"/>
      <c r="E2572" s="10" t="s">
        <v>15</v>
      </c>
      <c r="F2572" s="14">
        <v>1</v>
      </c>
      <c r="G2572" s="15">
        <v>4.3</v>
      </c>
      <c r="H2572" s="15">
        <v>0</v>
      </c>
      <c r="I2572" s="15">
        <v>0</v>
      </c>
      <c r="J2572" s="12">
        <f t="shared" si="28"/>
        <v>4.3</v>
      </c>
      <c r="K2572" s="11"/>
      <c r="L2572" s="11"/>
      <c r="M2572" s="11"/>
    </row>
    <row r="2573" spans="1:13" x14ac:dyDescent="0.2">
      <c r="A2573" s="11"/>
      <c r="B2573" s="11"/>
      <c r="C2573" s="11"/>
      <c r="D2573" s="30"/>
      <c r="E2573" s="10" t="s">
        <v>15</v>
      </c>
      <c r="F2573" s="14">
        <v>1</v>
      </c>
      <c r="G2573" s="15">
        <v>2.62</v>
      </c>
      <c r="H2573" s="15">
        <v>0</v>
      </c>
      <c r="I2573" s="15">
        <v>0</v>
      </c>
      <c r="J2573" s="12">
        <f t="shared" si="28"/>
        <v>2.62</v>
      </c>
      <c r="K2573" s="11"/>
      <c r="L2573" s="11"/>
      <c r="M2573" s="11"/>
    </row>
    <row r="2574" spans="1:13" x14ac:dyDescent="0.2">
      <c r="A2574" s="11"/>
      <c r="B2574" s="11"/>
      <c r="C2574" s="11"/>
      <c r="D2574" s="30"/>
      <c r="E2574" s="10" t="s">
        <v>15</v>
      </c>
      <c r="F2574" s="14">
        <v>1</v>
      </c>
      <c r="G2574" s="15">
        <v>4.74</v>
      </c>
      <c r="H2574" s="15">
        <v>0</v>
      </c>
      <c r="I2574" s="15">
        <v>0</v>
      </c>
      <c r="J2574" s="12">
        <f t="shared" si="28"/>
        <v>4.74</v>
      </c>
      <c r="K2574" s="11"/>
      <c r="L2574" s="11"/>
      <c r="M2574" s="11"/>
    </row>
    <row r="2575" spans="1:13" x14ac:dyDescent="0.2">
      <c r="A2575" s="11"/>
      <c r="B2575" s="11"/>
      <c r="C2575" s="11"/>
      <c r="D2575" s="30"/>
      <c r="E2575" s="10" t="s">
        <v>15</v>
      </c>
      <c r="F2575" s="14">
        <v>4</v>
      </c>
      <c r="G2575" s="15">
        <v>1.76</v>
      </c>
      <c r="H2575" s="15">
        <v>0</v>
      </c>
      <c r="I2575" s="15">
        <v>0</v>
      </c>
      <c r="J2575" s="12">
        <f t="shared" si="28"/>
        <v>7.04</v>
      </c>
      <c r="K2575" s="11"/>
      <c r="L2575" s="11"/>
      <c r="M2575" s="11"/>
    </row>
    <row r="2576" spans="1:13" x14ac:dyDescent="0.2">
      <c r="A2576" s="11"/>
      <c r="B2576" s="11"/>
      <c r="C2576" s="11"/>
      <c r="D2576" s="30"/>
      <c r="E2576" s="10" t="s">
        <v>15</v>
      </c>
      <c r="F2576" s="14">
        <v>2</v>
      </c>
      <c r="G2576" s="15">
        <v>18.63</v>
      </c>
      <c r="H2576" s="15">
        <v>0</v>
      </c>
      <c r="I2576" s="15">
        <v>0</v>
      </c>
      <c r="J2576" s="12">
        <f t="shared" si="28"/>
        <v>37.26</v>
      </c>
      <c r="K2576" s="11"/>
      <c r="L2576" s="11"/>
      <c r="M2576" s="11"/>
    </row>
    <row r="2577" spans="1:13" x14ac:dyDescent="0.2">
      <c r="A2577" s="11"/>
      <c r="B2577" s="11"/>
      <c r="C2577" s="11"/>
      <c r="D2577" s="30"/>
      <c r="E2577" s="10" t="s">
        <v>15</v>
      </c>
      <c r="F2577" s="14"/>
      <c r="G2577" s="15"/>
      <c r="H2577" s="15"/>
      <c r="I2577" s="15"/>
      <c r="J2577" s="12">
        <f t="shared" si="28"/>
        <v>0</v>
      </c>
      <c r="K2577" s="11"/>
      <c r="L2577" s="11"/>
      <c r="M2577" s="11"/>
    </row>
    <row r="2578" spans="1:13" x14ac:dyDescent="0.2">
      <c r="A2578" s="11"/>
      <c r="B2578" s="11"/>
      <c r="C2578" s="11"/>
      <c r="D2578" s="30"/>
      <c r="E2578" s="11"/>
      <c r="F2578" s="11"/>
      <c r="G2578" s="11"/>
      <c r="H2578" s="11"/>
      <c r="I2578" s="11"/>
      <c r="J2578" s="16" t="s">
        <v>1595</v>
      </c>
      <c r="K2578" s="17">
        <f>SUM(J2569:J2577)*1</f>
        <v>183.33</v>
      </c>
      <c r="L2578" s="15">
        <v>19.18</v>
      </c>
      <c r="M2578" s="17">
        <f>ROUND(K2578*L2578,2)</f>
        <v>3516.27</v>
      </c>
    </row>
    <row r="2579" spans="1:13" ht="1" customHeight="1" x14ac:dyDescent="0.2">
      <c r="A2579" s="18"/>
      <c r="B2579" s="18"/>
      <c r="C2579" s="18"/>
      <c r="D2579" s="31"/>
      <c r="E2579" s="18"/>
      <c r="F2579" s="18"/>
      <c r="G2579" s="18"/>
      <c r="H2579" s="18"/>
      <c r="I2579" s="18"/>
      <c r="J2579" s="18"/>
      <c r="K2579" s="18"/>
      <c r="L2579" s="18"/>
      <c r="M2579" s="18"/>
    </row>
    <row r="2580" spans="1:13" x14ac:dyDescent="0.2">
      <c r="A2580" s="9" t="s">
        <v>1596</v>
      </c>
      <c r="B2580" s="10" t="s">
        <v>20</v>
      </c>
      <c r="C2580" s="10" t="s">
        <v>160</v>
      </c>
      <c r="D2580" s="13" t="s">
        <v>1597</v>
      </c>
      <c r="E2580" s="11"/>
      <c r="F2580" s="11"/>
      <c r="G2580" s="11"/>
      <c r="H2580" s="11"/>
      <c r="I2580" s="11"/>
      <c r="J2580" s="11"/>
      <c r="K2580" s="12">
        <f>K2586</f>
        <v>6.8</v>
      </c>
      <c r="L2580" s="12">
        <f>L2586</f>
        <v>20.329999999999998</v>
      </c>
      <c r="M2580" s="12">
        <f>M2586</f>
        <v>138.24</v>
      </c>
    </row>
    <row r="2581" spans="1:13" ht="96" x14ac:dyDescent="0.2">
      <c r="A2581" s="11"/>
      <c r="B2581" s="11"/>
      <c r="C2581" s="11"/>
      <c r="D2581" s="13" t="s">
        <v>1598</v>
      </c>
      <c r="E2581" s="11"/>
      <c r="F2581" s="11"/>
      <c r="G2581" s="11"/>
      <c r="H2581" s="11"/>
      <c r="I2581" s="11"/>
      <c r="J2581" s="11"/>
      <c r="K2581" s="11"/>
      <c r="L2581" s="11"/>
      <c r="M2581" s="11"/>
    </row>
    <row r="2582" spans="1:13" x14ac:dyDescent="0.2">
      <c r="A2582" s="11"/>
      <c r="B2582" s="11"/>
      <c r="C2582" s="11"/>
      <c r="D2582" s="30"/>
      <c r="E2582" s="10" t="s">
        <v>1599</v>
      </c>
      <c r="F2582" s="14">
        <v>1</v>
      </c>
      <c r="G2582" s="15">
        <v>1.36</v>
      </c>
      <c r="H2582" s="15">
        <v>0</v>
      </c>
      <c r="I2582" s="15">
        <v>0</v>
      </c>
      <c r="J2582" s="12">
        <f>OR(F2582&lt;&gt;0,G2582&lt;&gt;0,H2582&lt;&gt;0,I2582&lt;&gt;0)*(F2582 + (F2582 = 0))*(G2582 + (G2582 = 0))*(H2582 + (H2582 = 0))*(I2582 + (I2582 = 0))</f>
        <v>1.36</v>
      </c>
      <c r="K2582" s="11"/>
      <c r="L2582" s="11"/>
      <c r="M2582" s="11"/>
    </row>
    <row r="2583" spans="1:13" x14ac:dyDescent="0.2">
      <c r="A2583" s="11"/>
      <c r="B2583" s="11"/>
      <c r="C2583" s="11"/>
      <c r="D2583" s="30"/>
      <c r="E2583" s="10" t="s">
        <v>1600</v>
      </c>
      <c r="F2583" s="14">
        <v>3</v>
      </c>
      <c r="G2583" s="15">
        <v>1.36</v>
      </c>
      <c r="H2583" s="15">
        <v>0</v>
      </c>
      <c r="I2583" s="15">
        <v>0</v>
      </c>
      <c r="J2583" s="12">
        <f>OR(F2583&lt;&gt;0,G2583&lt;&gt;0,H2583&lt;&gt;0,I2583&lt;&gt;0)*(F2583 + (F2583 = 0))*(G2583 + (G2583 = 0))*(H2583 + (H2583 = 0))*(I2583 + (I2583 = 0))</f>
        <v>4.08</v>
      </c>
      <c r="K2583" s="11"/>
      <c r="L2583" s="11"/>
      <c r="M2583" s="11"/>
    </row>
    <row r="2584" spans="1:13" x14ac:dyDescent="0.2">
      <c r="A2584" s="11"/>
      <c r="B2584" s="11"/>
      <c r="C2584" s="11"/>
      <c r="D2584" s="30"/>
      <c r="E2584" s="10" t="s">
        <v>1601</v>
      </c>
      <c r="F2584" s="14">
        <v>1</v>
      </c>
      <c r="G2584" s="15">
        <v>1.36</v>
      </c>
      <c r="H2584" s="15">
        <v>0</v>
      </c>
      <c r="I2584" s="15">
        <v>0</v>
      </c>
      <c r="J2584" s="12">
        <f>OR(F2584&lt;&gt;0,G2584&lt;&gt;0,H2584&lt;&gt;0,I2584&lt;&gt;0)*(F2584 + (F2584 = 0))*(G2584 + (G2584 = 0))*(H2584 + (H2584 = 0))*(I2584 + (I2584 = 0))</f>
        <v>1.36</v>
      </c>
      <c r="K2584" s="11"/>
      <c r="L2584" s="11"/>
      <c r="M2584" s="11"/>
    </row>
    <row r="2585" spans="1:13" x14ac:dyDescent="0.2">
      <c r="A2585" s="11"/>
      <c r="B2585" s="11"/>
      <c r="C2585" s="11"/>
      <c r="D2585" s="30"/>
      <c r="E2585" s="10" t="s">
        <v>15</v>
      </c>
      <c r="F2585" s="14"/>
      <c r="G2585" s="15"/>
      <c r="H2585" s="15"/>
      <c r="I2585" s="15"/>
      <c r="J2585" s="12">
        <f>OR(F2585&lt;&gt;0,G2585&lt;&gt;0,H2585&lt;&gt;0,I2585&lt;&gt;0)*(F2585 + (F2585 = 0))*(G2585 + (G2585 = 0))*(H2585 + (H2585 = 0))*(I2585 + (I2585 = 0))</f>
        <v>0</v>
      </c>
      <c r="K2585" s="11"/>
      <c r="L2585" s="11"/>
      <c r="M2585" s="11"/>
    </row>
    <row r="2586" spans="1:13" x14ac:dyDescent="0.2">
      <c r="A2586" s="11"/>
      <c r="B2586" s="11"/>
      <c r="C2586" s="11"/>
      <c r="D2586" s="30"/>
      <c r="E2586" s="11"/>
      <c r="F2586" s="11"/>
      <c r="G2586" s="11"/>
      <c r="H2586" s="11"/>
      <c r="I2586" s="11"/>
      <c r="J2586" s="16" t="s">
        <v>1602</v>
      </c>
      <c r="K2586" s="17">
        <f>SUM(J2582:J2585)*1</f>
        <v>6.8</v>
      </c>
      <c r="L2586" s="15">
        <v>20.329999999999998</v>
      </c>
      <c r="M2586" s="17">
        <f>ROUND(K2586*L2586,2)</f>
        <v>138.24</v>
      </c>
    </row>
    <row r="2587" spans="1:13" ht="1" customHeight="1" x14ac:dyDescent="0.2">
      <c r="A2587" s="18"/>
      <c r="B2587" s="18"/>
      <c r="C2587" s="18"/>
      <c r="D2587" s="31"/>
      <c r="E2587" s="18"/>
      <c r="F2587" s="18"/>
      <c r="G2587" s="18"/>
      <c r="H2587" s="18"/>
      <c r="I2587" s="18"/>
      <c r="J2587" s="18"/>
      <c r="K2587" s="18"/>
      <c r="L2587" s="18"/>
      <c r="M2587" s="18"/>
    </row>
    <row r="2588" spans="1:13" x14ac:dyDescent="0.2">
      <c r="A2588" s="9" t="s">
        <v>1603</v>
      </c>
      <c r="B2588" s="10" t="s">
        <v>20</v>
      </c>
      <c r="C2588" s="10" t="s">
        <v>160</v>
      </c>
      <c r="D2588" s="13" t="s">
        <v>1604</v>
      </c>
      <c r="E2588" s="11"/>
      <c r="F2588" s="11"/>
      <c r="G2588" s="11"/>
      <c r="H2588" s="11"/>
      <c r="I2588" s="11"/>
      <c r="J2588" s="11"/>
      <c r="K2588" s="12">
        <f>K2592</f>
        <v>41.4</v>
      </c>
      <c r="L2588" s="12">
        <f>L2592</f>
        <v>21.6</v>
      </c>
      <c r="M2588" s="12">
        <f>M2592</f>
        <v>894.24</v>
      </c>
    </row>
    <row r="2589" spans="1:13" ht="96" x14ac:dyDescent="0.2">
      <c r="A2589" s="11"/>
      <c r="B2589" s="11"/>
      <c r="C2589" s="11"/>
      <c r="D2589" s="13" t="s">
        <v>1605</v>
      </c>
      <c r="E2589" s="11"/>
      <c r="F2589" s="11"/>
      <c r="G2589" s="11"/>
      <c r="H2589" s="11"/>
      <c r="I2589" s="11"/>
      <c r="J2589" s="11"/>
      <c r="K2589" s="11"/>
      <c r="L2589" s="11"/>
      <c r="M2589" s="11"/>
    </row>
    <row r="2590" spans="1:13" x14ac:dyDescent="0.2">
      <c r="A2590" s="11"/>
      <c r="B2590" s="11"/>
      <c r="C2590" s="11"/>
      <c r="D2590" s="30"/>
      <c r="E2590" s="10" t="s">
        <v>1606</v>
      </c>
      <c r="F2590" s="14">
        <v>23</v>
      </c>
      <c r="G2590" s="15">
        <v>1.8</v>
      </c>
      <c r="H2590" s="15">
        <v>0</v>
      </c>
      <c r="I2590" s="15">
        <v>0</v>
      </c>
      <c r="J2590" s="12">
        <f>OR(F2590&lt;&gt;0,G2590&lt;&gt;0,H2590&lt;&gt;0,I2590&lt;&gt;0)*(F2590 + (F2590 = 0))*(G2590 + (G2590 = 0))*(H2590 + (H2590 = 0))*(I2590 + (I2590 = 0))</f>
        <v>41.4</v>
      </c>
      <c r="K2590" s="11"/>
      <c r="L2590" s="11"/>
      <c r="M2590" s="11"/>
    </row>
    <row r="2591" spans="1:13" x14ac:dyDescent="0.2">
      <c r="A2591" s="11"/>
      <c r="B2591" s="11"/>
      <c r="C2591" s="11"/>
      <c r="D2591" s="30"/>
      <c r="E2591" s="10" t="s">
        <v>15</v>
      </c>
      <c r="F2591" s="14"/>
      <c r="G2591" s="15"/>
      <c r="H2591" s="15"/>
      <c r="I2591" s="15"/>
      <c r="J2591" s="12">
        <f>OR(F2591&lt;&gt;0,G2591&lt;&gt;0,H2591&lt;&gt;0,I2591&lt;&gt;0)*(F2591 + (F2591 = 0))*(G2591 + (G2591 = 0))*(H2591 + (H2591 = 0))*(I2591 + (I2591 = 0))</f>
        <v>0</v>
      </c>
      <c r="K2591" s="11"/>
      <c r="L2591" s="11"/>
      <c r="M2591" s="11"/>
    </row>
    <row r="2592" spans="1:13" x14ac:dyDescent="0.2">
      <c r="A2592" s="11"/>
      <c r="B2592" s="11"/>
      <c r="C2592" s="11"/>
      <c r="D2592" s="30"/>
      <c r="E2592" s="11"/>
      <c r="F2592" s="11"/>
      <c r="G2592" s="11"/>
      <c r="H2592" s="11"/>
      <c r="I2592" s="11"/>
      <c r="J2592" s="16" t="s">
        <v>1607</v>
      </c>
      <c r="K2592" s="17">
        <f>SUM(J2590:J2591)*1</f>
        <v>41.4</v>
      </c>
      <c r="L2592" s="15">
        <v>21.6</v>
      </c>
      <c r="M2592" s="17">
        <f>ROUND(K2592*L2592,2)</f>
        <v>894.24</v>
      </c>
    </row>
    <row r="2593" spans="1:13" ht="1" customHeight="1" x14ac:dyDescent="0.2">
      <c r="A2593" s="18"/>
      <c r="B2593" s="18"/>
      <c r="C2593" s="18"/>
      <c r="D2593" s="31"/>
      <c r="E2593" s="18"/>
      <c r="F2593" s="18"/>
      <c r="G2593" s="18"/>
      <c r="H2593" s="18"/>
      <c r="I2593" s="18"/>
      <c r="J2593" s="18"/>
      <c r="K2593" s="18"/>
      <c r="L2593" s="18"/>
      <c r="M2593" s="18"/>
    </row>
    <row r="2594" spans="1:13" x14ac:dyDescent="0.2">
      <c r="A2594" s="11"/>
      <c r="B2594" s="11"/>
      <c r="C2594" s="11"/>
      <c r="D2594" s="30"/>
      <c r="E2594" s="11"/>
      <c r="F2594" s="11"/>
      <c r="G2594" s="11"/>
      <c r="H2594" s="11"/>
      <c r="I2594" s="11"/>
      <c r="J2594" s="16" t="s">
        <v>1608</v>
      </c>
      <c r="K2594" s="15">
        <v>1</v>
      </c>
      <c r="L2594" s="17">
        <f>M2531+M2538+M2546+M2554+M2560+M2567+M2580+M2588</f>
        <v>141380.66</v>
      </c>
      <c r="M2594" s="17">
        <f>ROUND(K2594*L2594,2)</f>
        <v>141380.66</v>
      </c>
    </row>
    <row r="2595" spans="1:13" ht="1" customHeight="1" x14ac:dyDescent="0.2">
      <c r="A2595" s="18"/>
      <c r="B2595" s="18"/>
      <c r="C2595" s="18"/>
      <c r="D2595" s="31"/>
      <c r="E2595" s="18"/>
      <c r="F2595" s="18"/>
      <c r="G2595" s="18"/>
      <c r="H2595" s="18"/>
      <c r="I2595" s="18"/>
      <c r="J2595" s="18"/>
      <c r="K2595" s="18"/>
      <c r="L2595" s="18"/>
      <c r="M2595" s="18"/>
    </row>
    <row r="2596" spans="1:13" x14ac:dyDescent="0.2">
      <c r="A2596" s="19" t="s">
        <v>1609</v>
      </c>
      <c r="B2596" s="19" t="s">
        <v>14</v>
      </c>
      <c r="C2596" s="19" t="s">
        <v>15</v>
      </c>
      <c r="D2596" s="32" t="s">
        <v>1610</v>
      </c>
      <c r="E2596" s="20"/>
      <c r="F2596" s="20"/>
      <c r="G2596" s="20"/>
      <c r="H2596" s="20"/>
      <c r="I2596" s="20"/>
      <c r="J2596" s="20"/>
      <c r="K2596" s="21">
        <f>K2652</f>
        <v>1</v>
      </c>
      <c r="L2596" s="21">
        <f>L2652</f>
        <v>44047.79</v>
      </c>
      <c r="M2596" s="21">
        <f>M2652</f>
        <v>44047.79</v>
      </c>
    </row>
    <row r="2597" spans="1:13" x14ac:dyDescent="0.2">
      <c r="A2597" s="9" t="s">
        <v>1611</v>
      </c>
      <c r="B2597" s="10" t="s">
        <v>20</v>
      </c>
      <c r="C2597" s="10" t="s">
        <v>2</v>
      </c>
      <c r="D2597" s="13" t="s">
        <v>1612</v>
      </c>
      <c r="E2597" s="11"/>
      <c r="F2597" s="11"/>
      <c r="G2597" s="11"/>
      <c r="H2597" s="11"/>
      <c r="I2597" s="11"/>
      <c r="J2597" s="11"/>
      <c r="K2597" s="12">
        <f>K2601</f>
        <v>1</v>
      </c>
      <c r="L2597" s="12">
        <f>L2601</f>
        <v>3192.23</v>
      </c>
      <c r="M2597" s="12">
        <f>M2601</f>
        <v>3192.23</v>
      </c>
    </row>
    <row r="2598" spans="1:13" ht="156" x14ac:dyDescent="0.2">
      <c r="A2598" s="11"/>
      <c r="B2598" s="11"/>
      <c r="C2598" s="11"/>
      <c r="D2598" s="13" t="s">
        <v>1613</v>
      </c>
      <c r="E2598" s="11"/>
      <c r="F2598" s="11"/>
      <c r="G2598" s="11"/>
      <c r="H2598" s="11"/>
      <c r="I2598" s="11"/>
      <c r="J2598" s="11"/>
      <c r="K2598" s="11"/>
      <c r="L2598" s="11"/>
      <c r="M2598" s="11"/>
    </row>
    <row r="2599" spans="1:13" x14ac:dyDescent="0.2">
      <c r="A2599" s="11"/>
      <c r="B2599" s="11"/>
      <c r="C2599" s="11"/>
      <c r="D2599" s="30"/>
      <c r="E2599" s="10" t="s">
        <v>1614</v>
      </c>
      <c r="F2599" s="14">
        <v>1</v>
      </c>
      <c r="G2599" s="15">
        <v>0</v>
      </c>
      <c r="H2599" s="15">
        <v>0</v>
      </c>
      <c r="I2599" s="15">
        <v>0</v>
      </c>
      <c r="J2599" s="12">
        <f>OR(F2599&lt;&gt;0,G2599&lt;&gt;0,H2599&lt;&gt;0,I2599&lt;&gt;0)*(F2599 + (F2599 = 0))*(G2599 + (G2599 = 0))*(H2599 + (H2599 = 0))*(I2599 + (I2599 = 0))</f>
        <v>1</v>
      </c>
      <c r="K2599" s="11"/>
      <c r="L2599" s="11"/>
      <c r="M2599" s="11"/>
    </row>
    <row r="2600" spans="1:13" x14ac:dyDescent="0.2">
      <c r="A2600" s="11"/>
      <c r="B2600" s="11"/>
      <c r="C2600" s="11"/>
      <c r="D2600" s="30"/>
      <c r="E2600" s="10" t="s">
        <v>15</v>
      </c>
      <c r="F2600" s="14"/>
      <c r="G2600" s="15"/>
      <c r="H2600" s="15"/>
      <c r="I2600" s="15"/>
      <c r="J2600" s="12">
        <f>OR(F2600&lt;&gt;0,G2600&lt;&gt;0,H2600&lt;&gt;0,I2600&lt;&gt;0)*(F2600 + (F2600 = 0))*(G2600 + (G2600 = 0))*(H2600 + (H2600 = 0))*(I2600 + (I2600 = 0))</f>
        <v>0</v>
      </c>
      <c r="K2600" s="11"/>
      <c r="L2600" s="11"/>
      <c r="M2600" s="11"/>
    </row>
    <row r="2601" spans="1:13" x14ac:dyDescent="0.2">
      <c r="A2601" s="11"/>
      <c r="B2601" s="11"/>
      <c r="C2601" s="11"/>
      <c r="D2601" s="30"/>
      <c r="E2601" s="11"/>
      <c r="F2601" s="11"/>
      <c r="G2601" s="11"/>
      <c r="H2601" s="11"/>
      <c r="I2601" s="11"/>
      <c r="J2601" s="16" t="s">
        <v>1615</v>
      </c>
      <c r="K2601" s="17">
        <f>SUM(J2599:J2600)*1</f>
        <v>1</v>
      </c>
      <c r="L2601" s="15">
        <v>3192.23</v>
      </c>
      <c r="M2601" s="17">
        <f>ROUND(K2601*L2601,2)</f>
        <v>3192.23</v>
      </c>
    </row>
    <row r="2602" spans="1:13" ht="1" customHeight="1" x14ac:dyDescent="0.2">
      <c r="A2602" s="18"/>
      <c r="B2602" s="18"/>
      <c r="C2602" s="18"/>
      <c r="D2602" s="31"/>
      <c r="E2602" s="18"/>
      <c r="F2602" s="18"/>
      <c r="G2602" s="18"/>
      <c r="H2602" s="18"/>
      <c r="I2602" s="18"/>
      <c r="J2602" s="18"/>
      <c r="K2602" s="18"/>
      <c r="L2602" s="18"/>
      <c r="M2602" s="18"/>
    </row>
    <row r="2603" spans="1:13" ht="24" x14ac:dyDescent="0.2">
      <c r="A2603" s="9" t="s">
        <v>1616</v>
      </c>
      <c r="B2603" s="10" t="s">
        <v>20</v>
      </c>
      <c r="C2603" s="10" t="s">
        <v>1111</v>
      </c>
      <c r="D2603" s="13" t="s">
        <v>1617</v>
      </c>
      <c r="E2603" s="11"/>
      <c r="F2603" s="11"/>
      <c r="G2603" s="11"/>
      <c r="H2603" s="11"/>
      <c r="I2603" s="11"/>
      <c r="J2603" s="11"/>
      <c r="K2603" s="12">
        <f>K2611</f>
        <v>551.1</v>
      </c>
      <c r="L2603" s="12">
        <f>L2611</f>
        <v>13.07</v>
      </c>
      <c r="M2603" s="12">
        <f>M2611</f>
        <v>7202.88</v>
      </c>
    </row>
    <row r="2604" spans="1:13" ht="144" x14ac:dyDescent="0.2">
      <c r="A2604" s="11"/>
      <c r="B2604" s="11"/>
      <c r="C2604" s="11"/>
      <c r="D2604" s="13" t="s">
        <v>1618</v>
      </c>
      <c r="E2604" s="11"/>
      <c r="F2604" s="11"/>
      <c r="G2604" s="11"/>
      <c r="H2604" s="11"/>
      <c r="I2604" s="11"/>
      <c r="J2604" s="11"/>
      <c r="K2604" s="11"/>
      <c r="L2604" s="11"/>
      <c r="M2604" s="11"/>
    </row>
    <row r="2605" spans="1:13" x14ac:dyDescent="0.2">
      <c r="A2605" s="11"/>
      <c r="B2605" s="11"/>
      <c r="C2605" s="11"/>
      <c r="D2605" s="30"/>
      <c r="E2605" s="10" t="s">
        <v>1619</v>
      </c>
      <c r="F2605" s="14">
        <v>1</v>
      </c>
      <c r="G2605" s="15">
        <v>19.21</v>
      </c>
      <c r="H2605" s="15">
        <v>0</v>
      </c>
      <c r="I2605" s="15">
        <v>3</v>
      </c>
      <c r="J2605" s="12">
        <f t="shared" ref="J2605:J2610" si="29">OR(F2605&lt;&gt;0,G2605&lt;&gt;0,H2605&lt;&gt;0,I2605&lt;&gt;0)*(F2605 + (F2605 = 0))*(G2605 + (G2605 = 0))*(H2605 + (H2605 = 0))*(I2605 + (I2605 = 0))</f>
        <v>57.63</v>
      </c>
      <c r="K2605" s="11"/>
      <c r="L2605" s="11"/>
      <c r="M2605" s="11"/>
    </row>
    <row r="2606" spans="1:13" x14ac:dyDescent="0.2">
      <c r="A2606" s="11"/>
      <c r="B2606" s="11"/>
      <c r="C2606" s="11"/>
      <c r="D2606" s="30"/>
      <c r="E2606" s="10" t="s">
        <v>15</v>
      </c>
      <c r="F2606" s="14">
        <v>1</v>
      </c>
      <c r="G2606" s="15">
        <v>25.54</v>
      </c>
      <c r="H2606" s="15">
        <v>0</v>
      </c>
      <c r="I2606" s="15">
        <v>3</v>
      </c>
      <c r="J2606" s="12">
        <f t="shared" si="29"/>
        <v>76.62</v>
      </c>
      <c r="K2606" s="11"/>
      <c r="L2606" s="11"/>
      <c r="M2606" s="11"/>
    </row>
    <row r="2607" spans="1:13" x14ac:dyDescent="0.2">
      <c r="A2607" s="11"/>
      <c r="B2607" s="11"/>
      <c r="C2607" s="11"/>
      <c r="D2607" s="30"/>
      <c r="E2607" s="10" t="s">
        <v>1620</v>
      </c>
      <c r="F2607" s="14">
        <v>1</v>
      </c>
      <c r="G2607" s="15">
        <v>83.4</v>
      </c>
      <c r="H2607" s="15">
        <v>0</v>
      </c>
      <c r="I2607" s="15">
        <v>3</v>
      </c>
      <c r="J2607" s="12">
        <f t="shared" si="29"/>
        <v>250.2</v>
      </c>
      <c r="K2607" s="11"/>
      <c r="L2607" s="11"/>
      <c r="M2607" s="11"/>
    </row>
    <row r="2608" spans="1:13" x14ac:dyDescent="0.2">
      <c r="A2608" s="11"/>
      <c r="B2608" s="11"/>
      <c r="C2608" s="11"/>
      <c r="D2608" s="30"/>
      <c r="E2608" s="10" t="s">
        <v>15</v>
      </c>
      <c r="F2608" s="14">
        <v>1</v>
      </c>
      <c r="G2608" s="15">
        <v>12.1</v>
      </c>
      <c r="H2608" s="15">
        <v>0</v>
      </c>
      <c r="I2608" s="15">
        <v>3</v>
      </c>
      <c r="J2608" s="12">
        <f t="shared" si="29"/>
        <v>36.299999999999997</v>
      </c>
      <c r="K2608" s="11"/>
      <c r="L2608" s="11"/>
      <c r="M2608" s="11"/>
    </row>
    <row r="2609" spans="1:13" x14ac:dyDescent="0.2">
      <c r="A2609" s="11"/>
      <c r="B2609" s="11"/>
      <c r="C2609" s="11"/>
      <c r="D2609" s="30"/>
      <c r="E2609" s="10" t="s">
        <v>15</v>
      </c>
      <c r="F2609" s="14">
        <v>1</v>
      </c>
      <c r="G2609" s="15">
        <v>43.45</v>
      </c>
      <c r="H2609" s="15">
        <v>0</v>
      </c>
      <c r="I2609" s="15">
        <v>3</v>
      </c>
      <c r="J2609" s="12">
        <f t="shared" si="29"/>
        <v>130.35</v>
      </c>
      <c r="K2609" s="11"/>
      <c r="L2609" s="11"/>
      <c r="M2609" s="11"/>
    </row>
    <row r="2610" spans="1:13" x14ac:dyDescent="0.2">
      <c r="A2610" s="11"/>
      <c r="B2610" s="11"/>
      <c r="C2610" s="11"/>
      <c r="D2610" s="30"/>
      <c r="E2610" s="10" t="s">
        <v>15</v>
      </c>
      <c r="F2610" s="14"/>
      <c r="G2610" s="15"/>
      <c r="H2610" s="15"/>
      <c r="I2610" s="15"/>
      <c r="J2610" s="12">
        <f t="shared" si="29"/>
        <v>0</v>
      </c>
      <c r="K2610" s="11"/>
      <c r="L2610" s="11"/>
      <c r="M2610" s="11"/>
    </row>
    <row r="2611" spans="1:13" x14ac:dyDescent="0.2">
      <c r="A2611" s="11"/>
      <c r="B2611" s="11"/>
      <c r="C2611" s="11"/>
      <c r="D2611" s="30"/>
      <c r="E2611" s="11"/>
      <c r="F2611" s="11"/>
      <c r="G2611" s="11"/>
      <c r="H2611" s="11"/>
      <c r="I2611" s="11"/>
      <c r="J2611" s="16" t="s">
        <v>1621</v>
      </c>
      <c r="K2611" s="17">
        <f>SUM(J2605:J2610)*1</f>
        <v>551.1</v>
      </c>
      <c r="L2611" s="15">
        <v>13.07</v>
      </c>
      <c r="M2611" s="17">
        <f>ROUND(K2611*L2611,2)</f>
        <v>7202.88</v>
      </c>
    </row>
    <row r="2612" spans="1:13" ht="1" customHeight="1" x14ac:dyDescent="0.2">
      <c r="A2612" s="18"/>
      <c r="B2612" s="18"/>
      <c r="C2612" s="18"/>
      <c r="D2612" s="31"/>
      <c r="E2612" s="18"/>
      <c r="F2612" s="18"/>
      <c r="G2612" s="18"/>
      <c r="H2612" s="18"/>
      <c r="I2612" s="18"/>
      <c r="J2612" s="18"/>
      <c r="K2612" s="18"/>
      <c r="L2612" s="18"/>
      <c r="M2612" s="18"/>
    </row>
    <row r="2613" spans="1:13" x14ac:dyDescent="0.2">
      <c r="A2613" s="9" t="s">
        <v>1622</v>
      </c>
      <c r="B2613" s="10" t="s">
        <v>20</v>
      </c>
      <c r="C2613" s="10" t="s">
        <v>1111</v>
      </c>
      <c r="D2613" s="13" t="s">
        <v>1623</v>
      </c>
      <c r="E2613" s="11"/>
      <c r="F2613" s="11"/>
      <c r="G2613" s="11"/>
      <c r="H2613" s="11"/>
      <c r="I2613" s="11"/>
      <c r="J2613" s="11"/>
      <c r="K2613" s="12">
        <f>K2618</f>
        <v>134.25</v>
      </c>
      <c r="L2613" s="12">
        <f>L2618</f>
        <v>18.39</v>
      </c>
      <c r="M2613" s="12">
        <f>M2618</f>
        <v>2468.86</v>
      </c>
    </row>
    <row r="2614" spans="1:13" ht="120" x14ac:dyDescent="0.2">
      <c r="A2614" s="11"/>
      <c r="B2614" s="11"/>
      <c r="C2614" s="11"/>
      <c r="D2614" s="13" t="s">
        <v>1624</v>
      </c>
      <c r="E2614" s="11"/>
      <c r="F2614" s="11"/>
      <c r="G2614" s="11"/>
      <c r="H2614" s="11"/>
      <c r="I2614" s="11"/>
      <c r="J2614" s="11"/>
      <c r="K2614" s="11"/>
      <c r="L2614" s="11"/>
      <c r="M2614" s="11"/>
    </row>
    <row r="2615" spans="1:13" x14ac:dyDescent="0.2">
      <c r="A2615" s="11"/>
      <c r="B2615" s="11"/>
      <c r="C2615" s="11"/>
      <c r="D2615" s="30"/>
      <c r="E2615" s="10" t="s">
        <v>1619</v>
      </c>
      <c r="F2615" s="14">
        <v>1</v>
      </c>
      <c r="G2615" s="15">
        <v>19.21</v>
      </c>
      <c r="H2615" s="15">
        <v>0</v>
      </c>
      <c r="I2615" s="15">
        <v>3</v>
      </c>
      <c r="J2615" s="12">
        <f>OR(F2615&lt;&gt;0,G2615&lt;&gt;0,H2615&lt;&gt;0,I2615&lt;&gt;0)*(F2615 + (F2615 = 0))*(G2615 + (G2615 = 0))*(H2615 + (H2615 = 0))*(I2615 + (I2615 = 0))</f>
        <v>57.63</v>
      </c>
      <c r="K2615" s="11"/>
      <c r="L2615" s="11"/>
      <c r="M2615" s="11"/>
    </row>
    <row r="2616" spans="1:13" x14ac:dyDescent="0.2">
      <c r="A2616" s="11"/>
      <c r="B2616" s="11"/>
      <c r="C2616" s="11"/>
      <c r="D2616" s="30"/>
      <c r="E2616" s="10" t="s">
        <v>15</v>
      </c>
      <c r="F2616" s="14">
        <v>1</v>
      </c>
      <c r="G2616" s="15">
        <v>25.54</v>
      </c>
      <c r="H2616" s="15">
        <v>0</v>
      </c>
      <c r="I2616" s="15">
        <v>3</v>
      </c>
      <c r="J2616" s="12">
        <f>OR(F2616&lt;&gt;0,G2616&lt;&gt;0,H2616&lt;&gt;0,I2616&lt;&gt;0)*(F2616 + (F2616 = 0))*(G2616 + (G2616 = 0))*(H2616 + (H2616 = 0))*(I2616 + (I2616 = 0))</f>
        <v>76.62</v>
      </c>
      <c r="K2616" s="11"/>
      <c r="L2616" s="11"/>
      <c r="M2616" s="11"/>
    </row>
    <row r="2617" spans="1:13" x14ac:dyDescent="0.2">
      <c r="A2617" s="11"/>
      <c r="B2617" s="11"/>
      <c r="C2617" s="11"/>
      <c r="D2617" s="30"/>
      <c r="E2617" s="10" t="s">
        <v>15</v>
      </c>
      <c r="F2617" s="14"/>
      <c r="G2617" s="15"/>
      <c r="H2617" s="15"/>
      <c r="I2617" s="15"/>
      <c r="J2617" s="12">
        <f>OR(F2617&lt;&gt;0,G2617&lt;&gt;0,H2617&lt;&gt;0,I2617&lt;&gt;0)*(F2617 + (F2617 = 0))*(G2617 + (G2617 = 0))*(H2617 + (H2617 = 0))*(I2617 + (I2617 = 0))</f>
        <v>0</v>
      </c>
      <c r="K2617" s="11"/>
      <c r="L2617" s="11"/>
      <c r="M2617" s="11"/>
    </row>
    <row r="2618" spans="1:13" x14ac:dyDescent="0.2">
      <c r="A2618" s="11"/>
      <c r="B2618" s="11"/>
      <c r="C2618" s="11"/>
      <c r="D2618" s="30"/>
      <c r="E2618" s="11"/>
      <c r="F2618" s="11"/>
      <c r="G2618" s="11"/>
      <c r="H2618" s="11"/>
      <c r="I2618" s="11"/>
      <c r="J2618" s="16" t="s">
        <v>1625</v>
      </c>
      <c r="K2618" s="17">
        <f>SUM(J2615:J2617)*1</f>
        <v>134.25</v>
      </c>
      <c r="L2618" s="15">
        <v>18.39</v>
      </c>
      <c r="M2618" s="17">
        <f>ROUND(K2618*L2618,2)</f>
        <v>2468.86</v>
      </c>
    </row>
    <row r="2619" spans="1:13" ht="1" customHeight="1" x14ac:dyDescent="0.2">
      <c r="A2619" s="18"/>
      <c r="B2619" s="18"/>
      <c r="C2619" s="18"/>
      <c r="D2619" s="31"/>
      <c r="E2619" s="18"/>
      <c r="F2619" s="18"/>
      <c r="G2619" s="18"/>
      <c r="H2619" s="18"/>
      <c r="I2619" s="18"/>
      <c r="J2619" s="18"/>
      <c r="K2619" s="18"/>
      <c r="L2619" s="18"/>
      <c r="M2619" s="18"/>
    </row>
    <row r="2620" spans="1:13" x14ac:dyDescent="0.2">
      <c r="A2620" s="9" t="s">
        <v>1626</v>
      </c>
      <c r="B2620" s="10" t="s">
        <v>20</v>
      </c>
      <c r="C2620" s="10" t="s">
        <v>1111</v>
      </c>
      <c r="D2620" s="13" t="s">
        <v>1627</v>
      </c>
      <c r="E2620" s="11"/>
      <c r="F2620" s="11"/>
      <c r="G2620" s="11"/>
      <c r="H2620" s="11"/>
      <c r="I2620" s="11"/>
      <c r="J2620" s="11"/>
      <c r="K2620" s="12">
        <f>K2626</f>
        <v>416.85</v>
      </c>
      <c r="L2620" s="12">
        <f>L2626</f>
        <v>23.69</v>
      </c>
      <c r="M2620" s="12">
        <f>M2626</f>
        <v>9875.18</v>
      </c>
    </row>
    <row r="2621" spans="1:13" ht="120" x14ac:dyDescent="0.2">
      <c r="A2621" s="11"/>
      <c r="B2621" s="11"/>
      <c r="C2621" s="11"/>
      <c r="D2621" s="13" t="s">
        <v>1628</v>
      </c>
      <c r="E2621" s="11"/>
      <c r="F2621" s="11"/>
      <c r="G2621" s="11"/>
      <c r="H2621" s="11"/>
      <c r="I2621" s="11"/>
      <c r="J2621" s="11"/>
      <c r="K2621" s="11"/>
      <c r="L2621" s="11"/>
      <c r="M2621" s="11"/>
    </row>
    <row r="2622" spans="1:13" x14ac:dyDescent="0.2">
      <c r="A2622" s="11"/>
      <c r="B2622" s="11"/>
      <c r="C2622" s="11"/>
      <c r="D2622" s="30"/>
      <c r="E2622" s="10" t="s">
        <v>1620</v>
      </c>
      <c r="F2622" s="14">
        <v>1</v>
      </c>
      <c r="G2622" s="15">
        <v>83.4</v>
      </c>
      <c r="H2622" s="15">
        <v>0</v>
      </c>
      <c r="I2622" s="15">
        <v>3</v>
      </c>
      <c r="J2622" s="12">
        <f>OR(F2622&lt;&gt;0,G2622&lt;&gt;0,H2622&lt;&gt;0,I2622&lt;&gt;0)*(F2622 + (F2622 = 0))*(G2622 + (G2622 = 0))*(H2622 + (H2622 = 0))*(I2622 + (I2622 = 0))</f>
        <v>250.2</v>
      </c>
      <c r="K2622" s="11"/>
      <c r="L2622" s="11"/>
      <c r="M2622" s="11"/>
    </row>
    <row r="2623" spans="1:13" x14ac:dyDescent="0.2">
      <c r="A2623" s="11"/>
      <c r="B2623" s="11"/>
      <c r="C2623" s="11"/>
      <c r="D2623" s="30"/>
      <c r="E2623" s="10" t="s">
        <v>15</v>
      </c>
      <c r="F2623" s="14">
        <v>1</v>
      </c>
      <c r="G2623" s="15">
        <v>12.1</v>
      </c>
      <c r="H2623" s="15">
        <v>0</v>
      </c>
      <c r="I2623" s="15">
        <v>3</v>
      </c>
      <c r="J2623" s="12">
        <f>OR(F2623&lt;&gt;0,G2623&lt;&gt;0,H2623&lt;&gt;0,I2623&lt;&gt;0)*(F2623 + (F2623 = 0))*(G2623 + (G2623 = 0))*(H2623 + (H2623 = 0))*(I2623 + (I2623 = 0))</f>
        <v>36.299999999999997</v>
      </c>
      <c r="K2623" s="11"/>
      <c r="L2623" s="11"/>
      <c r="M2623" s="11"/>
    </row>
    <row r="2624" spans="1:13" x14ac:dyDescent="0.2">
      <c r="A2624" s="11"/>
      <c r="B2624" s="11"/>
      <c r="C2624" s="11"/>
      <c r="D2624" s="30"/>
      <c r="E2624" s="10" t="s">
        <v>15</v>
      </c>
      <c r="F2624" s="14">
        <v>1</v>
      </c>
      <c r="G2624" s="15">
        <v>43.45</v>
      </c>
      <c r="H2624" s="15">
        <v>0</v>
      </c>
      <c r="I2624" s="15">
        <v>3</v>
      </c>
      <c r="J2624" s="12">
        <f>OR(F2624&lt;&gt;0,G2624&lt;&gt;0,H2624&lt;&gt;0,I2624&lt;&gt;0)*(F2624 + (F2624 = 0))*(G2624 + (G2624 = 0))*(H2624 + (H2624 = 0))*(I2624 + (I2624 = 0))</f>
        <v>130.35</v>
      </c>
      <c r="K2624" s="11"/>
      <c r="L2624" s="11"/>
      <c r="M2624" s="11"/>
    </row>
    <row r="2625" spans="1:13" x14ac:dyDescent="0.2">
      <c r="A2625" s="11"/>
      <c r="B2625" s="11"/>
      <c r="C2625" s="11"/>
      <c r="D2625" s="30"/>
      <c r="E2625" s="10" t="s">
        <v>15</v>
      </c>
      <c r="F2625" s="14"/>
      <c r="G2625" s="15"/>
      <c r="H2625" s="15"/>
      <c r="I2625" s="15"/>
      <c r="J2625" s="12">
        <f>OR(F2625&lt;&gt;0,G2625&lt;&gt;0,H2625&lt;&gt;0,I2625&lt;&gt;0)*(F2625 + (F2625 = 0))*(G2625 + (G2625 = 0))*(H2625 + (H2625 = 0))*(I2625 + (I2625 = 0))</f>
        <v>0</v>
      </c>
      <c r="K2625" s="11"/>
      <c r="L2625" s="11"/>
      <c r="M2625" s="11"/>
    </row>
    <row r="2626" spans="1:13" x14ac:dyDescent="0.2">
      <c r="A2626" s="11"/>
      <c r="B2626" s="11"/>
      <c r="C2626" s="11"/>
      <c r="D2626" s="30"/>
      <c r="E2626" s="11"/>
      <c r="F2626" s="11"/>
      <c r="G2626" s="11"/>
      <c r="H2626" s="11"/>
      <c r="I2626" s="11"/>
      <c r="J2626" s="16" t="s">
        <v>1629</v>
      </c>
      <c r="K2626" s="17">
        <f>SUM(J2622:J2625)*1</f>
        <v>416.85</v>
      </c>
      <c r="L2626" s="15">
        <v>23.69</v>
      </c>
      <c r="M2626" s="17">
        <f>ROUND(K2626*L2626,2)</f>
        <v>9875.18</v>
      </c>
    </row>
    <row r="2627" spans="1:13" ht="1" customHeight="1" x14ac:dyDescent="0.2">
      <c r="A2627" s="18"/>
      <c r="B2627" s="18"/>
      <c r="C2627" s="18"/>
      <c r="D2627" s="31"/>
      <c r="E2627" s="18"/>
      <c r="F2627" s="18"/>
      <c r="G2627" s="18"/>
      <c r="H2627" s="18"/>
      <c r="I2627" s="18"/>
      <c r="J2627" s="18"/>
      <c r="K2627" s="18"/>
      <c r="L2627" s="18"/>
      <c r="M2627" s="18"/>
    </row>
    <row r="2628" spans="1:13" x14ac:dyDescent="0.2">
      <c r="A2628" s="9" t="s">
        <v>1630</v>
      </c>
      <c r="B2628" s="10" t="s">
        <v>20</v>
      </c>
      <c r="C2628" s="10" t="s">
        <v>1111</v>
      </c>
      <c r="D2628" s="13" t="s">
        <v>1631</v>
      </c>
      <c r="E2628" s="11"/>
      <c r="F2628" s="11"/>
      <c r="G2628" s="11"/>
      <c r="H2628" s="11"/>
      <c r="I2628" s="11"/>
      <c r="J2628" s="11"/>
      <c r="K2628" s="12">
        <f>K2641</f>
        <v>411.42</v>
      </c>
      <c r="L2628" s="12">
        <f>L2641</f>
        <v>51.24</v>
      </c>
      <c r="M2628" s="12">
        <f>M2641</f>
        <v>21081.16</v>
      </c>
    </row>
    <row r="2629" spans="1:13" ht="132" x14ac:dyDescent="0.2">
      <c r="A2629" s="11"/>
      <c r="B2629" s="11"/>
      <c r="C2629" s="11"/>
      <c r="D2629" s="13" t="s">
        <v>1632</v>
      </c>
      <c r="E2629" s="11"/>
      <c r="F2629" s="11"/>
      <c r="G2629" s="11"/>
      <c r="H2629" s="11"/>
      <c r="I2629" s="11"/>
      <c r="J2629" s="11"/>
      <c r="K2629" s="11"/>
      <c r="L2629" s="11"/>
      <c r="M2629" s="11"/>
    </row>
    <row r="2630" spans="1:13" x14ac:dyDescent="0.2">
      <c r="A2630" s="11"/>
      <c r="B2630" s="11"/>
      <c r="C2630" s="11"/>
      <c r="D2630" s="30"/>
      <c r="E2630" s="10" t="s">
        <v>1633</v>
      </c>
      <c r="F2630" s="14">
        <v>1</v>
      </c>
      <c r="G2630" s="15">
        <v>8.77</v>
      </c>
      <c r="H2630" s="15">
        <v>0</v>
      </c>
      <c r="I2630" s="15">
        <v>3</v>
      </c>
      <c r="J2630" s="12">
        <f t="shared" ref="J2630:J2640" si="30">OR(F2630&lt;&gt;0,G2630&lt;&gt;0,H2630&lt;&gt;0,I2630&lt;&gt;0)*(F2630 + (F2630 = 0))*(G2630 + (G2630 = 0))*(H2630 + (H2630 = 0))*(I2630 + (I2630 = 0))</f>
        <v>26.31</v>
      </c>
      <c r="K2630" s="11"/>
      <c r="L2630" s="11"/>
      <c r="M2630" s="11"/>
    </row>
    <row r="2631" spans="1:13" x14ac:dyDescent="0.2">
      <c r="A2631" s="11"/>
      <c r="B2631" s="11"/>
      <c r="C2631" s="11"/>
      <c r="D2631" s="30"/>
      <c r="E2631" s="10" t="s">
        <v>1634</v>
      </c>
      <c r="F2631" s="14">
        <v>7</v>
      </c>
      <c r="G2631" s="15">
        <v>4.12</v>
      </c>
      <c r="H2631" s="15">
        <v>0</v>
      </c>
      <c r="I2631" s="15">
        <v>3</v>
      </c>
      <c r="J2631" s="12">
        <f t="shared" si="30"/>
        <v>86.52</v>
      </c>
      <c r="K2631" s="11"/>
      <c r="L2631" s="11"/>
      <c r="M2631" s="11"/>
    </row>
    <row r="2632" spans="1:13" x14ac:dyDescent="0.2">
      <c r="A2632" s="11"/>
      <c r="B2632" s="11"/>
      <c r="C2632" s="11"/>
      <c r="D2632" s="30"/>
      <c r="E2632" s="10" t="s">
        <v>15</v>
      </c>
      <c r="F2632" s="14">
        <v>4</v>
      </c>
      <c r="G2632" s="15">
        <v>4.12</v>
      </c>
      <c r="H2632" s="15">
        <v>0</v>
      </c>
      <c r="I2632" s="15">
        <v>3</v>
      </c>
      <c r="J2632" s="12">
        <f t="shared" si="30"/>
        <v>49.44</v>
      </c>
      <c r="K2632" s="11"/>
      <c r="L2632" s="11"/>
      <c r="M2632" s="11"/>
    </row>
    <row r="2633" spans="1:13" x14ac:dyDescent="0.2">
      <c r="A2633" s="11"/>
      <c r="B2633" s="11"/>
      <c r="C2633" s="11"/>
      <c r="D2633" s="30"/>
      <c r="E2633" s="10" t="s">
        <v>15</v>
      </c>
      <c r="F2633" s="14">
        <v>1</v>
      </c>
      <c r="G2633" s="15">
        <v>6.8</v>
      </c>
      <c r="H2633" s="15">
        <v>0</v>
      </c>
      <c r="I2633" s="15">
        <v>3</v>
      </c>
      <c r="J2633" s="12">
        <f t="shared" si="30"/>
        <v>20.399999999999999</v>
      </c>
      <c r="K2633" s="11"/>
      <c r="L2633" s="11"/>
      <c r="M2633" s="11"/>
    </row>
    <row r="2634" spans="1:13" x14ac:dyDescent="0.2">
      <c r="A2634" s="11"/>
      <c r="B2634" s="11"/>
      <c r="C2634" s="11"/>
      <c r="D2634" s="30"/>
      <c r="E2634" s="10" t="s">
        <v>15</v>
      </c>
      <c r="F2634" s="14">
        <v>2</v>
      </c>
      <c r="G2634" s="15">
        <v>5.5</v>
      </c>
      <c r="H2634" s="15">
        <v>0</v>
      </c>
      <c r="I2634" s="15">
        <v>3</v>
      </c>
      <c r="J2634" s="12">
        <f t="shared" si="30"/>
        <v>33</v>
      </c>
      <c r="K2634" s="11"/>
      <c r="L2634" s="11"/>
      <c r="M2634" s="11"/>
    </row>
    <row r="2635" spans="1:13" x14ac:dyDescent="0.2">
      <c r="A2635" s="11"/>
      <c r="B2635" s="11"/>
      <c r="C2635" s="11"/>
      <c r="D2635" s="30"/>
      <c r="E2635" s="10" t="s">
        <v>15</v>
      </c>
      <c r="F2635" s="14">
        <v>2</v>
      </c>
      <c r="G2635" s="15">
        <v>4.12</v>
      </c>
      <c r="H2635" s="15">
        <v>0</v>
      </c>
      <c r="I2635" s="15">
        <v>3</v>
      </c>
      <c r="J2635" s="12">
        <f t="shared" si="30"/>
        <v>24.72</v>
      </c>
      <c r="K2635" s="11"/>
      <c r="L2635" s="11"/>
      <c r="M2635" s="11"/>
    </row>
    <row r="2636" spans="1:13" x14ac:dyDescent="0.2">
      <c r="A2636" s="11"/>
      <c r="B2636" s="11"/>
      <c r="C2636" s="11"/>
      <c r="D2636" s="30"/>
      <c r="E2636" s="10" t="s">
        <v>15</v>
      </c>
      <c r="F2636" s="14">
        <v>1</v>
      </c>
      <c r="G2636" s="15">
        <v>6.4</v>
      </c>
      <c r="H2636" s="15">
        <v>0</v>
      </c>
      <c r="I2636" s="15">
        <v>3</v>
      </c>
      <c r="J2636" s="12">
        <f t="shared" si="30"/>
        <v>19.2</v>
      </c>
      <c r="K2636" s="11"/>
      <c r="L2636" s="11"/>
      <c r="M2636" s="11"/>
    </row>
    <row r="2637" spans="1:13" x14ac:dyDescent="0.2">
      <c r="A2637" s="11"/>
      <c r="B2637" s="11"/>
      <c r="C2637" s="11"/>
      <c r="D2637" s="30"/>
      <c r="E2637" s="10" t="s">
        <v>1614</v>
      </c>
      <c r="F2637" s="14">
        <v>2</v>
      </c>
      <c r="G2637" s="15">
        <v>5</v>
      </c>
      <c r="H2637" s="15">
        <v>0</v>
      </c>
      <c r="I2637" s="15">
        <v>7</v>
      </c>
      <c r="J2637" s="12">
        <f t="shared" si="30"/>
        <v>70</v>
      </c>
      <c r="K2637" s="11"/>
      <c r="L2637" s="11"/>
      <c r="M2637" s="11"/>
    </row>
    <row r="2638" spans="1:13" x14ac:dyDescent="0.2">
      <c r="A2638" s="11"/>
      <c r="B2638" s="11"/>
      <c r="C2638" s="11"/>
      <c r="D2638" s="30"/>
      <c r="E2638" s="10" t="s">
        <v>15</v>
      </c>
      <c r="F2638" s="14">
        <v>2</v>
      </c>
      <c r="G2638" s="15">
        <v>4</v>
      </c>
      <c r="H2638" s="15">
        <v>0</v>
      </c>
      <c r="I2638" s="15">
        <v>7</v>
      </c>
      <c r="J2638" s="12">
        <f t="shared" si="30"/>
        <v>56</v>
      </c>
      <c r="K2638" s="11"/>
      <c r="L2638" s="11"/>
      <c r="M2638" s="11"/>
    </row>
    <row r="2639" spans="1:13" x14ac:dyDescent="0.2">
      <c r="A2639" s="11"/>
      <c r="B2639" s="11"/>
      <c r="C2639" s="11"/>
      <c r="D2639" s="30"/>
      <c r="E2639" s="10" t="s">
        <v>1635</v>
      </c>
      <c r="F2639" s="14">
        <v>1</v>
      </c>
      <c r="G2639" s="15">
        <v>8.61</v>
      </c>
      <c r="H2639" s="15">
        <v>0</v>
      </c>
      <c r="I2639" s="15">
        <v>3</v>
      </c>
      <c r="J2639" s="12">
        <f t="shared" si="30"/>
        <v>25.83</v>
      </c>
      <c r="K2639" s="11"/>
      <c r="L2639" s="11"/>
      <c r="M2639" s="11"/>
    </row>
    <row r="2640" spans="1:13" x14ac:dyDescent="0.2">
      <c r="A2640" s="11"/>
      <c r="B2640" s="11"/>
      <c r="C2640" s="11"/>
      <c r="D2640" s="30"/>
      <c r="E2640" s="10" t="s">
        <v>15</v>
      </c>
      <c r="F2640" s="14"/>
      <c r="G2640" s="15"/>
      <c r="H2640" s="15"/>
      <c r="I2640" s="15"/>
      <c r="J2640" s="12">
        <f t="shared" si="30"/>
        <v>0</v>
      </c>
      <c r="K2640" s="11"/>
      <c r="L2640" s="11"/>
      <c r="M2640" s="11"/>
    </row>
    <row r="2641" spans="1:13" x14ac:dyDescent="0.2">
      <c r="A2641" s="11"/>
      <c r="B2641" s="11"/>
      <c r="C2641" s="11"/>
      <c r="D2641" s="30"/>
      <c r="E2641" s="11"/>
      <c r="F2641" s="11"/>
      <c r="G2641" s="11"/>
      <c r="H2641" s="11"/>
      <c r="I2641" s="11"/>
      <c r="J2641" s="16" t="s">
        <v>1636</v>
      </c>
      <c r="K2641" s="17">
        <f>SUM(J2630:J2640)*1</f>
        <v>411.42</v>
      </c>
      <c r="L2641" s="15">
        <v>51.24</v>
      </c>
      <c r="M2641" s="17">
        <f>ROUND(K2641*L2641,2)</f>
        <v>21081.16</v>
      </c>
    </row>
    <row r="2642" spans="1:13" ht="1" customHeight="1" x14ac:dyDescent="0.2">
      <c r="A2642" s="18"/>
      <c r="B2642" s="18"/>
      <c r="C2642" s="18"/>
      <c r="D2642" s="31"/>
      <c r="E2642" s="18"/>
      <c r="F2642" s="18"/>
      <c r="G2642" s="18"/>
      <c r="H2642" s="18"/>
      <c r="I2642" s="18"/>
      <c r="J2642" s="18"/>
      <c r="K2642" s="18"/>
      <c r="L2642" s="18"/>
      <c r="M2642" s="18"/>
    </row>
    <row r="2643" spans="1:13" x14ac:dyDescent="0.2">
      <c r="A2643" s="9" t="s">
        <v>1637</v>
      </c>
      <c r="B2643" s="10" t="s">
        <v>20</v>
      </c>
      <c r="C2643" s="10" t="s">
        <v>2</v>
      </c>
      <c r="D2643" s="13" t="s">
        <v>1638</v>
      </c>
      <c r="E2643" s="11"/>
      <c r="F2643" s="11"/>
      <c r="G2643" s="11"/>
      <c r="H2643" s="11"/>
      <c r="I2643" s="11"/>
      <c r="J2643" s="11"/>
      <c r="K2643" s="12">
        <f>K2650</f>
        <v>4</v>
      </c>
      <c r="L2643" s="12">
        <f>L2650</f>
        <v>56.87</v>
      </c>
      <c r="M2643" s="12">
        <f>M2650</f>
        <v>227.48</v>
      </c>
    </row>
    <row r="2644" spans="1:13" ht="24" x14ac:dyDescent="0.2">
      <c r="A2644" s="11"/>
      <c r="B2644" s="11"/>
      <c r="C2644" s="11"/>
      <c r="D2644" s="13" t="s">
        <v>1639</v>
      </c>
      <c r="E2644" s="11"/>
      <c r="F2644" s="11"/>
      <c r="G2644" s="11"/>
      <c r="H2644" s="11"/>
      <c r="I2644" s="11"/>
      <c r="J2644" s="11"/>
      <c r="K2644" s="11"/>
      <c r="L2644" s="11"/>
      <c r="M2644" s="11"/>
    </row>
    <row r="2645" spans="1:13" x14ac:dyDescent="0.2">
      <c r="A2645" s="11"/>
      <c r="B2645" s="11"/>
      <c r="C2645" s="11"/>
      <c r="D2645" s="30"/>
      <c r="E2645" s="10" t="s">
        <v>1640</v>
      </c>
      <c r="F2645" s="14">
        <v>1</v>
      </c>
      <c r="G2645" s="15">
        <v>0</v>
      </c>
      <c r="H2645" s="15">
        <v>0</v>
      </c>
      <c r="I2645" s="15">
        <v>0</v>
      </c>
      <c r="J2645" s="12">
        <f>OR(F2645&lt;&gt;0,G2645&lt;&gt;0,H2645&lt;&gt;0,I2645&lt;&gt;0)*(F2645 + (F2645 = 0))*(G2645 + (G2645 = 0))*(H2645 + (H2645 = 0))*(I2645 + (I2645 = 0))</f>
        <v>1</v>
      </c>
      <c r="K2645" s="11"/>
      <c r="L2645" s="11"/>
      <c r="M2645" s="11"/>
    </row>
    <row r="2646" spans="1:13" x14ac:dyDescent="0.2">
      <c r="A2646" s="11"/>
      <c r="B2646" s="11"/>
      <c r="C2646" s="11"/>
      <c r="D2646" s="30"/>
      <c r="E2646" s="10" t="s">
        <v>1641</v>
      </c>
      <c r="F2646" s="14">
        <v>1</v>
      </c>
      <c r="G2646" s="15">
        <v>0</v>
      </c>
      <c r="H2646" s="15">
        <v>0</v>
      </c>
      <c r="I2646" s="15">
        <v>0</v>
      </c>
      <c r="J2646" s="12">
        <f>OR(F2646&lt;&gt;0,G2646&lt;&gt;0,H2646&lt;&gt;0,I2646&lt;&gt;0)*(F2646 + (F2646 = 0))*(G2646 + (G2646 = 0))*(H2646 + (H2646 = 0))*(I2646 + (I2646 = 0))</f>
        <v>1</v>
      </c>
      <c r="K2646" s="11"/>
      <c r="L2646" s="11"/>
      <c r="M2646" s="11"/>
    </row>
    <row r="2647" spans="1:13" x14ac:dyDescent="0.2">
      <c r="A2647" s="11"/>
      <c r="B2647" s="11"/>
      <c r="C2647" s="11"/>
      <c r="D2647" s="30"/>
      <c r="E2647" s="10" t="s">
        <v>1642</v>
      </c>
      <c r="F2647" s="14">
        <v>1</v>
      </c>
      <c r="G2647" s="15">
        <v>0</v>
      </c>
      <c r="H2647" s="15">
        <v>0</v>
      </c>
      <c r="I2647" s="15">
        <v>0</v>
      </c>
      <c r="J2647" s="12">
        <f>OR(F2647&lt;&gt;0,G2647&lt;&gt;0,H2647&lt;&gt;0,I2647&lt;&gt;0)*(F2647 + (F2647 = 0))*(G2647 + (G2647 = 0))*(H2647 + (H2647 = 0))*(I2647 + (I2647 = 0))</f>
        <v>1</v>
      </c>
      <c r="K2647" s="11"/>
      <c r="L2647" s="11"/>
      <c r="M2647" s="11"/>
    </row>
    <row r="2648" spans="1:13" x14ac:dyDescent="0.2">
      <c r="A2648" s="11"/>
      <c r="B2648" s="11"/>
      <c r="C2648" s="11"/>
      <c r="D2648" s="30"/>
      <c r="E2648" s="10" t="s">
        <v>1643</v>
      </c>
      <c r="F2648" s="14">
        <v>1</v>
      </c>
      <c r="G2648" s="15">
        <v>0</v>
      </c>
      <c r="H2648" s="15">
        <v>0</v>
      </c>
      <c r="I2648" s="15">
        <v>0</v>
      </c>
      <c r="J2648" s="12">
        <f>OR(F2648&lt;&gt;0,G2648&lt;&gt;0,H2648&lt;&gt;0,I2648&lt;&gt;0)*(F2648 + (F2648 = 0))*(G2648 + (G2648 = 0))*(H2648 + (H2648 = 0))*(I2648 + (I2648 = 0))</f>
        <v>1</v>
      </c>
      <c r="K2648" s="11"/>
      <c r="L2648" s="11"/>
      <c r="M2648" s="11"/>
    </row>
    <row r="2649" spans="1:13" x14ac:dyDescent="0.2">
      <c r="A2649" s="11"/>
      <c r="B2649" s="11"/>
      <c r="C2649" s="11"/>
      <c r="D2649" s="30"/>
      <c r="E2649" s="10" t="s">
        <v>15</v>
      </c>
      <c r="F2649" s="14"/>
      <c r="G2649" s="15"/>
      <c r="H2649" s="15"/>
      <c r="I2649" s="15"/>
      <c r="J2649" s="12">
        <f>OR(F2649&lt;&gt;0,G2649&lt;&gt;0,H2649&lt;&gt;0,I2649&lt;&gt;0)*(F2649 + (F2649 = 0))*(G2649 + (G2649 = 0))*(H2649 + (H2649 = 0))*(I2649 + (I2649 = 0))</f>
        <v>0</v>
      </c>
      <c r="K2649" s="11"/>
      <c r="L2649" s="11"/>
      <c r="M2649" s="11"/>
    </row>
    <row r="2650" spans="1:13" x14ac:dyDescent="0.2">
      <c r="A2650" s="11"/>
      <c r="B2650" s="11"/>
      <c r="C2650" s="11"/>
      <c r="D2650" s="30"/>
      <c r="E2650" s="11"/>
      <c r="F2650" s="11"/>
      <c r="G2650" s="11"/>
      <c r="H2650" s="11"/>
      <c r="I2650" s="11"/>
      <c r="J2650" s="16" t="s">
        <v>1644</v>
      </c>
      <c r="K2650" s="17">
        <f>SUM(J2645:J2649)*1</f>
        <v>4</v>
      </c>
      <c r="L2650" s="15">
        <v>56.87</v>
      </c>
      <c r="M2650" s="17">
        <f>ROUND(K2650*L2650,2)</f>
        <v>227.48</v>
      </c>
    </row>
    <row r="2651" spans="1:13" ht="1" customHeight="1" x14ac:dyDescent="0.2">
      <c r="A2651" s="18"/>
      <c r="B2651" s="18"/>
      <c r="C2651" s="18"/>
      <c r="D2651" s="31"/>
      <c r="E2651" s="18"/>
      <c r="F2651" s="18"/>
      <c r="G2651" s="18"/>
      <c r="H2651" s="18"/>
      <c r="I2651" s="18"/>
      <c r="J2651" s="18"/>
      <c r="K2651" s="18"/>
      <c r="L2651" s="18"/>
      <c r="M2651" s="18"/>
    </row>
    <row r="2652" spans="1:13" x14ac:dyDescent="0.2">
      <c r="A2652" s="11"/>
      <c r="B2652" s="11"/>
      <c r="C2652" s="11"/>
      <c r="D2652" s="30"/>
      <c r="E2652" s="11"/>
      <c r="F2652" s="11"/>
      <c r="G2652" s="11"/>
      <c r="H2652" s="11"/>
      <c r="I2652" s="11"/>
      <c r="J2652" s="16" t="s">
        <v>1645</v>
      </c>
      <c r="K2652" s="15">
        <v>1</v>
      </c>
      <c r="L2652" s="17">
        <f>M2597+M2603+M2613+M2620+M2628+M2643</f>
        <v>44047.79</v>
      </c>
      <c r="M2652" s="17">
        <f>ROUND(K2652*L2652,2)</f>
        <v>44047.79</v>
      </c>
    </row>
    <row r="2653" spans="1:13" ht="1" customHeight="1" x14ac:dyDescent="0.2">
      <c r="A2653" s="18"/>
      <c r="B2653" s="18"/>
      <c r="C2653" s="18"/>
      <c r="D2653" s="31"/>
      <c r="E2653" s="18"/>
      <c r="F2653" s="18"/>
      <c r="G2653" s="18"/>
      <c r="H2653" s="18"/>
      <c r="I2653" s="18"/>
      <c r="J2653" s="18"/>
      <c r="K2653" s="18"/>
      <c r="L2653" s="18"/>
      <c r="M2653" s="18"/>
    </row>
    <row r="2654" spans="1:13" x14ac:dyDescent="0.2">
      <c r="A2654" s="19" t="s">
        <v>1646</v>
      </c>
      <c r="B2654" s="19" t="s">
        <v>14</v>
      </c>
      <c r="C2654" s="19" t="s">
        <v>15</v>
      </c>
      <c r="D2654" s="32" t="s">
        <v>1647</v>
      </c>
      <c r="E2654" s="20"/>
      <c r="F2654" s="20"/>
      <c r="G2654" s="20"/>
      <c r="H2654" s="20"/>
      <c r="I2654" s="20"/>
      <c r="J2654" s="20"/>
      <c r="K2654" s="21">
        <f>K2706</f>
        <v>1</v>
      </c>
      <c r="L2654" s="21">
        <f>L2706</f>
        <v>25235.7</v>
      </c>
      <c r="M2654" s="21">
        <f>M2706</f>
        <v>25235.7</v>
      </c>
    </row>
    <row r="2655" spans="1:13" x14ac:dyDescent="0.2">
      <c r="A2655" s="9" t="s">
        <v>1648</v>
      </c>
      <c r="B2655" s="10" t="s">
        <v>20</v>
      </c>
      <c r="C2655" s="10" t="s">
        <v>1111</v>
      </c>
      <c r="D2655" s="13" t="s">
        <v>1649</v>
      </c>
      <c r="E2655" s="11"/>
      <c r="F2655" s="11"/>
      <c r="G2655" s="11"/>
      <c r="H2655" s="11"/>
      <c r="I2655" s="11"/>
      <c r="J2655" s="11"/>
      <c r="K2655" s="12">
        <f>K2660</f>
        <v>290</v>
      </c>
      <c r="L2655" s="12">
        <f>L2660</f>
        <v>10.1</v>
      </c>
      <c r="M2655" s="12">
        <f>M2660</f>
        <v>2929</v>
      </c>
    </row>
    <row r="2656" spans="1:13" ht="84" x14ac:dyDescent="0.2">
      <c r="A2656" s="11"/>
      <c r="B2656" s="11"/>
      <c r="C2656" s="11"/>
      <c r="D2656" s="13" t="s">
        <v>1650</v>
      </c>
      <c r="E2656" s="11"/>
      <c r="F2656" s="11"/>
      <c r="G2656" s="11"/>
      <c r="H2656" s="11"/>
      <c r="I2656" s="11"/>
      <c r="J2656" s="11"/>
      <c r="K2656" s="11"/>
      <c r="L2656" s="11"/>
      <c r="M2656" s="11"/>
    </row>
    <row r="2657" spans="1:13" x14ac:dyDescent="0.2">
      <c r="A2657" s="11"/>
      <c r="B2657" s="11"/>
      <c r="C2657" s="11"/>
      <c r="D2657" s="30"/>
      <c r="E2657" s="10" t="s">
        <v>1651</v>
      </c>
      <c r="F2657" s="14">
        <v>9</v>
      </c>
      <c r="G2657" s="15">
        <v>26</v>
      </c>
      <c r="H2657" s="15">
        <v>0</v>
      </c>
      <c r="I2657" s="15">
        <v>0</v>
      </c>
      <c r="J2657" s="12">
        <f>OR(F2657&lt;&gt;0,G2657&lt;&gt;0,H2657&lt;&gt;0,I2657&lt;&gt;0)*(F2657 + (F2657 = 0))*(G2657 + (G2657 = 0))*(H2657 + (H2657 = 0))*(I2657 + (I2657 = 0))</f>
        <v>234</v>
      </c>
      <c r="K2657" s="11"/>
      <c r="L2657" s="11"/>
      <c r="M2657" s="11"/>
    </row>
    <row r="2658" spans="1:13" x14ac:dyDescent="0.2">
      <c r="A2658" s="11"/>
      <c r="B2658" s="11"/>
      <c r="C2658" s="11"/>
      <c r="D2658" s="30"/>
      <c r="E2658" s="10" t="s">
        <v>1652</v>
      </c>
      <c r="F2658" s="14">
        <v>4</v>
      </c>
      <c r="G2658" s="15">
        <v>14</v>
      </c>
      <c r="H2658" s="15">
        <v>0</v>
      </c>
      <c r="I2658" s="15">
        <v>0</v>
      </c>
      <c r="J2658" s="12">
        <f>OR(F2658&lt;&gt;0,G2658&lt;&gt;0,H2658&lt;&gt;0,I2658&lt;&gt;0)*(F2658 + (F2658 = 0))*(G2658 + (G2658 = 0))*(H2658 + (H2658 = 0))*(I2658 + (I2658 = 0))</f>
        <v>56</v>
      </c>
      <c r="K2658" s="11"/>
      <c r="L2658" s="11"/>
      <c r="M2658" s="11"/>
    </row>
    <row r="2659" spans="1:13" x14ac:dyDescent="0.2">
      <c r="A2659" s="11"/>
      <c r="B2659" s="11"/>
      <c r="C2659" s="11"/>
      <c r="D2659" s="30"/>
      <c r="E2659" s="10" t="s">
        <v>15</v>
      </c>
      <c r="F2659" s="14"/>
      <c r="G2659" s="15"/>
      <c r="H2659" s="15"/>
      <c r="I2659" s="15"/>
      <c r="J2659" s="12">
        <f>OR(F2659&lt;&gt;0,G2659&lt;&gt;0,H2659&lt;&gt;0,I2659&lt;&gt;0)*(F2659 + (F2659 = 0))*(G2659 + (G2659 = 0))*(H2659 + (H2659 = 0))*(I2659 + (I2659 = 0))</f>
        <v>0</v>
      </c>
      <c r="K2659" s="11"/>
      <c r="L2659" s="11"/>
      <c r="M2659" s="11"/>
    </row>
    <row r="2660" spans="1:13" x14ac:dyDescent="0.2">
      <c r="A2660" s="11"/>
      <c r="B2660" s="11"/>
      <c r="C2660" s="11"/>
      <c r="D2660" s="30"/>
      <c r="E2660" s="11"/>
      <c r="F2660" s="11"/>
      <c r="G2660" s="11"/>
      <c r="H2660" s="11"/>
      <c r="I2660" s="11"/>
      <c r="J2660" s="16" t="s">
        <v>1653</v>
      </c>
      <c r="K2660" s="17">
        <f>SUM(J2657:J2659)*1</f>
        <v>290</v>
      </c>
      <c r="L2660" s="15">
        <v>10.1</v>
      </c>
      <c r="M2660" s="17">
        <f>ROUND(K2660*L2660,2)</f>
        <v>2929</v>
      </c>
    </row>
    <row r="2661" spans="1:13" ht="1" customHeight="1" x14ac:dyDescent="0.2">
      <c r="A2661" s="18"/>
      <c r="B2661" s="18"/>
      <c r="C2661" s="18"/>
      <c r="D2661" s="31"/>
      <c r="E2661" s="18"/>
      <c r="F2661" s="18"/>
      <c r="G2661" s="18"/>
      <c r="H2661" s="18"/>
      <c r="I2661" s="18"/>
      <c r="J2661" s="18"/>
      <c r="K2661" s="18"/>
      <c r="L2661" s="18"/>
      <c r="M2661" s="18"/>
    </row>
    <row r="2662" spans="1:13" x14ac:dyDescent="0.2">
      <c r="A2662" s="9" t="s">
        <v>1654</v>
      </c>
      <c r="B2662" s="10" t="s">
        <v>20</v>
      </c>
      <c r="C2662" s="10" t="s">
        <v>1111</v>
      </c>
      <c r="D2662" s="13" t="s">
        <v>1655</v>
      </c>
      <c r="E2662" s="11"/>
      <c r="F2662" s="11"/>
      <c r="G2662" s="11"/>
      <c r="H2662" s="11"/>
      <c r="I2662" s="11"/>
      <c r="J2662" s="11"/>
      <c r="K2662" s="12">
        <f>K2667</f>
        <v>290</v>
      </c>
      <c r="L2662" s="12">
        <f>L2667</f>
        <v>23.62</v>
      </c>
      <c r="M2662" s="12">
        <f>M2667</f>
        <v>6849.8</v>
      </c>
    </row>
    <row r="2663" spans="1:13" ht="108" x14ac:dyDescent="0.2">
      <c r="A2663" s="11"/>
      <c r="B2663" s="11"/>
      <c r="C2663" s="11"/>
      <c r="D2663" s="13" t="s">
        <v>1656</v>
      </c>
      <c r="E2663" s="11"/>
      <c r="F2663" s="11"/>
      <c r="G2663" s="11"/>
      <c r="H2663" s="11"/>
      <c r="I2663" s="11"/>
      <c r="J2663" s="11"/>
      <c r="K2663" s="11"/>
      <c r="L2663" s="11"/>
      <c r="M2663" s="11"/>
    </row>
    <row r="2664" spans="1:13" x14ac:dyDescent="0.2">
      <c r="A2664" s="11"/>
      <c r="B2664" s="11"/>
      <c r="C2664" s="11"/>
      <c r="D2664" s="30"/>
      <c r="E2664" s="10" t="s">
        <v>1651</v>
      </c>
      <c r="F2664" s="14">
        <v>9</v>
      </c>
      <c r="G2664" s="15">
        <v>26</v>
      </c>
      <c r="H2664" s="15">
        <v>0</v>
      </c>
      <c r="I2664" s="15">
        <v>0</v>
      </c>
      <c r="J2664" s="12">
        <f>OR(F2664&lt;&gt;0,G2664&lt;&gt;0,H2664&lt;&gt;0,I2664&lt;&gt;0)*(F2664 + (F2664 = 0))*(G2664 + (G2664 = 0))*(H2664 + (H2664 = 0))*(I2664 + (I2664 = 0))</f>
        <v>234</v>
      </c>
      <c r="K2664" s="11"/>
      <c r="L2664" s="11"/>
      <c r="M2664" s="11"/>
    </row>
    <row r="2665" spans="1:13" x14ac:dyDescent="0.2">
      <c r="A2665" s="11"/>
      <c r="B2665" s="11"/>
      <c r="C2665" s="11"/>
      <c r="D2665" s="30"/>
      <c r="E2665" s="10" t="s">
        <v>1652</v>
      </c>
      <c r="F2665" s="14">
        <v>4</v>
      </c>
      <c r="G2665" s="15">
        <v>14</v>
      </c>
      <c r="H2665" s="15">
        <v>0</v>
      </c>
      <c r="I2665" s="15">
        <v>0</v>
      </c>
      <c r="J2665" s="12">
        <f>OR(F2665&lt;&gt;0,G2665&lt;&gt;0,H2665&lt;&gt;0,I2665&lt;&gt;0)*(F2665 + (F2665 = 0))*(G2665 + (G2665 = 0))*(H2665 + (H2665 = 0))*(I2665 + (I2665 = 0))</f>
        <v>56</v>
      </c>
      <c r="K2665" s="11"/>
      <c r="L2665" s="11"/>
      <c r="M2665" s="11"/>
    </row>
    <row r="2666" spans="1:13" x14ac:dyDescent="0.2">
      <c r="A2666" s="11"/>
      <c r="B2666" s="11"/>
      <c r="C2666" s="11"/>
      <c r="D2666" s="30"/>
      <c r="E2666" s="10" t="s">
        <v>15</v>
      </c>
      <c r="F2666" s="14"/>
      <c r="G2666" s="15"/>
      <c r="H2666" s="15"/>
      <c r="I2666" s="15"/>
      <c r="J2666" s="12">
        <f>OR(F2666&lt;&gt;0,G2666&lt;&gt;0,H2666&lt;&gt;0,I2666&lt;&gt;0)*(F2666 + (F2666 = 0))*(G2666 + (G2666 = 0))*(H2666 + (H2666 = 0))*(I2666 + (I2666 = 0))</f>
        <v>0</v>
      </c>
      <c r="K2666" s="11"/>
      <c r="L2666" s="11"/>
      <c r="M2666" s="11"/>
    </row>
    <row r="2667" spans="1:13" x14ac:dyDescent="0.2">
      <c r="A2667" s="11"/>
      <c r="B2667" s="11"/>
      <c r="C2667" s="11"/>
      <c r="D2667" s="30"/>
      <c r="E2667" s="11"/>
      <c r="F2667" s="11"/>
      <c r="G2667" s="11"/>
      <c r="H2667" s="11"/>
      <c r="I2667" s="11"/>
      <c r="J2667" s="16" t="s">
        <v>1657</v>
      </c>
      <c r="K2667" s="17">
        <f>SUM(J2664:J2666)*1</f>
        <v>290</v>
      </c>
      <c r="L2667" s="15">
        <v>23.62</v>
      </c>
      <c r="M2667" s="17">
        <f>ROUND(K2667*L2667,2)</f>
        <v>6849.8</v>
      </c>
    </row>
    <row r="2668" spans="1:13" ht="1" customHeight="1" x14ac:dyDescent="0.2">
      <c r="A2668" s="18"/>
      <c r="B2668" s="18"/>
      <c r="C2668" s="18"/>
      <c r="D2668" s="31"/>
      <c r="E2668" s="18"/>
      <c r="F2668" s="18"/>
      <c r="G2668" s="18"/>
      <c r="H2668" s="18"/>
      <c r="I2668" s="18"/>
      <c r="J2668" s="18"/>
      <c r="K2668" s="18"/>
      <c r="L2668" s="18"/>
      <c r="M2668" s="18"/>
    </row>
    <row r="2669" spans="1:13" x14ac:dyDescent="0.2">
      <c r="A2669" s="9" t="s">
        <v>1658</v>
      </c>
      <c r="B2669" s="10" t="s">
        <v>20</v>
      </c>
      <c r="C2669" s="10" t="s">
        <v>1111</v>
      </c>
      <c r="D2669" s="13" t="s">
        <v>1659</v>
      </c>
      <c r="E2669" s="11"/>
      <c r="F2669" s="11"/>
      <c r="G2669" s="11"/>
      <c r="H2669" s="11"/>
      <c r="I2669" s="11"/>
      <c r="J2669" s="11"/>
      <c r="K2669" s="12">
        <f>K2673</f>
        <v>105.13</v>
      </c>
      <c r="L2669" s="12">
        <f>L2673</f>
        <v>15.55</v>
      </c>
      <c r="M2669" s="12">
        <f>M2673</f>
        <v>1634.77</v>
      </c>
    </row>
    <row r="2670" spans="1:13" ht="96" x14ac:dyDescent="0.2">
      <c r="A2670" s="11"/>
      <c r="B2670" s="11"/>
      <c r="C2670" s="11"/>
      <c r="D2670" s="13" t="s">
        <v>1660</v>
      </c>
      <c r="E2670" s="11"/>
      <c r="F2670" s="11"/>
      <c r="G2670" s="11"/>
      <c r="H2670" s="11"/>
      <c r="I2670" s="11"/>
      <c r="J2670" s="11"/>
      <c r="K2670" s="11"/>
      <c r="L2670" s="11"/>
      <c r="M2670" s="11"/>
    </row>
    <row r="2671" spans="1:13" x14ac:dyDescent="0.2">
      <c r="A2671" s="11"/>
      <c r="B2671" s="11"/>
      <c r="C2671" s="11"/>
      <c r="D2671" s="30"/>
      <c r="E2671" s="10" t="s">
        <v>1661</v>
      </c>
      <c r="F2671" s="14">
        <v>0.15</v>
      </c>
      <c r="G2671" s="15">
        <v>700.89</v>
      </c>
      <c r="H2671" s="15">
        <v>0</v>
      </c>
      <c r="I2671" s="15">
        <v>0</v>
      </c>
      <c r="J2671" s="12">
        <f>OR(F2671&lt;&gt;0,G2671&lt;&gt;0,H2671&lt;&gt;0,I2671&lt;&gt;0)*(F2671 + (F2671 = 0))*(G2671 + (G2671 = 0))*(H2671 + (H2671 = 0))*(I2671 + (I2671 = 0))</f>
        <v>105.13</v>
      </c>
      <c r="K2671" s="11"/>
      <c r="L2671" s="11"/>
      <c r="M2671" s="11"/>
    </row>
    <row r="2672" spans="1:13" x14ac:dyDescent="0.2">
      <c r="A2672" s="11"/>
      <c r="B2672" s="11"/>
      <c r="C2672" s="11"/>
      <c r="D2672" s="30"/>
      <c r="E2672" s="10" t="s">
        <v>15</v>
      </c>
      <c r="F2672" s="14"/>
      <c r="G2672" s="15"/>
      <c r="H2672" s="15"/>
      <c r="I2672" s="15"/>
      <c r="J2672" s="12">
        <f>OR(F2672&lt;&gt;0,G2672&lt;&gt;0,H2672&lt;&gt;0,I2672&lt;&gt;0)*(F2672 + (F2672 = 0))*(G2672 + (G2672 = 0))*(H2672 + (H2672 = 0))*(I2672 + (I2672 = 0))</f>
        <v>0</v>
      </c>
      <c r="K2672" s="11"/>
      <c r="L2672" s="11"/>
      <c r="M2672" s="11"/>
    </row>
    <row r="2673" spans="1:13" x14ac:dyDescent="0.2">
      <c r="A2673" s="11"/>
      <c r="B2673" s="11"/>
      <c r="C2673" s="11"/>
      <c r="D2673" s="30"/>
      <c r="E2673" s="11"/>
      <c r="F2673" s="11"/>
      <c r="G2673" s="11"/>
      <c r="H2673" s="11"/>
      <c r="I2673" s="11"/>
      <c r="J2673" s="16" t="s">
        <v>1662</v>
      </c>
      <c r="K2673" s="17">
        <f>SUM(J2671:J2672)*1</f>
        <v>105.13</v>
      </c>
      <c r="L2673" s="15">
        <v>15.55</v>
      </c>
      <c r="M2673" s="17">
        <f>ROUND(K2673*L2673,2)</f>
        <v>1634.77</v>
      </c>
    </row>
    <row r="2674" spans="1:13" ht="1" customHeight="1" x14ac:dyDescent="0.2">
      <c r="A2674" s="18"/>
      <c r="B2674" s="18"/>
      <c r="C2674" s="18"/>
      <c r="D2674" s="31"/>
      <c r="E2674" s="18"/>
      <c r="F2674" s="18"/>
      <c r="G2674" s="18"/>
      <c r="H2674" s="18"/>
      <c r="I2674" s="18"/>
      <c r="J2674" s="18"/>
      <c r="K2674" s="18"/>
      <c r="L2674" s="18"/>
      <c r="M2674" s="18"/>
    </row>
    <row r="2675" spans="1:13" x14ac:dyDescent="0.2">
      <c r="A2675" s="9" t="s">
        <v>1663</v>
      </c>
      <c r="B2675" s="10" t="s">
        <v>20</v>
      </c>
      <c r="C2675" s="10" t="s">
        <v>1111</v>
      </c>
      <c r="D2675" s="13" t="s">
        <v>1664</v>
      </c>
      <c r="E2675" s="11"/>
      <c r="F2675" s="11"/>
      <c r="G2675" s="11"/>
      <c r="H2675" s="11"/>
      <c r="I2675" s="11"/>
      <c r="J2675" s="11"/>
      <c r="K2675" s="12">
        <f>K2685</f>
        <v>786.86</v>
      </c>
      <c r="L2675" s="12">
        <f>L2685</f>
        <v>7.5</v>
      </c>
      <c r="M2675" s="12">
        <f>M2685</f>
        <v>5901.45</v>
      </c>
    </row>
    <row r="2676" spans="1:13" ht="132" x14ac:dyDescent="0.2">
      <c r="A2676" s="11"/>
      <c r="B2676" s="11"/>
      <c r="C2676" s="11"/>
      <c r="D2676" s="13" t="s">
        <v>1665</v>
      </c>
      <c r="E2676" s="11"/>
      <c r="F2676" s="11"/>
      <c r="G2676" s="11"/>
      <c r="H2676" s="11"/>
      <c r="I2676" s="11"/>
      <c r="J2676" s="11"/>
      <c r="K2676" s="11"/>
      <c r="L2676" s="11"/>
      <c r="M2676" s="11"/>
    </row>
    <row r="2677" spans="1:13" x14ac:dyDescent="0.2">
      <c r="A2677" s="11"/>
      <c r="B2677" s="11"/>
      <c r="C2677" s="11"/>
      <c r="D2677" s="30"/>
      <c r="E2677" s="10" t="s">
        <v>1666</v>
      </c>
      <c r="F2677" s="14">
        <v>1</v>
      </c>
      <c r="G2677" s="15">
        <v>700.89</v>
      </c>
      <c r="H2677" s="15">
        <v>0</v>
      </c>
      <c r="I2677" s="15">
        <v>0</v>
      </c>
      <c r="J2677" s="12">
        <f t="shared" ref="J2677:J2684" si="31">OR(F2677&lt;&gt;0,G2677&lt;&gt;0,H2677&lt;&gt;0,I2677&lt;&gt;0)*(F2677 + (F2677 = 0))*(G2677 + (G2677 = 0))*(H2677 + (H2677 = 0))*(I2677 + (I2677 = 0))</f>
        <v>700.89</v>
      </c>
      <c r="K2677" s="11"/>
      <c r="L2677" s="11"/>
      <c r="M2677" s="11"/>
    </row>
    <row r="2678" spans="1:13" x14ac:dyDescent="0.2">
      <c r="A2678" s="11"/>
      <c r="B2678" s="11"/>
      <c r="C2678" s="11"/>
      <c r="D2678" s="30"/>
      <c r="E2678" s="10" t="s">
        <v>1667</v>
      </c>
      <c r="F2678" s="14">
        <v>1</v>
      </c>
      <c r="G2678" s="15">
        <v>17.739999999999998</v>
      </c>
      <c r="H2678" s="15">
        <v>0</v>
      </c>
      <c r="I2678" s="15">
        <v>0</v>
      </c>
      <c r="J2678" s="12">
        <f t="shared" si="31"/>
        <v>17.739999999999998</v>
      </c>
      <c r="K2678" s="11"/>
      <c r="L2678" s="11"/>
      <c r="M2678" s="11"/>
    </row>
    <row r="2679" spans="1:13" x14ac:dyDescent="0.2">
      <c r="A2679" s="11"/>
      <c r="B2679" s="11"/>
      <c r="C2679" s="11"/>
      <c r="D2679" s="30"/>
      <c r="E2679" s="10" t="s">
        <v>15</v>
      </c>
      <c r="F2679" s="14">
        <v>1</v>
      </c>
      <c r="G2679" s="15">
        <v>8.36</v>
      </c>
      <c r="H2679" s="15">
        <v>0</v>
      </c>
      <c r="I2679" s="15">
        <v>0</v>
      </c>
      <c r="J2679" s="12">
        <f t="shared" si="31"/>
        <v>8.36</v>
      </c>
      <c r="K2679" s="11"/>
      <c r="L2679" s="11"/>
      <c r="M2679" s="11"/>
    </row>
    <row r="2680" spans="1:13" x14ac:dyDescent="0.2">
      <c r="A2680" s="11"/>
      <c r="B2680" s="11"/>
      <c r="C2680" s="11"/>
      <c r="D2680" s="30"/>
      <c r="E2680" s="10" t="s">
        <v>1668</v>
      </c>
      <c r="F2680" s="14">
        <v>1</v>
      </c>
      <c r="G2680" s="15">
        <v>16.78</v>
      </c>
      <c r="H2680" s="15">
        <v>0</v>
      </c>
      <c r="I2680" s="15">
        <v>0</v>
      </c>
      <c r="J2680" s="12">
        <f t="shared" si="31"/>
        <v>16.78</v>
      </c>
      <c r="K2680" s="11"/>
      <c r="L2680" s="11"/>
      <c r="M2680" s="11"/>
    </row>
    <row r="2681" spans="1:13" x14ac:dyDescent="0.2">
      <c r="A2681" s="11"/>
      <c r="B2681" s="11"/>
      <c r="C2681" s="11"/>
      <c r="D2681" s="30"/>
      <c r="E2681" s="10" t="s">
        <v>1669</v>
      </c>
      <c r="F2681" s="14">
        <v>1</v>
      </c>
      <c r="G2681" s="15">
        <v>19.86</v>
      </c>
      <c r="H2681" s="15">
        <v>0</v>
      </c>
      <c r="I2681" s="15">
        <v>0</v>
      </c>
      <c r="J2681" s="12">
        <f t="shared" si="31"/>
        <v>19.86</v>
      </c>
      <c r="K2681" s="11"/>
      <c r="L2681" s="11"/>
      <c r="M2681" s="11"/>
    </row>
    <row r="2682" spans="1:13" x14ac:dyDescent="0.2">
      <c r="A2682" s="11"/>
      <c r="B2682" s="11"/>
      <c r="C2682" s="11"/>
      <c r="D2682" s="30"/>
      <c r="E2682" s="10" t="s">
        <v>1670</v>
      </c>
      <c r="F2682" s="14">
        <v>1</v>
      </c>
      <c r="G2682" s="15">
        <v>5.49</v>
      </c>
      <c r="H2682" s="15">
        <v>0</v>
      </c>
      <c r="I2682" s="15">
        <v>0</v>
      </c>
      <c r="J2682" s="12">
        <f t="shared" si="31"/>
        <v>5.49</v>
      </c>
      <c r="K2682" s="11"/>
      <c r="L2682" s="11"/>
      <c r="M2682" s="11"/>
    </row>
    <row r="2683" spans="1:13" x14ac:dyDescent="0.2">
      <c r="A2683" s="11"/>
      <c r="B2683" s="11"/>
      <c r="C2683" s="11"/>
      <c r="D2683" s="30"/>
      <c r="E2683" s="10" t="s">
        <v>1671</v>
      </c>
      <c r="F2683" s="14">
        <v>1</v>
      </c>
      <c r="G2683" s="15">
        <v>17.739999999999998</v>
      </c>
      <c r="H2683" s="15">
        <v>0</v>
      </c>
      <c r="I2683" s="15">
        <v>0</v>
      </c>
      <c r="J2683" s="12">
        <f t="shared" si="31"/>
        <v>17.739999999999998</v>
      </c>
      <c r="K2683" s="11"/>
      <c r="L2683" s="11"/>
      <c r="M2683" s="11"/>
    </row>
    <row r="2684" spans="1:13" x14ac:dyDescent="0.2">
      <c r="A2684" s="11"/>
      <c r="B2684" s="11"/>
      <c r="C2684" s="11"/>
      <c r="D2684" s="30"/>
      <c r="E2684" s="10" t="s">
        <v>15</v>
      </c>
      <c r="F2684" s="14"/>
      <c r="G2684" s="15"/>
      <c r="H2684" s="15"/>
      <c r="I2684" s="15"/>
      <c r="J2684" s="12">
        <f t="shared" si="31"/>
        <v>0</v>
      </c>
      <c r="K2684" s="11"/>
      <c r="L2684" s="11"/>
      <c r="M2684" s="11"/>
    </row>
    <row r="2685" spans="1:13" x14ac:dyDescent="0.2">
      <c r="A2685" s="11"/>
      <c r="B2685" s="11"/>
      <c r="C2685" s="11"/>
      <c r="D2685" s="30"/>
      <c r="E2685" s="11"/>
      <c r="F2685" s="11"/>
      <c r="G2685" s="11"/>
      <c r="H2685" s="11"/>
      <c r="I2685" s="11"/>
      <c r="J2685" s="16" t="s">
        <v>1672</v>
      </c>
      <c r="K2685" s="17">
        <f>SUM(J2677:J2684)*1</f>
        <v>786.86</v>
      </c>
      <c r="L2685" s="15">
        <v>7.5</v>
      </c>
      <c r="M2685" s="17">
        <f>ROUND(K2685*L2685,2)</f>
        <v>5901.45</v>
      </c>
    </row>
    <row r="2686" spans="1:13" ht="1" customHeight="1" x14ac:dyDescent="0.2">
      <c r="A2686" s="18"/>
      <c r="B2686" s="18"/>
      <c r="C2686" s="18"/>
      <c r="D2686" s="31"/>
      <c r="E2686" s="18"/>
      <c r="F2686" s="18"/>
      <c r="G2686" s="18"/>
      <c r="H2686" s="18"/>
      <c r="I2686" s="18"/>
      <c r="J2686" s="18"/>
      <c r="K2686" s="18"/>
      <c r="L2686" s="18"/>
      <c r="M2686" s="18"/>
    </row>
    <row r="2687" spans="1:13" x14ac:dyDescent="0.2">
      <c r="A2687" s="9" t="s">
        <v>1673</v>
      </c>
      <c r="B2687" s="10" t="s">
        <v>20</v>
      </c>
      <c r="C2687" s="10" t="s">
        <v>1111</v>
      </c>
      <c r="D2687" s="13" t="s">
        <v>1674</v>
      </c>
      <c r="E2687" s="11"/>
      <c r="F2687" s="11"/>
      <c r="G2687" s="11"/>
      <c r="H2687" s="11"/>
      <c r="I2687" s="11"/>
      <c r="J2687" s="11"/>
      <c r="K2687" s="12">
        <f>K2704</f>
        <v>1056.0899999999999</v>
      </c>
      <c r="L2687" s="12">
        <f>L2704</f>
        <v>7.5</v>
      </c>
      <c r="M2687" s="12">
        <f>M2704</f>
        <v>7920.68</v>
      </c>
    </row>
    <row r="2688" spans="1:13" ht="132" x14ac:dyDescent="0.2">
      <c r="A2688" s="11"/>
      <c r="B2688" s="11"/>
      <c r="C2688" s="11"/>
      <c r="D2688" s="13" t="s">
        <v>1675</v>
      </c>
      <c r="E2688" s="11"/>
      <c r="F2688" s="11"/>
      <c r="G2688" s="11"/>
      <c r="H2688" s="11"/>
      <c r="I2688" s="11"/>
      <c r="J2688" s="11"/>
      <c r="K2688" s="11"/>
      <c r="L2688" s="11"/>
      <c r="M2688" s="11"/>
    </row>
    <row r="2689" spans="1:13" x14ac:dyDescent="0.2">
      <c r="A2689" s="11"/>
      <c r="B2689" s="11"/>
      <c r="C2689" s="11"/>
      <c r="D2689" s="30"/>
      <c r="E2689" s="10" t="s">
        <v>1676</v>
      </c>
      <c r="F2689" s="14">
        <v>1</v>
      </c>
      <c r="G2689" s="15">
        <v>98.91</v>
      </c>
      <c r="H2689" s="15">
        <v>0</v>
      </c>
      <c r="I2689" s="15">
        <v>1</v>
      </c>
      <c r="J2689" s="12">
        <f t="shared" ref="J2689:J2703" si="32">OR(F2689&lt;&gt;0,G2689&lt;&gt;0,H2689&lt;&gt;0,I2689&lt;&gt;0)*(F2689 + (F2689 = 0))*(G2689 + (G2689 = 0))*(H2689 + (H2689 = 0))*(I2689 + (I2689 = 0))</f>
        <v>98.91</v>
      </c>
      <c r="K2689" s="11"/>
      <c r="L2689" s="11"/>
      <c r="M2689" s="11"/>
    </row>
    <row r="2690" spans="1:13" x14ac:dyDescent="0.2">
      <c r="A2690" s="11"/>
      <c r="B2690" s="11"/>
      <c r="C2690" s="11"/>
      <c r="D2690" s="30"/>
      <c r="E2690" s="10" t="s">
        <v>1677</v>
      </c>
      <c r="F2690" s="14">
        <v>1</v>
      </c>
      <c r="G2690" s="15">
        <v>94.94</v>
      </c>
      <c r="H2690" s="15">
        <v>0</v>
      </c>
      <c r="I2690" s="15">
        <v>6</v>
      </c>
      <c r="J2690" s="12">
        <f t="shared" si="32"/>
        <v>569.64</v>
      </c>
      <c r="K2690" s="11"/>
      <c r="L2690" s="11"/>
      <c r="M2690" s="11"/>
    </row>
    <row r="2691" spans="1:13" x14ac:dyDescent="0.2">
      <c r="A2691" s="11"/>
      <c r="B2691" s="11"/>
      <c r="C2691" s="11"/>
      <c r="D2691" s="30"/>
      <c r="E2691" s="10" t="s">
        <v>1678</v>
      </c>
      <c r="F2691" s="14">
        <v>1</v>
      </c>
      <c r="G2691" s="15">
        <v>12</v>
      </c>
      <c r="H2691" s="15">
        <v>0</v>
      </c>
      <c r="I2691" s="15">
        <v>2</v>
      </c>
      <c r="J2691" s="12">
        <f t="shared" si="32"/>
        <v>24</v>
      </c>
      <c r="K2691" s="11"/>
      <c r="L2691" s="11"/>
      <c r="M2691" s="11"/>
    </row>
    <row r="2692" spans="1:13" x14ac:dyDescent="0.2">
      <c r="A2692" s="11"/>
      <c r="B2692" s="11"/>
      <c r="C2692" s="11"/>
      <c r="D2692" s="30"/>
      <c r="E2692" s="10" t="s">
        <v>15</v>
      </c>
      <c r="F2692" s="14">
        <v>1</v>
      </c>
      <c r="G2692" s="15">
        <v>35.200000000000003</v>
      </c>
      <c r="H2692" s="15">
        <v>0</v>
      </c>
      <c r="I2692" s="15">
        <v>1</v>
      </c>
      <c r="J2692" s="12">
        <f t="shared" si="32"/>
        <v>35.200000000000003</v>
      </c>
      <c r="K2692" s="11"/>
      <c r="L2692" s="11"/>
      <c r="M2692" s="11"/>
    </row>
    <row r="2693" spans="1:13" x14ac:dyDescent="0.2">
      <c r="A2693" s="11"/>
      <c r="B2693" s="11"/>
      <c r="C2693" s="11"/>
      <c r="D2693" s="30"/>
      <c r="E2693" s="10" t="s">
        <v>15</v>
      </c>
      <c r="F2693" s="14">
        <v>1</v>
      </c>
      <c r="G2693" s="15">
        <v>12</v>
      </c>
      <c r="H2693" s="15">
        <v>0</v>
      </c>
      <c r="I2693" s="15">
        <v>0.5</v>
      </c>
      <c r="J2693" s="12">
        <f t="shared" si="32"/>
        <v>6</v>
      </c>
      <c r="K2693" s="11"/>
      <c r="L2693" s="11"/>
      <c r="M2693" s="11"/>
    </row>
    <row r="2694" spans="1:13" x14ac:dyDescent="0.2">
      <c r="A2694" s="11"/>
      <c r="B2694" s="11"/>
      <c r="C2694" s="11"/>
      <c r="D2694" s="30"/>
      <c r="E2694" s="10" t="s">
        <v>1679</v>
      </c>
      <c r="F2694" s="14">
        <v>7</v>
      </c>
      <c r="G2694" s="15">
        <v>4.12</v>
      </c>
      <c r="H2694" s="15">
        <v>0</v>
      </c>
      <c r="I2694" s="15">
        <v>1</v>
      </c>
      <c r="J2694" s="12">
        <f t="shared" si="32"/>
        <v>28.84</v>
      </c>
      <c r="K2694" s="11"/>
      <c r="L2694" s="11"/>
      <c r="M2694" s="11"/>
    </row>
    <row r="2695" spans="1:13" x14ac:dyDescent="0.2">
      <c r="A2695" s="11"/>
      <c r="B2695" s="11"/>
      <c r="C2695" s="11"/>
      <c r="D2695" s="30"/>
      <c r="E2695" s="10" t="s">
        <v>1680</v>
      </c>
      <c r="F2695" s="14">
        <v>4</v>
      </c>
      <c r="G2695" s="15">
        <v>4.12</v>
      </c>
      <c r="H2695" s="15">
        <v>0</v>
      </c>
      <c r="I2695" s="15">
        <v>5.25</v>
      </c>
      <c r="J2695" s="12">
        <f t="shared" si="32"/>
        <v>86.52</v>
      </c>
      <c r="K2695" s="11"/>
      <c r="L2695" s="11"/>
      <c r="M2695" s="11"/>
    </row>
    <row r="2696" spans="1:13" x14ac:dyDescent="0.2">
      <c r="A2696" s="11"/>
      <c r="B2696" s="11"/>
      <c r="C2696" s="11"/>
      <c r="D2696" s="30"/>
      <c r="E2696" s="10" t="s">
        <v>15</v>
      </c>
      <c r="F2696" s="14">
        <v>1</v>
      </c>
      <c r="G2696" s="15">
        <v>6.8</v>
      </c>
      <c r="H2696" s="15">
        <v>0</v>
      </c>
      <c r="I2696" s="15">
        <v>1.7</v>
      </c>
      <c r="J2696" s="12">
        <f t="shared" si="32"/>
        <v>11.56</v>
      </c>
      <c r="K2696" s="11"/>
      <c r="L2696" s="11"/>
      <c r="M2696" s="11"/>
    </row>
    <row r="2697" spans="1:13" x14ac:dyDescent="0.2">
      <c r="A2697" s="11"/>
      <c r="B2697" s="11"/>
      <c r="C2697" s="11"/>
      <c r="D2697" s="30"/>
      <c r="E2697" s="10" t="s">
        <v>15</v>
      </c>
      <c r="F2697" s="14">
        <v>2</v>
      </c>
      <c r="G2697" s="15">
        <v>5.5</v>
      </c>
      <c r="H2697" s="15">
        <v>0</v>
      </c>
      <c r="I2697" s="15">
        <v>1.7</v>
      </c>
      <c r="J2697" s="12">
        <f t="shared" si="32"/>
        <v>18.7</v>
      </c>
      <c r="K2697" s="11"/>
      <c r="L2697" s="11"/>
      <c r="M2697" s="11"/>
    </row>
    <row r="2698" spans="1:13" x14ac:dyDescent="0.2">
      <c r="A2698" s="11"/>
      <c r="B2698" s="11"/>
      <c r="C2698" s="11"/>
      <c r="D2698" s="30"/>
      <c r="E2698" s="10" t="s">
        <v>15</v>
      </c>
      <c r="F2698" s="14">
        <v>2</v>
      </c>
      <c r="G2698" s="15">
        <v>4.12</v>
      </c>
      <c r="H2698" s="15">
        <v>0</v>
      </c>
      <c r="I2698" s="15">
        <v>1.7</v>
      </c>
      <c r="J2698" s="12">
        <f t="shared" si="32"/>
        <v>14.01</v>
      </c>
      <c r="K2698" s="11"/>
      <c r="L2698" s="11"/>
      <c r="M2698" s="11"/>
    </row>
    <row r="2699" spans="1:13" x14ac:dyDescent="0.2">
      <c r="A2699" s="11"/>
      <c r="B2699" s="11"/>
      <c r="C2699" s="11"/>
      <c r="D2699" s="30"/>
      <c r="E2699" s="10" t="s">
        <v>15</v>
      </c>
      <c r="F2699" s="14">
        <v>1</v>
      </c>
      <c r="G2699" s="15">
        <v>6.4</v>
      </c>
      <c r="H2699" s="15">
        <v>0</v>
      </c>
      <c r="I2699" s="15">
        <v>1.7</v>
      </c>
      <c r="J2699" s="12">
        <f t="shared" si="32"/>
        <v>10.88</v>
      </c>
      <c r="K2699" s="11"/>
      <c r="L2699" s="11"/>
      <c r="M2699" s="11"/>
    </row>
    <row r="2700" spans="1:13" x14ac:dyDescent="0.2">
      <c r="A2700" s="11"/>
      <c r="B2700" s="11"/>
      <c r="C2700" s="11"/>
      <c r="D2700" s="30"/>
      <c r="E2700" s="10" t="s">
        <v>1614</v>
      </c>
      <c r="F2700" s="14">
        <v>2</v>
      </c>
      <c r="G2700" s="15">
        <v>5</v>
      </c>
      <c r="H2700" s="15">
        <v>0</v>
      </c>
      <c r="I2700" s="15">
        <v>7</v>
      </c>
      <c r="J2700" s="12">
        <f t="shared" si="32"/>
        <v>70</v>
      </c>
      <c r="K2700" s="11"/>
      <c r="L2700" s="11"/>
      <c r="M2700" s="11"/>
    </row>
    <row r="2701" spans="1:13" x14ac:dyDescent="0.2">
      <c r="A2701" s="11"/>
      <c r="B2701" s="11"/>
      <c r="C2701" s="11"/>
      <c r="D2701" s="30"/>
      <c r="E2701" s="10" t="s">
        <v>15</v>
      </c>
      <c r="F2701" s="14">
        <v>2</v>
      </c>
      <c r="G2701" s="15">
        <v>4</v>
      </c>
      <c r="H2701" s="15">
        <v>0</v>
      </c>
      <c r="I2701" s="15">
        <v>7</v>
      </c>
      <c r="J2701" s="12">
        <f t="shared" si="32"/>
        <v>56</v>
      </c>
      <c r="K2701" s="11"/>
      <c r="L2701" s="11"/>
      <c r="M2701" s="11"/>
    </row>
    <row r="2702" spans="1:13" x14ac:dyDescent="0.2">
      <c r="A2702" s="11"/>
      <c r="B2702" s="11"/>
      <c r="C2702" s="11"/>
      <c r="D2702" s="30"/>
      <c r="E2702" s="10" t="s">
        <v>1635</v>
      </c>
      <c r="F2702" s="14">
        <v>1</v>
      </c>
      <c r="G2702" s="15">
        <v>8.61</v>
      </c>
      <c r="H2702" s="15">
        <v>0</v>
      </c>
      <c r="I2702" s="15">
        <v>3</v>
      </c>
      <c r="J2702" s="12">
        <f t="shared" si="32"/>
        <v>25.83</v>
      </c>
      <c r="K2702" s="11"/>
      <c r="L2702" s="11"/>
      <c r="M2702" s="11"/>
    </row>
    <row r="2703" spans="1:13" x14ac:dyDescent="0.2">
      <c r="A2703" s="11"/>
      <c r="B2703" s="11"/>
      <c r="C2703" s="11"/>
      <c r="D2703" s="30"/>
      <c r="E2703" s="10" t="s">
        <v>15</v>
      </c>
      <c r="F2703" s="14"/>
      <c r="G2703" s="15"/>
      <c r="H2703" s="15"/>
      <c r="I2703" s="15"/>
      <c r="J2703" s="12">
        <f t="shared" si="32"/>
        <v>0</v>
      </c>
      <c r="K2703" s="11"/>
      <c r="L2703" s="11"/>
      <c r="M2703" s="11"/>
    </row>
    <row r="2704" spans="1:13" x14ac:dyDescent="0.2">
      <c r="A2704" s="11"/>
      <c r="B2704" s="11"/>
      <c r="C2704" s="11"/>
      <c r="D2704" s="30"/>
      <c r="E2704" s="11"/>
      <c r="F2704" s="11"/>
      <c r="G2704" s="11"/>
      <c r="H2704" s="11"/>
      <c r="I2704" s="11"/>
      <c r="J2704" s="16" t="s">
        <v>1681</v>
      </c>
      <c r="K2704" s="17">
        <f>SUM(J2689:J2703)*1</f>
        <v>1056.0899999999999</v>
      </c>
      <c r="L2704" s="15">
        <v>7.5</v>
      </c>
      <c r="M2704" s="17">
        <f>ROUND(K2704*L2704,2)</f>
        <v>7920.68</v>
      </c>
    </row>
    <row r="2705" spans="1:13" ht="1" customHeight="1" x14ac:dyDescent="0.2">
      <c r="A2705" s="18"/>
      <c r="B2705" s="18"/>
      <c r="C2705" s="18"/>
      <c r="D2705" s="31"/>
      <c r="E2705" s="18"/>
      <c r="F2705" s="18"/>
      <c r="G2705" s="18"/>
      <c r="H2705" s="18"/>
      <c r="I2705" s="18"/>
      <c r="J2705" s="18"/>
      <c r="K2705" s="18"/>
      <c r="L2705" s="18"/>
      <c r="M2705" s="18"/>
    </row>
    <row r="2706" spans="1:13" x14ac:dyDescent="0.2">
      <c r="A2706" s="11"/>
      <c r="B2706" s="11"/>
      <c r="C2706" s="11"/>
      <c r="D2706" s="30"/>
      <c r="E2706" s="11"/>
      <c r="F2706" s="11"/>
      <c r="G2706" s="11"/>
      <c r="H2706" s="11"/>
      <c r="I2706" s="11"/>
      <c r="J2706" s="16" t="s">
        <v>1682</v>
      </c>
      <c r="K2706" s="15">
        <v>1</v>
      </c>
      <c r="L2706" s="17">
        <f>M2655+M2662+M2669+M2675+M2687</f>
        <v>25235.7</v>
      </c>
      <c r="M2706" s="17">
        <f>ROUND(K2706*L2706,2)</f>
        <v>25235.7</v>
      </c>
    </row>
    <row r="2707" spans="1:13" ht="1" customHeight="1" x14ac:dyDescent="0.2">
      <c r="A2707" s="18"/>
      <c r="B2707" s="18"/>
      <c r="C2707" s="18"/>
      <c r="D2707" s="31"/>
      <c r="E2707" s="18"/>
      <c r="F2707" s="18"/>
      <c r="G2707" s="18"/>
      <c r="H2707" s="18"/>
      <c r="I2707" s="18"/>
      <c r="J2707" s="18"/>
      <c r="K2707" s="18"/>
      <c r="L2707" s="18"/>
      <c r="M2707" s="18"/>
    </row>
    <row r="2708" spans="1:13" x14ac:dyDescent="0.2">
      <c r="A2708" s="19" t="s">
        <v>1683</v>
      </c>
      <c r="B2708" s="19" t="s">
        <v>14</v>
      </c>
      <c r="C2708" s="19" t="s">
        <v>15</v>
      </c>
      <c r="D2708" s="32" t="s">
        <v>1684</v>
      </c>
      <c r="E2708" s="20"/>
      <c r="F2708" s="20"/>
      <c r="G2708" s="20"/>
      <c r="H2708" s="20"/>
      <c r="I2708" s="20"/>
      <c r="J2708" s="20"/>
      <c r="K2708" s="21">
        <f>K2746</f>
        <v>1</v>
      </c>
      <c r="L2708" s="21">
        <f>L2746</f>
        <v>13600.98</v>
      </c>
      <c r="M2708" s="21">
        <f>M2746</f>
        <v>13600.98</v>
      </c>
    </row>
    <row r="2709" spans="1:13" x14ac:dyDescent="0.2">
      <c r="A2709" s="9" t="s">
        <v>1685</v>
      </c>
      <c r="B2709" s="10" t="s">
        <v>20</v>
      </c>
      <c r="C2709" s="10" t="s">
        <v>2</v>
      </c>
      <c r="D2709" s="13" t="s">
        <v>1686</v>
      </c>
      <c r="E2709" s="11"/>
      <c r="F2709" s="11"/>
      <c r="G2709" s="11"/>
      <c r="H2709" s="11"/>
      <c r="I2709" s="11"/>
      <c r="J2709" s="11"/>
      <c r="K2709" s="12">
        <f>K2713</f>
        <v>4</v>
      </c>
      <c r="L2709" s="12">
        <f>L2713</f>
        <v>290.39999999999998</v>
      </c>
      <c r="M2709" s="12">
        <f>M2713</f>
        <v>1161.5999999999999</v>
      </c>
    </row>
    <row r="2710" spans="1:13" ht="36" x14ac:dyDescent="0.2">
      <c r="A2710" s="11"/>
      <c r="B2710" s="11"/>
      <c r="C2710" s="11"/>
      <c r="D2710" s="13" t="s">
        <v>1687</v>
      </c>
      <c r="E2710" s="11"/>
      <c r="F2710" s="11"/>
      <c r="G2710" s="11"/>
      <c r="H2710" s="11"/>
      <c r="I2710" s="11"/>
      <c r="J2710" s="11"/>
      <c r="K2710" s="11"/>
      <c r="L2710" s="11"/>
      <c r="M2710" s="11"/>
    </row>
    <row r="2711" spans="1:13" x14ac:dyDescent="0.2">
      <c r="A2711" s="11"/>
      <c r="B2711" s="11"/>
      <c r="C2711" s="11"/>
      <c r="D2711" s="30"/>
      <c r="E2711" s="10" t="s">
        <v>1600</v>
      </c>
      <c r="F2711" s="14">
        <v>4</v>
      </c>
      <c r="G2711" s="15">
        <v>0</v>
      </c>
      <c r="H2711" s="15">
        <v>0</v>
      </c>
      <c r="I2711" s="15">
        <v>0</v>
      </c>
      <c r="J2711" s="12">
        <f>OR(F2711&lt;&gt;0,G2711&lt;&gt;0,H2711&lt;&gt;0,I2711&lt;&gt;0)*(F2711 + (F2711 = 0))*(G2711 + (G2711 = 0))*(H2711 + (H2711 = 0))*(I2711 + (I2711 = 0))</f>
        <v>4</v>
      </c>
      <c r="K2711" s="11"/>
      <c r="L2711" s="11"/>
      <c r="M2711" s="11"/>
    </row>
    <row r="2712" spans="1:13" x14ac:dyDescent="0.2">
      <c r="A2712" s="11"/>
      <c r="B2712" s="11"/>
      <c r="C2712" s="11"/>
      <c r="D2712" s="30"/>
      <c r="E2712" s="10" t="s">
        <v>15</v>
      </c>
      <c r="F2712" s="14"/>
      <c r="G2712" s="15"/>
      <c r="H2712" s="15"/>
      <c r="I2712" s="15"/>
      <c r="J2712" s="12">
        <f>OR(F2712&lt;&gt;0,G2712&lt;&gt;0,H2712&lt;&gt;0,I2712&lt;&gt;0)*(F2712 + (F2712 = 0))*(G2712 + (G2712 = 0))*(H2712 + (H2712 = 0))*(I2712 + (I2712 = 0))</f>
        <v>0</v>
      </c>
      <c r="K2712" s="11"/>
      <c r="L2712" s="11"/>
      <c r="M2712" s="11"/>
    </row>
    <row r="2713" spans="1:13" x14ac:dyDescent="0.2">
      <c r="A2713" s="11"/>
      <c r="B2713" s="11"/>
      <c r="C2713" s="11"/>
      <c r="D2713" s="30"/>
      <c r="E2713" s="11"/>
      <c r="F2713" s="11"/>
      <c r="G2713" s="11"/>
      <c r="H2713" s="11"/>
      <c r="I2713" s="11"/>
      <c r="J2713" s="16" t="s">
        <v>1688</v>
      </c>
      <c r="K2713" s="17">
        <f>SUM(J2711:J2712)*1</f>
        <v>4</v>
      </c>
      <c r="L2713" s="15">
        <v>290.39999999999998</v>
      </c>
      <c r="M2713" s="17">
        <f>ROUND(K2713*L2713,2)</f>
        <v>1161.5999999999999</v>
      </c>
    </row>
    <row r="2714" spans="1:13" ht="1" customHeight="1" x14ac:dyDescent="0.2">
      <c r="A2714" s="18"/>
      <c r="B2714" s="18"/>
      <c r="C2714" s="18"/>
      <c r="D2714" s="31"/>
      <c r="E2714" s="18"/>
      <c r="F2714" s="18"/>
      <c r="G2714" s="18"/>
      <c r="H2714" s="18"/>
      <c r="I2714" s="18"/>
      <c r="J2714" s="18"/>
      <c r="K2714" s="18"/>
      <c r="L2714" s="18"/>
      <c r="M2714" s="18"/>
    </row>
    <row r="2715" spans="1:13" x14ac:dyDescent="0.2">
      <c r="A2715" s="9" t="s">
        <v>1689</v>
      </c>
      <c r="B2715" s="10" t="s">
        <v>20</v>
      </c>
      <c r="C2715" s="10" t="s">
        <v>160</v>
      </c>
      <c r="D2715" s="13" t="s">
        <v>1690</v>
      </c>
      <c r="E2715" s="11"/>
      <c r="F2715" s="11"/>
      <c r="G2715" s="11"/>
      <c r="H2715" s="11"/>
      <c r="I2715" s="11"/>
      <c r="J2715" s="11"/>
      <c r="K2715" s="12">
        <f>K2719</f>
        <v>5.04</v>
      </c>
      <c r="L2715" s="12">
        <f>L2719</f>
        <v>163.35</v>
      </c>
      <c r="M2715" s="12">
        <f>M2719</f>
        <v>823.28</v>
      </c>
    </row>
    <row r="2716" spans="1:13" ht="108" x14ac:dyDescent="0.2">
      <c r="A2716" s="11"/>
      <c r="B2716" s="11"/>
      <c r="C2716" s="11"/>
      <c r="D2716" s="13" t="s">
        <v>1691</v>
      </c>
      <c r="E2716" s="11"/>
      <c r="F2716" s="11"/>
      <c r="G2716" s="11"/>
      <c r="H2716" s="11"/>
      <c r="I2716" s="11"/>
      <c r="J2716" s="11"/>
      <c r="K2716" s="11"/>
      <c r="L2716" s="11"/>
      <c r="M2716" s="11"/>
    </row>
    <row r="2717" spans="1:13" x14ac:dyDescent="0.2">
      <c r="A2717" s="11"/>
      <c r="B2717" s="11"/>
      <c r="C2717" s="11"/>
      <c r="D2717" s="30"/>
      <c r="E2717" s="10" t="s">
        <v>1614</v>
      </c>
      <c r="F2717" s="14">
        <v>2</v>
      </c>
      <c r="G2717" s="15">
        <v>2.52</v>
      </c>
      <c r="H2717" s="15">
        <v>0</v>
      </c>
      <c r="I2717" s="15">
        <v>0</v>
      </c>
      <c r="J2717" s="12">
        <f>OR(F2717&lt;&gt;0,G2717&lt;&gt;0,H2717&lt;&gt;0,I2717&lt;&gt;0)*(F2717 + (F2717 = 0))*(G2717 + (G2717 = 0))*(H2717 + (H2717 = 0))*(I2717 + (I2717 = 0))</f>
        <v>5.04</v>
      </c>
      <c r="K2717" s="11"/>
      <c r="L2717" s="11"/>
      <c r="M2717" s="11"/>
    </row>
    <row r="2718" spans="1:13" x14ac:dyDescent="0.2">
      <c r="A2718" s="11"/>
      <c r="B2718" s="11"/>
      <c r="C2718" s="11"/>
      <c r="D2718" s="30"/>
      <c r="E2718" s="10" t="s">
        <v>15</v>
      </c>
      <c r="F2718" s="14"/>
      <c r="G2718" s="15"/>
      <c r="H2718" s="15"/>
      <c r="I2718" s="15"/>
      <c r="J2718" s="12">
        <f>OR(F2718&lt;&gt;0,G2718&lt;&gt;0,H2718&lt;&gt;0,I2718&lt;&gt;0)*(F2718 + (F2718 = 0))*(G2718 + (G2718 = 0))*(H2718 + (H2718 = 0))*(I2718 + (I2718 = 0))</f>
        <v>0</v>
      </c>
      <c r="K2718" s="11"/>
      <c r="L2718" s="11"/>
      <c r="M2718" s="11"/>
    </row>
    <row r="2719" spans="1:13" x14ac:dyDescent="0.2">
      <c r="A2719" s="11"/>
      <c r="B2719" s="11"/>
      <c r="C2719" s="11"/>
      <c r="D2719" s="30"/>
      <c r="E2719" s="11"/>
      <c r="F2719" s="11"/>
      <c r="G2719" s="11"/>
      <c r="H2719" s="11"/>
      <c r="I2719" s="11"/>
      <c r="J2719" s="16" t="s">
        <v>1692</v>
      </c>
      <c r="K2719" s="17">
        <f>SUM(J2717:J2718)*1</f>
        <v>5.04</v>
      </c>
      <c r="L2719" s="15">
        <v>163.35</v>
      </c>
      <c r="M2719" s="17">
        <f>ROUND(K2719*L2719,2)</f>
        <v>823.28</v>
      </c>
    </row>
    <row r="2720" spans="1:13" ht="1" customHeight="1" x14ac:dyDescent="0.2">
      <c r="A2720" s="18"/>
      <c r="B2720" s="18"/>
      <c r="C2720" s="18"/>
      <c r="D2720" s="31"/>
      <c r="E2720" s="18"/>
      <c r="F2720" s="18"/>
      <c r="G2720" s="18"/>
      <c r="H2720" s="18"/>
      <c r="I2720" s="18"/>
      <c r="J2720" s="18"/>
      <c r="K2720" s="18"/>
      <c r="L2720" s="18"/>
      <c r="M2720" s="18"/>
    </row>
    <row r="2721" spans="1:13" x14ac:dyDescent="0.2">
      <c r="A2721" s="9" t="s">
        <v>1693</v>
      </c>
      <c r="B2721" s="10" t="s">
        <v>20</v>
      </c>
      <c r="C2721" s="10" t="s">
        <v>160</v>
      </c>
      <c r="D2721" s="13" t="s">
        <v>1694</v>
      </c>
      <c r="E2721" s="11"/>
      <c r="F2721" s="11"/>
      <c r="G2721" s="11"/>
      <c r="H2721" s="11"/>
      <c r="I2721" s="11"/>
      <c r="J2721" s="11"/>
      <c r="K2721" s="12">
        <f>K2725</f>
        <v>5.6</v>
      </c>
      <c r="L2721" s="12">
        <f>L2725</f>
        <v>263.77999999999997</v>
      </c>
      <c r="M2721" s="12">
        <f>M2725</f>
        <v>1477.17</v>
      </c>
    </row>
    <row r="2722" spans="1:13" ht="144" x14ac:dyDescent="0.2">
      <c r="A2722" s="11"/>
      <c r="B2722" s="11"/>
      <c r="C2722" s="11"/>
      <c r="D2722" s="13" t="s">
        <v>1695</v>
      </c>
      <c r="E2722" s="11"/>
      <c r="F2722" s="11"/>
      <c r="G2722" s="11"/>
      <c r="H2722" s="11"/>
      <c r="I2722" s="11"/>
      <c r="J2722" s="11"/>
      <c r="K2722" s="11"/>
      <c r="L2722" s="11"/>
      <c r="M2722" s="11"/>
    </row>
    <row r="2723" spans="1:13" x14ac:dyDescent="0.2">
      <c r="A2723" s="11"/>
      <c r="B2723" s="11"/>
      <c r="C2723" s="11"/>
      <c r="D2723" s="30"/>
      <c r="E2723" s="10" t="s">
        <v>1614</v>
      </c>
      <c r="F2723" s="14">
        <v>1</v>
      </c>
      <c r="G2723" s="15">
        <v>5.6</v>
      </c>
      <c r="H2723" s="15">
        <v>0</v>
      </c>
      <c r="I2723" s="15">
        <v>0</v>
      </c>
      <c r="J2723" s="12">
        <f>OR(F2723&lt;&gt;0,G2723&lt;&gt;0,H2723&lt;&gt;0,I2723&lt;&gt;0)*(F2723 + (F2723 = 0))*(G2723 + (G2723 = 0))*(H2723 + (H2723 = 0))*(I2723 + (I2723 = 0))</f>
        <v>5.6</v>
      </c>
      <c r="K2723" s="11"/>
      <c r="L2723" s="11"/>
      <c r="M2723" s="11"/>
    </row>
    <row r="2724" spans="1:13" x14ac:dyDescent="0.2">
      <c r="A2724" s="11"/>
      <c r="B2724" s="11"/>
      <c r="C2724" s="11"/>
      <c r="D2724" s="30"/>
      <c r="E2724" s="10" t="s">
        <v>15</v>
      </c>
      <c r="F2724" s="14"/>
      <c r="G2724" s="15"/>
      <c r="H2724" s="15"/>
      <c r="I2724" s="15"/>
      <c r="J2724" s="12">
        <f>OR(F2724&lt;&gt;0,G2724&lt;&gt;0,H2724&lt;&gt;0,I2724&lt;&gt;0)*(F2724 + (F2724 = 0))*(G2724 + (G2724 = 0))*(H2724 + (H2724 = 0))*(I2724 + (I2724 = 0))</f>
        <v>0</v>
      </c>
      <c r="K2724" s="11"/>
      <c r="L2724" s="11"/>
      <c r="M2724" s="11"/>
    </row>
    <row r="2725" spans="1:13" x14ac:dyDescent="0.2">
      <c r="A2725" s="11"/>
      <c r="B2725" s="11"/>
      <c r="C2725" s="11"/>
      <c r="D2725" s="30"/>
      <c r="E2725" s="11"/>
      <c r="F2725" s="11"/>
      <c r="G2725" s="11"/>
      <c r="H2725" s="11"/>
      <c r="I2725" s="11"/>
      <c r="J2725" s="16" t="s">
        <v>1696</v>
      </c>
      <c r="K2725" s="17">
        <f>SUM(J2723:J2724)*1</f>
        <v>5.6</v>
      </c>
      <c r="L2725" s="15">
        <v>263.77999999999997</v>
      </c>
      <c r="M2725" s="17">
        <f>ROUND(K2725*L2725,2)</f>
        <v>1477.17</v>
      </c>
    </row>
    <row r="2726" spans="1:13" ht="1" customHeight="1" x14ac:dyDescent="0.2">
      <c r="A2726" s="18"/>
      <c r="B2726" s="18"/>
      <c r="C2726" s="18"/>
      <c r="D2726" s="31"/>
      <c r="E2726" s="18"/>
      <c r="F2726" s="18"/>
      <c r="G2726" s="18"/>
      <c r="H2726" s="18"/>
      <c r="I2726" s="18"/>
      <c r="J2726" s="18"/>
      <c r="K2726" s="18"/>
      <c r="L2726" s="18"/>
      <c r="M2726" s="18"/>
    </row>
    <row r="2727" spans="1:13" x14ac:dyDescent="0.2">
      <c r="A2727" s="9" t="s">
        <v>1697</v>
      </c>
      <c r="B2727" s="10" t="s">
        <v>20</v>
      </c>
      <c r="C2727" s="10" t="s">
        <v>160</v>
      </c>
      <c r="D2727" s="13" t="s">
        <v>1698</v>
      </c>
      <c r="E2727" s="11"/>
      <c r="F2727" s="11"/>
      <c r="G2727" s="11"/>
      <c r="H2727" s="11"/>
      <c r="I2727" s="11"/>
      <c r="J2727" s="11"/>
      <c r="K2727" s="12">
        <f>K2731</f>
        <v>21.4</v>
      </c>
      <c r="L2727" s="12">
        <f>L2731</f>
        <v>347.27</v>
      </c>
      <c r="M2727" s="12">
        <f>M2731</f>
        <v>7431.58</v>
      </c>
    </row>
    <row r="2728" spans="1:13" ht="156" x14ac:dyDescent="0.2">
      <c r="A2728" s="11"/>
      <c r="B2728" s="11"/>
      <c r="C2728" s="11"/>
      <c r="D2728" s="13" t="s">
        <v>1699</v>
      </c>
      <c r="E2728" s="11"/>
      <c r="F2728" s="11"/>
      <c r="G2728" s="11"/>
      <c r="H2728" s="11"/>
      <c r="I2728" s="11"/>
      <c r="J2728" s="11"/>
      <c r="K2728" s="11"/>
      <c r="L2728" s="11"/>
      <c r="M2728" s="11"/>
    </row>
    <row r="2729" spans="1:13" x14ac:dyDescent="0.2">
      <c r="A2729" s="11"/>
      <c r="B2729" s="11"/>
      <c r="C2729" s="11"/>
      <c r="D2729" s="30"/>
      <c r="E2729" s="10" t="s">
        <v>1700</v>
      </c>
      <c r="F2729" s="14">
        <v>1</v>
      </c>
      <c r="G2729" s="15">
        <v>21.4</v>
      </c>
      <c r="H2729" s="15">
        <v>0</v>
      </c>
      <c r="I2729" s="15">
        <v>0</v>
      </c>
      <c r="J2729" s="12">
        <f>OR(F2729&lt;&gt;0,G2729&lt;&gt;0,H2729&lt;&gt;0,I2729&lt;&gt;0)*(F2729 + (F2729 = 0))*(G2729 + (G2729 = 0))*(H2729 + (H2729 = 0))*(I2729 + (I2729 = 0))</f>
        <v>21.4</v>
      </c>
      <c r="K2729" s="11"/>
      <c r="L2729" s="11"/>
      <c r="M2729" s="11"/>
    </row>
    <row r="2730" spans="1:13" x14ac:dyDescent="0.2">
      <c r="A2730" s="11"/>
      <c r="B2730" s="11"/>
      <c r="C2730" s="11"/>
      <c r="D2730" s="30"/>
      <c r="E2730" s="10" t="s">
        <v>15</v>
      </c>
      <c r="F2730" s="14"/>
      <c r="G2730" s="15"/>
      <c r="H2730" s="15"/>
      <c r="I2730" s="15"/>
      <c r="J2730" s="12">
        <f>OR(F2730&lt;&gt;0,G2730&lt;&gt;0,H2730&lt;&gt;0,I2730&lt;&gt;0)*(F2730 + (F2730 = 0))*(G2730 + (G2730 = 0))*(H2730 + (H2730 = 0))*(I2730 + (I2730 = 0))</f>
        <v>0</v>
      </c>
      <c r="K2730" s="11"/>
      <c r="L2730" s="11"/>
      <c r="M2730" s="11"/>
    </row>
    <row r="2731" spans="1:13" x14ac:dyDescent="0.2">
      <c r="A2731" s="11"/>
      <c r="B2731" s="11"/>
      <c r="C2731" s="11"/>
      <c r="D2731" s="30"/>
      <c r="E2731" s="11"/>
      <c r="F2731" s="11"/>
      <c r="G2731" s="11"/>
      <c r="H2731" s="11"/>
      <c r="I2731" s="11"/>
      <c r="J2731" s="16" t="s">
        <v>1701</v>
      </c>
      <c r="K2731" s="17">
        <f>SUM(J2729:J2730)*1</f>
        <v>21.4</v>
      </c>
      <c r="L2731" s="15">
        <v>347.27</v>
      </c>
      <c r="M2731" s="17">
        <f>ROUND(K2731*L2731,2)</f>
        <v>7431.58</v>
      </c>
    </row>
    <row r="2732" spans="1:13" ht="1" customHeight="1" x14ac:dyDescent="0.2">
      <c r="A2732" s="18"/>
      <c r="B2732" s="18"/>
      <c r="C2732" s="18"/>
      <c r="D2732" s="31"/>
      <c r="E2732" s="18"/>
      <c r="F2732" s="18"/>
      <c r="G2732" s="18"/>
      <c r="H2732" s="18"/>
      <c r="I2732" s="18"/>
      <c r="J2732" s="18"/>
      <c r="K2732" s="18"/>
      <c r="L2732" s="18"/>
      <c r="M2732" s="18"/>
    </row>
    <row r="2733" spans="1:13" x14ac:dyDescent="0.2">
      <c r="A2733" s="9" t="s">
        <v>1702</v>
      </c>
      <c r="B2733" s="10" t="s">
        <v>20</v>
      </c>
      <c r="C2733" s="10" t="s">
        <v>2</v>
      </c>
      <c r="D2733" s="13" t="s">
        <v>1703</v>
      </c>
      <c r="E2733" s="11"/>
      <c r="F2733" s="11"/>
      <c r="G2733" s="11"/>
      <c r="H2733" s="11"/>
      <c r="I2733" s="11"/>
      <c r="J2733" s="11"/>
      <c r="K2733" s="12">
        <f>K2737</f>
        <v>7</v>
      </c>
      <c r="L2733" s="12">
        <f>L2737</f>
        <v>0</v>
      </c>
      <c r="M2733" s="12">
        <f>M2737</f>
        <v>0</v>
      </c>
    </row>
    <row r="2734" spans="1:13" ht="144" x14ac:dyDescent="0.2">
      <c r="A2734" s="11"/>
      <c r="B2734" s="11"/>
      <c r="C2734" s="11"/>
      <c r="D2734" s="13" t="s">
        <v>1704</v>
      </c>
      <c r="E2734" s="11"/>
      <c r="F2734" s="11"/>
      <c r="G2734" s="11"/>
      <c r="H2734" s="11"/>
      <c r="I2734" s="11"/>
      <c r="J2734" s="11"/>
      <c r="K2734" s="11"/>
      <c r="L2734" s="11"/>
      <c r="M2734" s="11"/>
    </row>
    <row r="2735" spans="1:13" x14ac:dyDescent="0.2">
      <c r="A2735" s="11"/>
      <c r="B2735" s="11"/>
      <c r="C2735" s="11"/>
      <c r="D2735" s="30"/>
      <c r="E2735" s="10" t="s">
        <v>1705</v>
      </c>
      <c r="F2735" s="14">
        <v>1</v>
      </c>
      <c r="G2735" s="15">
        <v>7</v>
      </c>
      <c r="H2735" s="15">
        <v>0</v>
      </c>
      <c r="I2735" s="15">
        <v>0</v>
      </c>
      <c r="J2735" s="12">
        <f>OR(F2735&lt;&gt;0,G2735&lt;&gt;0,H2735&lt;&gt;0,I2735&lt;&gt;0)*(F2735 + (F2735 = 0))*(G2735 + (G2735 = 0))*(H2735 + (H2735 = 0))*(I2735 + (I2735 = 0))</f>
        <v>7</v>
      </c>
      <c r="K2735" s="11"/>
      <c r="L2735" s="11"/>
      <c r="M2735" s="11"/>
    </row>
    <row r="2736" spans="1:13" x14ac:dyDescent="0.2">
      <c r="A2736" s="11"/>
      <c r="B2736" s="11"/>
      <c r="C2736" s="11"/>
      <c r="D2736" s="30"/>
      <c r="E2736" s="10" t="s">
        <v>15</v>
      </c>
      <c r="F2736" s="14"/>
      <c r="G2736" s="15"/>
      <c r="H2736" s="15"/>
      <c r="I2736" s="15"/>
      <c r="J2736" s="12">
        <f>OR(F2736&lt;&gt;0,G2736&lt;&gt;0,H2736&lt;&gt;0,I2736&lt;&gt;0)*(F2736 + (F2736 = 0))*(G2736 + (G2736 = 0))*(H2736 + (H2736 = 0))*(I2736 + (I2736 = 0))</f>
        <v>0</v>
      </c>
      <c r="K2736" s="11"/>
      <c r="L2736" s="11"/>
      <c r="M2736" s="11"/>
    </row>
    <row r="2737" spans="1:13" x14ac:dyDescent="0.2">
      <c r="A2737" s="11"/>
      <c r="B2737" s="11"/>
      <c r="C2737" s="11"/>
      <c r="D2737" s="30"/>
      <c r="E2737" s="11"/>
      <c r="F2737" s="11"/>
      <c r="G2737" s="11"/>
      <c r="H2737" s="11"/>
      <c r="I2737" s="11"/>
      <c r="J2737" s="16" t="s">
        <v>1706</v>
      </c>
      <c r="K2737" s="17">
        <f>SUM(J2735:J2736)*1</f>
        <v>7</v>
      </c>
      <c r="L2737" s="15">
        <v>0</v>
      </c>
      <c r="M2737" s="17">
        <f>ROUND(K2737*L2737,2)</f>
        <v>0</v>
      </c>
    </row>
    <row r="2738" spans="1:13" ht="1" customHeight="1" x14ac:dyDescent="0.2">
      <c r="A2738" s="18"/>
      <c r="B2738" s="18"/>
      <c r="C2738" s="18"/>
      <c r="D2738" s="31"/>
      <c r="E2738" s="18"/>
      <c r="F2738" s="18"/>
      <c r="G2738" s="18"/>
      <c r="H2738" s="18"/>
      <c r="I2738" s="18"/>
      <c r="J2738" s="18"/>
      <c r="K2738" s="18"/>
      <c r="L2738" s="18"/>
      <c r="M2738" s="18"/>
    </row>
    <row r="2739" spans="1:13" x14ac:dyDescent="0.2">
      <c r="A2739" s="9" t="s">
        <v>1707</v>
      </c>
      <c r="B2739" s="10" t="s">
        <v>20</v>
      </c>
      <c r="C2739" s="10" t="s">
        <v>2</v>
      </c>
      <c r="D2739" s="13" t="s">
        <v>1708</v>
      </c>
      <c r="E2739" s="11"/>
      <c r="F2739" s="11"/>
      <c r="G2739" s="11"/>
      <c r="H2739" s="11"/>
      <c r="I2739" s="11"/>
      <c r="J2739" s="11"/>
      <c r="K2739" s="12">
        <f>K2744</f>
        <v>3</v>
      </c>
      <c r="L2739" s="12">
        <f>L2744</f>
        <v>902.45</v>
      </c>
      <c r="M2739" s="12">
        <f>M2744</f>
        <v>2707.35</v>
      </c>
    </row>
    <row r="2740" spans="1:13" ht="168" x14ac:dyDescent="0.2">
      <c r="A2740" s="11"/>
      <c r="B2740" s="11"/>
      <c r="C2740" s="11"/>
      <c r="D2740" s="13" t="s">
        <v>1709</v>
      </c>
      <c r="E2740" s="11"/>
      <c r="F2740" s="11"/>
      <c r="G2740" s="11"/>
      <c r="H2740" s="11"/>
      <c r="I2740" s="11"/>
      <c r="J2740" s="11"/>
      <c r="K2740" s="11"/>
      <c r="L2740" s="11"/>
      <c r="M2740" s="11"/>
    </row>
    <row r="2741" spans="1:13" x14ac:dyDescent="0.2">
      <c r="A2741" s="11"/>
      <c r="B2741" s="11"/>
      <c r="C2741" s="11"/>
      <c r="D2741" s="30"/>
      <c r="E2741" s="10" t="s">
        <v>1710</v>
      </c>
      <c r="F2741" s="14">
        <v>1</v>
      </c>
      <c r="G2741" s="15">
        <v>0</v>
      </c>
      <c r="H2741" s="15">
        <v>0</v>
      </c>
      <c r="I2741" s="15">
        <v>0</v>
      </c>
      <c r="J2741" s="12">
        <f>OR(F2741&lt;&gt;0,G2741&lt;&gt;0,H2741&lt;&gt;0,I2741&lt;&gt;0)*(F2741 + (F2741 = 0))*(G2741 + (G2741 = 0))*(H2741 + (H2741 = 0))*(I2741 + (I2741 = 0))</f>
        <v>1</v>
      </c>
      <c r="K2741" s="11"/>
      <c r="L2741" s="11"/>
      <c r="M2741" s="11"/>
    </row>
    <row r="2742" spans="1:13" x14ac:dyDescent="0.2">
      <c r="A2742" s="11"/>
      <c r="B2742" s="11"/>
      <c r="C2742" s="11"/>
      <c r="D2742" s="30"/>
      <c r="E2742" s="10" t="s">
        <v>1711</v>
      </c>
      <c r="F2742" s="14">
        <v>2</v>
      </c>
      <c r="G2742" s="15">
        <v>0</v>
      </c>
      <c r="H2742" s="15">
        <v>0</v>
      </c>
      <c r="I2742" s="15">
        <v>0</v>
      </c>
      <c r="J2742" s="12">
        <f>OR(F2742&lt;&gt;0,G2742&lt;&gt;0,H2742&lt;&gt;0,I2742&lt;&gt;0)*(F2742 + (F2742 = 0))*(G2742 + (G2742 = 0))*(H2742 + (H2742 = 0))*(I2742 + (I2742 = 0))</f>
        <v>2</v>
      </c>
      <c r="K2742" s="11"/>
      <c r="L2742" s="11"/>
      <c r="M2742" s="11"/>
    </row>
    <row r="2743" spans="1:13" x14ac:dyDescent="0.2">
      <c r="A2743" s="11"/>
      <c r="B2743" s="11"/>
      <c r="C2743" s="11"/>
      <c r="D2743" s="30"/>
      <c r="E2743" s="10" t="s">
        <v>15</v>
      </c>
      <c r="F2743" s="14"/>
      <c r="G2743" s="15"/>
      <c r="H2743" s="15"/>
      <c r="I2743" s="15"/>
      <c r="J2743" s="12">
        <f>OR(F2743&lt;&gt;0,G2743&lt;&gt;0,H2743&lt;&gt;0,I2743&lt;&gt;0)*(F2743 + (F2743 = 0))*(G2743 + (G2743 = 0))*(H2743 + (H2743 = 0))*(I2743 + (I2743 = 0))</f>
        <v>0</v>
      </c>
      <c r="K2743" s="11"/>
      <c r="L2743" s="11"/>
      <c r="M2743" s="11"/>
    </row>
    <row r="2744" spans="1:13" x14ac:dyDescent="0.2">
      <c r="A2744" s="11"/>
      <c r="B2744" s="11"/>
      <c r="C2744" s="11"/>
      <c r="D2744" s="30"/>
      <c r="E2744" s="11"/>
      <c r="F2744" s="11"/>
      <c r="G2744" s="11"/>
      <c r="H2744" s="11"/>
      <c r="I2744" s="11"/>
      <c r="J2744" s="16" t="s">
        <v>1712</v>
      </c>
      <c r="K2744" s="17">
        <f>SUM(J2741:J2743)*1</f>
        <v>3</v>
      </c>
      <c r="L2744" s="15">
        <v>902.45</v>
      </c>
      <c r="M2744" s="17">
        <f>ROUND(K2744*L2744,2)</f>
        <v>2707.35</v>
      </c>
    </row>
    <row r="2745" spans="1:13" ht="1" customHeight="1" x14ac:dyDescent="0.2">
      <c r="A2745" s="18"/>
      <c r="B2745" s="18"/>
      <c r="C2745" s="18"/>
      <c r="D2745" s="31"/>
      <c r="E2745" s="18"/>
      <c r="F2745" s="18"/>
      <c r="G2745" s="18"/>
      <c r="H2745" s="18"/>
      <c r="I2745" s="18"/>
      <c r="J2745" s="18"/>
      <c r="K2745" s="18"/>
      <c r="L2745" s="18"/>
      <c r="M2745" s="18"/>
    </row>
    <row r="2746" spans="1:13" x14ac:dyDescent="0.2">
      <c r="A2746" s="11"/>
      <c r="B2746" s="11"/>
      <c r="C2746" s="11"/>
      <c r="D2746" s="30"/>
      <c r="E2746" s="11"/>
      <c r="F2746" s="11"/>
      <c r="G2746" s="11"/>
      <c r="H2746" s="11"/>
      <c r="I2746" s="11"/>
      <c r="J2746" s="16" t="s">
        <v>1713</v>
      </c>
      <c r="K2746" s="15">
        <v>1</v>
      </c>
      <c r="L2746" s="17">
        <f>M2709+M2715+M2721+M2727+M2733+M2739</f>
        <v>13600.98</v>
      </c>
      <c r="M2746" s="17">
        <f>ROUND(K2746*L2746,2)</f>
        <v>13600.98</v>
      </c>
    </row>
    <row r="2747" spans="1:13" ht="1" customHeight="1" x14ac:dyDescent="0.2">
      <c r="A2747" s="18"/>
      <c r="B2747" s="18"/>
      <c r="C2747" s="18"/>
      <c r="D2747" s="31"/>
      <c r="E2747" s="18"/>
      <c r="F2747" s="18"/>
      <c r="G2747" s="18"/>
      <c r="H2747" s="18"/>
      <c r="I2747" s="18"/>
      <c r="J2747" s="18"/>
      <c r="K2747" s="18"/>
      <c r="L2747" s="18"/>
      <c r="M2747" s="18"/>
    </row>
    <row r="2748" spans="1:13" x14ac:dyDescent="0.2">
      <c r="A2748" s="19" t="s">
        <v>1714</v>
      </c>
      <c r="B2748" s="19" t="s">
        <v>14</v>
      </c>
      <c r="C2748" s="19" t="s">
        <v>15</v>
      </c>
      <c r="D2748" s="32" t="s">
        <v>1715</v>
      </c>
      <c r="E2748" s="20"/>
      <c r="F2748" s="20"/>
      <c r="G2748" s="20"/>
      <c r="H2748" s="20"/>
      <c r="I2748" s="20"/>
      <c r="J2748" s="20"/>
      <c r="K2748" s="21">
        <f>K2762</f>
        <v>1</v>
      </c>
      <c r="L2748" s="21">
        <f>L2762</f>
        <v>3822.05</v>
      </c>
      <c r="M2748" s="21">
        <f>M2762</f>
        <v>3822.05</v>
      </c>
    </row>
    <row r="2749" spans="1:13" x14ac:dyDescent="0.2">
      <c r="A2749" s="9" t="s">
        <v>1716</v>
      </c>
      <c r="B2749" s="10" t="s">
        <v>20</v>
      </c>
      <c r="C2749" s="10" t="s">
        <v>2</v>
      </c>
      <c r="D2749" s="13" t="s">
        <v>1717</v>
      </c>
      <c r="E2749" s="11"/>
      <c r="F2749" s="11"/>
      <c r="G2749" s="11"/>
      <c r="H2749" s="11"/>
      <c r="I2749" s="11"/>
      <c r="J2749" s="11"/>
      <c r="K2749" s="12">
        <f>K2754</f>
        <v>34</v>
      </c>
      <c r="L2749" s="12">
        <f>L2754</f>
        <v>98.62</v>
      </c>
      <c r="M2749" s="12">
        <f>M2754</f>
        <v>3353.08</v>
      </c>
    </row>
    <row r="2750" spans="1:13" ht="96" x14ac:dyDescent="0.2">
      <c r="A2750" s="11"/>
      <c r="B2750" s="11"/>
      <c r="C2750" s="11"/>
      <c r="D2750" s="13" t="s">
        <v>1718</v>
      </c>
      <c r="E2750" s="11"/>
      <c r="F2750" s="11"/>
      <c r="G2750" s="11"/>
      <c r="H2750" s="11"/>
      <c r="I2750" s="11"/>
      <c r="J2750" s="11"/>
      <c r="K2750" s="11"/>
      <c r="L2750" s="11"/>
      <c r="M2750" s="11"/>
    </row>
    <row r="2751" spans="1:13" x14ac:dyDescent="0.2">
      <c r="A2751" s="11"/>
      <c r="B2751" s="11"/>
      <c r="C2751" s="11"/>
      <c r="D2751" s="30"/>
      <c r="E2751" s="10" t="s">
        <v>1719</v>
      </c>
      <c r="F2751" s="14">
        <v>14</v>
      </c>
      <c r="G2751" s="15">
        <v>0</v>
      </c>
      <c r="H2751" s="15">
        <v>0</v>
      </c>
      <c r="I2751" s="15">
        <v>0</v>
      </c>
      <c r="J2751" s="12">
        <f>OR(F2751&lt;&gt;0,G2751&lt;&gt;0,H2751&lt;&gt;0,I2751&lt;&gt;0)*(F2751 + (F2751 = 0))*(G2751 + (G2751 = 0))*(H2751 + (H2751 = 0))*(I2751 + (I2751 = 0))</f>
        <v>14</v>
      </c>
      <c r="K2751" s="11"/>
      <c r="L2751" s="11"/>
      <c r="M2751" s="11"/>
    </row>
    <row r="2752" spans="1:13" x14ac:dyDescent="0.2">
      <c r="A2752" s="11"/>
      <c r="B2752" s="11"/>
      <c r="C2752" s="11"/>
      <c r="D2752" s="30"/>
      <c r="E2752" s="10" t="s">
        <v>1720</v>
      </c>
      <c r="F2752" s="14">
        <v>20</v>
      </c>
      <c r="G2752" s="15">
        <v>0</v>
      </c>
      <c r="H2752" s="15">
        <v>0</v>
      </c>
      <c r="I2752" s="15">
        <v>0</v>
      </c>
      <c r="J2752" s="12">
        <f>OR(F2752&lt;&gt;0,G2752&lt;&gt;0,H2752&lt;&gt;0,I2752&lt;&gt;0)*(F2752 + (F2752 = 0))*(G2752 + (G2752 = 0))*(H2752 + (H2752 = 0))*(I2752 + (I2752 = 0))</f>
        <v>20</v>
      </c>
      <c r="K2752" s="11"/>
      <c r="L2752" s="11"/>
      <c r="M2752" s="11"/>
    </row>
    <row r="2753" spans="1:13" x14ac:dyDescent="0.2">
      <c r="A2753" s="11"/>
      <c r="B2753" s="11"/>
      <c r="C2753" s="11"/>
      <c r="D2753" s="30"/>
      <c r="E2753" s="10" t="s">
        <v>15</v>
      </c>
      <c r="F2753" s="14"/>
      <c r="G2753" s="15"/>
      <c r="H2753" s="15"/>
      <c r="I2753" s="15"/>
      <c r="J2753" s="12">
        <f>OR(F2753&lt;&gt;0,G2753&lt;&gt;0,H2753&lt;&gt;0,I2753&lt;&gt;0)*(F2753 + (F2753 = 0))*(G2753 + (G2753 = 0))*(H2753 + (H2753 = 0))*(I2753 + (I2753 = 0))</f>
        <v>0</v>
      </c>
      <c r="K2753" s="11"/>
      <c r="L2753" s="11"/>
      <c r="M2753" s="11"/>
    </row>
    <row r="2754" spans="1:13" x14ac:dyDescent="0.2">
      <c r="A2754" s="11"/>
      <c r="B2754" s="11"/>
      <c r="C2754" s="11"/>
      <c r="D2754" s="30"/>
      <c r="E2754" s="11"/>
      <c r="F2754" s="11"/>
      <c r="G2754" s="11"/>
      <c r="H2754" s="11"/>
      <c r="I2754" s="11"/>
      <c r="J2754" s="16" t="s">
        <v>1721</v>
      </c>
      <c r="K2754" s="17">
        <f>SUM(J2751:J2753)*1</f>
        <v>34</v>
      </c>
      <c r="L2754" s="15">
        <v>98.62</v>
      </c>
      <c r="M2754" s="17">
        <f>ROUND(K2754*L2754,2)</f>
        <v>3353.08</v>
      </c>
    </row>
    <row r="2755" spans="1:13" ht="1" customHeight="1" x14ac:dyDescent="0.2">
      <c r="A2755" s="18"/>
      <c r="B2755" s="18"/>
      <c r="C2755" s="18"/>
      <c r="D2755" s="31"/>
      <c r="E2755" s="18"/>
      <c r="F2755" s="18"/>
      <c r="G2755" s="18"/>
      <c r="H2755" s="18"/>
      <c r="I2755" s="18"/>
      <c r="J2755" s="18"/>
      <c r="K2755" s="18"/>
      <c r="L2755" s="18"/>
      <c r="M2755" s="18"/>
    </row>
    <row r="2756" spans="1:13" x14ac:dyDescent="0.2">
      <c r="A2756" s="9" t="s">
        <v>1722</v>
      </c>
      <c r="B2756" s="10" t="s">
        <v>20</v>
      </c>
      <c r="C2756" s="10" t="s">
        <v>2</v>
      </c>
      <c r="D2756" s="13" t="s">
        <v>1723</v>
      </c>
      <c r="E2756" s="11"/>
      <c r="F2756" s="11"/>
      <c r="G2756" s="11"/>
      <c r="H2756" s="11"/>
      <c r="I2756" s="11"/>
      <c r="J2756" s="11"/>
      <c r="K2756" s="12">
        <f>K2760</f>
        <v>1</v>
      </c>
      <c r="L2756" s="12">
        <f>L2760</f>
        <v>468.97</v>
      </c>
      <c r="M2756" s="12">
        <f>M2760</f>
        <v>468.97</v>
      </c>
    </row>
    <row r="2757" spans="1:13" ht="108" x14ac:dyDescent="0.2">
      <c r="A2757" s="11"/>
      <c r="B2757" s="11"/>
      <c r="C2757" s="11"/>
      <c r="D2757" s="13" t="s">
        <v>1724</v>
      </c>
      <c r="E2757" s="11"/>
      <c r="F2757" s="11"/>
      <c r="G2757" s="11"/>
      <c r="H2757" s="11"/>
      <c r="I2757" s="11"/>
      <c r="J2757" s="11"/>
      <c r="K2757" s="11"/>
      <c r="L2757" s="11"/>
      <c r="M2757" s="11"/>
    </row>
    <row r="2758" spans="1:13" x14ac:dyDescent="0.2">
      <c r="A2758" s="11"/>
      <c r="B2758" s="11"/>
      <c r="C2758" s="11"/>
      <c r="D2758" s="30"/>
      <c r="E2758" s="10" t="s">
        <v>1099</v>
      </c>
      <c r="F2758" s="14">
        <v>1</v>
      </c>
      <c r="G2758" s="15">
        <v>0</v>
      </c>
      <c r="H2758" s="15">
        <v>0</v>
      </c>
      <c r="I2758" s="15">
        <v>0</v>
      </c>
      <c r="J2758" s="12">
        <f>OR(F2758&lt;&gt;0,G2758&lt;&gt;0,H2758&lt;&gt;0,I2758&lt;&gt;0)*(F2758 + (F2758 = 0))*(G2758 + (G2758 = 0))*(H2758 + (H2758 = 0))*(I2758 + (I2758 = 0))</f>
        <v>1</v>
      </c>
      <c r="K2758" s="11"/>
      <c r="L2758" s="11"/>
      <c r="M2758" s="11"/>
    </row>
    <row r="2759" spans="1:13" x14ac:dyDescent="0.2">
      <c r="A2759" s="11"/>
      <c r="B2759" s="11"/>
      <c r="C2759" s="11"/>
      <c r="D2759" s="30"/>
      <c r="E2759" s="10" t="s">
        <v>15</v>
      </c>
      <c r="F2759" s="14"/>
      <c r="G2759" s="15"/>
      <c r="H2759" s="15"/>
      <c r="I2759" s="15"/>
      <c r="J2759" s="12">
        <f>OR(F2759&lt;&gt;0,G2759&lt;&gt;0,H2759&lt;&gt;0,I2759&lt;&gt;0)*(F2759 + (F2759 = 0))*(G2759 + (G2759 = 0))*(H2759 + (H2759 = 0))*(I2759 + (I2759 = 0))</f>
        <v>0</v>
      </c>
      <c r="K2759" s="11"/>
      <c r="L2759" s="11"/>
      <c r="M2759" s="11"/>
    </row>
    <row r="2760" spans="1:13" x14ac:dyDescent="0.2">
      <c r="A2760" s="11"/>
      <c r="B2760" s="11"/>
      <c r="C2760" s="11"/>
      <c r="D2760" s="30"/>
      <c r="E2760" s="11"/>
      <c r="F2760" s="11"/>
      <c r="G2760" s="11"/>
      <c r="H2760" s="11"/>
      <c r="I2760" s="11"/>
      <c r="J2760" s="16" t="s">
        <v>1725</v>
      </c>
      <c r="K2760" s="17">
        <f>SUM(J2758:J2759)*1</f>
        <v>1</v>
      </c>
      <c r="L2760" s="15">
        <v>468.97</v>
      </c>
      <c r="M2760" s="17">
        <f>ROUND(K2760*L2760,2)</f>
        <v>468.97</v>
      </c>
    </row>
    <row r="2761" spans="1:13" ht="1" customHeight="1" x14ac:dyDescent="0.2">
      <c r="A2761" s="18"/>
      <c r="B2761" s="18"/>
      <c r="C2761" s="18"/>
      <c r="D2761" s="31"/>
      <c r="E2761" s="18"/>
      <c r="F2761" s="18"/>
      <c r="G2761" s="18"/>
      <c r="H2761" s="18"/>
      <c r="I2761" s="18"/>
      <c r="J2761" s="18"/>
      <c r="K2761" s="18"/>
      <c r="L2761" s="18"/>
      <c r="M2761" s="18"/>
    </row>
    <row r="2762" spans="1:13" x14ac:dyDescent="0.2">
      <c r="A2762" s="11"/>
      <c r="B2762" s="11"/>
      <c r="C2762" s="11"/>
      <c r="D2762" s="30"/>
      <c r="E2762" s="11"/>
      <c r="F2762" s="11"/>
      <c r="G2762" s="11"/>
      <c r="H2762" s="11"/>
      <c r="I2762" s="11"/>
      <c r="J2762" s="16" t="s">
        <v>1726</v>
      </c>
      <c r="K2762" s="15">
        <v>1</v>
      </c>
      <c r="L2762" s="17">
        <f>M2749+M2756</f>
        <v>3822.05</v>
      </c>
      <c r="M2762" s="17">
        <f>ROUND(K2762*L2762,2)</f>
        <v>3822.05</v>
      </c>
    </row>
    <row r="2763" spans="1:13" ht="1" customHeight="1" x14ac:dyDescent="0.2">
      <c r="A2763" s="18"/>
      <c r="B2763" s="18"/>
      <c r="C2763" s="18"/>
      <c r="D2763" s="31"/>
      <c r="E2763" s="18"/>
      <c r="F2763" s="18"/>
      <c r="G2763" s="18"/>
      <c r="H2763" s="18"/>
      <c r="I2763" s="18"/>
      <c r="J2763" s="18"/>
      <c r="K2763" s="18"/>
      <c r="L2763" s="18"/>
      <c r="M2763" s="18"/>
    </row>
    <row r="2764" spans="1:13" x14ac:dyDescent="0.2">
      <c r="A2764" s="11"/>
      <c r="B2764" s="11"/>
      <c r="C2764" s="11"/>
      <c r="D2764" s="30"/>
      <c r="E2764" s="11"/>
      <c r="F2764" s="11"/>
      <c r="G2764" s="11"/>
      <c r="H2764" s="11"/>
      <c r="I2764" s="11"/>
      <c r="J2764" s="16" t="s">
        <v>1727</v>
      </c>
      <c r="K2764" s="15">
        <v>1</v>
      </c>
      <c r="L2764" s="17">
        <f>M2530+M2596+M2654+M2708+M2748</f>
        <v>228087.18</v>
      </c>
      <c r="M2764" s="17">
        <f>ROUND(K2764*L2764,2)</f>
        <v>228087.18</v>
      </c>
    </row>
    <row r="2765" spans="1:13" ht="1" customHeight="1" x14ac:dyDescent="0.2">
      <c r="A2765" s="18"/>
      <c r="B2765" s="18"/>
      <c r="C2765" s="18"/>
      <c r="D2765" s="31"/>
      <c r="E2765" s="18"/>
      <c r="F2765" s="18"/>
      <c r="G2765" s="18"/>
      <c r="H2765" s="18"/>
      <c r="I2765" s="18"/>
      <c r="J2765" s="18"/>
      <c r="K2765" s="18"/>
      <c r="L2765" s="18"/>
      <c r="M2765" s="18"/>
    </row>
    <row r="2766" spans="1:13" x14ac:dyDescent="0.2">
      <c r="A2766" s="6" t="s">
        <v>1728</v>
      </c>
      <c r="B2766" s="6" t="s">
        <v>14</v>
      </c>
      <c r="C2766" s="6" t="s">
        <v>15</v>
      </c>
      <c r="D2766" s="29" t="s">
        <v>1118</v>
      </c>
      <c r="E2766" s="7"/>
      <c r="F2766" s="7"/>
      <c r="G2766" s="7"/>
      <c r="H2766" s="7"/>
      <c r="I2766" s="7"/>
      <c r="J2766" s="7"/>
      <c r="K2766" s="8">
        <f>K3020</f>
        <v>1</v>
      </c>
      <c r="L2766" s="8">
        <f>L3020</f>
        <v>131202.88</v>
      </c>
      <c r="M2766" s="8">
        <f>M3020</f>
        <v>131202.88</v>
      </c>
    </row>
    <row r="2767" spans="1:13" x14ac:dyDescent="0.2">
      <c r="A2767" s="19" t="s">
        <v>1729</v>
      </c>
      <c r="B2767" s="19" t="s">
        <v>14</v>
      </c>
      <c r="C2767" s="19" t="s">
        <v>15</v>
      </c>
      <c r="D2767" s="32" t="s">
        <v>577</v>
      </c>
      <c r="E2767" s="20"/>
      <c r="F2767" s="20"/>
      <c r="G2767" s="20"/>
      <c r="H2767" s="20"/>
      <c r="I2767" s="20"/>
      <c r="J2767" s="20"/>
      <c r="K2767" s="21">
        <f>K2883</f>
        <v>1</v>
      </c>
      <c r="L2767" s="21">
        <f>L2883</f>
        <v>35323.550000000003</v>
      </c>
      <c r="M2767" s="21">
        <f>M2883</f>
        <v>35323.550000000003</v>
      </c>
    </row>
    <row r="2768" spans="1:13" x14ac:dyDescent="0.2">
      <c r="A2768" s="22" t="s">
        <v>1730</v>
      </c>
      <c r="B2768" s="22" t="s">
        <v>14</v>
      </c>
      <c r="C2768" s="22" t="s">
        <v>15</v>
      </c>
      <c r="D2768" s="33" t="s">
        <v>1731</v>
      </c>
      <c r="E2768" s="23"/>
      <c r="F2768" s="23"/>
      <c r="G2768" s="23"/>
      <c r="H2768" s="23"/>
      <c r="I2768" s="23"/>
      <c r="J2768" s="23"/>
      <c r="K2768" s="24">
        <f>K2802</f>
        <v>1</v>
      </c>
      <c r="L2768" s="24">
        <f>L2802</f>
        <v>12536.01</v>
      </c>
      <c r="M2768" s="24">
        <f>M2802</f>
        <v>12536.01</v>
      </c>
    </row>
    <row r="2769" spans="1:13" x14ac:dyDescent="0.2">
      <c r="A2769" s="9" t="s">
        <v>1732</v>
      </c>
      <c r="B2769" s="10" t="s">
        <v>20</v>
      </c>
      <c r="C2769" s="10" t="s">
        <v>92</v>
      </c>
      <c r="D2769" s="13" t="s">
        <v>1733</v>
      </c>
      <c r="E2769" s="11"/>
      <c r="F2769" s="11"/>
      <c r="G2769" s="11"/>
      <c r="H2769" s="11"/>
      <c r="I2769" s="11"/>
      <c r="J2769" s="11"/>
      <c r="K2769" s="12">
        <f>K2774</f>
        <v>17.649999999999999</v>
      </c>
      <c r="L2769" s="12">
        <f>L2774</f>
        <v>9.9499999999999993</v>
      </c>
      <c r="M2769" s="12">
        <f>M2774</f>
        <v>175.62</v>
      </c>
    </row>
    <row r="2770" spans="1:13" ht="48" x14ac:dyDescent="0.2">
      <c r="A2770" s="11"/>
      <c r="B2770" s="11"/>
      <c r="C2770" s="11"/>
      <c r="D2770" s="13" t="s">
        <v>1570</v>
      </c>
      <c r="E2770" s="11"/>
      <c r="F2770" s="11"/>
      <c r="G2770" s="11"/>
      <c r="H2770" s="11"/>
      <c r="I2770" s="11"/>
      <c r="J2770" s="11"/>
      <c r="K2770" s="11"/>
      <c r="L2770" s="11"/>
      <c r="M2770" s="11"/>
    </row>
    <row r="2771" spans="1:13" x14ac:dyDescent="0.2">
      <c r="A2771" s="11"/>
      <c r="B2771" s="11"/>
      <c r="C2771" s="11"/>
      <c r="D2771" s="30"/>
      <c r="E2771" s="10" t="s">
        <v>1734</v>
      </c>
      <c r="F2771" s="14">
        <v>1</v>
      </c>
      <c r="G2771" s="15">
        <v>7.65</v>
      </c>
      <c r="H2771" s="15">
        <v>0</v>
      </c>
      <c r="I2771" s="15">
        <v>0</v>
      </c>
      <c r="J2771" s="12">
        <f>OR(F2771&lt;&gt;0,G2771&lt;&gt;0,H2771&lt;&gt;0,I2771&lt;&gt;0)*(F2771 + (F2771 = 0))*(G2771 + (G2771 = 0))*(H2771 + (H2771 = 0))*(I2771 + (I2771 = 0))</f>
        <v>7.65</v>
      </c>
      <c r="K2771" s="11"/>
      <c r="L2771" s="11"/>
      <c r="M2771" s="11"/>
    </row>
    <row r="2772" spans="1:13" x14ac:dyDescent="0.2">
      <c r="A2772" s="11"/>
      <c r="B2772" s="11"/>
      <c r="C2772" s="11"/>
      <c r="D2772" s="30"/>
      <c r="E2772" s="10" t="s">
        <v>1735</v>
      </c>
      <c r="F2772" s="14">
        <v>1</v>
      </c>
      <c r="G2772" s="15">
        <v>10</v>
      </c>
      <c r="H2772" s="15">
        <v>0</v>
      </c>
      <c r="I2772" s="15">
        <v>0</v>
      </c>
      <c r="J2772" s="12">
        <f>OR(F2772&lt;&gt;0,G2772&lt;&gt;0,H2772&lt;&gt;0,I2772&lt;&gt;0)*(F2772 + (F2772 = 0))*(G2772 + (G2772 = 0))*(H2772 + (H2772 = 0))*(I2772 + (I2772 = 0))</f>
        <v>10</v>
      </c>
      <c r="K2772" s="11"/>
      <c r="L2772" s="11"/>
      <c r="M2772" s="11"/>
    </row>
    <row r="2773" spans="1:13" x14ac:dyDescent="0.2">
      <c r="A2773" s="11"/>
      <c r="B2773" s="11"/>
      <c r="C2773" s="11"/>
      <c r="D2773" s="30"/>
      <c r="E2773" s="10" t="s">
        <v>15</v>
      </c>
      <c r="F2773" s="14"/>
      <c r="G2773" s="15"/>
      <c r="H2773" s="15"/>
      <c r="I2773" s="15"/>
      <c r="J2773" s="12">
        <f>OR(F2773&lt;&gt;0,G2773&lt;&gt;0,H2773&lt;&gt;0,I2773&lt;&gt;0)*(F2773 + (F2773 = 0))*(G2773 + (G2773 = 0))*(H2773 + (H2773 = 0))*(I2773 + (I2773 = 0))</f>
        <v>0</v>
      </c>
      <c r="K2773" s="11"/>
      <c r="L2773" s="11"/>
      <c r="M2773" s="11"/>
    </row>
    <row r="2774" spans="1:13" x14ac:dyDescent="0.2">
      <c r="A2774" s="11"/>
      <c r="B2774" s="11"/>
      <c r="C2774" s="11"/>
      <c r="D2774" s="30"/>
      <c r="E2774" s="11"/>
      <c r="F2774" s="11"/>
      <c r="G2774" s="11"/>
      <c r="H2774" s="11"/>
      <c r="I2774" s="11"/>
      <c r="J2774" s="16" t="s">
        <v>1736</v>
      </c>
      <c r="K2774" s="17">
        <f>SUM(J2771:J2773)*1</f>
        <v>17.649999999999999</v>
      </c>
      <c r="L2774" s="15">
        <v>9.9499999999999993</v>
      </c>
      <c r="M2774" s="17">
        <f>ROUND(K2774*L2774,2)</f>
        <v>175.62</v>
      </c>
    </row>
    <row r="2775" spans="1:13" ht="1" customHeight="1" x14ac:dyDescent="0.2">
      <c r="A2775" s="18"/>
      <c r="B2775" s="18"/>
      <c r="C2775" s="18"/>
      <c r="D2775" s="31"/>
      <c r="E2775" s="18"/>
      <c r="F2775" s="18"/>
      <c r="G2775" s="18"/>
      <c r="H2775" s="18"/>
      <c r="I2775" s="18"/>
      <c r="J2775" s="18"/>
      <c r="K2775" s="18"/>
      <c r="L2775" s="18"/>
      <c r="M2775" s="18"/>
    </row>
    <row r="2776" spans="1:13" x14ac:dyDescent="0.2">
      <c r="A2776" s="9" t="s">
        <v>1737</v>
      </c>
      <c r="B2776" s="10" t="s">
        <v>20</v>
      </c>
      <c r="C2776" s="10" t="s">
        <v>1111</v>
      </c>
      <c r="D2776" s="13" t="s">
        <v>1738</v>
      </c>
      <c r="E2776" s="11"/>
      <c r="F2776" s="11"/>
      <c r="G2776" s="11"/>
      <c r="H2776" s="11"/>
      <c r="I2776" s="11"/>
      <c r="J2776" s="11"/>
      <c r="K2776" s="12">
        <f>K2781</f>
        <v>162.88</v>
      </c>
      <c r="L2776" s="12">
        <f>L2781</f>
        <v>22.45</v>
      </c>
      <c r="M2776" s="12">
        <f>M2781</f>
        <v>3656.66</v>
      </c>
    </row>
    <row r="2777" spans="1:13" ht="96" x14ac:dyDescent="0.2">
      <c r="A2777" s="11"/>
      <c r="B2777" s="11"/>
      <c r="C2777" s="11"/>
      <c r="D2777" s="13" t="s">
        <v>1739</v>
      </c>
      <c r="E2777" s="11"/>
      <c r="F2777" s="11"/>
      <c r="G2777" s="11"/>
      <c r="H2777" s="11"/>
      <c r="I2777" s="11"/>
      <c r="J2777" s="11"/>
      <c r="K2777" s="11"/>
      <c r="L2777" s="11"/>
      <c r="M2777" s="11"/>
    </row>
    <row r="2778" spans="1:13" x14ac:dyDescent="0.2">
      <c r="A2778" s="11"/>
      <c r="B2778" s="11"/>
      <c r="C2778" s="11"/>
      <c r="D2778" s="30"/>
      <c r="E2778" s="10" t="s">
        <v>1734</v>
      </c>
      <c r="F2778" s="14">
        <v>1</v>
      </c>
      <c r="G2778" s="15">
        <v>60.26</v>
      </c>
      <c r="H2778" s="15">
        <v>0</v>
      </c>
      <c r="I2778" s="15">
        <v>0</v>
      </c>
      <c r="J2778" s="12">
        <f>OR(F2778&lt;&gt;0,G2778&lt;&gt;0,H2778&lt;&gt;0,I2778&lt;&gt;0)*(F2778 + (F2778 = 0))*(G2778 + (G2778 = 0))*(H2778 + (H2778 = 0))*(I2778 + (I2778 = 0))</f>
        <v>60.26</v>
      </c>
      <c r="K2778" s="11"/>
      <c r="L2778" s="11"/>
      <c r="M2778" s="11"/>
    </row>
    <row r="2779" spans="1:13" x14ac:dyDescent="0.2">
      <c r="A2779" s="11"/>
      <c r="B2779" s="11"/>
      <c r="C2779" s="11"/>
      <c r="D2779" s="30"/>
      <c r="E2779" s="10" t="s">
        <v>1735</v>
      </c>
      <c r="F2779" s="14">
        <v>1</v>
      </c>
      <c r="G2779" s="15">
        <v>102.62</v>
      </c>
      <c r="H2779" s="15">
        <v>0</v>
      </c>
      <c r="I2779" s="15">
        <v>0</v>
      </c>
      <c r="J2779" s="12">
        <f>OR(F2779&lt;&gt;0,G2779&lt;&gt;0,H2779&lt;&gt;0,I2779&lt;&gt;0)*(F2779 + (F2779 = 0))*(G2779 + (G2779 = 0))*(H2779 + (H2779 = 0))*(I2779 + (I2779 = 0))</f>
        <v>102.62</v>
      </c>
      <c r="K2779" s="11"/>
      <c r="L2779" s="11"/>
      <c r="M2779" s="11"/>
    </row>
    <row r="2780" spans="1:13" x14ac:dyDescent="0.2">
      <c r="A2780" s="11"/>
      <c r="B2780" s="11"/>
      <c r="C2780" s="11"/>
      <c r="D2780" s="30"/>
      <c r="E2780" s="10" t="s">
        <v>15</v>
      </c>
      <c r="F2780" s="14"/>
      <c r="G2780" s="15"/>
      <c r="H2780" s="15"/>
      <c r="I2780" s="15"/>
      <c r="J2780" s="12">
        <f>OR(F2780&lt;&gt;0,G2780&lt;&gt;0,H2780&lt;&gt;0,I2780&lt;&gt;0)*(F2780 + (F2780 = 0))*(G2780 + (G2780 = 0))*(H2780 + (H2780 = 0))*(I2780 + (I2780 = 0))</f>
        <v>0</v>
      </c>
      <c r="K2780" s="11"/>
      <c r="L2780" s="11"/>
      <c r="M2780" s="11"/>
    </row>
    <row r="2781" spans="1:13" x14ac:dyDescent="0.2">
      <c r="A2781" s="11"/>
      <c r="B2781" s="11"/>
      <c r="C2781" s="11"/>
      <c r="D2781" s="30"/>
      <c r="E2781" s="11"/>
      <c r="F2781" s="11"/>
      <c r="G2781" s="11"/>
      <c r="H2781" s="11"/>
      <c r="I2781" s="11"/>
      <c r="J2781" s="16" t="s">
        <v>1740</v>
      </c>
      <c r="K2781" s="17">
        <f>SUM(J2778:J2780)*1</f>
        <v>162.88</v>
      </c>
      <c r="L2781" s="15">
        <v>22.45</v>
      </c>
      <c r="M2781" s="17">
        <f>ROUND(K2781*L2781,2)</f>
        <v>3656.66</v>
      </c>
    </row>
    <row r="2782" spans="1:13" ht="1" customHeight="1" x14ac:dyDescent="0.2">
      <c r="A2782" s="18"/>
      <c r="B2782" s="18"/>
      <c r="C2782" s="18"/>
      <c r="D2782" s="31"/>
      <c r="E2782" s="18"/>
      <c r="F2782" s="18"/>
      <c r="G2782" s="18"/>
      <c r="H2782" s="18"/>
      <c r="I2782" s="18"/>
      <c r="J2782" s="18"/>
      <c r="K2782" s="18"/>
      <c r="L2782" s="18"/>
      <c r="M2782" s="18"/>
    </row>
    <row r="2783" spans="1:13" x14ac:dyDescent="0.2">
      <c r="A2783" s="9" t="s">
        <v>1741</v>
      </c>
      <c r="B2783" s="10" t="s">
        <v>20</v>
      </c>
      <c r="C2783" s="10" t="s">
        <v>1111</v>
      </c>
      <c r="D2783" s="13" t="s">
        <v>1742</v>
      </c>
      <c r="E2783" s="11"/>
      <c r="F2783" s="11"/>
      <c r="G2783" s="11"/>
      <c r="H2783" s="11"/>
      <c r="I2783" s="11"/>
      <c r="J2783" s="11"/>
      <c r="K2783" s="12">
        <f>K2788</f>
        <v>162.88</v>
      </c>
      <c r="L2783" s="12">
        <f>L2788</f>
        <v>39.369999999999997</v>
      </c>
      <c r="M2783" s="12">
        <f>M2788</f>
        <v>6412.59</v>
      </c>
    </row>
    <row r="2784" spans="1:13" ht="132" x14ac:dyDescent="0.2">
      <c r="A2784" s="11"/>
      <c r="B2784" s="11"/>
      <c r="C2784" s="11"/>
      <c r="D2784" s="13" t="s">
        <v>1743</v>
      </c>
      <c r="E2784" s="11"/>
      <c r="F2784" s="11"/>
      <c r="G2784" s="11"/>
      <c r="H2784" s="11"/>
      <c r="I2784" s="11"/>
      <c r="J2784" s="11"/>
      <c r="K2784" s="11"/>
      <c r="L2784" s="11"/>
      <c r="M2784" s="11"/>
    </row>
    <row r="2785" spans="1:13" x14ac:dyDescent="0.2">
      <c r="A2785" s="11"/>
      <c r="B2785" s="11"/>
      <c r="C2785" s="11"/>
      <c r="D2785" s="30"/>
      <c r="E2785" s="10" t="s">
        <v>1734</v>
      </c>
      <c r="F2785" s="14">
        <v>1</v>
      </c>
      <c r="G2785" s="15">
        <v>60.26</v>
      </c>
      <c r="H2785" s="15">
        <v>0</v>
      </c>
      <c r="I2785" s="15">
        <v>0</v>
      </c>
      <c r="J2785" s="12">
        <f>OR(F2785&lt;&gt;0,G2785&lt;&gt;0,H2785&lt;&gt;0,I2785&lt;&gt;0)*(F2785 + (F2785 = 0))*(G2785 + (G2785 = 0))*(H2785 + (H2785 = 0))*(I2785 + (I2785 = 0))</f>
        <v>60.26</v>
      </c>
      <c r="K2785" s="11"/>
      <c r="L2785" s="11"/>
      <c r="M2785" s="11"/>
    </row>
    <row r="2786" spans="1:13" x14ac:dyDescent="0.2">
      <c r="A2786" s="11"/>
      <c r="B2786" s="11"/>
      <c r="C2786" s="11"/>
      <c r="D2786" s="30"/>
      <c r="E2786" s="10" t="s">
        <v>1735</v>
      </c>
      <c r="F2786" s="14">
        <v>1</v>
      </c>
      <c r="G2786" s="15">
        <v>102.62</v>
      </c>
      <c r="H2786" s="15">
        <v>0</v>
      </c>
      <c r="I2786" s="15">
        <v>0</v>
      </c>
      <c r="J2786" s="12">
        <f>OR(F2786&lt;&gt;0,G2786&lt;&gt;0,H2786&lt;&gt;0,I2786&lt;&gt;0)*(F2786 + (F2786 = 0))*(G2786 + (G2786 = 0))*(H2786 + (H2786 = 0))*(I2786 + (I2786 = 0))</f>
        <v>102.62</v>
      </c>
      <c r="K2786" s="11"/>
      <c r="L2786" s="11"/>
      <c r="M2786" s="11"/>
    </row>
    <row r="2787" spans="1:13" x14ac:dyDescent="0.2">
      <c r="A2787" s="11"/>
      <c r="B2787" s="11"/>
      <c r="C2787" s="11"/>
      <c r="D2787" s="30"/>
      <c r="E2787" s="10" t="s">
        <v>15</v>
      </c>
      <c r="F2787" s="14"/>
      <c r="G2787" s="15"/>
      <c r="H2787" s="15"/>
      <c r="I2787" s="15"/>
      <c r="J2787" s="12">
        <f>OR(F2787&lt;&gt;0,G2787&lt;&gt;0,H2787&lt;&gt;0,I2787&lt;&gt;0)*(F2787 + (F2787 = 0))*(G2787 + (G2787 = 0))*(H2787 + (H2787 = 0))*(I2787 + (I2787 = 0))</f>
        <v>0</v>
      </c>
      <c r="K2787" s="11"/>
      <c r="L2787" s="11"/>
      <c r="M2787" s="11"/>
    </row>
    <row r="2788" spans="1:13" x14ac:dyDescent="0.2">
      <c r="A2788" s="11"/>
      <c r="B2788" s="11"/>
      <c r="C2788" s="11"/>
      <c r="D2788" s="30"/>
      <c r="E2788" s="11"/>
      <c r="F2788" s="11"/>
      <c r="G2788" s="11"/>
      <c r="H2788" s="11"/>
      <c r="I2788" s="11"/>
      <c r="J2788" s="16" t="s">
        <v>1744</v>
      </c>
      <c r="K2788" s="17">
        <f>SUM(J2785:J2787)*1</f>
        <v>162.88</v>
      </c>
      <c r="L2788" s="15">
        <v>39.369999999999997</v>
      </c>
      <c r="M2788" s="17">
        <f>ROUND(K2788*L2788,2)</f>
        <v>6412.59</v>
      </c>
    </row>
    <row r="2789" spans="1:13" ht="1" customHeight="1" x14ac:dyDescent="0.2">
      <c r="A2789" s="18"/>
      <c r="B2789" s="18"/>
      <c r="C2789" s="18"/>
      <c r="D2789" s="31"/>
      <c r="E2789" s="18"/>
      <c r="F2789" s="18"/>
      <c r="G2789" s="18"/>
      <c r="H2789" s="18"/>
      <c r="I2789" s="18"/>
      <c r="J2789" s="18"/>
      <c r="K2789" s="18"/>
      <c r="L2789" s="18"/>
      <c r="M2789" s="18"/>
    </row>
    <row r="2790" spans="1:13" x14ac:dyDescent="0.2">
      <c r="A2790" s="9" t="s">
        <v>1590</v>
      </c>
      <c r="B2790" s="10" t="s">
        <v>20</v>
      </c>
      <c r="C2790" s="10" t="s">
        <v>160</v>
      </c>
      <c r="D2790" s="13" t="s">
        <v>1591</v>
      </c>
      <c r="E2790" s="11"/>
      <c r="F2790" s="11"/>
      <c r="G2790" s="11"/>
      <c r="H2790" s="11"/>
      <c r="I2790" s="11"/>
      <c r="J2790" s="11"/>
      <c r="K2790" s="12">
        <f>K2794</f>
        <v>108.73</v>
      </c>
      <c r="L2790" s="12">
        <f>L2794</f>
        <v>19.78</v>
      </c>
      <c r="M2790" s="12">
        <f>M2794</f>
        <v>2150.6799999999998</v>
      </c>
    </row>
    <row r="2791" spans="1:13" ht="144" x14ac:dyDescent="0.2">
      <c r="A2791" s="11"/>
      <c r="B2791" s="11"/>
      <c r="C2791" s="11"/>
      <c r="D2791" s="13" t="s">
        <v>1592</v>
      </c>
      <c r="E2791" s="11"/>
      <c r="F2791" s="11"/>
      <c r="G2791" s="11"/>
      <c r="H2791" s="11"/>
      <c r="I2791" s="11"/>
      <c r="J2791" s="11"/>
      <c r="K2791" s="11"/>
      <c r="L2791" s="11"/>
      <c r="M2791" s="11"/>
    </row>
    <row r="2792" spans="1:13" x14ac:dyDescent="0.2">
      <c r="A2792" s="11"/>
      <c r="B2792" s="11"/>
      <c r="C2792" s="11"/>
      <c r="D2792" s="30"/>
      <c r="E2792" s="10" t="s">
        <v>1593</v>
      </c>
      <c r="F2792" s="14">
        <v>1</v>
      </c>
      <c r="G2792" s="15">
        <v>108.73</v>
      </c>
      <c r="H2792" s="15">
        <v>0</v>
      </c>
      <c r="I2792" s="15">
        <v>0</v>
      </c>
      <c r="J2792" s="12">
        <f>OR(F2792&lt;&gt;0,G2792&lt;&gt;0,H2792&lt;&gt;0,I2792&lt;&gt;0)*(F2792 + (F2792 = 0))*(G2792 + (G2792 = 0))*(H2792 + (H2792 = 0))*(I2792 + (I2792 = 0))</f>
        <v>108.73</v>
      </c>
      <c r="K2792" s="11"/>
      <c r="L2792" s="11"/>
      <c r="M2792" s="11"/>
    </row>
    <row r="2793" spans="1:13" x14ac:dyDescent="0.2">
      <c r="A2793" s="11"/>
      <c r="B2793" s="11"/>
      <c r="C2793" s="11"/>
      <c r="D2793" s="30"/>
      <c r="E2793" s="10" t="s">
        <v>15</v>
      </c>
      <c r="F2793" s="14"/>
      <c r="G2793" s="15"/>
      <c r="H2793" s="15"/>
      <c r="I2793" s="15"/>
      <c r="J2793" s="12">
        <f>OR(F2793&lt;&gt;0,G2793&lt;&gt;0,H2793&lt;&gt;0,I2793&lt;&gt;0)*(F2793 + (F2793 = 0))*(G2793 + (G2793 = 0))*(H2793 + (H2793 = 0))*(I2793 + (I2793 = 0))</f>
        <v>0</v>
      </c>
      <c r="K2793" s="11"/>
      <c r="L2793" s="11"/>
      <c r="M2793" s="11"/>
    </row>
    <row r="2794" spans="1:13" x14ac:dyDescent="0.2">
      <c r="A2794" s="11"/>
      <c r="B2794" s="11"/>
      <c r="C2794" s="11"/>
      <c r="D2794" s="30"/>
      <c r="E2794" s="11"/>
      <c r="F2794" s="11"/>
      <c r="G2794" s="11"/>
      <c r="H2794" s="11"/>
      <c r="I2794" s="11"/>
      <c r="J2794" s="16" t="s">
        <v>1595</v>
      </c>
      <c r="K2794" s="17">
        <f>SUM(J2792:J2793)*1</f>
        <v>108.73</v>
      </c>
      <c r="L2794" s="15">
        <v>19.78</v>
      </c>
      <c r="M2794" s="17">
        <f>ROUND(K2794*L2794,2)</f>
        <v>2150.6799999999998</v>
      </c>
    </row>
    <row r="2795" spans="1:13" ht="1" customHeight="1" x14ac:dyDescent="0.2">
      <c r="A2795" s="18"/>
      <c r="B2795" s="18"/>
      <c r="C2795" s="18"/>
      <c r="D2795" s="31"/>
      <c r="E2795" s="18"/>
      <c r="F2795" s="18"/>
      <c r="G2795" s="18"/>
      <c r="H2795" s="18"/>
      <c r="I2795" s="18"/>
      <c r="J2795" s="18"/>
      <c r="K2795" s="18"/>
      <c r="L2795" s="18"/>
      <c r="M2795" s="18"/>
    </row>
    <row r="2796" spans="1:13" x14ac:dyDescent="0.2">
      <c r="A2796" s="9" t="s">
        <v>1585</v>
      </c>
      <c r="B2796" s="10" t="s">
        <v>20</v>
      </c>
      <c r="C2796" s="10" t="s">
        <v>160</v>
      </c>
      <c r="D2796" s="13" t="s">
        <v>1586</v>
      </c>
      <c r="E2796" s="11"/>
      <c r="F2796" s="11"/>
      <c r="G2796" s="11"/>
      <c r="H2796" s="11"/>
      <c r="I2796" s="11"/>
      <c r="J2796" s="11"/>
      <c r="K2796" s="12">
        <f>K2800</f>
        <v>6</v>
      </c>
      <c r="L2796" s="12">
        <f>L2800</f>
        <v>23.41</v>
      </c>
      <c r="M2796" s="12">
        <f>M2800</f>
        <v>140.46</v>
      </c>
    </row>
    <row r="2797" spans="1:13" ht="108" x14ac:dyDescent="0.2">
      <c r="A2797" s="11"/>
      <c r="B2797" s="11"/>
      <c r="C2797" s="11"/>
      <c r="D2797" s="13" t="s">
        <v>1587</v>
      </c>
      <c r="E2797" s="11"/>
      <c r="F2797" s="11"/>
      <c r="G2797" s="11"/>
      <c r="H2797" s="11"/>
      <c r="I2797" s="11"/>
      <c r="J2797" s="11"/>
      <c r="K2797" s="11"/>
      <c r="L2797" s="11"/>
      <c r="M2797" s="11"/>
    </row>
    <row r="2798" spans="1:13" x14ac:dyDescent="0.2">
      <c r="A2798" s="11"/>
      <c r="B2798" s="11"/>
      <c r="C2798" s="11"/>
      <c r="D2798" s="30"/>
      <c r="E2798" s="10" t="s">
        <v>1588</v>
      </c>
      <c r="F2798" s="14">
        <v>4</v>
      </c>
      <c r="G2798" s="15">
        <v>1.5</v>
      </c>
      <c r="H2798" s="15">
        <v>0</v>
      </c>
      <c r="I2798" s="15">
        <v>0</v>
      </c>
      <c r="J2798" s="12">
        <f>OR(F2798&lt;&gt;0,G2798&lt;&gt;0,H2798&lt;&gt;0,I2798&lt;&gt;0)*(F2798 + (F2798 = 0))*(G2798 + (G2798 = 0))*(H2798 + (H2798 = 0))*(I2798 + (I2798 = 0))</f>
        <v>6</v>
      </c>
      <c r="K2798" s="11"/>
      <c r="L2798" s="11"/>
      <c r="M2798" s="11"/>
    </row>
    <row r="2799" spans="1:13" x14ac:dyDescent="0.2">
      <c r="A2799" s="11"/>
      <c r="B2799" s="11"/>
      <c r="C2799" s="11"/>
      <c r="D2799" s="30"/>
      <c r="E2799" s="10" t="s">
        <v>15</v>
      </c>
      <c r="F2799" s="14"/>
      <c r="G2799" s="15"/>
      <c r="H2799" s="15"/>
      <c r="I2799" s="15"/>
      <c r="J2799" s="12">
        <f>OR(F2799&lt;&gt;0,G2799&lt;&gt;0,H2799&lt;&gt;0,I2799&lt;&gt;0)*(F2799 + (F2799 = 0))*(G2799 + (G2799 = 0))*(H2799 + (H2799 = 0))*(I2799 + (I2799 = 0))</f>
        <v>0</v>
      </c>
      <c r="K2799" s="11"/>
      <c r="L2799" s="11"/>
      <c r="M2799" s="11"/>
    </row>
    <row r="2800" spans="1:13" x14ac:dyDescent="0.2">
      <c r="A2800" s="11"/>
      <c r="B2800" s="11"/>
      <c r="C2800" s="11"/>
      <c r="D2800" s="30"/>
      <c r="E2800" s="11"/>
      <c r="F2800" s="11"/>
      <c r="G2800" s="11"/>
      <c r="H2800" s="11"/>
      <c r="I2800" s="11"/>
      <c r="J2800" s="16" t="s">
        <v>1589</v>
      </c>
      <c r="K2800" s="17">
        <f>SUM(J2798:J2799)*1</f>
        <v>6</v>
      </c>
      <c r="L2800" s="15">
        <v>23.41</v>
      </c>
      <c r="M2800" s="17">
        <f>ROUND(K2800*L2800,2)</f>
        <v>140.46</v>
      </c>
    </row>
    <row r="2801" spans="1:13" ht="1" customHeight="1" x14ac:dyDescent="0.2">
      <c r="A2801" s="18"/>
      <c r="B2801" s="18"/>
      <c r="C2801" s="18"/>
      <c r="D2801" s="31"/>
      <c r="E2801" s="18"/>
      <c r="F2801" s="18"/>
      <c r="G2801" s="18"/>
      <c r="H2801" s="18"/>
      <c r="I2801" s="18"/>
      <c r="J2801" s="18"/>
      <c r="K2801" s="18"/>
      <c r="L2801" s="18"/>
      <c r="M2801" s="18"/>
    </row>
    <row r="2802" spans="1:13" x14ac:dyDescent="0.2">
      <c r="A2802" s="11"/>
      <c r="B2802" s="11"/>
      <c r="C2802" s="11"/>
      <c r="D2802" s="30"/>
      <c r="E2802" s="11"/>
      <c r="F2802" s="11"/>
      <c r="G2802" s="11"/>
      <c r="H2802" s="11"/>
      <c r="I2802" s="11"/>
      <c r="J2802" s="16" t="s">
        <v>1745</v>
      </c>
      <c r="K2802" s="15">
        <v>1</v>
      </c>
      <c r="L2802" s="17">
        <f>M2769+M2776+M2783+M2790+M2796</f>
        <v>12536.01</v>
      </c>
      <c r="M2802" s="17">
        <f>ROUND(K2802*L2802,2)</f>
        <v>12536.01</v>
      </c>
    </row>
    <row r="2803" spans="1:13" ht="1" customHeight="1" x14ac:dyDescent="0.2">
      <c r="A2803" s="18"/>
      <c r="B2803" s="18"/>
      <c r="C2803" s="18"/>
      <c r="D2803" s="31"/>
      <c r="E2803" s="18"/>
      <c r="F2803" s="18"/>
      <c r="G2803" s="18"/>
      <c r="H2803" s="18"/>
      <c r="I2803" s="18"/>
      <c r="J2803" s="18"/>
      <c r="K2803" s="18"/>
      <c r="L2803" s="18"/>
      <c r="M2803" s="18"/>
    </row>
    <row r="2804" spans="1:13" x14ac:dyDescent="0.2">
      <c r="A2804" s="22" t="s">
        <v>1746</v>
      </c>
      <c r="B2804" s="22" t="s">
        <v>14</v>
      </c>
      <c r="C2804" s="22" t="s">
        <v>15</v>
      </c>
      <c r="D2804" s="33" t="s">
        <v>1747</v>
      </c>
      <c r="E2804" s="23"/>
      <c r="F2804" s="23"/>
      <c r="G2804" s="23"/>
      <c r="H2804" s="23"/>
      <c r="I2804" s="23"/>
      <c r="J2804" s="23"/>
      <c r="K2804" s="24">
        <f>K2826</f>
        <v>1</v>
      </c>
      <c r="L2804" s="24">
        <f>L2826</f>
        <v>5806.29</v>
      </c>
      <c r="M2804" s="24">
        <f>M2826</f>
        <v>5806.29</v>
      </c>
    </row>
    <row r="2805" spans="1:13" x14ac:dyDescent="0.2">
      <c r="A2805" s="9" t="s">
        <v>1732</v>
      </c>
      <c r="B2805" s="10" t="s">
        <v>20</v>
      </c>
      <c r="C2805" s="10" t="s">
        <v>92</v>
      </c>
      <c r="D2805" s="13" t="s">
        <v>1733</v>
      </c>
      <c r="E2805" s="11"/>
      <c r="F2805" s="11"/>
      <c r="G2805" s="11"/>
      <c r="H2805" s="11"/>
      <c r="I2805" s="11"/>
      <c r="J2805" s="11"/>
      <c r="K2805" s="12">
        <f>K2810</f>
        <v>49.39</v>
      </c>
      <c r="L2805" s="12">
        <f>L2810</f>
        <v>9.9499999999999993</v>
      </c>
      <c r="M2805" s="12">
        <f>M2810</f>
        <v>491.43</v>
      </c>
    </row>
    <row r="2806" spans="1:13" ht="48" x14ac:dyDescent="0.2">
      <c r="A2806" s="11"/>
      <c r="B2806" s="11"/>
      <c r="C2806" s="11"/>
      <c r="D2806" s="13" t="s">
        <v>1570</v>
      </c>
      <c r="E2806" s="11"/>
      <c r="F2806" s="11"/>
      <c r="G2806" s="11"/>
      <c r="H2806" s="11"/>
      <c r="I2806" s="11"/>
      <c r="J2806" s="11"/>
      <c r="K2806" s="11"/>
      <c r="L2806" s="11"/>
      <c r="M2806" s="11"/>
    </row>
    <row r="2807" spans="1:13" x14ac:dyDescent="0.2">
      <c r="A2807" s="11"/>
      <c r="B2807" s="11"/>
      <c r="C2807" s="11"/>
      <c r="D2807" s="30"/>
      <c r="E2807" s="10" t="s">
        <v>1748</v>
      </c>
      <c r="F2807" s="14">
        <v>20.41</v>
      </c>
      <c r="G2807" s="15">
        <v>0</v>
      </c>
      <c r="H2807" s="15">
        <v>0</v>
      </c>
      <c r="I2807" s="15">
        <v>0</v>
      </c>
      <c r="J2807" s="12">
        <f>OR(F2807&lt;&gt;0,G2807&lt;&gt;0,H2807&lt;&gt;0,I2807&lt;&gt;0)*(F2807 + (F2807 = 0))*(G2807 + (G2807 = 0))*(H2807 + (H2807 = 0))*(I2807 + (I2807 = 0))</f>
        <v>20.41</v>
      </c>
      <c r="K2807" s="11"/>
      <c r="L2807" s="11"/>
      <c r="M2807" s="11"/>
    </row>
    <row r="2808" spans="1:13" x14ac:dyDescent="0.2">
      <c r="A2808" s="11"/>
      <c r="B2808" s="11"/>
      <c r="C2808" s="11"/>
      <c r="D2808" s="30"/>
      <c r="E2808" s="10" t="s">
        <v>1749</v>
      </c>
      <c r="F2808" s="14">
        <v>28.98</v>
      </c>
      <c r="G2808" s="15">
        <v>0</v>
      </c>
      <c r="H2808" s="15">
        <v>0</v>
      </c>
      <c r="I2808" s="15">
        <v>0</v>
      </c>
      <c r="J2808" s="12">
        <f>OR(F2808&lt;&gt;0,G2808&lt;&gt;0,H2808&lt;&gt;0,I2808&lt;&gt;0)*(F2808 + (F2808 = 0))*(G2808 + (G2808 = 0))*(H2808 + (H2808 = 0))*(I2808 + (I2808 = 0))</f>
        <v>28.98</v>
      </c>
      <c r="K2808" s="11"/>
      <c r="L2808" s="11"/>
      <c r="M2808" s="11"/>
    </row>
    <row r="2809" spans="1:13" x14ac:dyDescent="0.2">
      <c r="A2809" s="11"/>
      <c r="B2809" s="11"/>
      <c r="C2809" s="11"/>
      <c r="D2809" s="30"/>
      <c r="E2809" s="10" t="s">
        <v>15</v>
      </c>
      <c r="F2809" s="14"/>
      <c r="G2809" s="15"/>
      <c r="H2809" s="15"/>
      <c r="I2809" s="15"/>
      <c r="J2809" s="12">
        <f>OR(F2809&lt;&gt;0,G2809&lt;&gt;0,H2809&lt;&gt;0,I2809&lt;&gt;0)*(F2809 + (F2809 = 0))*(G2809 + (G2809 = 0))*(H2809 + (H2809 = 0))*(I2809 + (I2809 = 0))</f>
        <v>0</v>
      </c>
      <c r="K2809" s="11"/>
      <c r="L2809" s="11"/>
      <c r="M2809" s="11"/>
    </row>
    <row r="2810" spans="1:13" x14ac:dyDescent="0.2">
      <c r="A2810" s="11"/>
      <c r="B2810" s="11"/>
      <c r="C2810" s="11"/>
      <c r="D2810" s="30"/>
      <c r="E2810" s="11"/>
      <c r="F2810" s="11"/>
      <c r="G2810" s="11"/>
      <c r="H2810" s="11"/>
      <c r="I2810" s="11"/>
      <c r="J2810" s="16" t="s">
        <v>1736</v>
      </c>
      <c r="K2810" s="17">
        <f>SUM(J2807:J2809)*1</f>
        <v>49.39</v>
      </c>
      <c r="L2810" s="15">
        <v>9.9499999999999993</v>
      </c>
      <c r="M2810" s="17">
        <f>ROUND(K2810*L2810,2)</f>
        <v>491.43</v>
      </c>
    </row>
    <row r="2811" spans="1:13" ht="1" customHeight="1" x14ac:dyDescent="0.2">
      <c r="A2811" s="18"/>
      <c r="B2811" s="18"/>
      <c r="C2811" s="18"/>
      <c r="D2811" s="31"/>
      <c r="E2811" s="18"/>
      <c r="F2811" s="18"/>
      <c r="G2811" s="18"/>
      <c r="H2811" s="18"/>
      <c r="I2811" s="18"/>
      <c r="J2811" s="18"/>
      <c r="K2811" s="18"/>
      <c r="L2811" s="18"/>
      <c r="M2811" s="18"/>
    </row>
    <row r="2812" spans="1:13" x14ac:dyDescent="0.2">
      <c r="A2812" s="9" t="s">
        <v>1737</v>
      </c>
      <c r="B2812" s="10" t="s">
        <v>20</v>
      </c>
      <c r="C2812" s="10" t="s">
        <v>1111</v>
      </c>
      <c r="D2812" s="13" t="s">
        <v>1738</v>
      </c>
      <c r="E2812" s="11"/>
      <c r="F2812" s="11"/>
      <c r="G2812" s="11"/>
      <c r="H2812" s="11"/>
      <c r="I2812" s="11"/>
      <c r="J2812" s="11"/>
      <c r="K2812" s="12">
        <f>K2817</f>
        <v>49.39</v>
      </c>
      <c r="L2812" s="12">
        <f>L2817</f>
        <v>20.03</v>
      </c>
      <c r="M2812" s="12">
        <f>M2817</f>
        <v>989.28</v>
      </c>
    </row>
    <row r="2813" spans="1:13" ht="96" x14ac:dyDescent="0.2">
      <c r="A2813" s="11"/>
      <c r="B2813" s="11"/>
      <c r="C2813" s="11"/>
      <c r="D2813" s="13" t="s">
        <v>1739</v>
      </c>
      <c r="E2813" s="11"/>
      <c r="F2813" s="11"/>
      <c r="G2813" s="11"/>
      <c r="H2813" s="11"/>
      <c r="I2813" s="11"/>
      <c r="J2813" s="11"/>
      <c r="K2813" s="11"/>
      <c r="L2813" s="11"/>
      <c r="M2813" s="11"/>
    </row>
    <row r="2814" spans="1:13" x14ac:dyDescent="0.2">
      <c r="A2814" s="11"/>
      <c r="B2814" s="11"/>
      <c r="C2814" s="11"/>
      <c r="D2814" s="30"/>
      <c r="E2814" s="10" t="s">
        <v>1748</v>
      </c>
      <c r="F2814" s="14">
        <v>20.41</v>
      </c>
      <c r="G2814" s="15">
        <v>0</v>
      </c>
      <c r="H2814" s="15">
        <v>0</v>
      </c>
      <c r="I2814" s="15">
        <v>0</v>
      </c>
      <c r="J2814" s="12">
        <f>OR(F2814&lt;&gt;0,G2814&lt;&gt;0,H2814&lt;&gt;0,I2814&lt;&gt;0)*(F2814 + (F2814 = 0))*(G2814 + (G2814 = 0))*(H2814 + (H2814 = 0))*(I2814 + (I2814 = 0))</f>
        <v>20.41</v>
      </c>
      <c r="K2814" s="11"/>
      <c r="L2814" s="11"/>
      <c r="M2814" s="11"/>
    </row>
    <row r="2815" spans="1:13" x14ac:dyDescent="0.2">
      <c r="A2815" s="11"/>
      <c r="B2815" s="11"/>
      <c r="C2815" s="11"/>
      <c r="D2815" s="30"/>
      <c r="E2815" s="10" t="s">
        <v>1749</v>
      </c>
      <c r="F2815" s="14">
        <v>28.98</v>
      </c>
      <c r="G2815" s="15">
        <v>0</v>
      </c>
      <c r="H2815" s="15">
        <v>0</v>
      </c>
      <c r="I2815" s="15">
        <v>0</v>
      </c>
      <c r="J2815" s="12">
        <f>OR(F2815&lt;&gt;0,G2815&lt;&gt;0,H2815&lt;&gt;0,I2815&lt;&gt;0)*(F2815 + (F2815 = 0))*(G2815 + (G2815 = 0))*(H2815 + (H2815 = 0))*(I2815 + (I2815 = 0))</f>
        <v>28.98</v>
      </c>
      <c r="K2815" s="11"/>
      <c r="L2815" s="11"/>
      <c r="M2815" s="11"/>
    </row>
    <row r="2816" spans="1:13" x14ac:dyDescent="0.2">
      <c r="A2816" s="11"/>
      <c r="B2816" s="11"/>
      <c r="C2816" s="11"/>
      <c r="D2816" s="30"/>
      <c r="E2816" s="10" t="s">
        <v>15</v>
      </c>
      <c r="F2816" s="14"/>
      <c r="G2816" s="15"/>
      <c r="H2816" s="15"/>
      <c r="I2816" s="15"/>
      <c r="J2816" s="12">
        <f>OR(F2816&lt;&gt;0,G2816&lt;&gt;0,H2816&lt;&gt;0,I2816&lt;&gt;0)*(F2816 + (F2816 = 0))*(G2816 + (G2816 = 0))*(H2816 + (H2816 = 0))*(I2816 + (I2816 = 0))</f>
        <v>0</v>
      </c>
      <c r="K2816" s="11"/>
      <c r="L2816" s="11"/>
      <c r="M2816" s="11"/>
    </row>
    <row r="2817" spans="1:13" x14ac:dyDescent="0.2">
      <c r="A2817" s="11"/>
      <c r="B2817" s="11"/>
      <c r="C2817" s="11"/>
      <c r="D2817" s="30"/>
      <c r="E2817" s="11"/>
      <c r="F2817" s="11"/>
      <c r="G2817" s="11"/>
      <c r="H2817" s="11"/>
      <c r="I2817" s="11"/>
      <c r="J2817" s="16" t="s">
        <v>1740</v>
      </c>
      <c r="K2817" s="17">
        <f>SUM(J2814:J2816)*1</f>
        <v>49.39</v>
      </c>
      <c r="L2817" s="15">
        <v>20.03</v>
      </c>
      <c r="M2817" s="17">
        <f>ROUND(K2817*L2817,2)</f>
        <v>989.28</v>
      </c>
    </row>
    <row r="2818" spans="1:13" ht="1" customHeight="1" x14ac:dyDescent="0.2">
      <c r="A2818" s="18"/>
      <c r="B2818" s="18"/>
      <c r="C2818" s="18"/>
      <c r="D2818" s="31"/>
      <c r="E2818" s="18"/>
      <c r="F2818" s="18"/>
      <c r="G2818" s="18"/>
      <c r="H2818" s="18"/>
      <c r="I2818" s="18"/>
      <c r="J2818" s="18"/>
      <c r="K2818" s="18"/>
      <c r="L2818" s="18"/>
      <c r="M2818" s="18"/>
    </row>
    <row r="2819" spans="1:13" x14ac:dyDescent="0.2">
      <c r="A2819" s="9" t="s">
        <v>1750</v>
      </c>
      <c r="B2819" s="10" t="s">
        <v>20</v>
      </c>
      <c r="C2819" s="10" t="s">
        <v>1111</v>
      </c>
      <c r="D2819" s="13" t="s">
        <v>1751</v>
      </c>
      <c r="E2819" s="11"/>
      <c r="F2819" s="11"/>
      <c r="G2819" s="11"/>
      <c r="H2819" s="11"/>
      <c r="I2819" s="11"/>
      <c r="J2819" s="11"/>
      <c r="K2819" s="12">
        <f>K2824</f>
        <v>49.39</v>
      </c>
      <c r="L2819" s="12">
        <f>L2824</f>
        <v>87.58</v>
      </c>
      <c r="M2819" s="12">
        <f>M2824</f>
        <v>4325.58</v>
      </c>
    </row>
    <row r="2820" spans="1:13" ht="192" x14ac:dyDescent="0.2">
      <c r="A2820" s="11"/>
      <c r="B2820" s="11"/>
      <c r="C2820" s="11"/>
      <c r="D2820" s="13" t="s">
        <v>1752</v>
      </c>
      <c r="E2820" s="11"/>
      <c r="F2820" s="11"/>
      <c r="G2820" s="11"/>
      <c r="H2820" s="11"/>
      <c r="I2820" s="11"/>
      <c r="J2820" s="11"/>
      <c r="K2820" s="11"/>
      <c r="L2820" s="11"/>
      <c r="M2820" s="11"/>
    </row>
    <row r="2821" spans="1:13" x14ac:dyDescent="0.2">
      <c r="A2821" s="11"/>
      <c r="B2821" s="11"/>
      <c r="C2821" s="11"/>
      <c r="D2821" s="30"/>
      <c r="E2821" s="10" t="s">
        <v>1748</v>
      </c>
      <c r="F2821" s="14">
        <v>20.41</v>
      </c>
      <c r="G2821" s="15">
        <v>0</v>
      </c>
      <c r="H2821" s="15">
        <v>0</v>
      </c>
      <c r="I2821" s="15">
        <v>0</v>
      </c>
      <c r="J2821" s="12">
        <f>OR(F2821&lt;&gt;0,G2821&lt;&gt;0,H2821&lt;&gt;0,I2821&lt;&gt;0)*(F2821 + (F2821 = 0))*(G2821 + (G2821 = 0))*(H2821 + (H2821 = 0))*(I2821 + (I2821 = 0))</f>
        <v>20.41</v>
      </c>
      <c r="K2821" s="11"/>
      <c r="L2821" s="11"/>
      <c r="M2821" s="11"/>
    </row>
    <row r="2822" spans="1:13" x14ac:dyDescent="0.2">
      <c r="A2822" s="11"/>
      <c r="B2822" s="11"/>
      <c r="C2822" s="11"/>
      <c r="D2822" s="30"/>
      <c r="E2822" s="10" t="s">
        <v>1749</v>
      </c>
      <c r="F2822" s="14">
        <v>28.98</v>
      </c>
      <c r="G2822" s="15">
        <v>0</v>
      </c>
      <c r="H2822" s="15">
        <v>0</v>
      </c>
      <c r="I2822" s="15">
        <v>0</v>
      </c>
      <c r="J2822" s="12">
        <f>OR(F2822&lt;&gt;0,G2822&lt;&gt;0,H2822&lt;&gt;0,I2822&lt;&gt;0)*(F2822 + (F2822 = 0))*(G2822 + (G2822 = 0))*(H2822 + (H2822 = 0))*(I2822 + (I2822 = 0))</f>
        <v>28.98</v>
      </c>
      <c r="K2822" s="11"/>
      <c r="L2822" s="11"/>
      <c r="M2822" s="11"/>
    </row>
    <row r="2823" spans="1:13" x14ac:dyDescent="0.2">
      <c r="A2823" s="11"/>
      <c r="B2823" s="11"/>
      <c r="C2823" s="11"/>
      <c r="D2823" s="30"/>
      <c r="E2823" s="10" t="s">
        <v>15</v>
      </c>
      <c r="F2823" s="14"/>
      <c r="G2823" s="15"/>
      <c r="H2823" s="15"/>
      <c r="I2823" s="15"/>
      <c r="J2823" s="12">
        <f>OR(F2823&lt;&gt;0,G2823&lt;&gt;0,H2823&lt;&gt;0,I2823&lt;&gt;0)*(F2823 + (F2823 = 0))*(G2823 + (G2823 = 0))*(H2823 + (H2823 = 0))*(I2823 + (I2823 = 0))</f>
        <v>0</v>
      </c>
      <c r="K2823" s="11"/>
      <c r="L2823" s="11"/>
      <c r="M2823" s="11"/>
    </row>
    <row r="2824" spans="1:13" x14ac:dyDescent="0.2">
      <c r="A2824" s="11"/>
      <c r="B2824" s="11"/>
      <c r="C2824" s="11"/>
      <c r="D2824" s="30"/>
      <c r="E2824" s="11"/>
      <c r="F2824" s="11"/>
      <c r="G2824" s="11"/>
      <c r="H2824" s="11"/>
      <c r="I2824" s="11"/>
      <c r="J2824" s="16" t="s">
        <v>1753</v>
      </c>
      <c r="K2824" s="17">
        <f>SUM(J2821:J2823)*1</f>
        <v>49.39</v>
      </c>
      <c r="L2824" s="15">
        <v>87.58</v>
      </c>
      <c r="M2824" s="17">
        <f>ROUND(K2824*L2824,2)</f>
        <v>4325.58</v>
      </c>
    </row>
    <row r="2825" spans="1:13" ht="1" customHeight="1" x14ac:dyDescent="0.2">
      <c r="A2825" s="18"/>
      <c r="B2825" s="18"/>
      <c r="C2825" s="18"/>
      <c r="D2825" s="31"/>
      <c r="E2825" s="18"/>
      <c r="F2825" s="18"/>
      <c r="G2825" s="18"/>
      <c r="H2825" s="18"/>
      <c r="I2825" s="18"/>
      <c r="J2825" s="18"/>
      <c r="K2825" s="18"/>
      <c r="L2825" s="18"/>
      <c r="M2825" s="18"/>
    </row>
    <row r="2826" spans="1:13" x14ac:dyDescent="0.2">
      <c r="A2826" s="11"/>
      <c r="B2826" s="11"/>
      <c r="C2826" s="11"/>
      <c r="D2826" s="30"/>
      <c r="E2826" s="11"/>
      <c r="F2826" s="11"/>
      <c r="G2826" s="11"/>
      <c r="H2826" s="11"/>
      <c r="I2826" s="11"/>
      <c r="J2826" s="16" t="s">
        <v>1754</v>
      </c>
      <c r="K2826" s="15">
        <v>1</v>
      </c>
      <c r="L2826" s="17">
        <f>M2805+M2812+M2819</f>
        <v>5806.29</v>
      </c>
      <c r="M2826" s="17">
        <f>ROUND(K2826*L2826,2)</f>
        <v>5806.29</v>
      </c>
    </row>
    <row r="2827" spans="1:13" ht="1" customHeight="1" x14ac:dyDescent="0.2">
      <c r="A2827" s="18"/>
      <c r="B2827" s="18"/>
      <c r="C2827" s="18"/>
      <c r="D2827" s="31"/>
      <c r="E2827" s="18"/>
      <c r="F2827" s="18"/>
      <c r="G2827" s="18"/>
      <c r="H2827" s="18"/>
      <c r="I2827" s="18"/>
      <c r="J2827" s="18"/>
      <c r="K2827" s="18"/>
      <c r="L2827" s="18"/>
      <c r="M2827" s="18"/>
    </row>
    <row r="2828" spans="1:13" x14ac:dyDescent="0.2">
      <c r="A2828" s="22" t="s">
        <v>1755</v>
      </c>
      <c r="B2828" s="22" t="s">
        <v>14</v>
      </c>
      <c r="C2828" s="22" t="s">
        <v>15</v>
      </c>
      <c r="D2828" s="33" t="s">
        <v>1756</v>
      </c>
      <c r="E2828" s="23"/>
      <c r="F2828" s="23"/>
      <c r="G2828" s="23"/>
      <c r="H2828" s="23"/>
      <c r="I2828" s="23"/>
      <c r="J2828" s="23"/>
      <c r="K2828" s="24">
        <f>K2860</f>
        <v>1</v>
      </c>
      <c r="L2828" s="24">
        <f>L2860</f>
        <v>13085.51</v>
      </c>
      <c r="M2828" s="24">
        <f>M2860</f>
        <v>13085.51</v>
      </c>
    </row>
    <row r="2829" spans="1:13" x14ac:dyDescent="0.2">
      <c r="A2829" s="9" t="s">
        <v>1732</v>
      </c>
      <c r="B2829" s="10" t="s">
        <v>20</v>
      </c>
      <c r="C2829" s="10" t="s">
        <v>92</v>
      </c>
      <c r="D2829" s="13" t="s">
        <v>1733</v>
      </c>
      <c r="E2829" s="11"/>
      <c r="F2829" s="11"/>
      <c r="G2829" s="11"/>
      <c r="H2829" s="11"/>
      <c r="I2829" s="11"/>
      <c r="J2829" s="11"/>
      <c r="K2829" s="12">
        <f>K2833</f>
        <v>106.4</v>
      </c>
      <c r="L2829" s="12">
        <f>L2833</f>
        <v>9.9499999999999993</v>
      </c>
      <c r="M2829" s="12">
        <f>M2833</f>
        <v>1058.68</v>
      </c>
    </row>
    <row r="2830" spans="1:13" ht="48" x14ac:dyDescent="0.2">
      <c r="A2830" s="11"/>
      <c r="B2830" s="11"/>
      <c r="C2830" s="11"/>
      <c r="D2830" s="13" t="s">
        <v>1570</v>
      </c>
      <c r="E2830" s="11"/>
      <c r="F2830" s="11"/>
      <c r="G2830" s="11"/>
      <c r="H2830" s="11"/>
      <c r="I2830" s="11"/>
      <c r="J2830" s="11"/>
      <c r="K2830" s="11"/>
      <c r="L2830" s="11"/>
      <c r="M2830" s="11"/>
    </row>
    <row r="2831" spans="1:13" x14ac:dyDescent="0.2">
      <c r="A2831" s="11"/>
      <c r="B2831" s="11"/>
      <c r="C2831" s="11"/>
      <c r="D2831" s="30"/>
      <c r="E2831" s="10" t="s">
        <v>1757</v>
      </c>
      <c r="F2831" s="14">
        <v>106.4</v>
      </c>
      <c r="G2831" s="15">
        <v>0</v>
      </c>
      <c r="H2831" s="15">
        <v>0</v>
      </c>
      <c r="I2831" s="15">
        <v>0</v>
      </c>
      <c r="J2831" s="12">
        <f>OR(F2831&lt;&gt;0,G2831&lt;&gt;0,H2831&lt;&gt;0,I2831&lt;&gt;0)*(F2831 + (F2831 = 0))*(G2831 + (G2831 = 0))*(H2831 + (H2831 = 0))*(I2831 + (I2831 = 0))</f>
        <v>106.4</v>
      </c>
      <c r="K2831" s="11"/>
      <c r="L2831" s="11"/>
      <c r="M2831" s="11"/>
    </row>
    <row r="2832" spans="1:13" x14ac:dyDescent="0.2">
      <c r="A2832" s="11"/>
      <c r="B2832" s="11"/>
      <c r="C2832" s="11"/>
      <c r="D2832" s="30"/>
      <c r="E2832" s="10" t="s">
        <v>15</v>
      </c>
      <c r="F2832" s="14"/>
      <c r="G2832" s="15"/>
      <c r="H2832" s="15"/>
      <c r="I2832" s="15"/>
      <c r="J2832" s="12">
        <f>OR(F2832&lt;&gt;0,G2832&lt;&gt;0,H2832&lt;&gt;0,I2832&lt;&gt;0)*(F2832 + (F2832 = 0))*(G2832 + (G2832 = 0))*(H2832 + (H2832 = 0))*(I2832 + (I2832 = 0))</f>
        <v>0</v>
      </c>
      <c r="K2832" s="11"/>
      <c r="L2832" s="11"/>
      <c r="M2832" s="11"/>
    </row>
    <row r="2833" spans="1:13" x14ac:dyDescent="0.2">
      <c r="A2833" s="11"/>
      <c r="B2833" s="11"/>
      <c r="C2833" s="11"/>
      <c r="D2833" s="30"/>
      <c r="E2833" s="11"/>
      <c r="F2833" s="11"/>
      <c r="G2833" s="11"/>
      <c r="H2833" s="11"/>
      <c r="I2833" s="11"/>
      <c r="J2833" s="16" t="s">
        <v>1736</v>
      </c>
      <c r="K2833" s="17">
        <f>SUM(J2831:J2832)*1</f>
        <v>106.4</v>
      </c>
      <c r="L2833" s="15">
        <v>9.9499999999999993</v>
      </c>
      <c r="M2833" s="17">
        <f>ROUND(K2833*L2833,2)</f>
        <v>1058.68</v>
      </c>
    </row>
    <row r="2834" spans="1:13" ht="1" customHeight="1" x14ac:dyDescent="0.2">
      <c r="A2834" s="18"/>
      <c r="B2834" s="18"/>
      <c r="C2834" s="18"/>
      <c r="D2834" s="31"/>
      <c r="E2834" s="18"/>
      <c r="F2834" s="18"/>
      <c r="G2834" s="18"/>
      <c r="H2834" s="18"/>
      <c r="I2834" s="18"/>
      <c r="J2834" s="18"/>
      <c r="K2834" s="18"/>
      <c r="L2834" s="18"/>
      <c r="M2834" s="18"/>
    </row>
    <row r="2835" spans="1:13" x14ac:dyDescent="0.2">
      <c r="A2835" s="9" t="s">
        <v>1758</v>
      </c>
      <c r="B2835" s="10" t="s">
        <v>20</v>
      </c>
      <c r="C2835" s="10" t="s">
        <v>1111</v>
      </c>
      <c r="D2835" s="13" t="s">
        <v>1759</v>
      </c>
      <c r="E2835" s="11"/>
      <c r="F2835" s="11"/>
      <c r="G2835" s="11"/>
      <c r="H2835" s="11"/>
      <c r="I2835" s="11"/>
      <c r="J2835" s="11"/>
      <c r="K2835" s="12">
        <f>K2839</f>
        <v>106.4</v>
      </c>
      <c r="L2835" s="12">
        <f>L2839</f>
        <v>28.01</v>
      </c>
      <c r="M2835" s="12">
        <f>M2839</f>
        <v>2980.26</v>
      </c>
    </row>
    <row r="2836" spans="1:13" ht="108" x14ac:dyDescent="0.2">
      <c r="A2836" s="11"/>
      <c r="B2836" s="11"/>
      <c r="C2836" s="11"/>
      <c r="D2836" s="13" t="s">
        <v>1760</v>
      </c>
      <c r="E2836" s="11"/>
      <c r="F2836" s="11"/>
      <c r="G2836" s="11"/>
      <c r="H2836" s="11"/>
      <c r="I2836" s="11"/>
      <c r="J2836" s="11"/>
      <c r="K2836" s="11"/>
      <c r="L2836" s="11"/>
      <c r="M2836" s="11"/>
    </row>
    <row r="2837" spans="1:13" x14ac:dyDescent="0.2">
      <c r="A2837" s="11"/>
      <c r="B2837" s="11"/>
      <c r="C2837" s="11"/>
      <c r="D2837" s="30"/>
      <c r="E2837" s="10" t="s">
        <v>1757</v>
      </c>
      <c r="F2837" s="14">
        <v>106.4</v>
      </c>
      <c r="G2837" s="15">
        <v>0</v>
      </c>
      <c r="H2837" s="15">
        <v>0</v>
      </c>
      <c r="I2837" s="15">
        <v>0</v>
      </c>
      <c r="J2837" s="12">
        <f>OR(F2837&lt;&gt;0,G2837&lt;&gt;0,H2837&lt;&gt;0,I2837&lt;&gt;0)*(F2837 + (F2837 = 0))*(G2837 + (G2837 = 0))*(H2837 + (H2837 = 0))*(I2837 + (I2837 = 0))</f>
        <v>106.4</v>
      </c>
      <c r="K2837" s="11"/>
      <c r="L2837" s="11"/>
      <c r="M2837" s="11"/>
    </row>
    <row r="2838" spans="1:13" x14ac:dyDescent="0.2">
      <c r="A2838" s="11"/>
      <c r="B2838" s="11"/>
      <c r="C2838" s="11"/>
      <c r="D2838" s="30"/>
      <c r="E2838" s="10" t="s">
        <v>15</v>
      </c>
      <c r="F2838" s="14"/>
      <c r="G2838" s="15"/>
      <c r="H2838" s="15"/>
      <c r="I2838" s="15"/>
      <c r="J2838" s="12">
        <f>OR(F2838&lt;&gt;0,G2838&lt;&gt;0,H2838&lt;&gt;0,I2838&lt;&gt;0)*(F2838 + (F2838 = 0))*(G2838 + (G2838 = 0))*(H2838 + (H2838 = 0))*(I2838 + (I2838 = 0))</f>
        <v>0</v>
      </c>
      <c r="K2838" s="11"/>
      <c r="L2838" s="11"/>
      <c r="M2838" s="11"/>
    </row>
    <row r="2839" spans="1:13" x14ac:dyDescent="0.2">
      <c r="A2839" s="11"/>
      <c r="B2839" s="11"/>
      <c r="C2839" s="11"/>
      <c r="D2839" s="30"/>
      <c r="E2839" s="11"/>
      <c r="F2839" s="11"/>
      <c r="G2839" s="11"/>
      <c r="H2839" s="11"/>
      <c r="I2839" s="11"/>
      <c r="J2839" s="16" t="s">
        <v>1761</v>
      </c>
      <c r="K2839" s="17">
        <f>SUM(J2837:J2838)*1</f>
        <v>106.4</v>
      </c>
      <c r="L2839" s="15">
        <v>28.01</v>
      </c>
      <c r="M2839" s="17">
        <f>ROUND(K2839*L2839,2)</f>
        <v>2980.26</v>
      </c>
    </row>
    <row r="2840" spans="1:13" ht="1" customHeight="1" x14ac:dyDescent="0.2">
      <c r="A2840" s="18"/>
      <c r="B2840" s="18"/>
      <c r="C2840" s="18"/>
      <c r="D2840" s="31"/>
      <c r="E2840" s="18"/>
      <c r="F2840" s="18"/>
      <c r="G2840" s="18"/>
      <c r="H2840" s="18"/>
      <c r="I2840" s="18"/>
      <c r="J2840" s="18"/>
      <c r="K2840" s="18"/>
      <c r="L2840" s="18"/>
      <c r="M2840" s="18"/>
    </row>
    <row r="2841" spans="1:13" x14ac:dyDescent="0.2">
      <c r="A2841" s="9" t="s">
        <v>1762</v>
      </c>
      <c r="B2841" s="10" t="s">
        <v>20</v>
      </c>
      <c r="C2841" s="10" t="s">
        <v>1111</v>
      </c>
      <c r="D2841" s="13" t="s">
        <v>1763</v>
      </c>
      <c r="E2841" s="11"/>
      <c r="F2841" s="11"/>
      <c r="G2841" s="11"/>
      <c r="H2841" s="11"/>
      <c r="I2841" s="11"/>
      <c r="J2841" s="11"/>
      <c r="K2841" s="12">
        <f>K2845</f>
        <v>106.4</v>
      </c>
      <c r="L2841" s="12">
        <f>L2845</f>
        <v>75.56</v>
      </c>
      <c r="M2841" s="12">
        <f>M2845</f>
        <v>8039.58</v>
      </c>
    </row>
    <row r="2842" spans="1:13" ht="216" x14ac:dyDescent="0.2">
      <c r="A2842" s="11"/>
      <c r="B2842" s="11"/>
      <c r="C2842" s="11"/>
      <c r="D2842" s="13" t="s">
        <v>1764</v>
      </c>
      <c r="E2842" s="11"/>
      <c r="F2842" s="11"/>
      <c r="G2842" s="11"/>
      <c r="H2842" s="11"/>
      <c r="I2842" s="11"/>
      <c r="J2842" s="11"/>
      <c r="K2842" s="11"/>
      <c r="L2842" s="11"/>
      <c r="M2842" s="11"/>
    </row>
    <row r="2843" spans="1:13" x14ac:dyDescent="0.2">
      <c r="A2843" s="11"/>
      <c r="B2843" s="11"/>
      <c r="C2843" s="11"/>
      <c r="D2843" s="30"/>
      <c r="E2843" s="10" t="s">
        <v>1757</v>
      </c>
      <c r="F2843" s="14">
        <v>106.4</v>
      </c>
      <c r="G2843" s="15">
        <v>0</v>
      </c>
      <c r="H2843" s="15">
        <v>0</v>
      </c>
      <c r="I2843" s="15">
        <v>0</v>
      </c>
      <c r="J2843" s="12">
        <f>OR(F2843&lt;&gt;0,G2843&lt;&gt;0,H2843&lt;&gt;0,I2843&lt;&gt;0)*(F2843 + (F2843 = 0))*(G2843 + (G2843 = 0))*(H2843 + (H2843 = 0))*(I2843 + (I2843 = 0))</f>
        <v>106.4</v>
      </c>
      <c r="K2843" s="11"/>
      <c r="L2843" s="11"/>
      <c r="M2843" s="11"/>
    </row>
    <row r="2844" spans="1:13" x14ac:dyDescent="0.2">
      <c r="A2844" s="11"/>
      <c r="B2844" s="11"/>
      <c r="C2844" s="11"/>
      <c r="D2844" s="30"/>
      <c r="E2844" s="10" t="s">
        <v>15</v>
      </c>
      <c r="F2844" s="14"/>
      <c r="G2844" s="15"/>
      <c r="H2844" s="15"/>
      <c r="I2844" s="15"/>
      <c r="J2844" s="12">
        <f>OR(F2844&lt;&gt;0,G2844&lt;&gt;0,H2844&lt;&gt;0,I2844&lt;&gt;0)*(F2844 + (F2844 = 0))*(G2844 + (G2844 = 0))*(H2844 + (H2844 = 0))*(I2844 + (I2844 = 0))</f>
        <v>0</v>
      </c>
      <c r="K2844" s="11"/>
      <c r="L2844" s="11"/>
      <c r="M2844" s="11"/>
    </row>
    <row r="2845" spans="1:13" x14ac:dyDescent="0.2">
      <c r="A2845" s="11"/>
      <c r="B2845" s="11"/>
      <c r="C2845" s="11"/>
      <c r="D2845" s="30"/>
      <c r="E2845" s="11"/>
      <c r="F2845" s="11"/>
      <c r="G2845" s="11"/>
      <c r="H2845" s="11"/>
      <c r="I2845" s="11"/>
      <c r="J2845" s="16" t="s">
        <v>1765</v>
      </c>
      <c r="K2845" s="17">
        <f>SUM(J2843:J2844)*1</f>
        <v>106.4</v>
      </c>
      <c r="L2845" s="15">
        <v>75.56</v>
      </c>
      <c r="M2845" s="17">
        <f>ROUND(K2845*L2845,2)</f>
        <v>8039.58</v>
      </c>
    </row>
    <row r="2846" spans="1:13" ht="1" customHeight="1" x14ac:dyDescent="0.2">
      <c r="A2846" s="18"/>
      <c r="B2846" s="18"/>
      <c r="C2846" s="18"/>
      <c r="D2846" s="31"/>
      <c r="E2846" s="18"/>
      <c r="F2846" s="18"/>
      <c r="G2846" s="18"/>
      <c r="H2846" s="18"/>
      <c r="I2846" s="18"/>
      <c r="J2846" s="18"/>
      <c r="K2846" s="18"/>
      <c r="L2846" s="18"/>
      <c r="M2846" s="18"/>
    </row>
    <row r="2847" spans="1:13" x14ac:dyDescent="0.2">
      <c r="A2847" s="9" t="s">
        <v>1590</v>
      </c>
      <c r="B2847" s="10" t="s">
        <v>20</v>
      </c>
      <c r="C2847" s="10" t="s">
        <v>160</v>
      </c>
      <c r="D2847" s="13" t="s">
        <v>1591</v>
      </c>
      <c r="E2847" s="11"/>
      <c r="F2847" s="11"/>
      <c r="G2847" s="11"/>
      <c r="H2847" s="11"/>
      <c r="I2847" s="11"/>
      <c r="J2847" s="11"/>
      <c r="K2847" s="12">
        <f>K2852</f>
        <v>48.9</v>
      </c>
      <c r="L2847" s="12">
        <f>L2852</f>
        <v>19.899999999999999</v>
      </c>
      <c r="M2847" s="12">
        <f>M2852</f>
        <v>973.11</v>
      </c>
    </row>
    <row r="2848" spans="1:13" ht="144" x14ac:dyDescent="0.2">
      <c r="A2848" s="11"/>
      <c r="B2848" s="11"/>
      <c r="C2848" s="11"/>
      <c r="D2848" s="13" t="s">
        <v>1592</v>
      </c>
      <c r="E2848" s="11"/>
      <c r="F2848" s="11"/>
      <c r="G2848" s="11"/>
      <c r="H2848" s="11"/>
      <c r="I2848" s="11"/>
      <c r="J2848" s="11"/>
      <c r="K2848" s="11"/>
      <c r="L2848" s="11"/>
      <c r="M2848" s="11"/>
    </row>
    <row r="2849" spans="1:13" x14ac:dyDescent="0.2">
      <c r="A2849" s="11"/>
      <c r="B2849" s="11"/>
      <c r="C2849" s="11"/>
      <c r="D2849" s="30"/>
      <c r="E2849" s="10" t="s">
        <v>1593</v>
      </c>
      <c r="F2849" s="14">
        <v>1</v>
      </c>
      <c r="G2849" s="15">
        <v>43.5</v>
      </c>
      <c r="H2849" s="15">
        <v>0</v>
      </c>
      <c r="I2849" s="15">
        <v>0</v>
      </c>
      <c r="J2849" s="12">
        <f>OR(F2849&lt;&gt;0,G2849&lt;&gt;0,H2849&lt;&gt;0,I2849&lt;&gt;0)*(F2849 + (F2849 = 0))*(G2849 + (G2849 = 0))*(H2849 + (H2849 = 0))*(I2849 + (I2849 = 0))</f>
        <v>43.5</v>
      </c>
      <c r="K2849" s="11"/>
      <c r="L2849" s="11"/>
      <c r="M2849" s="11"/>
    </row>
    <row r="2850" spans="1:13" x14ac:dyDescent="0.2">
      <c r="A2850" s="11"/>
      <c r="B2850" s="11"/>
      <c r="C2850" s="11"/>
      <c r="D2850" s="30"/>
      <c r="E2850" s="10" t="s">
        <v>1766</v>
      </c>
      <c r="F2850" s="14">
        <v>3</v>
      </c>
      <c r="G2850" s="15">
        <v>1.8</v>
      </c>
      <c r="H2850" s="15">
        <v>0</v>
      </c>
      <c r="I2850" s="15">
        <v>0</v>
      </c>
      <c r="J2850" s="12">
        <f>OR(F2850&lt;&gt;0,G2850&lt;&gt;0,H2850&lt;&gt;0,I2850&lt;&gt;0)*(F2850 + (F2850 = 0))*(G2850 + (G2850 = 0))*(H2850 + (H2850 = 0))*(I2850 + (I2850 = 0))</f>
        <v>5.4</v>
      </c>
      <c r="K2850" s="11"/>
      <c r="L2850" s="11"/>
      <c r="M2850" s="11"/>
    </row>
    <row r="2851" spans="1:13" x14ac:dyDescent="0.2">
      <c r="A2851" s="11"/>
      <c r="B2851" s="11"/>
      <c r="C2851" s="11"/>
      <c r="D2851" s="30"/>
      <c r="E2851" s="10" t="s">
        <v>15</v>
      </c>
      <c r="F2851" s="14"/>
      <c r="G2851" s="15"/>
      <c r="H2851" s="15"/>
      <c r="I2851" s="15"/>
      <c r="J2851" s="12">
        <f>OR(F2851&lt;&gt;0,G2851&lt;&gt;0,H2851&lt;&gt;0,I2851&lt;&gt;0)*(F2851 + (F2851 = 0))*(G2851 + (G2851 = 0))*(H2851 + (H2851 = 0))*(I2851 + (I2851 = 0))</f>
        <v>0</v>
      </c>
      <c r="K2851" s="11"/>
      <c r="L2851" s="11"/>
      <c r="M2851" s="11"/>
    </row>
    <row r="2852" spans="1:13" x14ac:dyDescent="0.2">
      <c r="A2852" s="11"/>
      <c r="B2852" s="11"/>
      <c r="C2852" s="11"/>
      <c r="D2852" s="30"/>
      <c r="E2852" s="11"/>
      <c r="F2852" s="11"/>
      <c r="G2852" s="11"/>
      <c r="H2852" s="11"/>
      <c r="I2852" s="11"/>
      <c r="J2852" s="16" t="s">
        <v>1595</v>
      </c>
      <c r="K2852" s="17">
        <f>SUM(J2849:J2851)*1</f>
        <v>48.9</v>
      </c>
      <c r="L2852" s="15">
        <v>19.899999999999999</v>
      </c>
      <c r="M2852" s="17">
        <f>ROUND(K2852*L2852,2)</f>
        <v>973.11</v>
      </c>
    </row>
    <row r="2853" spans="1:13" ht="1" customHeight="1" x14ac:dyDescent="0.2">
      <c r="A2853" s="18"/>
      <c r="B2853" s="18"/>
      <c r="C2853" s="18"/>
      <c r="D2853" s="31"/>
      <c r="E2853" s="18"/>
      <c r="F2853" s="18"/>
      <c r="G2853" s="18"/>
      <c r="H2853" s="18"/>
      <c r="I2853" s="18"/>
      <c r="J2853" s="18"/>
      <c r="K2853" s="18"/>
      <c r="L2853" s="18"/>
      <c r="M2853" s="18"/>
    </row>
    <row r="2854" spans="1:13" x14ac:dyDescent="0.2">
      <c r="A2854" s="9" t="s">
        <v>1585</v>
      </c>
      <c r="B2854" s="10" t="s">
        <v>20</v>
      </c>
      <c r="C2854" s="10" t="s">
        <v>160</v>
      </c>
      <c r="D2854" s="13" t="s">
        <v>1586</v>
      </c>
      <c r="E2854" s="11"/>
      <c r="F2854" s="11"/>
      <c r="G2854" s="11"/>
      <c r="H2854" s="11"/>
      <c r="I2854" s="11"/>
      <c r="J2854" s="11"/>
      <c r="K2854" s="12">
        <f>K2858</f>
        <v>1</v>
      </c>
      <c r="L2854" s="12">
        <f>L2858</f>
        <v>33.880000000000003</v>
      </c>
      <c r="M2854" s="12">
        <f>M2858</f>
        <v>33.880000000000003</v>
      </c>
    </row>
    <row r="2855" spans="1:13" ht="108" x14ac:dyDescent="0.2">
      <c r="A2855" s="11"/>
      <c r="B2855" s="11"/>
      <c r="C2855" s="11"/>
      <c r="D2855" s="13" t="s">
        <v>1587</v>
      </c>
      <c r="E2855" s="11"/>
      <c r="F2855" s="11"/>
      <c r="G2855" s="11"/>
      <c r="H2855" s="11"/>
      <c r="I2855" s="11"/>
      <c r="J2855" s="11"/>
      <c r="K2855" s="11"/>
      <c r="L2855" s="11"/>
      <c r="M2855" s="11"/>
    </row>
    <row r="2856" spans="1:13" x14ac:dyDescent="0.2">
      <c r="A2856" s="11"/>
      <c r="B2856" s="11"/>
      <c r="C2856" s="11"/>
      <c r="D2856" s="30"/>
      <c r="E2856" s="10" t="s">
        <v>1588</v>
      </c>
      <c r="F2856" s="14">
        <v>1</v>
      </c>
      <c r="G2856" s="15">
        <v>1</v>
      </c>
      <c r="H2856" s="15">
        <v>0</v>
      </c>
      <c r="I2856" s="15">
        <v>0</v>
      </c>
      <c r="J2856" s="12">
        <f>OR(F2856&lt;&gt;0,G2856&lt;&gt;0,H2856&lt;&gt;0,I2856&lt;&gt;0)*(F2856 + (F2856 = 0))*(G2856 + (G2856 = 0))*(H2856 + (H2856 = 0))*(I2856 + (I2856 = 0))</f>
        <v>1</v>
      </c>
      <c r="K2856" s="11"/>
      <c r="L2856" s="11"/>
      <c r="M2856" s="11"/>
    </row>
    <row r="2857" spans="1:13" x14ac:dyDescent="0.2">
      <c r="A2857" s="11"/>
      <c r="B2857" s="11"/>
      <c r="C2857" s="11"/>
      <c r="D2857" s="30"/>
      <c r="E2857" s="10" t="s">
        <v>15</v>
      </c>
      <c r="F2857" s="14"/>
      <c r="G2857" s="15"/>
      <c r="H2857" s="15"/>
      <c r="I2857" s="15"/>
      <c r="J2857" s="12">
        <f>OR(F2857&lt;&gt;0,G2857&lt;&gt;0,H2857&lt;&gt;0,I2857&lt;&gt;0)*(F2857 + (F2857 = 0))*(G2857 + (G2857 = 0))*(H2857 + (H2857 = 0))*(I2857 + (I2857 = 0))</f>
        <v>0</v>
      </c>
      <c r="K2857" s="11"/>
      <c r="L2857" s="11"/>
      <c r="M2857" s="11"/>
    </row>
    <row r="2858" spans="1:13" x14ac:dyDescent="0.2">
      <c r="A2858" s="11"/>
      <c r="B2858" s="11"/>
      <c r="C2858" s="11"/>
      <c r="D2858" s="30"/>
      <c r="E2858" s="11"/>
      <c r="F2858" s="11"/>
      <c r="G2858" s="11"/>
      <c r="H2858" s="11"/>
      <c r="I2858" s="11"/>
      <c r="J2858" s="16" t="s">
        <v>1589</v>
      </c>
      <c r="K2858" s="17">
        <f>SUM(J2856:J2857)*1</f>
        <v>1</v>
      </c>
      <c r="L2858" s="15">
        <v>33.880000000000003</v>
      </c>
      <c r="M2858" s="17">
        <f>ROUND(K2858*L2858,2)</f>
        <v>33.880000000000003</v>
      </c>
    </row>
    <row r="2859" spans="1:13" ht="1" customHeight="1" x14ac:dyDescent="0.2">
      <c r="A2859" s="18"/>
      <c r="B2859" s="18"/>
      <c r="C2859" s="18"/>
      <c r="D2859" s="31"/>
      <c r="E2859" s="18"/>
      <c r="F2859" s="18"/>
      <c r="G2859" s="18"/>
      <c r="H2859" s="18"/>
      <c r="I2859" s="18"/>
      <c r="J2859" s="18"/>
      <c r="K2859" s="18"/>
      <c r="L2859" s="18"/>
      <c r="M2859" s="18"/>
    </row>
    <row r="2860" spans="1:13" x14ac:dyDescent="0.2">
      <c r="A2860" s="11"/>
      <c r="B2860" s="11"/>
      <c r="C2860" s="11"/>
      <c r="D2860" s="30"/>
      <c r="E2860" s="11"/>
      <c r="F2860" s="11"/>
      <c r="G2860" s="11"/>
      <c r="H2860" s="11"/>
      <c r="I2860" s="11"/>
      <c r="J2860" s="16" t="s">
        <v>1767</v>
      </c>
      <c r="K2860" s="15">
        <v>1</v>
      </c>
      <c r="L2860" s="17">
        <f>M2829+M2835+M2841+M2847+M2854</f>
        <v>13085.51</v>
      </c>
      <c r="M2860" s="17">
        <f>ROUND(K2860*L2860,2)</f>
        <v>13085.51</v>
      </c>
    </row>
    <row r="2861" spans="1:13" ht="1" customHeight="1" x14ac:dyDescent="0.2">
      <c r="A2861" s="18"/>
      <c r="B2861" s="18"/>
      <c r="C2861" s="18"/>
      <c r="D2861" s="31"/>
      <c r="E2861" s="18"/>
      <c r="F2861" s="18"/>
      <c r="G2861" s="18"/>
      <c r="H2861" s="18"/>
      <c r="I2861" s="18"/>
      <c r="J2861" s="18"/>
      <c r="K2861" s="18"/>
      <c r="L2861" s="18"/>
      <c r="M2861" s="18"/>
    </row>
    <row r="2862" spans="1:13" x14ac:dyDescent="0.2">
      <c r="A2862" s="22" t="s">
        <v>1768</v>
      </c>
      <c r="B2862" s="22" t="s">
        <v>14</v>
      </c>
      <c r="C2862" s="22" t="s">
        <v>15</v>
      </c>
      <c r="D2862" s="33" t="s">
        <v>1769</v>
      </c>
      <c r="E2862" s="23"/>
      <c r="F2862" s="23"/>
      <c r="G2862" s="23"/>
      <c r="H2862" s="23"/>
      <c r="I2862" s="23"/>
      <c r="J2862" s="23"/>
      <c r="K2862" s="24">
        <f>K2881</f>
        <v>1</v>
      </c>
      <c r="L2862" s="24">
        <f>L2881</f>
        <v>3895.74</v>
      </c>
      <c r="M2862" s="24">
        <f>M2881</f>
        <v>3895.74</v>
      </c>
    </row>
    <row r="2863" spans="1:13" x14ac:dyDescent="0.2">
      <c r="A2863" s="9" t="s">
        <v>1732</v>
      </c>
      <c r="B2863" s="10" t="s">
        <v>20</v>
      </c>
      <c r="C2863" s="10" t="s">
        <v>92</v>
      </c>
      <c r="D2863" s="13" t="s">
        <v>1733</v>
      </c>
      <c r="E2863" s="11"/>
      <c r="F2863" s="11"/>
      <c r="G2863" s="11"/>
      <c r="H2863" s="11"/>
      <c r="I2863" s="11"/>
      <c r="J2863" s="11"/>
      <c r="K2863" s="12">
        <f>K2867</f>
        <v>46.18</v>
      </c>
      <c r="L2863" s="12">
        <f>L2867</f>
        <v>9.9499999999999993</v>
      </c>
      <c r="M2863" s="12">
        <f>M2867</f>
        <v>459.49</v>
      </c>
    </row>
    <row r="2864" spans="1:13" ht="48" x14ac:dyDescent="0.2">
      <c r="A2864" s="11"/>
      <c r="B2864" s="11"/>
      <c r="C2864" s="11"/>
      <c r="D2864" s="13" t="s">
        <v>1570</v>
      </c>
      <c r="E2864" s="11"/>
      <c r="F2864" s="11"/>
      <c r="G2864" s="11"/>
      <c r="H2864" s="11"/>
      <c r="I2864" s="11"/>
      <c r="J2864" s="11"/>
      <c r="K2864" s="11"/>
      <c r="L2864" s="11"/>
      <c r="M2864" s="11"/>
    </row>
    <row r="2865" spans="1:13" x14ac:dyDescent="0.2">
      <c r="A2865" s="11"/>
      <c r="B2865" s="11"/>
      <c r="C2865" s="11"/>
      <c r="D2865" s="30"/>
      <c r="E2865" s="10" t="s">
        <v>1770</v>
      </c>
      <c r="F2865" s="14">
        <v>1</v>
      </c>
      <c r="G2865" s="15">
        <v>46.18</v>
      </c>
      <c r="H2865" s="15">
        <v>0</v>
      </c>
      <c r="I2865" s="15">
        <v>0</v>
      </c>
      <c r="J2865" s="12">
        <f>OR(F2865&lt;&gt;0,G2865&lt;&gt;0,H2865&lt;&gt;0,I2865&lt;&gt;0)*(F2865 + (F2865 = 0))*(G2865 + (G2865 = 0))*(H2865 + (H2865 = 0))*(I2865 + (I2865 = 0))</f>
        <v>46.18</v>
      </c>
      <c r="K2865" s="11"/>
      <c r="L2865" s="11"/>
      <c r="M2865" s="11"/>
    </row>
    <row r="2866" spans="1:13" x14ac:dyDescent="0.2">
      <c r="A2866" s="11"/>
      <c r="B2866" s="11"/>
      <c r="C2866" s="11"/>
      <c r="D2866" s="30"/>
      <c r="E2866" s="10" t="s">
        <v>15</v>
      </c>
      <c r="F2866" s="14"/>
      <c r="G2866" s="15"/>
      <c r="H2866" s="15"/>
      <c r="I2866" s="15"/>
      <c r="J2866" s="12">
        <f>OR(F2866&lt;&gt;0,G2866&lt;&gt;0,H2866&lt;&gt;0,I2866&lt;&gt;0)*(F2866 + (F2866 = 0))*(G2866 + (G2866 = 0))*(H2866 + (H2866 = 0))*(I2866 + (I2866 = 0))</f>
        <v>0</v>
      </c>
      <c r="K2866" s="11"/>
      <c r="L2866" s="11"/>
      <c r="M2866" s="11"/>
    </row>
    <row r="2867" spans="1:13" x14ac:dyDescent="0.2">
      <c r="A2867" s="11"/>
      <c r="B2867" s="11"/>
      <c r="C2867" s="11"/>
      <c r="D2867" s="30"/>
      <c r="E2867" s="11"/>
      <c r="F2867" s="11"/>
      <c r="G2867" s="11"/>
      <c r="H2867" s="11"/>
      <c r="I2867" s="11"/>
      <c r="J2867" s="16" t="s">
        <v>1736</v>
      </c>
      <c r="K2867" s="17">
        <f>SUM(J2865:J2866)*1</f>
        <v>46.18</v>
      </c>
      <c r="L2867" s="15">
        <v>9.9499999999999993</v>
      </c>
      <c r="M2867" s="17">
        <f>ROUND(K2867*L2867,2)</f>
        <v>459.49</v>
      </c>
    </row>
    <row r="2868" spans="1:13" ht="1" customHeight="1" x14ac:dyDescent="0.2">
      <c r="A2868" s="18"/>
      <c r="B2868" s="18"/>
      <c r="C2868" s="18"/>
      <c r="D2868" s="31"/>
      <c r="E2868" s="18"/>
      <c r="F2868" s="18"/>
      <c r="G2868" s="18"/>
      <c r="H2868" s="18"/>
      <c r="I2868" s="18"/>
      <c r="J2868" s="18"/>
      <c r="K2868" s="18"/>
      <c r="L2868" s="18"/>
      <c r="M2868" s="18"/>
    </row>
    <row r="2869" spans="1:13" x14ac:dyDescent="0.2">
      <c r="A2869" s="9" t="s">
        <v>1758</v>
      </c>
      <c r="B2869" s="10" t="s">
        <v>20</v>
      </c>
      <c r="C2869" s="10" t="s">
        <v>1111</v>
      </c>
      <c r="D2869" s="13" t="s">
        <v>1759</v>
      </c>
      <c r="E2869" s="11"/>
      <c r="F2869" s="11"/>
      <c r="G2869" s="11"/>
      <c r="H2869" s="11"/>
      <c r="I2869" s="11"/>
      <c r="J2869" s="11"/>
      <c r="K2869" s="12">
        <f>K2873</f>
        <v>46.18</v>
      </c>
      <c r="L2869" s="12">
        <f>L2873</f>
        <v>28.13</v>
      </c>
      <c r="M2869" s="12">
        <f>M2873</f>
        <v>1299.04</v>
      </c>
    </row>
    <row r="2870" spans="1:13" ht="108" x14ac:dyDescent="0.2">
      <c r="A2870" s="11"/>
      <c r="B2870" s="11"/>
      <c r="C2870" s="11"/>
      <c r="D2870" s="13" t="s">
        <v>1760</v>
      </c>
      <c r="E2870" s="11"/>
      <c r="F2870" s="11"/>
      <c r="G2870" s="11"/>
      <c r="H2870" s="11"/>
      <c r="I2870" s="11"/>
      <c r="J2870" s="11"/>
      <c r="K2870" s="11"/>
      <c r="L2870" s="11"/>
      <c r="M2870" s="11"/>
    </row>
    <row r="2871" spans="1:13" x14ac:dyDescent="0.2">
      <c r="A2871" s="11"/>
      <c r="B2871" s="11"/>
      <c r="C2871" s="11"/>
      <c r="D2871" s="30"/>
      <c r="E2871" s="10" t="s">
        <v>1770</v>
      </c>
      <c r="F2871" s="14">
        <v>1</v>
      </c>
      <c r="G2871" s="15">
        <v>46.18</v>
      </c>
      <c r="H2871" s="15">
        <v>0</v>
      </c>
      <c r="I2871" s="15">
        <v>0</v>
      </c>
      <c r="J2871" s="12">
        <f>OR(F2871&lt;&gt;0,G2871&lt;&gt;0,H2871&lt;&gt;0,I2871&lt;&gt;0)*(F2871 + (F2871 = 0))*(G2871 + (G2871 = 0))*(H2871 + (H2871 = 0))*(I2871 + (I2871 = 0))</f>
        <v>46.18</v>
      </c>
      <c r="K2871" s="11"/>
      <c r="L2871" s="11"/>
      <c r="M2871" s="11"/>
    </row>
    <row r="2872" spans="1:13" x14ac:dyDescent="0.2">
      <c r="A2872" s="11"/>
      <c r="B2872" s="11"/>
      <c r="C2872" s="11"/>
      <c r="D2872" s="30"/>
      <c r="E2872" s="10" t="s">
        <v>15</v>
      </c>
      <c r="F2872" s="14"/>
      <c r="G2872" s="15"/>
      <c r="H2872" s="15"/>
      <c r="I2872" s="15"/>
      <c r="J2872" s="12">
        <f>OR(F2872&lt;&gt;0,G2872&lt;&gt;0,H2872&lt;&gt;0,I2872&lt;&gt;0)*(F2872 + (F2872 = 0))*(G2872 + (G2872 = 0))*(H2872 + (H2872 = 0))*(I2872 + (I2872 = 0))</f>
        <v>0</v>
      </c>
      <c r="K2872" s="11"/>
      <c r="L2872" s="11"/>
      <c r="M2872" s="11"/>
    </row>
    <row r="2873" spans="1:13" x14ac:dyDescent="0.2">
      <c r="A2873" s="11"/>
      <c r="B2873" s="11"/>
      <c r="C2873" s="11"/>
      <c r="D2873" s="30"/>
      <c r="E2873" s="11"/>
      <c r="F2873" s="11"/>
      <c r="G2873" s="11"/>
      <c r="H2873" s="11"/>
      <c r="I2873" s="11"/>
      <c r="J2873" s="16" t="s">
        <v>1761</v>
      </c>
      <c r="K2873" s="17">
        <f>SUM(J2871:J2872)*1</f>
        <v>46.18</v>
      </c>
      <c r="L2873" s="15">
        <v>28.13</v>
      </c>
      <c r="M2873" s="17">
        <f>ROUND(K2873*L2873,2)</f>
        <v>1299.04</v>
      </c>
    </row>
    <row r="2874" spans="1:13" ht="1" customHeight="1" x14ac:dyDescent="0.2">
      <c r="A2874" s="18"/>
      <c r="B2874" s="18"/>
      <c r="C2874" s="18"/>
      <c r="D2874" s="31"/>
      <c r="E2874" s="18"/>
      <c r="F2874" s="18"/>
      <c r="G2874" s="18"/>
      <c r="H2874" s="18"/>
      <c r="I2874" s="18"/>
      <c r="J2874" s="18"/>
      <c r="K2874" s="18"/>
      <c r="L2874" s="18"/>
      <c r="M2874" s="18"/>
    </row>
    <row r="2875" spans="1:13" x14ac:dyDescent="0.2">
      <c r="A2875" s="9" t="s">
        <v>1741</v>
      </c>
      <c r="B2875" s="10" t="s">
        <v>20</v>
      </c>
      <c r="C2875" s="10" t="s">
        <v>1111</v>
      </c>
      <c r="D2875" s="13" t="s">
        <v>1742</v>
      </c>
      <c r="E2875" s="11"/>
      <c r="F2875" s="11"/>
      <c r="G2875" s="11"/>
      <c r="H2875" s="11"/>
      <c r="I2875" s="11"/>
      <c r="J2875" s="11"/>
      <c r="K2875" s="12">
        <f>K2879</f>
        <v>46.18</v>
      </c>
      <c r="L2875" s="12">
        <f>L2879</f>
        <v>46.28</v>
      </c>
      <c r="M2875" s="12">
        <f>M2879</f>
        <v>2137.21</v>
      </c>
    </row>
    <row r="2876" spans="1:13" ht="132" x14ac:dyDescent="0.2">
      <c r="A2876" s="11"/>
      <c r="B2876" s="11"/>
      <c r="C2876" s="11"/>
      <c r="D2876" s="13" t="s">
        <v>1743</v>
      </c>
      <c r="E2876" s="11"/>
      <c r="F2876" s="11"/>
      <c r="G2876" s="11"/>
      <c r="H2876" s="11"/>
      <c r="I2876" s="11"/>
      <c r="J2876" s="11"/>
      <c r="K2876" s="11"/>
      <c r="L2876" s="11"/>
      <c r="M2876" s="11"/>
    </row>
    <row r="2877" spans="1:13" x14ac:dyDescent="0.2">
      <c r="A2877" s="11"/>
      <c r="B2877" s="11"/>
      <c r="C2877" s="11"/>
      <c r="D2877" s="30"/>
      <c r="E2877" s="10" t="s">
        <v>1770</v>
      </c>
      <c r="F2877" s="14">
        <v>1</v>
      </c>
      <c r="G2877" s="15">
        <v>46.18</v>
      </c>
      <c r="H2877" s="15">
        <v>0</v>
      </c>
      <c r="I2877" s="15">
        <v>0</v>
      </c>
      <c r="J2877" s="12">
        <f>OR(F2877&lt;&gt;0,G2877&lt;&gt;0,H2877&lt;&gt;0,I2877&lt;&gt;0)*(F2877 + (F2877 = 0))*(G2877 + (G2877 = 0))*(H2877 + (H2877 = 0))*(I2877 + (I2877 = 0))</f>
        <v>46.18</v>
      </c>
      <c r="K2877" s="11"/>
      <c r="L2877" s="11"/>
      <c r="M2877" s="11"/>
    </row>
    <row r="2878" spans="1:13" x14ac:dyDescent="0.2">
      <c r="A2878" s="11"/>
      <c r="B2878" s="11"/>
      <c r="C2878" s="11"/>
      <c r="D2878" s="30"/>
      <c r="E2878" s="10" t="s">
        <v>15</v>
      </c>
      <c r="F2878" s="14"/>
      <c r="G2878" s="15"/>
      <c r="H2878" s="15"/>
      <c r="I2878" s="15"/>
      <c r="J2878" s="12">
        <f>OR(F2878&lt;&gt;0,G2878&lt;&gt;0,H2878&lt;&gt;0,I2878&lt;&gt;0)*(F2878 + (F2878 = 0))*(G2878 + (G2878 = 0))*(H2878 + (H2878 = 0))*(I2878 + (I2878 = 0))</f>
        <v>0</v>
      </c>
      <c r="K2878" s="11"/>
      <c r="L2878" s="11"/>
      <c r="M2878" s="11"/>
    </row>
    <row r="2879" spans="1:13" x14ac:dyDescent="0.2">
      <c r="A2879" s="11"/>
      <c r="B2879" s="11"/>
      <c r="C2879" s="11"/>
      <c r="D2879" s="30"/>
      <c r="E2879" s="11"/>
      <c r="F2879" s="11"/>
      <c r="G2879" s="11"/>
      <c r="H2879" s="11"/>
      <c r="I2879" s="11"/>
      <c r="J2879" s="16" t="s">
        <v>1744</v>
      </c>
      <c r="K2879" s="17">
        <f>SUM(J2877:J2878)*1</f>
        <v>46.18</v>
      </c>
      <c r="L2879" s="15">
        <v>46.28</v>
      </c>
      <c r="M2879" s="17">
        <f>ROUND(K2879*L2879,2)</f>
        <v>2137.21</v>
      </c>
    </row>
    <row r="2880" spans="1:13" ht="1" customHeight="1" x14ac:dyDescent="0.2">
      <c r="A2880" s="18"/>
      <c r="B2880" s="18"/>
      <c r="C2880" s="18"/>
      <c r="D2880" s="31"/>
      <c r="E2880" s="18"/>
      <c r="F2880" s="18"/>
      <c r="G2880" s="18"/>
      <c r="H2880" s="18"/>
      <c r="I2880" s="18"/>
      <c r="J2880" s="18"/>
      <c r="K2880" s="18"/>
      <c r="L2880" s="18"/>
      <c r="M2880" s="18"/>
    </row>
    <row r="2881" spans="1:13" x14ac:dyDescent="0.2">
      <c r="A2881" s="11"/>
      <c r="B2881" s="11"/>
      <c r="C2881" s="11"/>
      <c r="D2881" s="30"/>
      <c r="E2881" s="11"/>
      <c r="F2881" s="11"/>
      <c r="G2881" s="11"/>
      <c r="H2881" s="11"/>
      <c r="I2881" s="11"/>
      <c r="J2881" s="16" t="s">
        <v>1771</v>
      </c>
      <c r="K2881" s="15">
        <v>1</v>
      </c>
      <c r="L2881" s="17">
        <f>M2863+M2869+M2875</f>
        <v>3895.74</v>
      </c>
      <c r="M2881" s="17">
        <f>ROUND(K2881*L2881,2)</f>
        <v>3895.74</v>
      </c>
    </row>
    <row r="2882" spans="1:13" ht="1" customHeight="1" x14ac:dyDescent="0.2">
      <c r="A2882" s="18"/>
      <c r="B2882" s="18"/>
      <c r="C2882" s="18"/>
      <c r="D2882" s="31"/>
      <c r="E2882" s="18"/>
      <c r="F2882" s="18"/>
      <c r="G2882" s="18"/>
      <c r="H2882" s="18"/>
      <c r="I2882" s="18"/>
      <c r="J2882" s="18"/>
      <c r="K2882" s="18"/>
      <c r="L2882" s="18"/>
      <c r="M2882" s="18"/>
    </row>
    <row r="2883" spans="1:13" x14ac:dyDescent="0.2">
      <c r="A2883" s="11"/>
      <c r="B2883" s="11"/>
      <c r="C2883" s="11"/>
      <c r="D2883" s="30"/>
      <c r="E2883" s="11"/>
      <c r="F2883" s="11"/>
      <c r="G2883" s="11"/>
      <c r="H2883" s="11"/>
      <c r="I2883" s="11"/>
      <c r="J2883" s="16" t="s">
        <v>1772</v>
      </c>
      <c r="K2883" s="15">
        <v>1</v>
      </c>
      <c r="L2883" s="17">
        <f>M2768+M2804+M2828+M2862</f>
        <v>35323.550000000003</v>
      </c>
      <c r="M2883" s="17">
        <f>ROUND(K2883*L2883,2)</f>
        <v>35323.550000000003</v>
      </c>
    </row>
    <row r="2884" spans="1:13" ht="1" customHeight="1" x14ac:dyDescent="0.2">
      <c r="A2884" s="18"/>
      <c r="B2884" s="18"/>
      <c r="C2884" s="18"/>
      <c r="D2884" s="31"/>
      <c r="E2884" s="18"/>
      <c r="F2884" s="18"/>
      <c r="G2884" s="18"/>
      <c r="H2884" s="18"/>
      <c r="I2884" s="18"/>
      <c r="J2884" s="18"/>
      <c r="K2884" s="18"/>
      <c r="L2884" s="18"/>
      <c r="M2884" s="18"/>
    </row>
    <row r="2885" spans="1:13" x14ac:dyDescent="0.2">
      <c r="A2885" s="19" t="s">
        <v>1773</v>
      </c>
      <c r="B2885" s="19" t="s">
        <v>14</v>
      </c>
      <c r="C2885" s="19" t="s">
        <v>15</v>
      </c>
      <c r="D2885" s="32" t="s">
        <v>1610</v>
      </c>
      <c r="E2885" s="20"/>
      <c r="F2885" s="20"/>
      <c r="G2885" s="20"/>
      <c r="H2885" s="20"/>
      <c r="I2885" s="20"/>
      <c r="J2885" s="20"/>
      <c r="K2885" s="21">
        <f>K2961</f>
        <v>1</v>
      </c>
      <c r="L2885" s="21">
        <f>L2961</f>
        <v>53418.84</v>
      </c>
      <c r="M2885" s="21">
        <f>M2961</f>
        <v>53418.84</v>
      </c>
    </row>
    <row r="2886" spans="1:13" x14ac:dyDescent="0.2">
      <c r="A2886" s="9" t="s">
        <v>1750</v>
      </c>
      <c r="B2886" s="10" t="s">
        <v>20</v>
      </c>
      <c r="C2886" s="10" t="s">
        <v>1111</v>
      </c>
      <c r="D2886" s="13" t="s">
        <v>1751</v>
      </c>
      <c r="E2886" s="11"/>
      <c r="F2886" s="11"/>
      <c r="G2886" s="11"/>
      <c r="H2886" s="11"/>
      <c r="I2886" s="11"/>
      <c r="J2886" s="11"/>
      <c r="K2886" s="12">
        <f>K2901</f>
        <v>129.41999999999999</v>
      </c>
      <c r="L2886" s="12">
        <f>L2901</f>
        <v>87.7</v>
      </c>
      <c r="M2886" s="12">
        <f>M2901</f>
        <v>11350.13</v>
      </c>
    </row>
    <row r="2887" spans="1:13" ht="192" x14ac:dyDescent="0.2">
      <c r="A2887" s="11"/>
      <c r="B2887" s="11"/>
      <c r="C2887" s="11"/>
      <c r="D2887" s="13" t="s">
        <v>1752</v>
      </c>
      <c r="E2887" s="11"/>
      <c r="F2887" s="11"/>
      <c r="G2887" s="11"/>
      <c r="H2887" s="11"/>
      <c r="I2887" s="11"/>
      <c r="J2887" s="11"/>
      <c r="K2887" s="11"/>
      <c r="L2887" s="11"/>
      <c r="M2887" s="11"/>
    </row>
    <row r="2888" spans="1:13" x14ac:dyDescent="0.2">
      <c r="A2888" s="11"/>
      <c r="B2888" s="11"/>
      <c r="C2888" s="11"/>
      <c r="D2888" s="30"/>
      <c r="E2888" s="10" t="s">
        <v>1774</v>
      </c>
      <c r="F2888" s="14">
        <v>0</v>
      </c>
      <c r="G2888" s="15">
        <v>3.02</v>
      </c>
      <c r="H2888" s="15">
        <v>0</v>
      </c>
      <c r="I2888" s="15">
        <v>2.7</v>
      </c>
      <c r="J2888" s="12">
        <f t="shared" ref="J2888:J2900" si="33">OR(F2888&lt;&gt;0,G2888&lt;&gt;0,H2888&lt;&gt;0,I2888&lt;&gt;0)*(F2888 + (F2888 = 0))*(G2888 + (G2888 = 0))*(H2888 + (H2888 = 0))*(I2888 + (I2888 = 0))</f>
        <v>8.15</v>
      </c>
      <c r="K2888" s="11"/>
      <c r="L2888" s="11"/>
      <c r="M2888" s="11"/>
    </row>
    <row r="2889" spans="1:13" x14ac:dyDescent="0.2">
      <c r="A2889" s="11"/>
      <c r="B2889" s="11"/>
      <c r="C2889" s="11"/>
      <c r="D2889" s="30"/>
      <c r="E2889" s="10" t="s">
        <v>1774</v>
      </c>
      <c r="F2889" s="14">
        <v>0</v>
      </c>
      <c r="G2889" s="15">
        <v>2.15</v>
      </c>
      <c r="H2889" s="15">
        <v>0</v>
      </c>
      <c r="I2889" s="15">
        <v>2.7</v>
      </c>
      <c r="J2889" s="12">
        <f t="shared" si="33"/>
        <v>5.81</v>
      </c>
      <c r="K2889" s="11"/>
      <c r="L2889" s="11"/>
      <c r="M2889" s="11"/>
    </row>
    <row r="2890" spans="1:13" x14ac:dyDescent="0.2">
      <c r="A2890" s="11"/>
      <c r="B2890" s="11"/>
      <c r="C2890" s="11"/>
      <c r="D2890" s="30"/>
      <c r="E2890" s="10" t="s">
        <v>1774</v>
      </c>
      <c r="F2890" s="14">
        <v>0</v>
      </c>
      <c r="G2890" s="15">
        <v>4.55</v>
      </c>
      <c r="H2890" s="15">
        <v>0</v>
      </c>
      <c r="I2890" s="15">
        <v>2.7</v>
      </c>
      <c r="J2890" s="12">
        <f t="shared" si="33"/>
        <v>12.29</v>
      </c>
      <c r="K2890" s="11"/>
      <c r="L2890" s="11"/>
      <c r="M2890" s="11"/>
    </row>
    <row r="2891" spans="1:13" x14ac:dyDescent="0.2">
      <c r="A2891" s="11"/>
      <c r="B2891" s="11"/>
      <c r="C2891" s="11"/>
      <c r="D2891" s="30"/>
      <c r="E2891" s="10" t="s">
        <v>1774</v>
      </c>
      <c r="F2891" s="14">
        <v>0</v>
      </c>
      <c r="G2891" s="15">
        <v>5.85</v>
      </c>
      <c r="H2891" s="15">
        <v>0</v>
      </c>
      <c r="I2891" s="15">
        <v>2.7</v>
      </c>
      <c r="J2891" s="12">
        <f t="shared" si="33"/>
        <v>15.8</v>
      </c>
      <c r="K2891" s="11"/>
      <c r="L2891" s="11"/>
      <c r="M2891" s="11"/>
    </row>
    <row r="2892" spans="1:13" x14ac:dyDescent="0.2">
      <c r="A2892" s="11"/>
      <c r="B2892" s="11"/>
      <c r="C2892" s="11"/>
      <c r="D2892" s="30"/>
      <c r="E2892" s="10" t="s">
        <v>1775</v>
      </c>
      <c r="F2892" s="14">
        <v>0</v>
      </c>
      <c r="G2892" s="15">
        <v>5.85</v>
      </c>
      <c r="H2892" s="15">
        <v>0</v>
      </c>
      <c r="I2892" s="15">
        <v>2.7</v>
      </c>
      <c r="J2892" s="12">
        <f t="shared" si="33"/>
        <v>15.8</v>
      </c>
      <c r="K2892" s="11"/>
      <c r="L2892" s="11"/>
      <c r="M2892" s="11"/>
    </row>
    <row r="2893" spans="1:13" x14ac:dyDescent="0.2">
      <c r="A2893" s="11"/>
      <c r="B2893" s="11"/>
      <c r="C2893" s="11"/>
      <c r="D2893" s="30"/>
      <c r="E2893" s="10" t="s">
        <v>1775</v>
      </c>
      <c r="F2893" s="14">
        <v>0</v>
      </c>
      <c r="G2893" s="15">
        <v>1.55</v>
      </c>
      <c r="H2893" s="15">
        <v>0</v>
      </c>
      <c r="I2893" s="15">
        <v>2.7</v>
      </c>
      <c r="J2893" s="12">
        <f t="shared" si="33"/>
        <v>4.1900000000000004</v>
      </c>
      <c r="K2893" s="11"/>
      <c r="L2893" s="11"/>
      <c r="M2893" s="11"/>
    </row>
    <row r="2894" spans="1:13" x14ac:dyDescent="0.2">
      <c r="A2894" s="11"/>
      <c r="B2894" s="11"/>
      <c r="C2894" s="11"/>
      <c r="D2894" s="30"/>
      <c r="E2894" s="10" t="s">
        <v>1775</v>
      </c>
      <c r="F2894" s="14">
        <v>0</v>
      </c>
      <c r="G2894" s="15">
        <v>3.05</v>
      </c>
      <c r="H2894" s="15">
        <v>0</v>
      </c>
      <c r="I2894" s="15">
        <v>2.7</v>
      </c>
      <c r="J2894" s="12">
        <f t="shared" si="33"/>
        <v>8.24</v>
      </c>
      <c r="K2894" s="11"/>
      <c r="L2894" s="11"/>
      <c r="M2894" s="11"/>
    </row>
    <row r="2895" spans="1:13" x14ac:dyDescent="0.2">
      <c r="A2895" s="11"/>
      <c r="B2895" s="11"/>
      <c r="C2895" s="11"/>
      <c r="D2895" s="30"/>
      <c r="E2895" s="10" t="s">
        <v>1775</v>
      </c>
      <c r="F2895" s="14">
        <v>0</v>
      </c>
      <c r="G2895" s="15">
        <v>4.0999999999999996</v>
      </c>
      <c r="H2895" s="15">
        <v>0</v>
      </c>
      <c r="I2895" s="15">
        <v>2.7</v>
      </c>
      <c r="J2895" s="12">
        <f t="shared" si="33"/>
        <v>11.07</v>
      </c>
      <c r="K2895" s="11"/>
      <c r="L2895" s="11"/>
      <c r="M2895" s="11"/>
    </row>
    <row r="2896" spans="1:13" x14ac:dyDescent="0.2">
      <c r="A2896" s="11"/>
      <c r="B2896" s="11"/>
      <c r="C2896" s="11"/>
      <c r="D2896" s="30"/>
      <c r="E2896" s="10" t="s">
        <v>1776</v>
      </c>
      <c r="F2896" s="14">
        <v>0</v>
      </c>
      <c r="G2896" s="15">
        <v>3.05</v>
      </c>
      <c r="H2896" s="15">
        <v>0</v>
      </c>
      <c r="I2896" s="15">
        <v>2.7</v>
      </c>
      <c r="J2896" s="12">
        <f t="shared" si="33"/>
        <v>8.24</v>
      </c>
      <c r="K2896" s="11"/>
      <c r="L2896" s="11"/>
      <c r="M2896" s="11"/>
    </row>
    <row r="2897" spans="1:13" x14ac:dyDescent="0.2">
      <c r="A2897" s="11"/>
      <c r="B2897" s="11"/>
      <c r="C2897" s="11"/>
      <c r="D2897" s="30"/>
      <c r="E2897" s="10" t="s">
        <v>1776</v>
      </c>
      <c r="F2897" s="14">
        <v>0</v>
      </c>
      <c r="G2897" s="15">
        <v>4.55</v>
      </c>
      <c r="H2897" s="15">
        <v>0</v>
      </c>
      <c r="I2897" s="15">
        <v>2.7</v>
      </c>
      <c r="J2897" s="12">
        <f t="shared" si="33"/>
        <v>12.29</v>
      </c>
      <c r="K2897" s="11"/>
      <c r="L2897" s="11"/>
      <c r="M2897" s="11"/>
    </row>
    <row r="2898" spans="1:13" x14ac:dyDescent="0.2">
      <c r="A2898" s="11"/>
      <c r="B2898" s="11"/>
      <c r="C2898" s="11"/>
      <c r="D2898" s="30"/>
      <c r="E2898" s="10" t="s">
        <v>1777</v>
      </c>
      <c r="F2898" s="14">
        <v>0</v>
      </c>
      <c r="G2898" s="15">
        <v>5.0999999999999996</v>
      </c>
      <c r="H2898" s="15">
        <v>0</v>
      </c>
      <c r="I2898" s="15">
        <v>2.7</v>
      </c>
      <c r="J2898" s="12">
        <f t="shared" si="33"/>
        <v>13.77</v>
      </c>
      <c r="K2898" s="11"/>
      <c r="L2898" s="11"/>
      <c r="M2898" s="11"/>
    </row>
    <row r="2899" spans="1:13" x14ac:dyDescent="0.2">
      <c r="A2899" s="11"/>
      <c r="B2899" s="11"/>
      <c r="C2899" s="11"/>
      <c r="D2899" s="30"/>
      <c r="E2899" s="10" t="s">
        <v>1777</v>
      </c>
      <c r="F2899" s="14">
        <v>0</v>
      </c>
      <c r="G2899" s="15">
        <v>5.0999999999999996</v>
      </c>
      <c r="H2899" s="15">
        <v>0</v>
      </c>
      <c r="I2899" s="15">
        <v>2.7</v>
      </c>
      <c r="J2899" s="12">
        <f t="shared" si="33"/>
        <v>13.77</v>
      </c>
      <c r="K2899" s="11"/>
      <c r="L2899" s="11"/>
      <c r="M2899" s="11"/>
    </row>
    <row r="2900" spans="1:13" x14ac:dyDescent="0.2">
      <c r="A2900" s="11"/>
      <c r="B2900" s="11"/>
      <c r="C2900" s="11"/>
      <c r="D2900" s="30"/>
      <c r="E2900" s="10" t="s">
        <v>15</v>
      </c>
      <c r="F2900" s="14"/>
      <c r="G2900" s="15"/>
      <c r="H2900" s="15"/>
      <c r="I2900" s="15"/>
      <c r="J2900" s="12">
        <f t="shared" si="33"/>
        <v>0</v>
      </c>
      <c r="K2900" s="11"/>
      <c r="L2900" s="11"/>
      <c r="M2900" s="11"/>
    </row>
    <row r="2901" spans="1:13" x14ac:dyDescent="0.2">
      <c r="A2901" s="11"/>
      <c r="B2901" s="11"/>
      <c r="C2901" s="11"/>
      <c r="D2901" s="30"/>
      <c r="E2901" s="11"/>
      <c r="F2901" s="11"/>
      <c r="G2901" s="11"/>
      <c r="H2901" s="11"/>
      <c r="I2901" s="11"/>
      <c r="J2901" s="16" t="s">
        <v>1753</v>
      </c>
      <c r="K2901" s="17">
        <f>SUM(J2888:J2900)*1</f>
        <v>129.41999999999999</v>
      </c>
      <c r="L2901" s="15">
        <v>87.7</v>
      </c>
      <c r="M2901" s="17">
        <f>ROUND(K2901*L2901,2)</f>
        <v>11350.13</v>
      </c>
    </row>
    <row r="2902" spans="1:13" ht="1" customHeight="1" x14ac:dyDescent="0.2">
      <c r="A2902" s="18"/>
      <c r="B2902" s="18"/>
      <c r="C2902" s="18"/>
      <c r="D2902" s="31"/>
      <c r="E2902" s="18"/>
      <c r="F2902" s="18"/>
      <c r="G2902" s="18"/>
      <c r="H2902" s="18"/>
      <c r="I2902" s="18"/>
      <c r="J2902" s="18"/>
      <c r="K2902" s="18"/>
      <c r="L2902" s="18"/>
      <c r="M2902" s="18"/>
    </row>
    <row r="2903" spans="1:13" x14ac:dyDescent="0.2">
      <c r="A2903" s="9" t="s">
        <v>1778</v>
      </c>
      <c r="B2903" s="10" t="s">
        <v>20</v>
      </c>
      <c r="C2903" s="10" t="s">
        <v>1111</v>
      </c>
      <c r="D2903" s="13" t="s">
        <v>1779</v>
      </c>
      <c r="E2903" s="11"/>
      <c r="F2903" s="11"/>
      <c r="G2903" s="11"/>
      <c r="H2903" s="11"/>
      <c r="I2903" s="11"/>
      <c r="J2903" s="11"/>
      <c r="K2903" s="12">
        <f>K2910</f>
        <v>195.06</v>
      </c>
      <c r="L2903" s="12">
        <f>L2910</f>
        <v>87.7</v>
      </c>
      <c r="M2903" s="12">
        <f>M2910</f>
        <v>17106.759999999998</v>
      </c>
    </row>
    <row r="2904" spans="1:13" ht="192" x14ac:dyDescent="0.2">
      <c r="A2904" s="11"/>
      <c r="B2904" s="11"/>
      <c r="C2904" s="11"/>
      <c r="D2904" s="13" t="s">
        <v>1780</v>
      </c>
      <c r="E2904" s="11"/>
      <c r="F2904" s="11"/>
      <c r="G2904" s="11"/>
      <c r="H2904" s="11"/>
      <c r="I2904" s="11"/>
      <c r="J2904" s="11"/>
      <c r="K2904" s="11"/>
      <c r="L2904" s="11"/>
      <c r="M2904" s="11"/>
    </row>
    <row r="2905" spans="1:13" x14ac:dyDescent="0.2">
      <c r="A2905" s="11"/>
      <c r="B2905" s="11"/>
      <c r="C2905" s="11"/>
      <c r="D2905" s="30"/>
      <c r="E2905" s="10" t="s">
        <v>1781</v>
      </c>
      <c r="F2905" s="14">
        <v>0</v>
      </c>
      <c r="G2905" s="15">
        <v>24.97</v>
      </c>
      <c r="H2905" s="15">
        <v>0</v>
      </c>
      <c r="I2905" s="15">
        <v>2.7</v>
      </c>
      <c r="J2905" s="12">
        <f>OR(F2905&lt;&gt;0,G2905&lt;&gt;0,H2905&lt;&gt;0,I2905&lt;&gt;0)*(F2905 + (F2905 = 0))*(G2905 + (G2905 = 0))*(H2905 + (H2905 = 0))*(I2905 + (I2905 = 0))</f>
        <v>67.42</v>
      </c>
      <c r="K2905" s="11"/>
      <c r="L2905" s="11"/>
      <c r="M2905" s="11"/>
    </row>
    <row r="2906" spans="1:13" x14ac:dyDescent="0.2">
      <c r="A2906" s="11"/>
      <c r="B2906" s="11"/>
      <c r="C2906" s="11"/>
      <c r="D2906" s="30"/>
      <c r="E2906" s="10" t="s">
        <v>1782</v>
      </c>
      <c r="F2906" s="14">
        <v>0</v>
      </c>
      <c r="G2906" s="15">
        <v>24.88</v>
      </c>
      <c r="H2906" s="15">
        <v>0</v>
      </c>
      <c r="I2906" s="15">
        <v>2.7</v>
      </c>
      <c r="J2906" s="12">
        <f>OR(F2906&lt;&gt;0,G2906&lt;&gt;0,H2906&lt;&gt;0,I2906&lt;&gt;0)*(F2906 + (F2906 = 0))*(G2906 + (G2906 = 0))*(H2906 + (H2906 = 0))*(I2906 + (I2906 = 0))</f>
        <v>67.180000000000007</v>
      </c>
      <c r="K2906" s="11"/>
      <c r="L2906" s="11"/>
      <c r="M2906" s="11"/>
    </row>
    <row r="2907" spans="1:13" x14ac:dyDescent="0.2">
      <c r="A2907" s="11"/>
      <c r="B2907" s="11"/>
      <c r="C2907" s="11"/>
      <c r="D2907" s="30"/>
      <c r="E2907" s="10" t="s">
        <v>1783</v>
      </c>
      <c r="F2907" s="14">
        <v>0</v>
      </c>
      <c r="G2907" s="15">
        <v>12.25</v>
      </c>
      <c r="H2907" s="15">
        <v>0</v>
      </c>
      <c r="I2907" s="15">
        <v>2.7</v>
      </c>
      <c r="J2907" s="12">
        <f>OR(F2907&lt;&gt;0,G2907&lt;&gt;0,H2907&lt;&gt;0,I2907&lt;&gt;0)*(F2907 + (F2907 = 0))*(G2907 + (G2907 = 0))*(H2907 + (H2907 = 0))*(I2907 + (I2907 = 0))</f>
        <v>33.08</v>
      </c>
      <c r="K2907" s="11"/>
      <c r="L2907" s="11"/>
      <c r="M2907" s="11"/>
    </row>
    <row r="2908" spans="1:13" x14ac:dyDescent="0.2">
      <c r="A2908" s="11"/>
      <c r="B2908" s="11"/>
      <c r="C2908" s="11"/>
      <c r="D2908" s="30"/>
      <c r="E2908" s="10" t="s">
        <v>1784</v>
      </c>
      <c r="F2908" s="14">
        <v>0</v>
      </c>
      <c r="G2908" s="15">
        <v>10.14</v>
      </c>
      <c r="H2908" s="15">
        <v>0</v>
      </c>
      <c r="I2908" s="15">
        <v>2.7</v>
      </c>
      <c r="J2908" s="12">
        <f>OR(F2908&lt;&gt;0,G2908&lt;&gt;0,H2908&lt;&gt;0,I2908&lt;&gt;0)*(F2908 + (F2908 = 0))*(G2908 + (G2908 = 0))*(H2908 + (H2908 = 0))*(I2908 + (I2908 = 0))</f>
        <v>27.38</v>
      </c>
      <c r="K2908" s="11"/>
      <c r="L2908" s="11"/>
      <c r="M2908" s="11"/>
    </row>
    <row r="2909" spans="1:13" x14ac:dyDescent="0.2">
      <c r="A2909" s="11"/>
      <c r="B2909" s="11"/>
      <c r="C2909" s="11"/>
      <c r="D2909" s="30"/>
      <c r="E2909" s="10" t="s">
        <v>15</v>
      </c>
      <c r="F2909" s="14"/>
      <c r="G2909" s="15"/>
      <c r="H2909" s="15"/>
      <c r="I2909" s="15"/>
      <c r="J2909" s="12">
        <f>OR(F2909&lt;&gt;0,G2909&lt;&gt;0,H2909&lt;&gt;0,I2909&lt;&gt;0)*(F2909 + (F2909 = 0))*(G2909 + (G2909 = 0))*(H2909 + (H2909 = 0))*(I2909 + (I2909 = 0))</f>
        <v>0</v>
      </c>
      <c r="K2909" s="11"/>
      <c r="L2909" s="11"/>
      <c r="M2909" s="11"/>
    </row>
    <row r="2910" spans="1:13" x14ac:dyDescent="0.2">
      <c r="A2910" s="11"/>
      <c r="B2910" s="11"/>
      <c r="C2910" s="11"/>
      <c r="D2910" s="30"/>
      <c r="E2910" s="11"/>
      <c r="F2910" s="11"/>
      <c r="G2910" s="11"/>
      <c r="H2910" s="11"/>
      <c r="I2910" s="11"/>
      <c r="J2910" s="16" t="s">
        <v>1785</v>
      </c>
      <c r="K2910" s="17">
        <f>SUM(J2905:J2909)*1</f>
        <v>195.06</v>
      </c>
      <c r="L2910" s="15">
        <v>87.7</v>
      </c>
      <c r="M2910" s="17">
        <f>ROUND(K2910*L2910,2)</f>
        <v>17106.759999999998</v>
      </c>
    </row>
    <row r="2911" spans="1:13" ht="1" customHeight="1" x14ac:dyDescent="0.2">
      <c r="A2911" s="18"/>
      <c r="B2911" s="18"/>
      <c r="C2911" s="18"/>
      <c r="D2911" s="31"/>
      <c r="E2911" s="18"/>
      <c r="F2911" s="18"/>
      <c r="G2911" s="18"/>
      <c r="H2911" s="18"/>
      <c r="I2911" s="18"/>
      <c r="J2911" s="18"/>
      <c r="K2911" s="18"/>
      <c r="L2911" s="18"/>
      <c r="M2911" s="18"/>
    </row>
    <row r="2912" spans="1:13" x14ac:dyDescent="0.2">
      <c r="A2912" s="9" t="s">
        <v>1786</v>
      </c>
      <c r="B2912" s="10" t="s">
        <v>20</v>
      </c>
      <c r="C2912" s="10" t="s">
        <v>1111</v>
      </c>
      <c r="D2912" s="13" t="s">
        <v>1779</v>
      </c>
      <c r="E2912" s="11"/>
      <c r="F2912" s="11"/>
      <c r="G2912" s="11"/>
      <c r="H2912" s="11"/>
      <c r="I2912" s="11"/>
      <c r="J2912" s="11"/>
      <c r="K2912" s="12">
        <f>K2919</f>
        <v>115.58</v>
      </c>
      <c r="L2912" s="12">
        <f>L2919</f>
        <v>87.7</v>
      </c>
      <c r="M2912" s="12">
        <f>M2919</f>
        <v>10136.370000000001</v>
      </c>
    </row>
    <row r="2913" spans="1:13" ht="192" x14ac:dyDescent="0.2">
      <c r="A2913" s="11"/>
      <c r="B2913" s="11"/>
      <c r="C2913" s="11"/>
      <c r="D2913" s="13" t="s">
        <v>1787</v>
      </c>
      <c r="E2913" s="11"/>
      <c r="F2913" s="11"/>
      <c r="G2913" s="11"/>
      <c r="H2913" s="11"/>
      <c r="I2913" s="11"/>
      <c r="J2913" s="11"/>
      <c r="K2913" s="11"/>
      <c r="L2913" s="11"/>
      <c r="M2913" s="11"/>
    </row>
    <row r="2914" spans="1:13" x14ac:dyDescent="0.2">
      <c r="A2914" s="11"/>
      <c r="B2914" s="11"/>
      <c r="C2914" s="11"/>
      <c r="D2914" s="30"/>
      <c r="E2914" s="10" t="s">
        <v>1781</v>
      </c>
      <c r="F2914" s="14">
        <v>0</v>
      </c>
      <c r="G2914" s="15">
        <v>4.05</v>
      </c>
      <c r="H2914" s="15">
        <v>0</v>
      </c>
      <c r="I2914" s="15">
        <v>2.7</v>
      </c>
      <c r="J2914" s="12">
        <f>OR(F2914&lt;&gt;0,G2914&lt;&gt;0,H2914&lt;&gt;0,I2914&lt;&gt;0)*(F2914 + (F2914 = 0))*(G2914 + (G2914 = 0))*(H2914 + (H2914 = 0))*(I2914 + (I2914 = 0))</f>
        <v>10.94</v>
      </c>
      <c r="K2914" s="11"/>
      <c r="L2914" s="11"/>
      <c r="M2914" s="11"/>
    </row>
    <row r="2915" spans="1:13" x14ac:dyDescent="0.2">
      <c r="A2915" s="11"/>
      <c r="B2915" s="11"/>
      <c r="C2915" s="11"/>
      <c r="D2915" s="30"/>
      <c r="E2915" s="10" t="s">
        <v>1782</v>
      </c>
      <c r="F2915" s="14">
        <v>0</v>
      </c>
      <c r="G2915" s="15">
        <v>4.25</v>
      </c>
      <c r="H2915" s="15">
        <v>0</v>
      </c>
      <c r="I2915" s="15">
        <v>2.7</v>
      </c>
      <c r="J2915" s="12">
        <f>OR(F2915&lt;&gt;0,G2915&lt;&gt;0,H2915&lt;&gt;0,I2915&lt;&gt;0)*(F2915 + (F2915 = 0))*(G2915 + (G2915 = 0))*(H2915 + (H2915 = 0))*(I2915 + (I2915 = 0))</f>
        <v>11.48</v>
      </c>
      <c r="K2915" s="11"/>
      <c r="L2915" s="11"/>
      <c r="M2915" s="11"/>
    </row>
    <row r="2916" spans="1:13" x14ac:dyDescent="0.2">
      <c r="A2916" s="11"/>
      <c r="B2916" s="11"/>
      <c r="C2916" s="11"/>
      <c r="D2916" s="30"/>
      <c r="E2916" s="10" t="s">
        <v>1783</v>
      </c>
      <c r="F2916" s="14">
        <v>0</v>
      </c>
      <c r="G2916" s="15">
        <v>13.05</v>
      </c>
      <c r="H2916" s="15">
        <v>0</v>
      </c>
      <c r="I2916" s="15">
        <v>2.7</v>
      </c>
      <c r="J2916" s="12">
        <f>OR(F2916&lt;&gt;0,G2916&lt;&gt;0,H2916&lt;&gt;0,I2916&lt;&gt;0)*(F2916 + (F2916 = 0))*(G2916 + (G2916 = 0))*(H2916 + (H2916 = 0))*(I2916 + (I2916 = 0))</f>
        <v>35.24</v>
      </c>
      <c r="K2916" s="11"/>
      <c r="L2916" s="11"/>
      <c r="M2916" s="11"/>
    </row>
    <row r="2917" spans="1:13" x14ac:dyDescent="0.2">
      <c r="A2917" s="11"/>
      <c r="B2917" s="11"/>
      <c r="C2917" s="11"/>
      <c r="D2917" s="30"/>
      <c r="E2917" s="10" t="s">
        <v>1784</v>
      </c>
      <c r="F2917" s="14">
        <v>0</v>
      </c>
      <c r="G2917" s="15">
        <v>21.45</v>
      </c>
      <c r="H2917" s="15">
        <v>0</v>
      </c>
      <c r="I2917" s="15">
        <v>2.7</v>
      </c>
      <c r="J2917" s="12">
        <f>OR(F2917&lt;&gt;0,G2917&lt;&gt;0,H2917&lt;&gt;0,I2917&lt;&gt;0)*(F2917 + (F2917 = 0))*(G2917 + (G2917 = 0))*(H2917 + (H2917 = 0))*(I2917 + (I2917 = 0))</f>
        <v>57.92</v>
      </c>
      <c r="K2917" s="11"/>
      <c r="L2917" s="11"/>
      <c r="M2917" s="11"/>
    </row>
    <row r="2918" spans="1:13" x14ac:dyDescent="0.2">
      <c r="A2918" s="11"/>
      <c r="B2918" s="11"/>
      <c r="C2918" s="11"/>
      <c r="D2918" s="30"/>
      <c r="E2918" s="10" t="s">
        <v>15</v>
      </c>
      <c r="F2918" s="14"/>
      <c r="G2918" s="15"/>
      <c r="H2918" s="15"/>
      <c r="I2918" s="15"/>
      <c r="J2918" s="12">
        <f>OR(F2918&lt;&gt;0,G2918&lt;&gt;0,H2918&lt;&gt;0,I2918&lt;&gt;0)*(F2918 + (F2918 = 0))*(G2918 + (G2918 = 0))*(H2918 + (H2918 = 0))*(I2918 + (I2918 = 0))</f>
        <v>0</v>
      </c>
      <c r="K2918" s="11"/>
      <c r="L2918" s="11"/>
      <c r="M2918" s="11"/>
    </row>
    <row r="2919" spans="1:13" x14ac:dyDescent="0.2">
      <c r="A2919" s="11"/>
      <c r="B2919" s="11"/>
      <c r="C2919" s="11"/>
      <c r="D2919" s="30"/>
      <c r="E2919" s="11"/>
      <c r="F2919" s="11"/>
      <c r="G2919" s="11"/>
      <c r="H2919" s="11"/>
      <c r="I2919" s="11"/>
      <c r="J2919" s="16" t="s">
        <v>1788</v>
      </c>
      <c r="K2919" s="17">
        <f>SUM(J2914:J2918)*1</f>
        <v>115.58</v>
      </c>
      <c r="L2919" s="15">
        <v>87.7</v>
      </c>
      <c r="M2919" s="17">
        <f>ROUND(K2919*L2919,2)</f>
        <v>10136.370000000001</v>
      </c>
    </row>
    <row r="2920" spans="1:13" ht="1" customHeight="1" x14ac:dyDescent="0.2">
      <c r="A2920" s="18"/>
      <c r="B2920" s="18"/>
      <c r="C2920" s="18"/>
      <c r="D2920" s="31"/>
      <c r="E2920" s="18"/>
      <c r="F2920" s="18"/>
      <c r="G2920" s="18"/>
      <c r="H2920" s="18"/>
      <c r="I2920" s="18"/>
      <c r="J2920" s="18"/>
      <c r="K2920" s="18"/>
      <c r="L2920" s="18"/>
      <c r="M2920" s="18"/>
    </row>
    <row r="2921" spans="1:13" x14ac:dyDescent="0.2">
      <c r="A2921" s="9" t="s">
        <v>1622</v>
      </c>
      <c r="B2921" s="10" t="s">
        <v>20</v>
      </c>
      <c r="C2921" s="10" t="s">
        <v>1111</v>
      </c>
      <c r="D2921" s="13" t="s">
        <v>1623</v>
      </c>
      <c r="E2921" s="11"/>
      <c r="F2921" s="11"/>
      <c r="G2921" s="11"/>
      <c r="H2921" s="11"/>
      <c r="I2921" s="11"/>
      <c r="J2921" s="11"/>
      <c r="K2921" s="12">
        <f>K2928</f>
        <v>267.83999999999997</v>
      </c>
      <c r="L2921" s="12">
        <f>L2928</f>
        <v>18.39</v>
      </c>
      <c r="M2921" s="12">
        <f>M2928</f>
        <v>4925.58</v>
      </c>
    </row>
    <row r="2922" spans="1:13" ht="120" x14ac:dyDescent="0.2">
      <c r="A2922" s="11"/>
      <c r="B2922" s="11"/>
      <c r="C2922" s="11"/>
      <c r="D2922" s="13" t="s">
        <v>1624</v>
      </c>
      <c r="E2922" s="11"/>
      <c r="F2922" s="11"/>
      <c r="G2922" s="11"/>
      <c r="H2922" s="11"/>
      <c r="I2922" s="11"/>
      <c r="J2922" s="11"/>
      <c r="K2922" s="11"/>
      <c r="L2922" s="11"/>
      <c r="M2922" s="11"/>
    </row>
    <row r="2923" spans="1:13" x14ac:dyDescent="0.2">
      <c r="A2923" s="11"/>
      <c r="B2923" s="11"/>
      <c r="C2923" s="11"/>
      <c r="D2923" s="30"/>
      <c r="E2923" s="10" t="s">
        <v>1619</v>
      </c>
      <c r="F2923" s="14"/>
      <c r="G2923" s="15"/>
      <c r="H2923" s="15"/>
      <c r="I2923" s="15"/>
      <c r="J2923" s="12">
        <f>OR(F2923&lt;&gt;0,G2923&lt;&gt;0,H2923&lt;&gt;0,I2923&lt;&gt;0)*(F2923 + (F2923 = 0))*(G2923 + (G2923 = 0))*(H2923 + (H2923 = 0))*(I2923 + (I2923 = 0))</f>
        <v>0</v>
      </c>
      <c r="K2923" s="11"/>
      <c r="L2923" s="11"/>
      <c r="M2923" s="11"/>
    </row>
    <row r="2924" spans="1:13" x14ac:dyDescent="0.2">
      <c r="A2924" s="11"/>
      <c r="B2924" s="11"/>
      <c r="C2924" s="11"/>
      <c r="D2924" s="30"/>
      <c r="E2924" s="10" t="s">
        <v>1789</v>
      </c>
      <c r="F2924" s="14">
        <v>1</v>
      </c>
      <c r="G2924" s="15">
        <v>41</v>
      </c>
      <c r="H2924" s="15">
        <v>0</v>
      </c>
      <c r="I2924" s="15">
        <v>2.7</v>
      </c>
      <c r="J2924" s="12">
        <f>OR(F2924&lt;&gt;0,G2924&lt;&gt;0,H2924&lt;&gt;0,I2924&lt;&gt;0)*(F2924 + (F2924 = 0))*(G2924 + (G2924 = 0))*(H2924 + (H2924 = 0))*(I2924 + (I2924 = 0))</f>
        <v>110.7</v>
      </c>
      <c r="K2924" s="11"/>
      <c r="L2924" s="11"/>
      <c r="M2924" s="11"/>
    </row>
    <row r="2925" spans="1:13" x14ac:dyDescent="0.2">
      <c r="A2925" s="11"/>
      <c r="B2925" s="11"/>
      <c r="C2925" s="11"/>
      <c r="D2925" s="30"/>
      <c r="E2925" s="10" t="s">
        <v>1291</v>
      </c>
      <c r="F2925" s="14">
        <v>0</v>
      </c>
      <c r="G2925" s="15">
        <v>3.9</v>
      </c>
      <c r="H2925" s="15">
        <v>0</v>
      </c>
      <c r="I2925" s="15">
        <v>2.7</v>
      </c>
      <c r="J2925" s="12">
        <f>OR(F2925&lt;&gt;0,G2925&lt;&gt;0,H2925&lt;&gt;0,I2925&lt;&gt;0)*(F2925 + (F2925 = 0))*(G2925 + (G2925 = 0))*(H2925 + (H2925 = 0))*(I2925 + (I2925 = 0))</f>
        <v>10.53</v>
      </c>
      <c r="K2925" s="11"/>
      <c r="L2925" s="11"/>
      <c r="M2925" s="11"/>
    </row>
    <row r="2926" spans="1:13" x14ac:dyDescent="0.2">
      <c r="A2926" s="11"/>
      <c r="B2926" s="11"/>
      <c r="C2926" s="11"/>
      <c r="D2926" s="30"/>
      <c r="E2926" s="10" t="s">
        <v>1790</v>
      </c>
      <c r="F2926" s="14">
        <v>0</v>
      </c>
      <c r="G2926" s="15">
        <v>48.87</v>
      </c>
      <c r="H2926" s="15">
        <v>0</v>
      </c>
      <c r="I2926" s="15">
        <v>3</v>
      </c>
      <c r="J2926" s="12">
        <f>OR(F2926&lt;&gt;0,G2926&lt;&gt;0,H2926&lt;&gt;0,I2926&lt;&gt;0)*(F2926 + (F2926 = 0))*(G2926 + (G2926 = 0))*(H2926 + (H2926 = 0))*(I2926 + (I2926 = 0))</f>
        <v>146.61000000000001</v>
      </c>
      <c r="K2926" s="11"/>
      <c r="L2926" s="11"/>
      <c r="M2926" s="11"/>
    </row>
    <row r="2927" spans="1:13" x14ac:dyDescent="0.2">
      <c r="A2927" s="11"/>
      <c r="B2927" s="11"/>
      <c r="C2927" s="11"/>
      <c r="D2927" s="30"/>
      <c r="E2927" s="10" t="s">
        <v>15</v>
      </c>
      <c r="F2927" s="14"/>
      <c r="G2927" s="15"/>
      <c r="H2927" s="15"/>
      <c r="I2927" s="15"/>
      <c r="J2927" s="12">
        <f>OR(F2927&lt;&gt;0,G2927&lt;&gt;0,H2927&lt;&gt;0,I2927&lt;&gt;0)*(F2927 + (F2927 = 0))*(G2927 + (G2927 = 0))*(H2927 + (H2927 = 0))*(I2927 + (I2927 = 0))</f>
        <v>0</v>
      </c>
      <c r="K2927" s="11"/>
      <c r="L2927" s="11"/>
      <c r="M2927" s="11"/>
    </row>
    <row r="2928" spans="1:13" x14ac:dyDescent="0.2">
      <c r="A2928" s="11"/>
      <c r="B2928" s="11"/>
      <c r="C2928" s="11"/>
      <c r="D2928" s="30"/>
      <c r="E2928" s="11"/>
      <c r="F2928" s="11"/>
      <c r="G2928" s="11"/>
      <c r="H2928" s="11"/>
      <c r="I2928" s="11"/>
      <c r="J2928" s="16" t="s">
        <v>1625</v>
      </c>
      <c r="K2928" s="17">
        <f>SUM(J2923:J2927)*1</f>
        <v>267.83999999999997</v>
      </c>
      <c r="L2928" s="15">
        <v>18.39</v>
      </c>
      <c r="M2928" s="17">
        <f>ROUND(K2928*L2928,2)</f>
        <v>4925.58</v>
      </c>
    </row>
    <row r="2929" spans="1:13" ht="1" customHeight="1" x14ac:dyDescent="0.2">
      <c r="A2929" s="18"/>
      <c r="B2929" s="18"/>
      <c r="C2929" s="18"/>
      <c r="D2929" s="31"/>
      <c r="E2929" s="18"/>
      <c r="F2929" s="18"/>
      <c r="G2929" s="18"/>
      <c r="H2929" s="18"/>
      <c r="I2929" s="18"/>
      <c r="J2929" s="18"/>
      <c r="K2929" s="18"/>
      <c r="L2929" s="18"/>
      <c r="M2929" s="18"/>
    </row>
    <row r="2930" spans="1:13" x14ac:dyDescent="0.2">
      <c r="A2930" s="9" t="s">
        <v>1626</v>
      </c>
      <c r="B2930" s="10" t="s">
        <v>20</v>
      </c>
      <c r="C2930" s="10" t="s">
        <v>1111</v>
      </c>
      <c r="D2930" s="13" t="s">
        <v>1627</v>
      </c>
      <c r="E2930" s="11"/>
      <c r="F2930" s="11"/>
      <c r="G2930" s="11"/>
      <c r="H2930" s="11"/>
      <c r="I2930" s="11"/>
      <c r="J2930" s="11"/>
      <c r="K2930" s="12">
        <f>K2936</f>
        <v>248.05</v>
      </c>
      <c r="L2930" s="12">
        <f>L2936</f>
        <v>23.69</v>
      </c>
      <c r="M2930" s="12">
        <f>M2936</f>
        <v>5876.3</v>
      </c>
    </row>
    <row r="2931" spans="1:13" ht="120" x14ac:dyDescent="0.2">
      <c r="A2931" s="11"/>
      <c r="B2931" s="11"/>
      <c r="C2931" s="11"/>
      <c r="D2931" s="13" t="s">
        <v>1628</v>
      </c>
      <c r="E2931" s="11"/>
      <c r="F2931" s="11"/>
      <c r="G2931" s="11"/>
      <c r="H2931" s="11"/>
      <c r="I2931" s="11"/>
      <c r="J2931" s="11"/>
      <c r="K2931" s="11"/>
      <c r="L2931" s="11"/>
      <c r="M2931" s="11"/>
    </row>
    <row r="2932" spans="1:13" x14ac:dyDescent="0.2">
      <c r="A2932" s="11"/>
      <c r="B2932" s="11"/>
      <c r="C2932" s="11"/>
      <c r="D2932" s="30"/>
      <c r="E2932" s="10" t="s">
        <v>1620</v>
      </c>
      <c r="F2932" s="14">
        <v>1</v>
      </c>
      <c r="G2932" s="15">
        <v>0</v>
      </c>
      <c r="H2932" s="15">
        <v>0</v>
      </c>
      <c r="I2932" s="15">
        <v>0</v>
      </c>
      <c r="J2932" s="12">
        <f>OR(F2932&lt;&gt;0,G2932&lt;&gt;0,H2932&lt;&gt;0,I2932&lt;&gt;0)*(F2932 + (F2932 = 0))*(G2932 + (G2932 = 0))*(H2932 + (H2932 = 0))*(I2932 + (I2932 = 0))</f>
        <v>1</v>
      </c>
      <c r="K2932" s="11"/>
      <c r="L2932" s="11"/>
      <c r="M2932" s="11"/>
    </row>
    <row r="2933" spans="1:13" x14ac:dyDescent="0.2">
      <c r="A2933" s="11"/>
      <c r="B2933" s="11"/>
      <c r="C2933" s="11"/>
      <c r="D2933" s="30"/>
      <c r="E2933" s="10" t="s">
        <v>1735</v>
      </c>
      <c r="F2933" s="14">
        <v>1</v>
      </c>
      <c r="G2933" s="15">
        <v>60</v>
      </c>
      <c r="H2933" s="15">
        <v>0</v>
      </c>
      <c r="I2933" s="15">
        <v>2.7</v>
      </c>
      <c r="J2933" s="12">
        <f>OR(F2933&lt;&gt;0,G2933&lt;&gt;0,H2933&lt;&gt;0,I2933&lt;&gt;0)*(F2933 + (F2933 = 0))*(G2933 + (G2933 = 0))*(H2933 + (H2933 = 0))*(I2933 + (I2933 = 0))</f>
        <v>162</v>
      </c>
      <c r="K2933" s="11"/>
      <c r="L2933" s="11"/>
      <c r="M2933" s="11"/>
    </row>
    <row r="2934" spans="1:13" x14ac:dyDescent="0.2">
      <c r="A2934" s="11"/>
      <c r="B2934" s="11"/>
      <c r="C2934" s="11"/>
      <c r="D2934" s="30"/>
      <c r="E2934" s="10" t="s">
        <v>1734</v>
      </c>
      <c r="F2934" s="14">
        <v>1</v>
      </c>
      <c r="G2934" s="15">
        <v>31.5</v>
      </c>
      <c r="H2934" s="15">
        <v>0</v>
      </c>
      <c r="I2934" s="15">
        <v>2.7</v>
      </c>
      <c r="J2934" s="12">
        <f>OR(F2934&lt;&gt;0,G2934&lt;&gt;0,H2934&lt;&gt;0,I2934&lt;&gt;0)*(F2934 + (F2934 = 0))*(G2934 + (G2934 = 0))*(H2934 + (H2934 = 0))*(I2934 + (I2934 = 0))</f>
        <v>85.05</v>
      </c>
      <c r="K2934" s="11"/>
      <c r="L2934" s="11"/>
      <c r="M2934" s="11"/>
    </row>
    <row r="2935" spans="1:13" x14ac:dyDescent="0.2">
      <c r="A2935" s="11"/>
      <c r="B2935" s="11"/>
      <c r="C2935" s="11"/>
      <c r="D2935" s="30"/>
      <c r="E2935" s="10" t="s">
        <v>15</v>
      </c>
      <c r="F2935" s="14"/>
      <c r="G2935" s="15"/>
      <c r="H2935" s="15"/>
      <c r="I2935" s="15"/>
      <c r="J2935" s="12">
        <f>OR(F2935&lt;&gt;0,G2935&lt;&gt;0,H2935&lt;&gt;0,I2935&lt;&gt;0)*(F2935 + (F2935 = 0))*(G2935 + (G2935 = 0))*(H2935 + (H2935 = 0))*(I2935 + (I2935 = 0))</f>
        <v>0</v>
      </c>
      <c r="K2935" s="11"/>
      <c r="L2935" s="11"/>
      <c r="M2935" s="11"/>
    </row>
    <row r="2936" spans="1:13" x14ac:dyDescent="0.2">
      <c r="A2936" s="11"/>
      <c r="B2936" s="11"/>
      <c r="C2936" s="11"/>
      <c r="D2936" s="30"/>
      <c r="E2936" s="11"/>
      <c r="F2936" s="11"/>
      <c r="G2936" s="11"/>
      <c r="H2936" s="11"/>
      <c r="I2936" s="11"/>
      <c r="J2936" s="16" t="s">
        <v>1629</v>
      </c>
      <c r="K2936" s="17">
        <f>SUM(J2932:J2935)*1</f>
        <v>248.05</v>
      </c>
      <c r="L2936" s="15">
        <v>23.69</v>
      </c>
      <c r="M2936" s="17">
        <f>ROUND(K2936*L2936,2)</f>
        <v>5876.3</v>
      </c>
    </row>
    <row r="2937" spans="1:13" ht="1" customHeight="1" x14ac:dyDescent="0.2">
      <c r="A2937" s="18"/>
      <c r="B2937" s="18"/>
      <c r="C2937" s="18"/>
      <c r="D2937" s="31"/>
      <c r="E2937" s="18"/>
      <c r="F2937" s="18"/>
      <c r="G2937" s="18"/>
      <c r="H2937" s="18"/>
      <c r="I2937" s="18"/>
      <c r="J2937" s="18"/>
      <c r="K2937" s="18"/>
      <c r="L2937" s="18"/>
      <c r="M2937" s="18"/>
    </row>
    <row r="2938" spans="1:13" x14ac:dyDescent="0.2">
      <c r="A2938" s="9" t="s">
        <v>1630</v>
      </c>
      <c r="B2938" s="10" t="s">
        <v>20</v>
      </c>
      <c r="C2938" s="10" t="s">
        <v>1111</v>
      </c>
      <c r="D2938" s="13" t="s">
        <v>1631</v>
      </c>
      <c r="E2938" s="11"/>
      <c r="F2938" s="11"/>
      <c r="G2938" s="11"/>
      <c r="H2938" s="11"/>
      <c r="I2938" s="11"/>
      <c r="J2938" s="11"/>
      <c r="K2938" s="12">
        <f>K2944</f>
        <v>47.25</v>
      </c>
      <c r="L2938" s="12">
        <f>L2944</f>
        <v>51.24</v>
      </c>
      <c r="M2938" s="12">
        <f>M2944</f>
        <v>2421.09</v>
      </c>
    </row>
    <row r="2939" spans="1:13" ht="132" x14ac:dyDescent="0.2">
      <c r="A2939" s="11"/>
      <c r="B2939" s="11"/>
      <c r="C2939" s="11"/>
      <c r="D2939" s="13" t="s">
        <v>1632</v>
      </c>
      <c r="E2939" s="11"/>
      <c r="F2939" s="11"/>
      <c r="G2939" s="11"/>
      <c r="H2939" s="11"/>
      <c r="I2939" s="11"/>
      <c r="J2939" s="11"/>
      <c r="K2939" s="11"/>
      <c r="L2939" s="11"/>
      <c r="M2939" s="11"/>
    </row>
    <row r="2940" spans="1:13" x14ac:dyDescent="0.2">
      <c r="A2940" s="11"/>
      <c r="B2940" s="11"/>
      <c r="C2940" s="11"/>
      <c r="D2940" s="30"/>
      <c r="E2940" s="10" t="s">
        <v>1791</v>
      </c>
      <c r="F2940" s="14"/>
      <c r="G2940" s="15"/>
      <c r="H2940" s="15"/>
      <c r="I2940" s="15"/>
      <c r="J2940" s="12">
        <f>OR(F2940&lt;&gt;0,G2940&lt;&gt;0,H2940&lt;&gt;0,I2940&lt;&gt;0)*(F2940 + (F2940 = 0))*(G2940 + (G2940 = 0))*(H2940 + (H2940 = 0))*(I2940 + (I2940 = 0))</f>
        <v>0</v>
      </c>
      <c r="K2940" s="11"/>
      <c r="L2940" s="11"/>
      <c r="M2940" s="11"/>
    </row>
    <row r="2941" spans="1:13" x14ac:dyDescent="0.2">
      <c r="A2941" s="11"/>
      <c r="B2941" s="11"/>
      <c r="C2941" s="11"/>
      <c r="D2941" s="30"/>
      <c r="E2941" s="10" t="s">
        <v>1792</v>
      </c>
      <c r="F2941" s="14">
        <v>0</v>
      </c>
      <c r="G2941" s="15">
        <v>10</v>
      </c>
      <c r="H2941" s="15">
        <v>0</v>
      </c>
      <c r="I2941" s="15">
        <v>2.7</v>
      </c>
      <c r="J2941" s="12">
        <f>OR(F2941&lt;&gt;0,G2941&lt;&gt;0,H2941&lt;&gt;0,I2941&lt;&gt;0)*(F2941 + (F2941 = 0))*(G2941 + (G2941 = 0))*(H2941 + (H2941 = 0))*(I2941 + (I2941 = 0))</f>
        <v>27</v>
      </c>
      <c r="K2941" s="11"/>
      <c r="L2941" s="11"/>
      <c r="M2941" s="11"/>
    </row>
    <row r="2942" spans="1:13" x14ac:dyDescent="0.2">
      <c r="A2942" s="11"/>
      <c r="B2942" s="11"/>
      <c r="C2942" s="11"/>
      <c r="D2942" s="30"/>
      <c r="E2942" s="10" t="s">
        <v>1793</v>
      </c>
      <c r="F2942" s="14">
        <v>0</v>
      </c>
      <c r="G2942" s="15">
        <v>7.5</v>
      </c>
      <c r="H2942" s="15">
        <v>0</v>
      </c>
      <c r="I2942" s="15">
        <v>2.7</v>
      </c>
      <c r="J2942" s="12">
        <f>OR(F2942&lt;&gt;0,G2942&lt;&gt;0,H2942&lt;&gt;0,I2942&lt;&gt;0)*(F2942 + (F2942 = 0))*(G2942 + (G2942 = 0))*(H2942 + (H2942 = 0))*(I2942 + (I2942 = 0))</f>
        <v>20.25</v>
      </c>
      <c r="K2942" s="11"/>
      <c r="L2942" s="11"/>
      <c r="M2942" s="11"/>
    </row>
    <row r="2943" spans="1:13" x14ac:dyDescent="0.2">
      <c r="A2943" s="11"/>
      <c r="B2943" s="11"/>
      <c r="C2943" s="11"/>
      <c r="D2943" s="30"/>
      <c r="E2943" s="10" t="s">
        <v>15</v>
      </c>
      <c r="F2943" s="14"/>
      <c r="G2943" s="15"/>
      <c r="H2943" s="15"/>
      <c r="I2943" s="15"/>
      <c r="J2943" s="12">
        <f>OR(F2943&lt;&gt;0,G2943&lt;&gt;0,H2943&lt;&gt;0,I2943&lt;&gt;0)*(F2943 + (F2943 = 0))*(G2943 + (G2943 = 0))*(H2943 + (H2943 = 0))*(I2943 + (I2943 = 0))</f>
        <v>0</v>
      </c>
      <c r="K2943" s="11"/>
      <c r="L2943" s="11"/>
      <c r="M2943" s="11"/>
    </row>
    <row r="2944" spans="1:13" x14ac:dyDescent="0.2">
      <c r="A2944" s="11"/>
      <c r="B2944" s="11"/>
      <c r="C2944" s="11"/>
      <c r="D2944" s="30"/>
      <c r="E2944" s="11"/>
      <c r="F2944" s="11"/>
      <c r="G2944" s="11"/>
      <c r="H2944" s="11"/>
      <c r="I2944" s="11"/>
      <c r="J2944" s="16" t="s">
        <v>1636</v>
      </c>
      <c r="K2944" s="17">
        <f>SUM(J2940:J2943)*1</f>
        <v>47.25</v>
      </c>
      <c r="L2944" s="15">
        <v>51.24</v>
      </c>
      <c r="M2944" s="17">
        <f>ROUND(K2944*L2944,2)</f>
        <v>2421.09</v>
      </c>
    </row>
    <row r="2945" spans="1:13" ht="1" customHeight="1" x14ac:dyDescent="0.2">
      <c r="A2945" s="18"/>
      <c r="B2945" s="18"/>
      <c r="C2945" s="18"/>
      <c r="D2945" s="31"/>
      <c r="E2945" s="18"/>
      <c r="F2945" s="18"/>
      <c r="G2945" s="18"/>
      <c r="H2945" s="18"/>
      <c r="I2945" s="18"/>
      <c r="J2945" s="18"/>
      <c r="K2945" s="18"/>
      <c r="L2945" s="18"/>
      <c r="M2945" s="18"/>
    </row>
    <row r="2946" spans="1:13" x14ac:dyDescent="0.2">
      <c r="A2946" s="9" t="s">
        <v>1673</v>
      </c>
      <c r="B2946" s="10" t="s">
        <v>20</v>
      </c>
      <c r="C2946" s="10" t="s">
        <v>1111</v>
      </c>
      <c r="D2946" s="13" t="s">
        <v>1674</v>
      </c>
      <c r="E2946" s="11"/>
      <c r="F2946" s="11"/>
      <c r="G2946" s="11"/>
      <c r="H2946" s="11"/>
      <c r="I2946" s="11"/>
      <c r="J2946" s="11"/>
      <c r="K2946" s="12">
        <f>K2952</f>
        <v>58.76</v>
      </c>
      <c r="L2946" s="12">
        <f>L2952</f>
        <v>7.53</v>
      </c>
      <c r="M2946" s="12">
        <f>M2952</f>
        <v>442.46</v>
      </c>
    </row>
    <row r="2947" spans="1:13" ht="132" x14ac:dyDescent="0.2">
      <c r="A2947" s="11"/>
      <c r="B2947" s="11"/>
      <c r="C2947" s="11"/>
      <c r="D2947" s="13" t="s">
        <v>1675</v>
      </c>
      <c r="E2947" s="11"/>
      <c r="F2947" s="11"/>
      <c r="G2947" s="11"/>
      <c r="H2947" s="11"/>
      <c r="I2947" s="11"/>
      <c r="J2947" s="11"/>
      <c r="K2947" s="11"/>
      <c r="L2947" s="11"/>
      <c r="M2947" s="11"/>
    </row>
    <row r="2948" spans="1:13" x14ac:dyDescent="0.2">
      <c r="A2948" s="11"/>
      <c r="B2948" s="11"/>
      <c r="C2948" s="11"/>
      <c r="D2948" s="30"/>
      <c r="E2948" s="10" t="s">
        <v>1794</v>
      </c>
      <c r="F2948" s="14">
        <v>1</v>
      </c>
      <c r="G2948" s="15">
        <v>0</v>
      </c>
      <c r="H2948" s="15">
        <v>0</v>
      </c>
      <c r="I2948" s="15">
        <v>0</v>
      </c>
      <c r="J2948" s="12">
        <f>OR(F2948&lt;&gt;0,G2948&lt;&gt;0,H2948&lt;&gt;0,I2948&lt;&gt;0)*(F2948 + (F2948 = 0))*(G2948 + (G2948 = 0))*(H2948 + (H2948 = 0))*(I2948 + (I2948 = 0))</f>
        <v>1</v>
      </c>
      <c r="K2948" s="11"/>
      <c r="L2948" s="11"/>
      <c r="M2948" s="11"/>
    </row>
    <row r="2949" spans="1:13" x14ac:dyDescent="0.2">
      <c r="A2949" s="11"/>
      <c r="B2949" s="11"/>
      <c r="C2949" s="11"/>
      <c r="D2949" s="30"/>
      <c r="E2949" s="10" t="s">
        <v>1795</v>
      </c>
      <c r="F2949" s="14">
        <v>0</v>
      </c>
      <c r="G2949" s="15">
        <v>10.65</v>
      </c>
      <c r="H2949" s="15">
        <v>0</v>
      </c>
      <c r="I2949" s="15">
        <v>2.7</v>
      </c>
      <c r="J2949" s="12">
        <f>OR(F2949&lt;&gt;0,G2949&lt;&gt;0,H2949&lt;&gt;0,I2949&lt;&gt;0)*(F2949 + (F2949 = 0))*(G2949 + (G2949 = 0))*(H2949 + (H2949 = 0))*(I2949 + (I2949 = 0))</f>
        <v>28.76</v>
      </c>
      <c r="K2949" s="11"/>
      <c r="L2949" s="11"/>
      <c r="M2949" s="11"/>
    </row>
    <row r="2950" spans="1:13" x14ac:dyDescent="0.2">
      <c r="A2950" s="11"/>
      <c r="B2950" s="11"/>
      <c r="C2950" s="11"/>
      <c r="D2950" s="30"/>
      <c r="E2950" s="10" t="s">
        <v>1517</v>
      </c>
      <c r="F2950" s="14">
        <v>0</v>
      </c>
      <c r="G2950" s="15">
        <v>14.5</v>
      </c>
      <c r="H2950" s="15">
        <v>0</v>
      </c>
      <c r="I2950" s="15">
        <v>2</v>
      </c>
      <c r="J2950" s="12">
        <f>OR(F2950&lt;&gt;0,G2950&lt;&gt;0,H2950&lt;&gt;0,I2950&lt;&gt;0)*(F2950 + (F2950 = 0))*(G2950 + (G2950 = 0))*(H2950 + (H2950 = 0))*(I2950 + (I2950 = 0))</f>
        <v>29</v>
      </c>
      <c r="K2950" s="11"/>
      <c r="L2950" s="11"/>
      <c r="M2950" s="11"/>
    </row>
    <row r="2951" spans="1:13" x14ac:dyDescent="0.2">
      <c r="A2951" s="11"/>
      <c r="B2951" s="11"/>
      <c r="C2951" s="11"/>
      <c r="D2951" s="30"/>
      <c r="E2951" s="10" t="s">
        <v>15</v>
      </c>
      <c r="F2951" s="14"/>
      <c r="G2951" s="15"/>
      <c r="H2951" s="15"/>
      <c r="I2951" s="15"/>
      <c r="J2951" s="12">
        <f>OR(F2951&lt;&gt;0,G2951&lt;&gt;0,H2951&lt;&gt;0,I2951&lt;&gt;0)*(F2951 + (F2951 = 0))*(G2951 + (G2951 = 0))*(H2951 + (H2951 = 0))*(I2951 + (I2951 = 0))</f>
        <v>0</v>
      </c>
      <c r="K2951" s="11"/>
      <c r="L2951" s="11"/>
      <c r="M2951" s="11"/>
    </row>
    <row r="2952" spans="1:13" x14ac:dyDescent="0.2">
      <c r="A2952" s="11"/>
      <c r="B2952" s="11"/>
      <c r="C2952" s="11"/>
      <c r="D2952" s="30"/>
      <c r="E2952" s="11"/>
      <c r="F2952" s="11"/>
      <c r="G2952" s="11"/>
      <c r="H2952" s="11"/>
      <c r="I2952" s="11"/>
      <c r="J2952" s="16" t="s">
        <v>1681</v>
      </c>
      <c r="K2952" s="17">
        <f>SUM(J2948:J2951)*1</f>
        <v>58.76</v>
      </c>
      <c r="L2952" s="15">
        <v>7.53</v>
      </c>
      <c r="M2952" s="17">
        <f>ROUND(K2952*L2952,2)</f>
        <v>442.46</v>
      </c>
    </row>
    <row r="2953" spans="1:13" ht="1" customHeight="1" x14ac:dyDescent="0.2">
      <c r="A2953" s="18"/>
      <c r="B2953" s="18"/>
      <c r="C2953" s="18"/>
      <c r="D2953" s="31"/>
      <c r="E2953" s="18"/>
      <c r="F2953" s="18"/>
      <c r="G2953" s="18"/>
      <c r="H2953" s="18"/>
      <c r="I2953" s="18"/>
      <c r="J2953" s="18"/>
      <c r="K2953" s="18"/>
      <c r="L2953" s="18"/>
      <c r="M2953" s="18"/>
    </row>
    <row r="2954" spans="1:13" x14ac:dyDescent="0.2">
      <c r="A2954" s="9" t="s">
        <v>1637</v>
      </c>
      <c r="B2954" s="10" t="s">
        <v>20</v>
      </c>
      <c r="C2954" s="10" t="s">
        <v>2</v>
      </c>
      <c r="D2954" s="13" t="s">
        <v>1638</v>
      </c>
      <c r="E2954" s="11"/>
      <c r="F2954" s="11"/>
      <c r="G2954" s="11"/>
      <c r="H2954" s="11"/>
      <c r="I2954" s="11"/>
      <c r="J2954" s="11"/>
      <c r="K2954" s="12">
        <f>K2959</f>
        <v>20.399999999999999</v>
      </c>
      <c r="L2954" s="12">
        <f>L2959</f>
        <v>56.87</v>
      </c>
      <c r="M2954" s="12">
        <f>M2959</f>
        <v>1160.1500000000001</v>
      </c>
    </row>
    <row r="2955" spans="1:13" ht="24" x14ac:dyDescent="0.2">
      <c r="A2955" s="11"/>
      <c r="B2955" s="11"/>
      <c r="C2955" s="11"/>
      <c r="D2955" s="13" t="s">
        <v>1639</v>
      </c>
      <c r="E2955" s="11"/>
      <c r="F2955" s="11"/>
      <c r="G2955" s="11"/>
      <c r="H2955" s="11"/>
      <c r="I2955" s="11"/>
      <c r="J2955" s="11"/>
      <c r="K2955" s="11"/>
      <c r="L2955" s="11"/>
      <c r="M2955" s="11"/>
    </row>
    <row r="2956" spans="1:13" x14ac:dyDescent="0.2">
      <c r="A2956" s="11"/>
      <c r="B2956" s="11"/>
      <c r="C2956" s="11"/>
      <c r="D2956" s="30"/>
      <c r="E2956" s="10" t="s">
        <v>1641</v>
      </c>
      <c r="F2956" s="14"/>
      <c r="G2956" s="15"/>
      <c r="H2956" s="15"/>
      <c r="I2956" s="15"/>
      <c r="J2956" s="12">
        <f>OR(F2956&lt;&gt;0,G2956&lt;&gt;0,H2956&lt;&gt;0,I2956&lt;&gt;0)*(F2956 + (F2956 = 0))*(G2956 + (G2956 = 0))*(H2956 + (H2956 = 0))*(I2956 + (I2956 = 0))</f>
        <v>0</v>
      </c>
      <c r="K2956" s="11"/>
      <c r="L2956" s="11"/>
      <c r="M2956" s="11"/>
    </row>
    <row r="2957" spans="1:13" x14ac:dyDescent="0.2">
      <c r="A2957" s="11"/>
      <c r="B2957" s="11"/>
      <c r="C2957" s="11"/>
      <c r="D2957" s="30"/>
      <c r="E2957" s="10" t="s">
        <v>218</v>
      </c>
      <c r="F2957" s="14">
        <v>0</v>
      </c>
      <c r="G2957" s="15">
        <v>6.8</v>
      </c>
      <c r="H2957" s="15">
        <v>0</v>
      </c>
      <c r="I2957" s="15">
        <v>3</v>
      </c>
      <c r="J2957" s="12">
        <f>OR(F2957&lt;&gt;0,G2957&lt;&gt;0,H2957&lt;&gt;0,I2957&lt;&gt;0)*(F2957 + (F2957 = 0))*(G2957 + (G2957 = 0))*(H2957 + (H2957 = 0))*(I2957 + (I2957 = 0))</f>
        <v>20.399999999999999</v>
      </c>
      <c r="K2957" s="11"/>
      <c r="L2957" s="11"/>
      <c r="M2957" s="11"/>
    </row>
    <row r="2958" spans="1:13" x14ac:dyDescent="0.2">
      <c r="A2958" s="11"/>
      <c r="B2958" s="11"/>
      <c r="C2958" s="11"/>
      <c r="D2958" s="30"/>
      <c r="E2958" s="10" t="s">
        <v>15</v>
      </c>
      <c r="F2958" s="14"/>
      <c r="G2958" s="15"/>
      <c r="H2958" s="15"/>
      <c r="I2958" s="15"/>
      <c r="J2958" s="12">
        <f>OR(F2958&lt;&gt;0,G2958&lt;&gt;0,H2958&lt;&gt;0,I2958&lt;&gt;0)*(F2958 + (F2958 = 0))*(G2958 + (G2958 = 0))*(H2958 + (H2958 = 0))*(I2958 + (I2958 = 0))</f>
        <v>0</v>
      </c>
      <c r="K2958" s="11"/>
      <c r="L2958" s="11"/>
      <c r="M2958" s="11"/>
    </row>
    <row r="2959" spans="1:13" x14ac:dyDescent="0.2">
      <c r="A2959" s="11"/>
      <c r="B2959" s="11"/>
      <c r="C2959" s="11"/>
      <c r="D2959" s="30"/>
      <c r="E2959" s="11"/>
      <c r="F2959" s="11"/>
      <c r="G2959" s="11"/>
      <c r="H2959" s="11"/>
      <c r="I2959" s="11"/>
      <c r="J2959" s="16" t="s">
        <v>1644</v>
      </c>
      <c r="K2959" s="17">
        <f>SUM(J2956:J2958)*1</f>
        <v>20.399999999999999</v>
      </c>
      <c r="L2959" s="15">
        <v>56.87</v>
      </c>
      <c r="M2959" s="17">
        <f>ROUND(K2959*L2959,2)</f>
        <v>1160.1500000000001</v>
      </c>
    </row>
    <row r="2960" spans="1:13" ht="1" customHeight="1" x14ac:dyDescent="0.2">
      <c r="A2960" s="18"/>
      <c r="B2960" s="18"/>
      <c r="C2960" s="18"/>
      <c r="D2960" s="31"/>
      <c r="E2960" s="18"/>
      <c r="F2960" s="18"/>
      <c r="G2960" s="18"/>
      <c r="H2960" s="18"/>
      <c r="I2960" s="18"/>
      <c r="J2960" s="18"/>
      <c r="K2960" s="18"/>
      <c r="L2960" s="18"/>
      <c r="M2960" s="18"/>
    </row>
    <row r="2961" spans="1:13" x14ac:dyDescent="0.2">
      <c r="A2961" s="11"/>
      <c r="B2961" s="11"/>
      <c r="C2961" s="11"/>
      <c r="D2961" s="30"/>
      <c r="E2961" s="11"/>
      <c r="F2961" s="11"/>
      <c r="G2961" s="11"/>
      <c r="H2961" s="11"/>
      <c r="I2961" s="11"/>
      <c r="J2961" s="16" t="s">
        <v>1796</v>
      </c>
      <c r="K2961" s="15">
        <v>1</v>
      </c>
      <c r="L2961" s="17">
        <f>M2886+M2903+M2912+M2921+M2930+M2938+M2946+M2954</f>
        <v>53418.84</v>
      </c>
      <c r="M2961" s="17">
        <f>ROUND(K2961*L2961,2)</f>
        <v>53418.84</v>
      </c>
    </row>
    <row r="2962" spans="1:13" ht="1" customHeight="1" x14ac:dyDescent="0.2">
      <c r="A2962" s="18"/>
      <c r="B2962" s="18"/>
      <c r="C2962" s="18"/>
      <c r="D2962" s="31"/>
      <c r="E2962" s="18"/>
      <c r="F2962" s="18"/>
      <c r="G2962" s="18"/>
      <c r="H2962" s="18"/>
      <c r="I2962" s="18"/>
      <c r="J2962" s="18"/>
      <c r="K2962" s="18"/>
      <c r="L2962" s="18"/>
      <c r="M2962" s="18"/>
    </row>
    <row r="2963" spans="1:13" x14ac:dyDescent="0.2">
      <c r="A2963" s="19" t="s">
        <v>1797</v>
      </c>
      <c r="B2963" s="19" t="s">
        <v>14</v>
      </c>
      <c r="C2963" s="19" t="s">
        <v>15</v>
      </c>
      <c r="D2963" s="32" t="s">
        <v>1647</v>
      </c>
      <c r="E2963" s="20"/>
      <c r="F2963" s="20"/>
      <c r="G2963" s="20"/>
      <c r="H2963" s="20"/>
      <c r="I2963" s="20"/>
      <c r="J2963" s="20"/>
      <c r="K2963" s="21">
        <f>K2979</f>
        <v>1</v>
      </c>
      <c r="L2963" s="21">
        <f>L2979</f>
        <v>22717.18</v>
      </c>
      <c r="M2963" s="21">
        <f>M2979</f>
        <v>22717.18</v>
      </c>
    </row>
    <row r="2964" spans="1:13" x14ac:dyDescent="0.2">
      <c r="A2964" s="9" t="s">
        <v>1798</v>
      </c>
      <c r="B2964" s="10" t="s">
        <v>20</v>
      </c>
      <c r="C2964" s="10" t="s">
        <v>1111</v>
      </c>
      <c r="D2964" s="13" t="s">
        <v>1799</v>
      </c>
      <c r="E2964" s="11"/>
      <c r="F2964" s="11"/>
      <c r="G2964" s="11"/>
      <c r="H2964" s="11"/>
      <c r="I2964" s="11"/>
      <c r="J2964" s="11"/>
      <c r="K2964" s="12">
        <f>K2970</f>
        <v>341.5</v>
      </c>
      <c r="L2964" s="12">
        <f>L2970</f>
        <v>63.95</v>
      </c>
      <c r="M2964" s="12">
        <f>M2970</f>
        <v>21838.93</v>
      </c>
    </row>
    <row r="2965" spans="1:13" ht="168" x14ac:dyDescent="0.2">
      <c r="A2965" s="11"/>
      <c r="B2965" s="11"/>
      <c r="C2965" s="11"/>
      <c r="D2965" s="13" t="s">
        <v>1800</v>
      </c>
      <c r="E2965" s="11"/>
      <c r="F2965" s="11"/>
      <c r="G2965" s="11"/>
      <c r="H2965" s="11"/>
      <c r="I2965" s="11"/>
      <c r="J2965" s="11"/>
      <c r="K2965" s="11"/>
      <c r="L2965" s="11"/>
      <c r="M2965" s="11"/>
    </row>
    <row r="2966" spans="1:13" x14ac:dyDescent="0.2">
      <c r="A2966" s="11"/>
      <c r="B2966" s="11"/>
      <c r="C2966" s="11"/>
      <c r="D2966" s="30"/>
      <c r="E2966" s="10" t="s">
        <v>1801</v>
      </c>
      <c r="F2966" s="14">
        <v>119</v>
      </c>
      <c r="G2966" s="15">
        <v>0</v>
      </c>
      <c r="H2966" s="15">
        <v>0</v>
      </c>
      <c r="I2966" s="15">
        <v>0</v>
      </c>
      <c r="J2966" s="12">
        <f>OR(F2966&lt;&gt;0,G2966&lt;&gt;0,H2966&lt;&gt;0,I2966&lt;&gt;0)*(F2966 + (F2966 = 0))*(G2966 + (G2966 = 0))*(H2966 + (H2966 = 0))*(I2966 + (I2966 = 0))</f>
        <v>119</v>
      </c>
      <c r="K2966" s="11"/>
      <c r="L2966" s="11"/>
      <c r="M2966" s="11"/>
    </row>
    <row r="2967" spans="1:13" x14ac:dyDescent="0.2">
      <c r="A2967" s="11"/>
      <c r="B2967" s="11"/>
      <c r="C2967" s="11"/>
      <c r="D2967" s="30"/>
      <c r="E2967" s="10" t="s">
        <v>1735</v>
      </c>
      <c r="F2967" s="14">
        <v>156</v>
      </c>
      <c r="G2967" s="15">
        <v>0</v>
      </c>
      <c r="H2967" s="15">
        <v>0</v>
      </c>
      <c r="I2967" s="15">
        <v>0</v>
      </c>
      <c r="J2967" s="12">
        <f>OR(F2967&lt;&gt;0,G2967&lt;&gt;0,H2967&lt;&gt;0,I2967&lt;&gt;0)*(F2967 + (F2967 = 0))*(G2967 + (G2967 = 0))*(H2967 + (H2967 = 0))*(I2967 + (I2967 = 0))</f>
        <v>156</v>
      </c>
      <c r="K2967" s="11"/>
      <c r="L2967" s="11"/>
      <c r="M2967" s="11"/>
    </row>
    <row r="2968" spans="1:13" x14ac:dyDescent="0.2">
      <c r="A2968" s="11"/>
      <c r="B2968" s="11"/>
      <c r="C2968" s="11"/>
      <c r="D2968" s="30"/>
      <c r="E2968" s="10" t="s">
        <v>1770</v>
      </c>
      <c r="F2968" s="14">
        <v>66.5</v>
      </c>
      <c r="G2968" s="15">
        <v>0</v>
      </c>
      <c r="H2968" s="15">
        <v>0</v>
      </c>
      <c r="I2968" s="15">
        <v>0</v>
      </c>
      <c r="J2968" s="12">
        <f>OR(F2968&lt;&gt;0,G2968&lt;&gt;0,H2968&lt;&gt;0,I2968&lt;&gt;0)*(F2968 + (F2968 = 0))*(G2968 + (G2968 = 0))*(H2968 + (H2968 = 0))*(I2968 + (I2968 = 0))</f>
        <v>66.5</v>
      </c>
      <c r="K2968" s="11"/>
      <c r="L2968" s="11"/>
      <c r="M2968" s="11"/>
    </row>
    <row r="2969" spans="1:13" x14ac:dyDescent="0.2">
      <c r="A2969" s="11"/>
      <c r="B2969" s="11"/>
      <c r="C2969" s="11"/>
      <c r="D2969" s="30"/>
      <c r="E2969" s="10" t="s">
        <v>15</v>
      </c>
      <c r="F2969" s="14"/>
      <c r="G2969" s="15"/>
      <c r="H2969" s="15"/>
      <c r="I2969" s="15"/>
      <c r="J2969" s="12">
        <f>OR(F2969&lt;&gt;0,G2969&lt;&gt;0,H2969&lt;&gt;0,I2969&lt;&gt;0)*(F2969 + (F2969 = 0))*(G2969 + (G2969 = 0))*(H2969 + (H2969 = 0))*(I2969 + (I2969 = 0))</f>
        <v>0</v>
      </c>
      <c r="K2969" s="11"/>
      <c r="L2969" s="11"/>
      <c r="M2969" s="11"/>
    </row>
    <row r="2970" spans="1:13" x14ac:dyDescent="0.2">
      <c r="A2970" s="11"/>
      <c r="B2970" s="11"/>
      <c r="C2970" s="11"/>
      <c r="D2970" s="30"/>
      <c r="E2970" s="11"/>
      <c r="F2970" s="11"/>
      <c r="G2970" s="11"/>
      <c r="H2970" s="11"/>
      <c r="I2970" s="11"/>
      <c r="J2970" s="16" t="s">
        <v>1802</v>
      </c>
      <c r="K2970" s="17">
        <f>SUM(J2966:J2969)*1</f>
        <v>341.5</v>
      </c>
      <c r="L2970" s="15">
        <v>63.95</v>
      </c>
      <c r="M2970" s="17">
        <f>ROUND(K2970*L2970,2)</f>
        <v>21838.93</v>
      </c>
    </row>
    <row r="2971" spans="1:13" ht="1" customHeight="1" x14ac:dyDescent="0.2">
      <c r="A2971" s="18"/>
      <c r="B2971" s="18"/>
      <c r="C2971" s="18"/>
      <c r="D2971" s="31"/>
      <c r="E2971" s="18"/>
      <c r="F2971" s="18"/>
      <c r="G2971" s="18"/>
      <c r="H2971" s="18"/>
      <c r="I2971" s="18"/>
      <c r="J2971" s="18"/>
      <c r="K2971" s="18"/>
      <c r="L2971" s="18"/>
      <c r="M2971" s="18"/>
    </row>
    <row r="2972" spans="1:13" x14ac:dyDescent="0.2">
      <c r="A2972" s="9" t="s">
        <v>1663</v>
      </c>
      <c r="B2972" s="10" t="s">
        <v>20</v>
      </c>
      <c r="C2972" s="10" t="s">
        <v>1111</v>
      </c>
      <c r="D2972" s="13" t="s">
        <v>1664</v>
      </c>
      <c r="E2972" s="11"/>
      <c r="F2972" s="11"/>
      <c r="G2972" s="11"/>
      <c r="H2972" s="11"/>
      <c r="I2972" s="11"/>
      <c r="J2972" s="11"/>
      <c r="K2972" s="12">
        <f>K2977</f>
        <v>117.1</v>
      </c>
      <c r="L2972" s="12">
        <f>L2977</f>
        <v>7.5</v>
      </c>
      <c r="M2972" s="12">
        <f>M2977</f>
        <v>878.25</v>
      </c>
    </row>
    <row r="2973" spans="1:13" ht="132" x14ac:dyDescent="0.2">
      <c r="A2973" s="11"/>
      <c r="B2973" s="11"/>
      <c r="C2973" s="11"/>
      <c r="D2973" s="13" t="s">
        <v>1665</v>
      </c>
      <c r="E2973" s="11"/>
      <c r="F2973" s="11"/>
      <c r="G2973" s="11"/>
      <c r="H2973" s="11"/>
      <c r="I2973" s="11"/>
      <c r="J2973" s="11"/>
      <c r="K2973" s="11"/>
      <c r="L2973" s="11"/>
      <c r="M2973" s="11"/>
    </row>
    <row r="2974" spans="1:13" x14ac:dyDescent="0.2">
      <c r="A2974" s="11"/>
      <c r="B2974" s="11"/>
      <c r="C2974" s="11"/>
      <c r="D2974" s="30"/>
      <c r="E2974" s="10" t="s">
        <v>1434</v>
      </c>
      <c r="F2974" s="14">
        <v>106.4</v>
      </c>
      <c r="G2974" s="15">
        <v>0</v>
      </c>
      <c r="H2974" s="15">
        <v>0</v>
      </c>
      <c r="I2974" s="15">
        <v>0</v>
      </c>
      <c r="J2974" s="12">
        <f>OR(F2974&lt;&gt;0,G2974&lt;&gt;0,H2974&lt;&gt;0,I2974&lt;&gt;0)*(F2974 + (F2974 = 0))*(G2974 + (G2974 = 0))*(H2974 + (H2974 = 0))*(I2974 + (I2974 = 0))</f>
        <v>106.4</v>
      </c>
      <c r="K2974" s="11"/>
      <c r="L2974" s="11"/>
      <c r="M2974" s="11"/>
    </row>
    <row r="2975" spans="1:13" x14ac:dyDescent="0.2">
      <c r="A2975" s="11"/>
      <c r="B2975" s="11"/>
      <c r="C2975" s="11"/>
      <c r="D2975" s="30"/>
      <c r="E2975" s="10" t="s">
        <v>1803</v>
      </c>
      <c r="F2975" s="14">
        <v>10.7</v>
      </c>
      <c r="G2975" s="15">
        <v>0</v>
      </c>
      <c r="H2975" s="15">
        <v>0</v>
      </c>
      <c r="I2975" s="15">
        <v>0</v>
      </c>
      <c r="J2975" s="12">
        <f>OR(F2975&lt;&gt;0,G2975&lt;&gt;0,H2975&lt;&gt;0,I2975&lt;&gt;0)*(F2975 + (F2975 = 0))*(G2975 + (G2975 = 0))*(H2975 + (H2975 = 0))*(I2975 + (I2975 = 0))</f>
        <v>10.7</v>
      </c>
      <c r="K2975" s="11"/>
      <c r="L2975" s="11"/>
      <c r="M2975" s="11"/>
    </row>
    <row r="2976" spans="1:13" x14ac:dyDescent="0.2">
      <c r="A2976" s="11"/>
      <c r="B2976" s="11"/>
      <c r="C2976" s="11"/>
      <c r="D2976" s="30"/>
      <c r="E2976" s="10" t="s">
        <v>15</v>
      </c>
      <c r="F2976" s="14"/>
      <c r="G2976" s="15"/>
      <c r="H2976" s="15"/>
      <c r="I2976" s="15"/>
      <c r="J2976" s="12">
        <f>OR(F2976&lt;&gt;0,G2976&lt;&gt;0,H2976&lt;&gt;0,I2976&lt;&gt;0)*(F2976 + (F2976 = 0))*(G2976 + (G2976 = 0))*(H2976 + (H2976 = 0))*(I2976 + (I2976 = 0))</f>
        <v>0</v>
      </c>
      <c r="K2976" s="11"/>
      <c r="L2976" s="11"/>
      <c r="M2976" s="11"/>
    </row>
    <row r="2977" spans="1:13" x14ac:dyDescent="0.2">
      <c r="A2977" s="11"/>
      <c r="B2977" s="11"/>
      <c r="C2977" s="11"/>
      <c r="D2977" s="30"/>
      <c r="E2977" s="11"/>
      <c r="F2977" s="11"/>
      <c r="G2977" s="11"/>
      <c r="H2977" s="11"/>
      <c r="I2977" s="11"/>
      <c r="J2977" s="16" t="s">
        <v>1672</v>
      </c>
      <c r="K2977" s="17">
        <f>SUM(J2974:J2976)*1</f>
        <v>117.1</v>
      </c>
      <c r="L2977" s="15">
        <v>7.5</v>
      </c>
      <c r="M2977" s="17">
        <f>ROUND(K2977*L2977,2)</f>
        <v>878.25</v>
      </c>
    </row>
    <row r="2978" spans="1:13" ht="1" customHeight="1" x14ac:dyDescent="0.2">
      <c r="A2978" s="18"/>
      <c r="B2978" s="18"/>
      <c r="C2978" s="18"/>
      <c r="D2978" s="31"/>
      <c r="E2978" s="18"/>
      <c r="F2978" s="18"/>
      <c r="G2978" s="18"/>
      <c r="H2978" s="18"/>
      <c r="I2978" s="18"/>
      <c r="J2978" s="18"/>
      <c r="K2978" s="18"/>
      <c r="L2978" s="18"/>
      <c r="M2978" s="18"/>
    </row>
    <row r="2979" spans="1:13" x14ac:dyDescent="0.2">
      <c r="A2979" s="11"/>
      <c r="B2979" s="11"/>
      <c r="C2979" s="11"/>
      <c r="D2979" s="30"/>
      <c r="E2979" s="11"/>
      <c r="F2979" s="11"/>
      <c r="G2979" s="11"/>
      <c r="H2979" s="11"/>
      <c r="I2979" s="11"/>
      <c r="J2979" s="16" t="s">
        <v>1804</v>
      </c>
      <c r="K2979" s="15">
        <v>1</v>
      </c>
      <c r="L2979" s="17">
        <f>M2964+M2972</f>
        <v>22717.18</v>
      </c>
      <c r="M2979" s="17">
        <f>ROUND(K2979*L2979,2)</f>
        <v>22717.18</v>
      </c>
    </row>
    <row r="2980" spans="1:13" ht="1" customHeight="1" x14ac:dyDescent="0.2">
      <c r="A2980" s="18"/>
      <c r="B2980" s="18"/>
      <c r="C2980" s="18"/>
      <c r="D2980" s="31"/>
      <c r="E2980" s="18"/>
      <c r="F2980" s="18"/>
      <c r="G2980" s="18"/>
      <c r="H2980" s="18"/>
      <c r="I2980" s="18"/>
      <c r="J2980" s="18"/>
      <c r="K2980" s="18"/>
      <c r="L2980" s="18"/>
      <c r="M2980" s="18"/>
    </row>
    <row r="2981" spans="1:13" x14ac:dyDescent="0.2">
      <c r="A2981" s="19" t="s">
        <v>1805</v>
      </c>
      <c r="B2981" s="19" t="s">
        <v>14</v>
      </c>
      <c r="C2981" s="19" t="s">
        <v>15</v>
      </c>
      <c r="D2981" s="32" t="s">
        <v>1806</v>
      </c>
      <c r="E2981" s="20"/>
      <c r="F2981" s="20"/>
      <c r="G2981" s="20"/>
      <c r="H2981" s="20"/>
      <c r="I2981" s="20"/>
      <c r="J2981" s="20"/>
      <c r="K2981" s="21">
        <f>K3018</f>
        <v>1</v>
      </c>
      <c r="L2981" s="21">
        <f>L3018</f>
        <v>19743.310000000001</v>
      </c>
      <c r="M2981" s="21">
        <f>M3018</f>
        <v>19743.310000000001</v>
      </c>
    </row>
    <row r="2982" spans="1:13" x14ac:dyDescent="0.2">
      <c r="A2982" s="9" t="s">
        <v>1807</v>
      </c>
      <c r="B2982" s="10" t="s">
        <v>20</v>
      </c>
      <c r="C2982" s="10" t="s">
        <v>2</v>
      </c>
      <c r="D2982" s="13" t="s">
        <v>1808</v>
      </c>
      <c r="E2982" s="11"/>
      <c r="F2982" s="11"/>
      <c r="G2982" s="11"/>
      <c r="H2982" s="11"/>
      <c r="I2982" s="11"/>
      <c r="J2982" s="11"/>
      <c r="K2982" s="12">
        <f>K2986</f>
        <v>1</v>
      </c>
      <c r="L2982" s="12">
        <f>L2986</f>
        <v>1219.68</v>
      </c>
      <c r="M2982" s="12">
        <f>M2986</f>
        <v>1219.68</v>
      </c>
    </row>
    <row r="2983" spans="1:13" ht="120" x14ac:dyDescent="0.2">
      <c r="A2983" s="11"/>
      <c r="B2983" s="11"/>
      <c r="C2983" s="11"/>
      <c r="D2983" s="13" t="s">
        <v>1809</v>
      </c>
      <c r="E2983" s="11"/>
      <c r="F2983" s="11"/>
      <c r="G2983" s="11"/>
      <c r="H2983" s="11"/>
      <c r="I2983" s="11"/>
      <c r="J2983" s="11"/>
      <c r="K2983" s="11"/>
      <c r="L2983" s="11"/>
      <c r="M2983" s="11"/>
    </row>
    <row r="2984" spans="1:13" x14ac:dyDescent="0.2">
      <c r="A2984" s="11"/>
      <c r="B2984" s="11"/>
      <c r="C2984" s="11"/>
      <c r="D2984" s="30"/>
      <c r="E2984" s="10" t="s">
        <v>1434</v>
      </c>
      <c r="F2984" s="14">
        <v>1</v>
      </c>
      <c r="G2984" s="15">
        <v>0</v>
      </c>
      <c r="H2984" s="15">
        <v>0</v>
      </c>
      <c r="I2984" s="15">
        <v>0</v>
      </c>
      <c r="J2984" s="12">
        <f>OR(F2984&lt;&gt;0,G2984&lt;&gt;0,H2984&lt;&gt;0,I2984&lt;&gt;0)*(F2984 + (F2984 = 0))*(G2984 + (G2984 = 0))*(H2984 + (H2984 = 0))*(I2984 + (I2984 = 0))</f>
        <v>1</v>
      </c>
      <c r="K2984" s="11"/>
      <c r="L2984" s="11"/>
      <c r="M2984" s="11"/>
    </row>
    <row r="2985" spans="1:13" x14ac:dyDescent="0.2">
      <c r="A2985" s="11"/>
      <c r="B2985" s="11"/>
      <c r="C2985" s="11"/>
      <c r="D2985" s="30"/>
      <c r="E2985" s="10" t="s">
        <v>15</v>
      </c>
      <c r="F2985" s="14"/>
      <c r="G2985" s="15"/>
      <c r="H2985" s="15"/>
      <c r="I2985" s="15"/>
      <c r="J2985" s="12">
        <f>OR(F2985&lt;&gt;0,G2985&lt;&gt;0,H2985&lt;&gt;0,I2985&lt;&gt;0)*(F2985 + (F2985 = 0))*(G2985 + (G2985 = 0))*(H2985 + (H2985 = 0))*(I2985 + (I2985 = 0))</f>
        <v>0</v>
      </c>
      <c r="K2985" s="11"/>
      <c r="L2985" s="11"/>
      <c r="M2985" s="11"/>
    </row>
    <row r="2986" spans="1:13" x14ac:dyDescent="0.2">
      <c r="A2986" s="11"/>
      <c r="B2986" s="11"/>
      <c r="C2986" s="11"/>
      <c r="D2986" s="30"/>
      <c r="E2986" s="11"/>
      <c r="F2986" s="11"/>
      <c r="G2986" s="11"/>
      <c r="H2986" s="11"/>
      <c r="I2986" s="11"/>
      <c r="J2986" s="16" t="s">
        <v>1810</v>
      </c>
      <c r="K2986" s="17">
        <f>SUM(J2984:J2985)*1</f>
        <v>1</v>
      </c>
      <c r="L2986" s="15">
        <v>1219.68</v>
      </c>
      <c r="M2986" s="17">
        <f>ROUND(K2986*L2986,2)</f>
        <v>1219.68</v>
      </c>
    </row>
    <row r="2987" spans="1:13" ht="1" customHeight="1" x14ac:dyDescent="0.2">
      <c r="A2987" s="18"/>
      <c r="B2987" s="18"/>
      <c r="C2987" s="18"/>
      <c r="D2987" s="31"/>
      <c r="E2987" s="18"/>
      <c r="F2987" s="18"/>
      <c r="G2987" s="18"/>
      <c r="H2987" s="18"/>
      <c r="I2987" s="18"/>
      <c r="J2987" s="18"/>
      <c r="K2987" s="18"/>
      <c r="L2987" s="18"/>
      <c r="M2987" s="18"/>
    </row>
    <row r="2988" spans="1:13" x14ac:dyDescent="0.2">
      <c r="A2988" s="9" t="s">
        <v>1811</v>
      </c>
      <c r="B2988" s="10" t="s">
        <v>20</v>
      </c>
      <c r="C2988" s="10" t="s">
        <v>2</v>
      </c>
      <c r="D2988" s="13" t="s">
        <v>1808</v>
      </c>
      <c r="E2988" s="11"/>
      <c r="F2988" s="11"/>
      <c r="G2988" s="11"/>
      <c r="H2988" s="11"/>
      <c r="I2988" s="11"/>
      <c r="J2988" s="11"/>
      <c r="K2988" s="12">
        <f>K2992</f>
        <v>3</v>
      </c>
      <c r="L2988" s="12">
        <f>L2992</f>
        <v>1829.52</v>
      </c>
      <c r="M2988" s="12">
        <f>M2992</f>
        <v>5488.56</v>
      </c>
    </row>
    <row r="2989" spans="1:13" ht="120" x14ac:dyDescent="0.2">
      <c r="A2989" s="11"/>
      <c r="B2989" s="11"/>
      <c r="C2989" s="11"/>
      <c r="D2989" s="13" t="s">
        <v>1812</v>
      </c>
      <c r="E2989" s="11"/>
      <c r="F2989" s="11"/>
      <c r="G2989" s="11"/>
      <c r="H2989" s="11"/>
      <c r="I2989" s="11"/>
      <c r="J2989" s="11"/>
      <c r="K2989" s="11"/>
      <c r="L2989" s="11"/>
      <c r="M2989" s="11"/>
    </row>
    <row r="2990" spans="1:13" x14ac:dyDescent="0.2">
      <c r="A2990" s="11"/>
      <c r="B2990" s="11"/>
      <c r="C2990" s="11"/>
      <c r="D2990" s="30"/>
      <c r="E2990" s="10" t="s">
        <v>1434</v>
      </c>
      <c r="F2990" s="14">
        <v>3</v>
      </c>
      <c r="G2990" s="15">
        <v>0</v>
      </c>
      <c r="H2990" s="15">
        <v>0</v>
      </c>
      <c r="I2990" s="15">
        <v>0</v>
      </c>
      <c r="J2990" s="12">
        <f>OR(F2990&lt;&gt;0,G2990&lt;&gt;0,H2990&lt;&gt;0,I2990&lt;&gt;0)*(F2990 + (F2990 = 0))*(G2990 + (G2990 = 0))*(H2990 + (H2990 = 0))*(I2990 + (I2990 = 0))</f>
        <v>3</v>
      </c>
      <c r="K2990" s="11"/>
      <c r="L2990" s="11"/>
      <c r="M2990" s="11"/>
    </row>
    <row r="2991" spans="1:13" x14ac:dyDescent="0.2">
      <c r="A2991" s="11"/>
      <c r="B2991" s="11"/>
      <c r="C2991" s="11"/>
      <c r="D2991" s="30"/>
      <c r="E2991" s="10" t="s">
        <v>15</v>
      </c>
      <c r="F2991" s="14"/>
      <c r="G2991" s="15"/>
      <c r="H2991" s="15"/>
      <c r="I2991" s="15"/>
      <c r="J2991" s="12">
        <f>OR(F2991&lt;&gt;0,G2991&lt;&gt;0,H2991&lt;&gt;0,I2991&lt;&gt;0)*(F2991 + (F2991 = 0))*(G2991 + (G2991 = 0))*(H2991 + (H2991 = 0))*(I2991 + (I2991 = 0))</f>
        <v>0</v>
      </c>
      <c r="K2991" s="11"/>
      <c r="L2991" s="11"/>
      <c r="M2991" s="11"/>
    </row>
    <row r="2992" spans="1:13" x14ac:dyDescent="0.2">
      <c r="A2992" s="11"/>
      <c r="B2992" s="11"/>
      <c r="C2992" s="11"/>
      <c r="D2992" s="30"/>
      <c r="E2992" s="11"/>
      <c r="F2992" s="11"/>
      <c r="G2992" s="11"/>
      <c r="H2992" s="11"/>
      <c r="I2992" s="11"/>
      <c r="J2992" s="16" t="s">
        <v>1813</v>
      </c>
      <c r="K2992" s="17">
        <f>SUM(J2990:J2991)*1</f>
        <v>3</v>
      </c>
      <c r="L2992" s="15">
        <v>1829.52</v>
      </c>
      <c r="M2992" s="17">
        <f>ROUND(K2992*L2992,2)</f>
        <v>5488.56</v>
      </c>
    </row>
    <row r="2993" spans="1:13" ht="1" customHeight="1" x14ac:dyDescent="0.2">
      <c r="A2993" s="18"/>
      <c r="B2993" s="18"/>
      <c r="C2993" s="18"/>
      <c r="D2993" s="31"/>
      <c r="E2993" s="18"/>
      <c r="F2993" s="18"/>
      <c r="G2993" s="18"/>
      <c r="H2993" s="18"/>
      <c r="I2993" s="18"/>
      <c r="J2993" s="18"/>
      <c r="K2993" s="18"/>
      <c r="L2993" s="18"/>
      <c r="M2993" s="18"/>
    </row>
    <row r="2994" spans="1:13" x14ac:dyDescent="0.2">
      <c r="A2994" s="9" t="s">
        <v>1814</v>
      </c>
      <c r="B2994" s="10" t="s">
        <v>20</v>
      </c>
      <c r="C2994" s="10" t="s">
        <v>2</v>
      </c>
      <c r="D2994" s="13" t="s">
        <v>1808</v>
      </c>
      <c r="E2994" s="11"/>
      <c r="F2994" s="11"/>
      <c r="G2994" s="11"/>
      <c r="H2994" s="11"/>
      <c r="I2994" s="11"/>
      <c r="J2994" s="11"/>
      <c r="K2994" s="12">
        <f>K2998</f>
        <v>2</v>
      </c>
      <c r="L2994" s="12">
        <f>L2998</f>
        <v>2194.94</v>
      </c>
      <c r="M2994" s="12">
        <f>M2998</f>
        <v>4389.88</v>
      </c>
    </row>
    <row r="2995" spans="1:13" ht="120" x14ac:dyDescent="0.2">
      <c r="A2995" s="11"/>
      <c r="B2995" s="11"/>
      <c r="C2995" s="11"/>
      <c r="D2995" s="13" t="s">
        <v>1815</v>
      </c>
      <c r="E2995" s="11"/>
      <c r="F2995" s="11"/>
      <c r="G2995" s="11"/>
      <c r="H2995" s="11"/>
      <c r="I2995" s="11"/>
      <c r="J2995" s="11"/>
      <c r="K2995" s="11"/>
      <c r="L2995" s="11"/>
      <c r="M2995" s="11"/>
    </row>
    <row r="2996" spans="1:13" x14ac:dyDescent="0.2">
      <c r="A2996" s="11"/>
      <c r="B2996" s="11"/>
      <c r="C2996" s="11"/>
      <c r="D2996" s="30"/>
      <c r="E2996" s="10" t="s">
        <v>1434</v>
      </c>
      <c r="F2996" s="14">
        <v>2</v>
      </c>
      <c r="G2996" s="15">
        <v>0</v>
      </c>
      <c r="H2996" s="15">
        <v>0</v>
      </c>
      <c r="I2996" s="15">
        <v>0</v>
      </c>
      <c r="J2996" s="12">
        <f>OR(F2996&lt;&gt;0,G2996&lt;&gt;0,H2996&lt;&gt;0,I2996&lt;&gt;0)*(F2996 + (F2996 = 0))*(G2996 + (G2996 = 0))*(H2996 + (H2996 = 0))*(I2996 + (I2996 = 0))</f>
        <v>2</v>
      </c>
      <c r="K2996" s="11"/>
      <c r="L2996" s="11"/>
      <c r="M2996" s="11"/>
    </row>
    <row r="2997" spans="1:13" x14ac:dyDescent="0.2">
      <c r="A2997" s="11"/>
      <c r="B2997" s="11"/>
      <c r="C2997" s="11"/>
      <c r="D2997" s="30"/>
      <c r="E2997" s="10" t="s">
        <v>15</v>
      </c>
      <c r="F2997" s="14"/>
      <c r="G2997" s="15"/>
      <c r="H2997" s="15"/>
      <c r="I2997" s="15"/>
      <c r="J2997" s="12">
        <f>OR(F2997&lt;&gt;0,G2997&lt;&gt;0,H2997&lt;&gt;0,I2997&lt;&gt;0)*(F2997 + (F2997 = 0))*(G2997 + (G2997 = 0))*(H2997 + (H2997 = 0))*(I2997 + (I2997 = 0))</f>
        <v>0</v>
      </c>
      <c r="K2997" s="11"/>
      <c r="L2997" s="11"/>
      <c r="M2997" s="11"/>
    </row>
    <row r="2998" spans="1:13" x14ac:dyDescent="0.2">
      <c r="A2998" s="11"/>
      <c r="B2998" s="11"/>
      <c r="C2998" s="11"/>
      <c r="D2998" s="30"/>
      <c r="E2998" s="11"/>
      <c r="F2998" s="11"/>
      <c r="G2998" s="11"/>
      <c r="H2998" s="11"/>
      <c r="I2998" s="11"/>
      <c r="J2998" s="16" t="s">
        <v>1816</v>
      </c>
      <c r="K2998" s="17">
        <f>SUM(J2996:J2997)*1</f>
        <v>2</v>
      </c>
      <c r="L2998" s="15">
        <v>2194.94</v>
      </c>
      <c r="M2998" s="17">
        <f>ROUND(K2998*L2998,2)</f>
        <v>4389.88</v>
      </c>
    </row>
    <row r="2999" spans="1:13" ht="1" customHeight="1" x14ac:dyDescent="0.2">
      <c r="A2999" s="18"/>
      <c r="B2999" s="18"/>
      <c r="C2999" s="18"/>
      <c r="D2999" s="31"/>
      <c r="E2999" s="18"/>
      <c r="F2999" s="18"/>
      <c r="G2999" s="18"/>
      <c r="H2999" s="18"/>
      <c r="I2999" s="18"/>
      <c r="J2999" s="18"/>
      <c r="K2999" s="18"/>
      <c r="L2999" s="18"/>
      <c r="M2999" s="18"/>
    </row>
    <row r="3000" spans="1:13" x14ac:dyDescent="0.2">
      <c r="A3000" s="9" t="s">
        <v>1817</v>
      </c>
      <c r="B3000" s="10" t="s">
        <v>20</v>
      </c>
      <c r="C3000" s="10" t="s">
        <v>2</v>
      </c>
      <c r="D3000" s="13" t="s">
        <v>1818</v>
      </c>
      <c r="E3000" s="11"/>
      <c r="F3000" s="11"/>
      <c r="G3000" s="11"/>
      <c r="H3000" s="11"/>
      <c r="I3000" s="11"/>
      <c r="J3000" s="11"/>
      <c r="K3000" s="12">
        <f>K3004</f>
        <v>1</v>
      </c>
      <c r="L3000" s="12">
        <f>L3004</f>
        <v>3370.39</v>
      </c>
      <c r="M3000" s="12">
        <f>M3004</f>
        <v>3370.39</v>
      </c>
    </row>
    <row r="3001" spans="1:13" ht="120" x14ac:dyDescent="0.2">
      <c r="A3001" s="11"/>
      <c r="B3001" s="11"/>
      <c r="C3001" s="11"/>
      <c r="D3001" s="13" t="s">
        <v>1819</v>
      </c>
      <c r="E3001" s="11"/>
      <c r="F3001" s="11"/>
      <c r="G3001" s="11"/>
      <c r="H3001" s="11"/>
      <c r="I3001" s="11"/>
      <c r="J3001" s="11"/>
      <c r="K3001" s="11"/>
      <c r="L3001" s="11"/>
      <c r="M3001" s="11"/>
    </row>
    <row r="3002" spans="1:13" x14ac:dyDescent="0.2">
      <c r="A3002" s="11"/>
      <c r="B3002" s="11"/>
      <c r="C3002" s="11"/>
      <c r="D3002" s="30"/>
      <c r="E3002" s="10" t="s">
        <v>1434</v>
      </c>
      <c r="F3002" s="14">
        <v>1</v>
      </c>
      <c r="G3002" s="15">
        <v>0</v>
      </c>
      <c r="H3002" s="15">
        <v>0</v>
      </c>
      <c r="I3002" s="15">
        <v>0</v>
      </c>
      <c r="J3002" s="12">
        <f>OR(F3002&lt;&gt;0,G3002&lt;&gt;0,H3002&lt;&gt;0,I3002&lt;&gt;0)*(F3002 + (F3002 = 0))*(G3002 + (G3002 = 0))*(H3002 + (H3002 = 0))*(I3002 + (I3002 = 0))</f>
        <v>1</v>
      </c>
      <c r="K3002" s="11"/>
      <c r="L3002" s="11"/>
      <c r="M3002" s="11"/>
    </row>
    <row r="3003" spans="1:13" x14ac:dyDescent="0.2">
      <c r="A3003" s="11"/>
      <c r="B3003" s="11"/>
      <c r="C3003" s="11"/>
      <c r="D3003" s="30"/>
      <c r="E3003" s="10" t="s">
        <v>15</v>
      </c>
      <c r="F3003" s="14"/>
      <c r="G3003" s="15"/>
      <c r="H3003" s="15"/>
      <c r="I3003" s="15"/>
      <c r="J3003" s="12">
        <f>OR(F3003&lt;&gt;0,G3003&lt;&gt;0,H3003&lt;&gt;0,I3003&lt;&gt;0)*(F3003 + (F3003 = 0))*(G3003 + (G3003 = 0))*(H3003 + (H3003 = 0))*(I3003 + (I3003 = 0))</f>
        <v>0</v>
      </c>
      <c r="K3003" s="11"/>
      <c r="L3003" s="11"/>
      <c r="M3003" s="11"/>
    </row>
    <row r="3004" spans="1:13" x14ac:dyDescent="0.2">
      <c r="A3004" s="11"/>
      <c r="B3004" s="11"/>
      <c r="C3004" s="11"/>
      <c r="D3004" s="30"/>
      <c r="E3004" s="11"/>
      <c r="F3004" s="11"/>
      <c r="G3004" s="11"/>
      <c r="H3004" s="11"/>
      <c r="I3004" s="11"/>
      <c r="J3004" s="16" t="s">
        <v>1820</v>
      </c>
      <c r="K3004" s="17">
        <f>SUM(J3002:J3003)*1</f>
        <v>1</v>
      </c>
      <c r="L3004" s="15">
        <v>3370.39</v>
      </c>
      <c r="M3004" s="17">
        <f>ROUND(K3004*L3004,2)</f>
        <v>3370.39</v>
      </c>
    </row>
    <row r="3005" spans="1:13" ht="1" customHeight="1" x14ac:dyDescent="0.2">
      <c r="A3005" s="18"/>
      <c r="B3005" s="18"/>
      <c r="C3005" s="18"/>
      <c r="D3005" s="31"/>
      <c r="E3005" s="18"/>
      <c r="F3005" s="18"/>
      <c r="G3005" s="18"/>
      <c r="H3005" s="18"/>
      <c r="I3005" s="18"/>
      <c r="J3005" s="18"/>
      <c r="K3005" s="18"/>
      <c r="L3005" s="18"/>
      <c r="M3005" s="18"/>
    </row>
    <row r="3006" spans="1:13" x14ac:dyDescent="0.2">
      <c r="A3006" s="9" t="s">
        <v>1821</v>
      </c>
      <c r="B3006" s="10" t="s">
        <v>20</v>
      </c>
      <c r="C3006" s="10" t="s">
        <v>2</v>
      </c>
      <c r="D3006" s="13" t="s">
        <v>1822</v>
      </c>
      <c r="E3006" s="11"/>
      <c r="F3006" s="11"/>
      <c r="G3006" s="11"/>
      <c r="H3006" s="11"/>
      <c r="I3006" s="11"/>
      <c r="J3006" s="11"/>
      <c r="K3006" s="12">
        <f>K3010</f>
        <v>8</v>
      </c>
      <c r="L3006" s="12">
        <f>L3010</f>
        <v>421.69</v>
      </c>
      <c r="M3006" s="12">
        <f>M3010</f>
        <v>3373.52</v>
      </c>
    </row>
    <row r="3007" spans="1:13" ht="132" x14ac:dyDescent="0.2">
      <c r="A3007" s="11"/>
      <c r="B3007" s="11"/>
      <c r="C3007" s="11"/>
      <c r="D3007" s="13" t="s">
        <v>1823</v>
      </c>
      <c r="E3007" s="11"/>
      <c r="F3007" s="11"/>
      <c r="G3007" s="11"/>
      <c r="H3007" s="11"/>
      <c r="I3007" s="11"/>
      <c r="J3007" s="11"/>
      <c r="K3007" s="11"/>
      <c r="L3007" s="11"/>
      <c r="M3007" s="11"/>
    </row>
    <row r="3008" spans="1:13" x14ac:dyDescent="0.2">
      <c r="A3008" s="11"/>
      <c r="B3008" s="11"/>
      <c r="C3008" s="11"/>
      <c r="D3008" s="30"/>
      <c r="E3008" s="10" t="s">
        <v>1824</v>
      </c>
      <c r="F3008" s="14">
        <v>8</v>
      </c>
      <c r="G3008" s="15">
        <v>0</v>
      </c>
      <c r="H3008" s="15">
        <v>0</v>
      </c>
      <c r="I3008" s="15">
        <v>0</v>
      </c>
      <c r="J3008" s="12">
        <f>OR(F3008&lt;&gt;0,G3008&lt;&gt;0,H3008&lt;&gt;0,I3008&lt;&gt;0)*(F3008 + (F3008 = 0))*(G3008 + (G3008 = 0))*(H3008 + (H3008 = 0))*(I3008 + (I3008 = 0))</f>
        <v>8</v>
      </c>
      <c r="K3008" s="11"/>
      <c r="L3008" s="11"/>
      <c r="M3008" s="11"/>
    </row>
    <row r="3009" spans="1:13" x14ac:dyDescent="0.2">
      <c r="A3009" s="11"/>
      <c r="B3009" s="11"/>
      <c r="C3009" s="11"/>
      <c r="D3009" s="30"/>
      <c r="E3009" s="10" t="s">
        <v>15</v>
      </c>
      <c r="F3009" s="14"/>
      <c r="G3009" s="15"/>
      <c r="H3009" s="15"/>
      <c r="I3009" s="15"/>
      <c r="J3009" s="12">
        <f>OR(F3009&lt;&gt;0,G3009&lt;&gt;0,H3009&lt;&gt;0,I3009&lt;&gt;0)*(F3009 + (F3009 = 0))*(G3009 + (G3009 = 0))*(H3009 + (H3009 = 0))*(I3009 + (I3009 = 0))</f>
        <v>0</v>
      </c>
      <c r="K3009" s="11"/>
      <c r="L3009" s="11"/>
      <c r="M3009" s="11"/>
    </row>
    <row r="3010" spans="1:13" x14ac:dyDescent="0.2">
      <c r="A3010" s="11"/>
      <c r="B3010" s="11"/>
      <c r="C3010" s="11"/>
      <c r="D3010" s="30"/>
      <c r="E3010" s="11"/>
      <c r="F3010" s="11"/>
      <c r="G3010" s="11"/>
      <c r="H3010" s="11"/>
      <c r="I3010" s="11"/>
      <c r="J3010" s="16" t="s">
        <v>1825</v>
      </c>
      <c r="K3010" s="17">
        <f>SUM(J3008:J3009)*1</f>
        <v>8</v>
      </c>
      <c r="L3010" s="15">
        <v>421.69</v>
      </c>
      <c r="M3010" s="17">
        <f>ROUND(K3010*L3010,2)</f>
        <v>3373.52</v>
      </c>
    </row>
    <row r="3011" spans="1:13" ht="1" customHeight="1" x14ac:dyDescent="0.2">
      <c r="A3011" s="18"/>
      <c r="B3011" s="18"/>
      <c r="C3011" s="18"/>
      <c r="D3011" s="31"/>
      <c r="E3011" s="18"/>
      <c r="F3011" s="18"/>
      <c r="G3011" s="18"/>
      <c r="H3011" s="18"/>
      <c r="I3011" s="18"/>
      <c r="J3011" s="18"/>
      <c r="K3011" s="18"/>
      <c r="L3011" s="18"/>
      <c r="M3011" s="18"/>
    </row>
    <row r="3012" spans="1:13" x14ac:dyDescent="0.2">
      <c r="A3012" s="9" t="s">
        <v>1707</v>
      </c>
      <c r="B3012" s="10" t="s">
        <v>20</v>
      </c>
      <c r="C3012" s="10" t="s">
        <v>2</v>
      </c>
      <c r="D3012" s="13" t="s">
        <v>1708</v>
      </c>
      <c r="E3012" s="11"/>
      <c r="F3012" s="11"/>
      <c r="G3012" s="11"/>
      <c r="H3012" s="11"/>
      <c r="I3012" s="11"/>
      <c r="J3012" s="11"/>
      <c r="K3012" s="12">
        <f>K3016</f>
        <v>2</v>
      </c>
      <c r="L3012" s="12">
        <f>L3016</f>
        <v>950.64</v>
      </c>
      <c r="M3012" s="12">
        <f>M3016</f>
        <v>1901.28</v>
      </c>
    </row>
    <row r="3013" spans="1:13" ht="168" x14ac:dyDescent="0.2">
      <c r="A3013" s="11"/>
      <c r="B3013" s="11"/>
      <c r="C3013" s="11"/>
      <c r="D3013" s="13" t="s">
        <v>1709</v>
      </c>
      <c r="E3013" s="11"/>
      <c r="F3013" s="11"/>
      <c r="G3013" s="11"/>
      <c r="H3013" s="11"/>
      <c r="I3013" s="11"/>
      <c r="J3013" s="11"/>
      <c r="K3013" s="11"/>
      <c r="L3013" s="11"/>
      <c r="M3013" s="11"/>
    </row>
    <row r="3014" spans="1:13" x14ac:dyDescent="0.2">
      <c r="A3014" s="11"/>
      <c r="B3014" s="11"/>
      <c r="C3014" s="11"/>
      <c r="D3014" s="30"/>
      <c r="E3014" s="10" t="s">
        <v>1711</v>
      </c>
      <c r="F3014" s="14">
        <v>2</v>
      </c>
      <c r="G3014" s="15">
        <v>0</v>
      </c>
      <c r="H3014" s="15">
        <v>0</v>
      </c>
      <c r="I3014" s="15">
        <v>0</v>
      </c>
      <c r="J3014" s="12">
        <f>OR(F3014&lt;&gt;0,G3014&lt;&gt;0,H3014&lt;&gt;0,I3014&lt;&gt;0)*(F3014 + (F3014 = 0))*(G3014 + (G3014 = 0))*(H3014 + (H3014 = 0))*(I3014 + (I3014 = 0))</f>
        <v>2</v>
      </c>
      <c r="K3014" s="11"/>
      <c r="L3014" s="11"/>
      <c r="M3014" s="11"/>
    </row>
    <row r="3015" spans="1:13" x14ac:dyDescent="0.2">
      <c r="A3015" s="11"/>
      <c r="B3015" s="11"/>
      <c r="C3015" s="11"/>
      <c r="D3015" s="30"/>
      <c r="E3015" s="10" t="s">
        <v>15</v>
      </c>
      <c r="F3015" s="14"/>
      <c r="G3015" s="15"/>
      <c r="H3015" s="15"/>
      <c r="I3015" s="15"/>
      <c r="J3015" s="12">
        <f>OR(F3015&lt;&gt;0,G3015&lt;&gt;0,H3015&lt;&gt;0,I3015&lt;&gt;0)*(F3015 + (F3015 = 0))*(G3015 + (G3015 = 0))*(H3015 + (H3015 = 0))*(I3015 + (I3015 = 0))</f>
        <v>0</v>
      </c>
      <c r="K3015" s="11"/>
      <c r="L3015" s="11"/>
      <c r="M3015" s="11"/>
    </row>
    <row r="3016" spans="1:13" x14ac:dyDescent="0.2">
      <c r="A3016" s="11"/>
      <c r="B3016" s="11"/>
      <c r="C3016" s="11"/>
      <c r="D3016" s="30"/>
      <c r="E3016" s="11"/>
      <c r="F3016" s="11"/>
      <c r="G3016" s="11"/>
      <c r="H3016" s="11"/>
      <c r="I3016" s="11"/>
      <c r="J3016" s="16" t="s">
        <v>1712</v>
      </c>
      <c r="K3016" s="17">
        <f>SUM(J3014:J3015)*1</f>
        <v>2</v>
      </c>
      <c r="L3016" s="15">
        <v>950.64</v>
      </c>
      <c r="M3016" s="17">
        <f>ROUND(K3016*L3016,2)</f>
        <v>1901.28</v>
      </c>
    </row>
    <row r="3017" spans="1:13" ht="1" customHeight="1" x14ac:dyDescent="0.2">
      <c r="A3017" s="18"/>
      <c r="B3017" s="18"/>
      <c r="C3017" s="18"/>
      <c r="D3017" s="31"/>
      <c r="E3017" s="18"/>
      <c r="F3017" s="18"/>
      <c r="G3017" s="18"/>
      <c r="H3017" s="18"/>
      <c r="I3017" s="18"/>
      <c r="J3017" s="18"/>
      <c r="K3017" s="18"/>
      <c r="L3017" s="18"/>
      <c r="M3017" s="18"/>
    </row>
    <row r="3018" spans="1:13" x14ac:dyDescent="0.2">
      <c r="A3018" s="11"/>
      <c r="B3018" s="11"/>
      <c r="C3018" s="11"/>
      <c r="D3018" s="30"/>
      <c r="E3018" s="11"/>
      <c r="F3018" s="11"/>
      <c r="G3018" s="11"/>
      <c r="H3018" s="11"/>
      <c r="I3018" s="11"/>
      <c r="J3018" s="16" t="s">
        <v>1826</v>
      </c>
      <c r="K3018" s="15">
        <v>1</v>
      </c>
      <c r="L3018" s="17">
        <f>M2982+M2988+M2994+M3000+M3006+M3012</f>
        <v>19743.310000000001</v>
      </c>
      <c r="M3018" s="17">
        <f>ROUND(K3018*L3018,2)</f>
        <v>19743.310000000001</v>
      </c>
    </row>
    <row r="3019" spans="1:13" ht="1" customHeight="1" x14ac:dyDescent="0.2">
      <c r="A3019" s="18"/>
      <c r="B3019" s="18"/>
      <c r="C3019" s="18"/>
      <c r="D3019" s="31"/>
      <c r="E3019" s="18"/>
      <c r="F3019" s="18"/>
      <c r="G3019" s="18"/>
      <c r="H3019" s="18"/>
      <c r="I3019" s="18"/>
      <c r="J3019" s="18"/>
      <c r="K3019" s="18"/>
      <c r="L3019" s="18"/>
      <c r="M3019" s="18"/>
    </row>
    <row r="3020" spans="1:13" x14ac:dyDescent="0.2">
      <c r="A3020" s="11"/>
      <c r="B3020" s="11"/>
      <c r="C3020" s="11"/>
      <c r="D3020" s="30"/>
      <c r="E3020" s="11"/>
      <c r="F3020" s="11"/>
      <c r="G3020" s="11"/>
      <c r="H3020" s="11"/>
      <c r="I3020" s="11"/>
      <c r="J3020" s="16" t="s">
        <v>1827</v>
      </c>
      <c r="K3020" s="15">
        <v>1</v>
      </c>
      <c r="L3020" s="17">
        <f>M2767+M2885+M2963+M2981</f>
        <v>131202.88</v>
      </c>
      <c r="M3020" s="17">
        <f>ROUND(K3020*L3020,2)</f>
        <v>131202.88</v>
      </c>
    </row>
    <row r="3021" spans="1:13" ht="1" customHeight="1" x14ac:dyDescent="0.2">
      <c r="A3021" s="18"/>
      <c r="B3021" s="18"/>
      <c r="C3021" s="18"/>
      <c r="D3021" s="31"/>
      <c r="E3021" s="18"/>
      <c r="F3021" s="18"/>
      <c r="G3021" s="18"/>
      <c r="H3021" s="18"/>
      <c r="I3021" s="18"/>
      <c r="J3021" s="18"/>
      <c r="K3021" s="18"/>
      <c r="L3021" s="18"/>
      <c r="M3021" s="18"/>
    </row>
    <row r="3022" spans="1:13" x14ac:dyDescent="0.2">
      <c r="A3022" s="11"/>
      <c r="B3022" s="11"/>
      <c r="C3022" s="11"/>
      <c r="D3022" s="30"/>
      <c r="E3022" s="11"/>
      <c r="F3022" s="11"/>
      <c r="G3022" s="11"/>
      <c r="H3022" s="11"/>
      <c r="I3022" s="11"/>
      <c r="J3022" s="16" t="s">
        <v>1828</v>
      </c>
      <c r="K3022" s="25">
        <v>1</v>
      </c>
      <c r="L3022" s="17">
        <f>M2529+M2766</f>
        <v>359290.06</v>
      </c>
      <c r="M3022" s="17">
        <f>ROUND(K3022*L3022,2)</f>
        <v>359290.06</v>
      </c>
    </row>
    <row r="3023" spans="1:13" ht="1" customHeight="1" x14ac:dyDescent="0.2">
      <c r="A3023" s="18"/>
      <c r="B3023" s="18"/>
      <c r="C3023" s="18"/>
      <c r="D3023" s="31"/>
      <c r="E3023" s="18"/>
      <c r="F3023" s="18"/>
      <c r="G3023" s="18"/>
      <c r="H3023" s="18"/>
      <c r="I3023" s="18"/>
      <c r="J3023" s="18"/>
      <c r="K3023" s="18"/>
      <c r="L3023" s="18"/>
      <c r="M3023" s="18"/>
    </row>
    <row r="3024" spans="1:13" x14ac:dyDescent="0.2">
      <c r="A3024" s="2" t="s">
        <v>1829</v>
      </c>
      <c r="B3024" s="2" t="s">
        <v>14</v>
      </c>
      <c r="C3024" s="2" t="s">
        <v>15</v>
      </c>
      <c r="D3024" s="28" t="s">
        <v>1830</v>
      </c>
      <c r="E3024" s="3"/>
      <c r="F3024" s="3"/>
      <c r="G3024" s="3"/>
      <c r="H3024" s="3"/>
      <c r="I3024" s="3"/>
      <c r="J3024" s="3"/>
      <c r="K3024" s="4">
        <f>K3337</f>
        <v>1</v>
      </c>
      <c r="L3024" s="5">
        <f>L3337</f>
        <v>43089.62</v>
      </c>
      <c r="M3024" s="5">
        <f>M3337</f>
        <v>43089.62</v>
      </c>
    </row>
    <row r="3025" spans="1:13" x14ac:dyDescent="0.2">
      <c r="A3025" s="6" t="s">
        <v>1831</v>
      </c>
      <c r="B3025" s="6" t="s">
        <v>14</v>
      </c>
      <c r="C3025" s="6" t="s">
        <v>15</v>
      </c>
      <c r="D3025" s="29" t="s">
        <v>1832</v>
      </c>
      <c r="E3025" s="7"/>
      <c r="F3025" s="7"/>
      <c r="G3025" s="7"/>
      <c r="H3025" s="7"/>
      <c r="I3025" s="7"/>
      <c r="J3025" s="7"/>
      <c r="K3025" s="26">
        <v>1</v>
      </c>
      <c r="L3025" s="26">
        <v>0</v>
      </c>
      <c r="M3025" s="8">
        <f>ROUND(K3025*L3025,2)</f>
        <v>0</v>
      </c>
    </row>
    <row r="3026" spans="1:13" x14ac:dyDescent="0.2">
      <c r="A3026" s="6" t="s">
        <v>1833</v>
      </c>
      <c r="B3026" s="6" t="s">
        <v>14</v>
      </c>
      <c r="C3026" s="6" t="s">
        <v>15</v>
      </c>
      <c r="D3026" s="29" t="s">
        <v>1118</v>
      </c>
      <c r="E3026" s="7"/>
      <c r="F3026" s="7"/>
      <c r="G3026" s="7"/>
      <c r="H3026" s="7"/>
      <c r="I3026" s="7"/>
      <c r="J3026" s="7"/>
      <c r="K3026" s="8">
        <f>K3335</f>
        <v>1</v>
      </c>
      <c r="L3026" s="8">
        <f>L3335</f>
        <v>43089.62</v>
      </c>
      <c r="M3026" s="8">
        <f>M3335</f>
        <v>43089.62</v>
      </c>
    </row>
    <row r="3027" spans="1:13" x14ac:dyDescent="0.2">
      <c r="A3027" s="19" t="s">
        <v>1834</v>
      </c>
      <c r="B3027" s="19" t="s">
        <v>14</v>
      </c>
      <c r="C3027" s="19" t="s">
        <v>15</v>
      </c>
      <c r="D3027" s="32" t="s">
        <v>1835</v>
      </c>
      <c r="E3027" s="20"/>
      <c r="F3027" s="20"/>
      <c r="G3027" s="20"/>
      <c r="H3027" s="20"/>
      <c r="I3027" s="20"/>
      <c r="J3027" s="20"/>
      <c r="K3027" s="21">
        <f>K3125</f>
        <v>1</v>
      </c>
      <c r="L3027" s="21">
        <f>L3125</f>
        <v>7398.96</v>
      </c>
      <c r="M3027" s="21">
        <f>M3125</f>
        <v>7398.96</v>
      </c>
    </row>
    <row r="3028" spans="1:13" x14ac:dyDescent="0.2">
      <c r="A3028" s="9" t="s">
        <v>1836</v>
      </c>
      <c r="B3028" s="10" t="s">
        <v>20</v>
      </c>
      <c r="C3028" s="10" t="s">
        <v>2</v>
      </c>
      <c r="D3028" s="13" t="s">
        <v>1837</v>
      </c>
      <c r="E3028" s="11"/>
      <c r="F3028" s="11"/>
      <c r="G3028" s="11"/>
      <c r="H3028" s="11"/>
      <c r="I3028" s="11"/>
      <c r="J3028" s="11"/>
      <c r="K3028" s="12">
        <f>K3033</f>
        <v>2</v>
      </c>
      <c r="L3028" s="12">
        <f>L3033</f>
        <v>1022.45</v>
      </c>
      <c r="M3028" s="12">
        <f>M3033</f>
        <v>2044.9</v>
      </c>
    </row>
    <row r="3029" spans="1:13" ht="120" x14ac:dyDescent="0.2">
      <c r="A3029" s="11"/>
      <c r="B3029" s="11"/>
      <c r="C3029" s="11"/>
      <c r="D3029" s="13" t="s">
        <v>1838</v>
      </c>
      <c r="E3029" s="11"/>
      <c r="F3029" s="11"/>
      <c r="G3029" s="11"/>
      <c r="H3029" s="11"/>
      <c r="I3029" s="11"/>
      <c r="J3029" s="11"/>
      <c r="K3029" s="11"/>
      <c r="L3029" s="11"/>
      <c r="M3029" s="11"/>
    </row>
    <row r="3030" spans="1:13" x14ac:dyDescent="0.2">
      <c r="A3030" s="11"/>
      <c r="B3030" s="11"/>
      <c r="C3030" s="11"/>
      <c r="D3030" s="30"/>
      <c r="E3030" s="10" t="s">
        <v>1839</v>
      </c>
      <c r="F3030" s="14">
        <v>1</v>
      </c>
      <c r="G3030" s="15">
        <v>0</v>
      </c>
      <c r="H3030" s="15">
        <v>0</v>
      </c>
      <c r="I3030" s="15">
        <v>0</v>
      </c>
      <c r="J3030" s="12">
        <f>OR(F3030&lt;&gt;0,G3030&lt;&gt;0,H3030&lt;&gt;0,I3030&lt;&gt;0)*(F3030 + (F3030 = 0))*(G3030 + (G3030 = 0))*(H3030 + (H3030 = 0))*(I3030 + (I3030 = 0))</f>
        <v>1</v>
      </c>
      <c r="K3030" s="11"/>
      <c r="L3030" s="11"/>
      <c r="M3030" s="11"/>
    </row>
    <row r="3031" spans="1:13" x14ac:dyDescent="0.2">
      <c r="A3031" s="11"/>
      <c r="B3031" s="11"/>
      <c r="C3031" s="11"/>
      <c r="D3031" s="30"/>
      <c r="E3031" s="10" t="s">
        <v>1840</v>
      </c>
      <c r="F3031" s="14">
        <v>1</v>
      </c>
      <c r="G3031" s="15">
        <v>0</v>
      </c>
      <c r="H3031" s="15">
        <v>0</v>
      </c>
      <c r="I3031" s="15">
        <v>0</v>
      </c>
      <c r="J3031" s="12">
        <f>OR(F3031&lt;&gt;0,G3031&lt;&gt;0,H3031&lt;&gt;0,I3031&lt;&gt;0)*(F3031 + (F3031 = 0))*(G3031 + (G3031 = 0))*(H3031 + (H3031 = 0))*(I3031 + (I3031 = 0))</f>
        <v>1</v>
      </c>
      <c r="K3031" s="11"/>
      <c r="L3031" s="11"/>
      <c r="M3031" s="11"/>
    </row>
    <row r="3032" spans="1:13" x14ac:dyDescent="0.2">
      <c r="A3032" s="11"/>
      <c r="B3032" s="11"/>
      <c r="C3032" s="11"/>
      <c r="D3032" s="30"/>
      <c r="E3032" s="10" t="s">
        <v>15</v>
      </c>
      <c r="F3032" s="14"/>
      <c r="G3032" s="15"/>
      <c r="H3032" s="15"/>
      <c r="I3032" s="15"/>
      <c r="J3032" s="12">
        <f>OR(F3032&lt;&gt;0,G3032&lt;&gt;0,H3032&lt;&gt;0,I3032&lt;&gt;0)*(F3032 + (F3032 = 0))*(G3032 + (G3032 = 0))*(H3032 + (H3032 = 0))*(I3032 + (I3032 = 0))</f>
        <v>0</v>
      </c>
      <c r="K3032" s="11"/>
      <c r="L3032" s="11"/>
      <c r="M3032" s="11"/>
    </row>
    <row r="3033" spans="1:13" x14ac:dyDescent="0.2">
      <c r="A3033" s="11"/>
      <c r="B3033" s="11"/>
      <c r="C3033" s="11"/>
      <c r="D3033" s="30"/>
      <c r="E3033" s="11"/>
      <c r="F3033" s="11"/>
      <c r="G3033" s="11"/>
      <c r="H3033" s="11"/>
      <c r="I3033" s="11"/>
      <c r="J3033" s="16" t="s">
        <v>1841</v>
      </c>
      <c r="K3033" s="17">
        <f>SUM(J3030:J3032)*1</f>
        <v>2</v>
      </c>
      <c r="L3033" s="15">
        <v>1022.45</v>
      </c>
      <c r="M3033" s="17">
        <f>ROUND(K3033*L3033,2)</f>
        <v>2044.9</v>
      </c>
    </row>
    <row r="3034" spans="1:13" ht="1" customHeight="1" x14ac:dyDescent="0.2">
      <c r="A3034" s="18"/>
      <c r="B3034" s="18"/>
      <c r="C3034" s="18"/>
      <c r="D3034" s="31"/>
      <c r="E3034" s="18"/>
      <c r="F3034" s="18"/>
      <c r="G3034" s="18"/>
      <c r="H3034" s="18"/>
      <c r="I3034" s="18"/>
      <c r="J3034" s="18"/>
      <c r="K3034" s="18"/>
      <c r="L3034" s="18"/>
      <c r="M3034" s="18"/>
    </row>
    <row r="3035" spans="1:13" x14ac:dyDescent="0.2">
      <c r="A3035" s="9" t="s">
        <v>1842</v>
      </c>
      <c r="B3035" s="10" t="s">
        <v>20</v>
      </c>
      <c r="C3035" s="10" t="s">
        <v>2</v>
      </c>
      <c r="D3035" s="13" t="s">
        <v>1843</v>
      </c>
      <c r="E3035" s="11"/>
      <c r="F3035" s="11"/>
      <c r="G3035" s="11"/>
      <c r="H3035" s="11"/>
      <c r="I3035" s="11"/>
      <c r="J3035" s="11"/>
      <c r="K3035" s="12">
        <f>K3040</f>
        <v>2</v>
      </c>
      <c r="L3035" s="12">
        <f>L3040</f>
        <v>344.32</v>
      </c>
      <c r="M3035" s="12">
        <f>M3040</f>
        <v>688.64</v>
      </c>
    </row>
    <row r="3036" spans="1:13" ht="120" x14ac:dyDescent="0.2">
      <c r="A3036" s="11"/>
      <c r="B3036" s="11"/>
      <c r="C3036" s="11"/>
      <c r="D3036" s="13" t="s">
        <v>1844</v>
      </c>
      <c r="E3036" s="11"/>
      <c r="F3036" s="11"/>
      <c r="G3036" s="11"/>
      <c r="H3036" s="11"/>
      <c r="I3036" s="11"/>
      <c r="J3036" s="11"/>
      <c r="K3036" s="11"/>
      <c r="L3036" s="11"/>
      <c r="M3036" s="11"/>
    </row>
    <row r="3037" spans="1:13" x14ac:dyDescent="0.2">
      <c r="A3037" s="11"/>
      <c r="B3037" s="11"/>
      <c r="C3037" s="11"/>
      <c r="D3037" s="30"/>
      <c r="E3037" s="10" t="s">
        <v>1839</v>
      </c>
      <c r="F3037" s="14">
        <v>1</v>
      </c>
      <c r="G3037" s="15">
        <v>0</v>
      </c>
      <c r="H3037" s="15">
        <v>0</v>
      </c>
      <c r="I3037" s="15">
        <v>0</v>
      </c>
      <c r="J3037" s="12">
        <f>OR(F3037&lt;&gt;0,G3037&lt;&gt;0,H3037&lt;&gt;0,I3037&lt;&gt;0)*(F3037 + (F3037 = 0))*(G3037 + (G3037 = 0))*(H3037 + (H3037 = 0))*(I3037 + (I3037 = 0))</f>
        <v>1</v>
      </c>
      <c r="K3037" s="11"/>
      <c r="L3037" s="11"/>
      <c r="M3037" s="11"/>
    </row>
    <row r="3038" spans="1:13" x14ac:dyDescent="0.2">
      <c r="A3038" s="11"/>
      <c r="B3038" s="11"/>
      <c r="C3038" s="11"/>
      <c r="D3038" s="30"/>
      <c r="E3038" s="10" t="s">
        <v>1840</v>
      </c>
      <c r="F3038" s="14">
        <v>1</v>
      </c>
      <c r="G3038" s="15">
        <v>0</v>
      </c>
      <c r="H3038" s="15">
        <v>0</v>
      </c>
      <c r="I3038" s="15">
        <v>0</v>
      </c>
      <c r="J3038" s="12">
        <f>OR(F3038&lt;&gt;0,G3038&lt;&gt;0,H3038&lt;&gt;0,I3038&lt;&gt;0)*(F3038 + (F3038 = 0))*(G3038 + (G3038 = 0))*(H3038 + (H3038 = 0))*(I3038 + (I3038 = 0))</f>
        <v>1</v>
      </c>
      <c r="K3038" s="11"/>
      <c r="L3038" s="11"/>
      <c r="M3038" s="11"/>
    </row>
    <row r="3039" spans="1:13" x14ac:dyDescent="0.2">
      <c r="A3039" s="11"/>
      <c r="B3039" s="11"/>
      <c r="C3039" s="11"/>
      <c r="D3039" s="30"/>
      <c r="E3039" s="10" t="s">
        <v>15</v>
      </c>
      <c r="F3039" s="14"/>
      <c r="G3039" s="15"/>
      <c r="H3039" s="15"/>
      <c r="I3039" s="15"/>
      <c r="J3039" s="12">
        <f>OR(F3039&lt;&gt;0,G3039&lt;&gt;0,H3039&lt;&gt;0,I3039&lt;&gt;0)*(F3039 + (F3039 = 0))*(G3039 + (G3039 = 0))*(H3039 + (H3039 = 0))*(I3039 + (I3039 = 0))</f>
        <v>0</v>
      </c>
      <c r="K3039" s="11"/>
      <c r="L3039" s="11"/>
      <c r="M3039" s="11"/>
    </row>
    <row r="3040" spans="1:13" x14ac:dyDescent="0.2">
      <c r="A3040" s="11"/>
      <c r="B3040" s="11"/>
      <c r="C3040" s="11"/>
      <c r="D3040" s="30"/>
      <c r="E3040" s="11"/>
      <c r="F3040" s="11"/>
      <c r="G3040" s="11"/>
      <c r="H3040" s="11"/>
      <c r="I3040" s="11"/>
      <c r="J3040" s="16" t="s">
        <v>1845</v>
      </c>
      <c r="K3040" s="17">
        <f>SUM(J3037:J3039)*1</f>
        <v>2</v>
      </c>
      <c r="L3040" s="15">
        <v>344.32</v>
      </c>
      <c r="M3040" s="17">
        <f>ROUND(K3040*L3040,2)</f>
        <v>688.64</v>
      </c>
    </row>
    <row r="3041" spans="1:13" ht="1" customHeight="1" x14ac:dyDescent="0.2">
      <c r="A3041" s="18"/>
      <c r="B3041" s="18"/>
      <c r="C3041" s="18"/>
      <c r="D3041" s="31"/>
      <c r="E3041" s="18"/>
      <c r="F3041" s="18"/>
      <c r="G3041" s="18"/>
      <c r="H3041" s="18"/>
      <c r="I3041" s="18"/>
      <c r="J3041" s="18"/>
      <c r="K3041" s="18"/>
      <c r="L3041" s="18"/>
      <c r="M3041" s="18"/>
    </row>
    <row r="3042" spans="1:13" x14ac:dyDescent="0.2">
      <c r="A3042" s="9" t="s">
        <v>1846</v>
      </c>
      <c r="B3042" s="10" t="s">
        <v>20</v>
      </c>
      <c r="C3042" s="10" t="s">
        <v>2</v>
      </c>
      <c r="D3042" s="13" t="s">
        <v>1847</v>
      </c>
      <c r="E3042" s="11"/>
      <c r="F3042" s="11"/>
      <c r="G3042" s="11"/>
      <c r="H3042" s="11"/>
      <c r="I3042" s="11"/>
      <c r="J3042" s="11"/>
      <c r="K3042" s="12">
        <f>K3047</f>
        <v>2</v>
      </c>
      <c r="L3042" s="12">
        <f>L3047</f>
        <v>344.85</v>
      </c>
      <c r="M3042" s="12">
        <f>M3047</f>
        <v>689.7</v>
      </c>
    </row>
    <row r="3043" spans="1:13" ht="156" x14ac:dyDescent="0.2">
      <c r="A3043" s="11"/>
      <c r="B3043" s="11"/>
      <c r="C3043" s="11"/>
      <c r="D3043" s="13" t="s">
        <v>1848</v>
      </c>
      <c r="E3043" s="11"/>
      <c r="F3043" s="11"/>
      <c r="G3043" s="11"/>
      <c r="H3043" s="11"/>
      <c r="I3043" s="11"/>
      <c r="J3043" s="11"/>
      <c r="K3043" s="11"/>
      <c r="L3043" s="11"/>
      <c r="M3043" s="11"/>
    </row>
    <row r="3044" spans="1:13" x14ac:dyDescent="0.2">
      <c r="A3044" s="11"/>
      <c r="B3044" s="11"/>
      <c r="C3044" s="11"/>
      <c r="D3044" s="30"/>
      <c r="E3044" s="10" t="s">
        <v>1839</v>
      </c>
      <c r="F3044" s="14">
        <v>1</v>
      </c>
      <c r="G3044" s="15">
        <v>0</v>
      </c>
      <c r="H3044" s="15">
        <v>0</v>
      </c>
      <c r="I3044" s="15">
        <v>0</v>
      </c>
      <c r="J3044" s="12">
        <f>OR(F3044&lt;&gt;0,G3044&lt;&gt;0,H3044&lt;&gt;0,I3044&lt;&gt;0)*(F3044 + (F3044 = 0))*(G3044 + (G3044 = 0))*(H3044 + (H3044 = 0))*(I3044 + (I3044 = 0))</f>
        <v>1</v>
      </c>
      <c r="K3044" s="11"/>
      <c r="L3044" s="11"/>
      <c r="M3044" s="11"/>
    </row>
    <row r="3045" spans="1:13" x14ac:dyDescent="0.2">
      <c r="A3045" s="11"/>
      <c r="B3045" s="11"/>
      <c r="C3045" s="11"/>
      <c r="D3045" s="30"/>
      <c r="E3045" s="10" t="s">
        <v>1840</v>
      </c>
      <c r="F3045" s="14">
        <v>1</v>
      </c>
      <c r="G3045" s="15">
        <v>0</v>
      </c>
      <c r="H3045" s="15">
        <v>0</v>
      </c>
      <c r="I3045" s="15">
        <v>0</v>
      </c>
      <c r="J3045" s="12">
        <f>OR(F3045&lt;&gt;0,G3045&lt;&gt;0,H3045&lt;&gt;0,I3045&lt;&gt;0)*(F3045 + (F3045 = 0))*(G3045 + (G3045 = 0))*(H3045 + (H3045 = 0))*(I3045 + (I3045 = 0))</f>
        <v>1</v>
      </c>
      <c r="K3045" s="11"/>
      <c r="L3045" s="11"/>
      <c r="M3045" s="11"/>
    </row>
    <row r="3046" spans="1:13" x14ac:dyDescent="0.2">
      <c r="A3046" s="11"/>
      <c r="B3046" s="11"/>
      <c r="C3046" s="11"/>
      <c r="D3046" s="30"/>
      <c r="E3046" s="10" t="s">
        <v>15</v>
      </c>
      <c r="F3046" s="14"/>
      <c r="G3046" s="15"/>
      <c r="H3046" s="15"/>
      <c r="I3046" s="15"/>
      <c r="J3046" s="12">
        <f>OR(F3046&lt;&gt;0,G3046&lt;&gt;0,H3046&lt;&gt;0,I3046&lt;&gt;0)*(F3046 + (F3046 = 0))*(G3046 + (G3046 = 0))*(H3046 + (H3046 = 0))*(I3046 + (I3046 = 0))</f>
        <v>0</v>
      </c>
      <c r="K3046" s="11"/>
      <c r="L3046" s="11"/>
      <c r="M3046" s="11"/>
    </row>
    <row r="3047" spans="1:13" x14ac:dyDescent="0.2">
      <c r="A3047" s="11"/>
      <c r="B3047" s="11"/>
      <c r="C3047" s="11"/>
      <c r="D3047" s="30"/>
      <c r="E3047" s="11"/>
      <c r="F3047" s="11"/>
      <c r="G3047" s="11"/>
      <c r="H3047" s="11"/>
      <c r="I3047" s="11"/>
      <c r="J3047" s="16" t="s">
        <v>1849</v>
      </c>
      <c r="K3047" s="17">
        <f>SUM(J3044:J3046)*1</f>
        <v>2</v>
      </c>
      <c r="L3047" s="15">
        <v>344.85</v>
      </c>
      <c r="M3047" s="17">
        <f>ROUND(K3047*L3047,2)</f>
        <v>689.7</v>
      </c>
    </row>
    <row r="3048" spans="1:13" ht="1" customHeight="1" x14ac:dyDescent="0.2">
      <c r="A3048" s="18"/>
      <c r="B3048" s="18"/>
      <c r="C3048" s="18"/>
      <c r="D3048" s="31"/>
      <c r="E3048" s="18"/>
      <c r="F3048" s="18"/>
      <c r="G3048" s="18"/>
      <c r="H3048" s="18"/>
      <c r="I3048" s="18"/>
      <c r="J3048" s="18"/>
      <c r="K3048" s="18"/>
      <c r="L3048" s="18"/>
      <c r="M3048" s="18"/>
    </row>
    <row r="3049" spans="1:13" x14ac:dyDescent="0.2">
      <c r="A3049" s="9" t="s">
        <v>1850</v>
      </c>
      <c r="B3049" s="10" t="s">
        <v>20</v>
      </c>
      <c r="C3049" s="10" t="s">
        <v>2</v>
      </c>
      <c r="D3049" s="13" t="s">
        <v>1851</v>
      </c>
      <c r="E3049" s="11"/>
      <c r="F3049" s="11"/>
      <c r="G3049" s="11"/>
      <c r="H3049" s="11"/>
      <c r="I3049" s="11"/>
      <c r="J3049" s="11"/>
      <c r="K3049" s="12">
        <f>K3054</f>
        <v>2</v>
      </c>
      <c r="L3049" s="12">
        <f>L3054</f>
        <v>314.60000000000002</v>
      </c>
      <c r="M3049" s="12">
        <f>M3054</f>
        <v>629.20000000000005</v>
      </c>
    </row>
    <row r="3050" spans="1:13" ht="84" x14ac:dyDescent="0.2">
      <c r="A3050" s="11"/>
      <c r="B3050" s="11"/>
      <c r="C3050" s="11"/>
      <c r="D3050" s="13" t="s">
        <v>1852</v>
      </c>
      <c r="E3050" s="11"/>
      <c r="F3050" s="11"/>
      <c r="G3050" s="11"/>
      <c r="H3050" s="11"/>
      <c r="I3050" s="11"/>
      <c r="J3050" s="11"/>
      <c r="K3050" s="11"/>
      <c r="L3050" s="11"/>
      <c r="M3050" s="11"/>
    </row>
    <row r="3051" spans="1:13" x14ac:dyDescent="0.2">
      <c r="A3051" s="11"/>
      <c r="B3051" s="11"/>
      <c r="C3051" s="11"/>
      <c r="D3051" s="30"/>
      <c r="E3051" s="10" t="s">
        <v>1839</v>
      </c>
      <c r="F3051" s="14">
        <v>1</v>
      </c>
      <c r="G3051" s="15">
        <v>0</v>
      </c>
      <c r="H3051" s="15">
        <v>0</v>
      </c>
      <c r="I3051" s="15">
        <v>0</v>
      </c>
      <c r="J3051" s="12">
        <f>OR(F3051&lt;&gt;0,G3051&lt;&gt;0,H3051&lt;&gt;0,I3051&lt;&gt;0)*(F3051 + (F3051 = 0))*(G3051 + (G3051 = 0))*(H3051 + (H3051 = 0))*(I3051 + (I3051 = 0))</f>
        <v>1</v>
      </c>
      <c r="K3051" s="11"/>
      <c r="L3051" s="11"/>
      <c r="M3051" s="11"/>
    </row>
    <row r="3052" spans="1:13" x14ac:dyDescent="0.2">
      <c r="A3052" s="11"/>
      <c r="B3052" s="11"/>
      <c r="C3052" s="11"/>
      <c r="D3052" s="30"/>
      <c r="E3052" s="10" t="s">
        <v>1840</v>
      </c>
      <c r="F3052" s="14">
        <v>1</v>
      </c>
      <c r="G3052" s="15">
        <v>0</v>
      </c>
      <c r="H3052" s="15">
        <v>0</v>
      </c>
      <c r="I3052" s="15">
        <v>0</v>
      </c>
      <c r="J3052" s="12">
        <f>OR(F3052&lt;&gt;0,G3052&lt;&gt;0,H3052&lt;&gt;0,I3052&lt;&gt;0)*(F3052 + (F3052 = 0))*(G3052 + (G3052 = 0))*(H3052 + (H3052 = 0))*(I3052 + (I3052 = 0))</f>
        <v>1</v>
      </c>
      <c r="K3052" s="11"/>
      <c r="L3052" s="11"/>
      <c r="M3052" s="11"/>
    </row>
    <row r="3053" spans="1:13" x14ac:dyDescent="0.2">
      <c r="A3053" s="11"/>
      <c r="B3053" s="11"/>
      <c r="C3053" s="11"/>
      <c r="D3053" s="30"/>
      <c r="E3053" s="10" t="s">
        <v>15</v>
      </c>
      <c r="F3053" s="14"/>
      <c r="G3053" s="15"/>
      <c r="H3053" s="15"/>
      <c r="I3053" s="15"/>
      <c r="J3053" s="12">
        <f>OR(F3053&lt;&gt;0,G3053&lt;&gt;0,H3053&lt;&gt;0,I3053&lt;&gt;0)*(F3053 + (F3053 = 0))*(G3053 + (G3053 = 0))*(H3053 + (H3053 = 0))*(I3053 + (I3053 = 0))</f>
        <v>0</v>
      </c>
      <c r="K3053" s="11"/>
      <c r="L3053" s="11"/>
      <c r="M3053" s="11"/>
    </row>
    <row r="3054" spans="1:13" x14ac:dyDescent="0.2">
      <c r="A3054" s="11"/>
      <c r="B3054" s="11"/>
      <c r="C3054" s="11"/>
      <c r="D3054" s="30"/>
      <c r="E3054" s="11"/>
      <c r="F3054" s="11"/>
      <c r="G3054" s="11"/>
      <c r="H3054" s="11"/>
      <c r="I3054" s="11"/>
      <c r="J3054" s="16" t="s">
        <v>1853</v>
      </c>
      <c r="K3054" s="17">
        <f>SUM(J3051:J3053)*1</f>
        <v>2</v>
      </c>
      <c r="L3054" s="15">
        <v>314.60000000000002</v>
      </c>
      <c r="M3054" s="17">
        <f>ROUND(K3054*L3054,2)</f>
        <v>629.20000000000005</v>
      </c>
    </row>
    <row r="3055" spans="1:13" ht="1" customHeight="1" x14ac:dyDescent="0.2">
      <c r="A3055" s="18"/>
      <c r="B3055" s="18"/>
      <c r="C3055" s="18"/>
      <c r="D3055" s="31"/>
      <c r="E3055" s="18"/>
      <c r="F3055" s="18"/>
      <c r="G3055" s="18"/>
      <c r="H3055" s="18"/>
      <c r="I3055" s="18"/>
      <c r="J3055" s="18"/>
      <c r="K3055" s="18"/>
      <c r="L3055" s="18"/>
      <c r="M3055" s="18"/>
    </row>
    <row r="3056" spans="1:13" x14ac:dyDescent="0.2">
      <c r="A3056" s="9" t="s">
        <v>1854</v>
      </c>
      <c r="B3056" s="10" t="s">
        <v>20</v>
      </c>
      <c r="C3056" s="10" t="s">
        <v>2</v>
      </c>
      <c r="D3056" s="13" t="s">
        <v>1855</v>
      </c>
      <c r="E3056" s="11"/>
      <c r="F3056" s="11"/>
      <c r="G3056" s="11"/>
      <c r="H3056" s="11"/>
      <c r="I3056" s="11"/>
      <c r="J3056" s="11"/>
      <c r="K3056" s="12">
        <f>K3061</f>
        <v>2</v>
      </c>
      <c r="L3056" s="12">
        <f>L3061</f>
        <v>269.83</v>
      </c>
      <c r="M3056" s="12">
        <f>M3061</f>
        <v>539.66</v>
      </c>
    </row>
    <row r="3057" spans="1:13" ht="96" x14ac:dyDescent="0.2">
      <c r="A3057" s="11"/>
      <c r="B3057" s="11"/>
      <c r="C3057" s="11"/>
      <c r="D3057" s="13" t="s">
        <v>1856</v>
      </c>
      <c r="E3057" s="11"/>
      <c r="F3057" s="11"/>
      <c r="G3057" s="11"/>
      <c r="H3057" s="11"/>
      <c r="I3057" s="11"/>
      <c r="J3057" s="11"/>
      <c r="K3057" s="11"/>
      <c r="L3057" s="11"/>
      <c r="M3057" s="11"/>
    </row>
    <row r="3058" spans="1:13" x14ac:dyDescent="0.2">
      <c r="A3058" s="11"/>
      <c r="B3058" s="11"/>
      <c r="C3058" s="11"/>
      <c r="D3058" s="30"/>
      <c r="E3058" s="10" t="s">
        <v>1839</v>
      </c>
      <c r="F3058" s="14">
        <v>1</v>
      </c>
      <c r="G3058" s="15">
        <v>0</v>
      </c>
      <c r="H3058" s="15">
        <v>0</v>
      </c>
      <c r="I3058" s="15">
        <v>0</v>
      </c>
      <c r="J3058" s="12">
        <f>OR(F3058&lt;&gt;0,G3058&lt;&gt;0,H3058&lt;&gt;0,I3058&lt;&gt;0)*(F3058 + (F3058 = 0))*(G3058 + (G3058 = 0))*(H3058 + (H3058 = 0))*(I3058 + (I3058 = 0))</f>
        <v>1</v>
      </c>
      <c r="K3058" s="11"/>
      <c r="L3058" s="11"/>
      <c r="M3058" s="11"/>
    </row>
    <row r="3059" spans="1:13" x14ac:dyDescent="0.2">
      <c r="A3059" s="11"/>
      <c r="B3059" s="11"/>
      <c r="C3059" s="11"/>
      <c r="D3059" s="30"/>
      <c r="E3059" s="10" t="s">
        <v>1840</v>
      </c>
      <c r="F3059" s="14">
        <v>1</v>
      </c>
      <c r="G3059" s="15">
        <v>0</v>
      </c>
      <c r="H3059" s="15">
        <v>0</v>
      </c>
      <c r="I3059" s="15">
        <v>0</v>
      </c>
      <c r="J3059" s="12">
        <f>OR(F3059&lt;&gt;0,G3059&lt;&gt;0,H3059&lt;&gt;0,I3059&lt;&gt;0)*(F3059 + (F3059 = 0))*(G3059 + (G3059 = 0))*(H3059 + (H3059 = 0))*(I3059 + (I3059 = 0))</f>
        <v>1</v>
      </c>
      <c r="K3059" s="11"/>
      <c r="L3059" s="11"/>
      <c r="M3059" s="11"/>
    </row>
    <row r="3060" spans="1:13" x14ac:dyDescent="0.2">
      <c r="A3060" s="11"/>
      <c r="B3060" s="11"/>
      <c r="C3060" s="11"/>
      <c r="D3060" s="30"/>
      <c r="E3060" s="10" t="s">
        <v>15</v>
      </c>
      <c r="F3060" s="14"/>
      <c r="G3060" s="15"/>
      <c r="H3060" s="15"/>
      <c r="I3060" s="15"/>
      <c r="J3060" s="12">
        <f>OR(F3060&lt;&gt;0,G3060&lt;&gt;0,H3060&lt;&gt;0,I3060&lt;&gt;0)*(F3060 + (F3060 = 0))*(G3060 + (G3060 = 0))*(H3060 + (H3060 = 0))*(I3060 + (I3060 = 0))</f>
        <v>0</v>
      </c>
      <c r="K3060" s="11"/>
      <c r="L3060" s="11"/>
      <c r="M3060" s="11"/>
    </row>
    <row r="3061" spans="1:13" x14ac:dyDescent="0.2">
      <c r="A3061" s="11"/>
      <c r="B3061" s="11"/>
      <c r="C3061" s="11"/>
      <c r="D3061" s="30"/>
      <c r="E3061" s="11"/>
      <c r="F3061" s="11"/>
      <c r="G3061" s="11"/>
      <c r="H3061" s="11"/>
      <c r="I3061" s="11"/>
      <c r="J3061" s="16" t="s">
        <v>1857</v>
      </c>
      <c r="K3061" s="17">
        <f>SUM(J3058:J3060)*1</f>
        <v>2</v>
      </c>
      <c r="L3061" s="15">
        <v>269.83</v>
      </c>
      <c r="M3061" s="17">
        <f>ROUND(K3061*L3061,2)</f>
        <v>539.66</v>
      </c>
    </row>
    <row r="3062" spans="1:13" ht="1" customHeight="1" x14ac:dyDescent="0.2">
      <c r="A3062" s="18"/>
      <c r="B3062" s="18"/>
      <c r="C3062" s="18"/>
      <c r="D3062" s="31"/>
      <c r="E3062" s="18"/>
      <c r="F3062" s="18"/>
      <c r="G3062" s="18"/>
      <c r="H3062" s="18"/>
      <c r="I3062" s="18"/>
      <c r="J3062" s="18"/>
      <c r="K3062" s="18"/>
      <c r="L3062" s="18"/>
      <c r="M3062" s="18"/>
    </row>
    <row r="3063" spans="1:13" x14ac:dyDescent="0.2">
      <c r="A3063" s="9" t="s">
        <v>1858</v>
      </c>
      <c r="B3063" s="10" t="s">
        <v>20</v>
      </c>
      <c r="C3063" s="10" t="s">
        <v>2</v>
      </c>
      <c r="D3063" s="13" t="s">
        <v>1859</v>
      </c>
      <c r="E3063" s="11"/>
      <c r="F3063" s="11"/>
      <c r="G3063" s="11"/>
      <c r="H3063" s="11"/>
      <c r="I3063" s="11"/>
      <c r="J3063" s="11"/>
      <c r="K3063" s="12">
        <f>K3068</f>
        <v>2</v>
      </c>
      <c r="L3063" s="12">
        <f>L3068</f>
        <v>127.05</v>
      </c>
      <c r="M3063" s="12">
        <f>M3068</f>
        <v>254.1</v>
      </c>
    </row>
    <row r="3064" spans="1:13" ht="108" x14ac:dyDescent="0.2">
      <c r="A3064" s="11"/>
      <c r="B3064" s="11"/>
      <c r="C3064" s="11"/>
      <c r="D3064" s="13" t="s">
        <v>1860</v>
      </c>
      <c r="E3064" s="11"/>
      <c r="F3064" s="11"/>
      <c r="G3064" s="11"/>
      <c r="H3064" s="11"/>
      <c r="I3064" s="11"/>
      <c r="J3064" s="11"/>
      <c r="K3064" s="11"/>
      <c r="L3064" s="11"/>
      <c r="M3064" s="11"/>
    </row>
    <row r="3065" spans="1:13" x14ac:dyDescent="0.2">
      <c r="A3065" s="11"/>
      <c r="B3065" s="11"/>
      <c r="C3065" s="11"/>
      <c r="D3065" s="30"/>
      <c r="E3065" s="10" t="s">
        <v>1839</v>
      </c>
      <c r="F3065" s="14">
        <v>1</v>
      </c>
      <c r="G3065" s="15">
        <v>0</v>
      </c>
      <c r="H3065" s="15">
        <v>0</v>
      </c>
      <c r="I3065" s="15">
        <v>0</v>
      </c>
      <c r="J3065" s="12">
        <f>OR(F3065&lt;&gt;0,G3065&lt;&gt;0,H3065&lt;&gt;0,I3065&lt;&gt;0)*(F3065 + (F3065 = 0))*(G3065 + (G3065 = 0))*(H3065 + (H3065 = 0))*(I3065 + (I3065 = 0))</f>
        <v>1</v>
      </c>
      <c r="K3065" s="11"/>
      <c r="L3065" s="11"/>
      <c r="M3065" s="11"/>
    </row>
    <row r="3066" spans="1:13" x14ac:dyDescent="0.2">
      <c r="A3066" s="11"/>
      <c r="B3066" s="11"/>
      <c r="C3066" s="11"/>
      <c r="D3066" s="30"/>
      <c r="E3066" s="10" t="s">
        <v>1840</v>
      </c>
      <c r="F3066" s="14">
        <v>1</v>
      </c>
      <c r="G3066" s="15">
        <v>0</v>
      </c>
      <c r="H3066" s="15">
        <v>0</v>
      </c>
      <c r="I3066" s="15">
        <v>0</v>
      </c>
      <c r="J3066" s="12">
        <f>OR(F3066&lt;&gt;0,G3066&lt;&gt;0,H3066&lt;&gt;0,I3066&lt;&gt;0)*(F3066 + (F3066 = 0))*(G3066 + (G3066 = 0))*(H3066 + (H3066 = 0))*(I3066 + (I3066 = 0))</f>
        <v>1</v>
      </c>
      <c r="K3066" s="11"/>
      <c r="L3066" s="11"/>
      <c r="M3066" s="11"/>
    </row>
    <row r="3067" spans="1:13" x14ac:dyDescent="0.2">
      <c r="A3067" s="11"/>
      <c r="B3067" s="11"/>
      <c r="C3067" s="11"/>
      <c r="D3067" s="30"/>
      <c r="E3067" s="10" t="s">
        <v>15</v>
      </c>
      <c r="F3067" s="14"/>
      <c r="G3067" s="15"/>
      <c r="H3067" s="15"/>
      <c r="I3067" s="15"/>
      <c r="J3067" s="12">
        <f>OR(F3067&lt;&gt;0,G3067&lt;&gt;0,H3067&lt;&gt;0,I3067&lt;&gt;0)*(F3067 + (F3067 = 0))*(G3067 + (G3067 = 0))*(H3067 + (H3067 = 0))*(I3067 + (I3067 = 0))</f>
        <v>0</v>
      </c>
      <c r="K3067" s="11"/>
      <c r="L3067" s="11"/>
      <c r="M3067" s="11"/>
    </row>
    <row r="3068" spans="1:13" x14ac:dyDescent="0.2">
      <c r="A3068" s="11"/>
      <c r="B3068" s="11"/>
      <c r="C3068" s="11"/>
      <c r="D3068" s="30"/>
      <c r="E3068" s="11"/>
      <c r="F3068" s="11"/>
      <c r="G3068" s="11"/>
      <c r="H3068" s="11"/>
      <c r="I3068" s="11"/>
      <c r="J3068" s="16" t="s">
        <v>1861</v>
      </c>
      <c r="K3068" s="17">
        <f>SUM(J3065:J3067)*1</f>
        <v>2</v>
      </c>
      <c r="L3068" s="15">
        <v>127.05</v>
      </c>
      <c r="M3068" s="17">
        <f>ROUND(K3068*L3068,2)</f>
        <v>254.1</v>
      </c>
    </row>
    <row r="3069" spans="1:13" ht="1" customHeight="1" x14ac:dyDescent="0.2">
      <c r="A3069" s="18"/>
      <c r="B3069" s="18"/>
      <c r="C3069" s="18"/>
      <c r="D3069" s="31"/>
      <c r="E3069" s="18"/>
      <c r="F3069" s="18"/>
      <c r="G3069" s="18"/>
      <c r="H3069" s="18"/>
      <c r="I3069" s="18"/>
      <c r="J3069" s="18"/>
      <c r="K3069" s="18"/>
      <c r="L3069" s="18"/>
      <c r="M3069" s="18"/>
    </row>
    <row r="3070" spans="1:13" x14ac:dyDescent="0.2">
      <c r="A3070" s="9" t="s">
        <v>1862</v>
      </c>
      <c r="B3070" s="10" t="s">
        <v>20</v>
      </c>
      <c r="C3070" s="10" t="s">
        <v>2</v>
      </c>
      <c r="D3070" s="13" t="s">
        <v>1859</v>
      </c>
      <c r="E3070" s="11"/>
      <c r="F3070" s="11"/>
      <c r="G3070" s="11"/>
      <c r="H3070" s="11"/>
      <c r="I3070" s="11"/>
      <c r="J3070" s="11"/>
      <c r="K3070" s="12">
        <f>K3075</f>
        <v>2</v>
      </c>
      <c r="L3070" s="12">
        <f>L3075</f>
        <v>235.95</v>
      </c>
      <c r="M3070" s="12">
        <f>M3075</f>
        <v>471.9</v>
      </c>
    </row>
    <row r="3071" spans="1:13" ht="108" x14ac:dyDescent="0.2">
      <c r="A3071" s="11"/>
      <c r="B3071" s="11"/>
      <c r="C3071" s="11"/>
      <c r="D3071" s="13" t="s">
        <v>1863</v>
      </c>
      <c r="E3071" s="11"/>
      <c r="F3071" s="11"/>
      <c r="G3071" s="11"/>
      <c r="H3071" s="11"/>
      <c r="I3071" s="11"/>
      <c r="J3071" s="11"/>
      <c r="K3071" s="11"/>
      <c r="L3071" s="11"/>
      <c r="M3071" s="11"/>
    </row>
    <row r="3072" spans="1:13" x14ac:dyDescent="0.2">
      <c r="A3072" s="11"/>
      <c r="B3072" s="11"/>
      <c r="C3072" s="11"/>
      <c r="D3072" s="30"/>
      <c r="E3072" s="10" t="s">
        <v>1839</v>
      </c>
      <c r="F3072" s="14">
        <v>1</v>
      </c>
      <c r="G3072" s="15">
        <v>0</v>
      </c>
      <c r="H3072" s="15">
        <v>0</v>
      </c>
      <c r="I3072" s="15">
        <v>0</v>
      </c>
      <c r="J3072" s="12">
        <f>OR(F3072&lt;&gt;0,G3072&lt;&gt;0,H3072&lt;&gt;0,I3072&lt;&gt;0)*(F3072 + (F3072 = 0))*(G3072 + (G3072 = 0))*(H3072 + (H3072 = 0))*(I3072 + (I3072 = 0))</f>
        <v>1</v>
      </c>
      <c r="K3072" s="11"/>
      <c r="L3072" s="11"/>
      <c r="M3072" s="11"/>
    </row>
    <row r="3073" spans="1:13" x14ac:dyDescent="0.2">
      <c r="A3073" s="11"/>
      <c r="B3073" s="11"/>
      <c r="C3073" s="11"/>
      <c r="D3073" s="30"/>
      <c r="E3073" s="10" t="s">
        <v>1840</v>
      </c>
      <c r="F3073" s="14">
        <v>1</v>
      </c>
      <c r="G3073" s="15">
        <v>0</v>
      </c>
      <c r="H3073" s="15">
        <v>0</v>
      </c>
      <c r="I3073" s="15">
        <v>0</v>
      </c>
      <c r="J3073" s="12">
        <f>OR(F3073&lt;&gt;0,G3073&lt;&gt;0,H3073&lt;&gt;0,I3073&lt;&gt;0)*(F3073 + (F3073 = 0))*(G3073 + (G3073 = 0))*(H3073 + (H3073 = 0))*(I3073 + (I3073 = 0))</f>
        <v>1</v>
      </c>
      <c r="K3073" s="11"/>
      <c r="L3073" s="11"/>
      <c r="M3073" s="11"/>
    </row>
    <row r="3074" spans="1:13" x14ac:dyDescent="0.2">
      <c r="A3074" s="11"/>
      <c r="B3074" s="11"/>
      <c r="C3074" s="11"/>
      <c r="D3074" s="30"/>
      <c r="E3074" s="10" t="s">
        <v>15</v>
      </c>
      <c r="F3074" s="14"/>
      <c r="G3074" s="15"/>
      <c r="H3074" s="15"/>
      <c r="I3074" s="15"/>
      <c r="J3074" s="12">
        <f>OR(F3074&lt;&gt;0,G3074&lt;&gt;0,H3074&lt;&gt;0,I3074&lt;&gt;0)*(F3074 + (F3074 = 0))*(G3074 + (G3074 = 0))*(H3074 + (H3074 = 0))*(I3074 + (I3074 = 0))</f>
        <v>0</v>
      </c>
      <c r="K3074" s="11"/>
      <c r="L3074" s="11"/>
      <c r="M3074" s="11"/>
    </row>
    <row r="3075" spans="1:13" x14ac:dyDescent="0.2">
      <c r="A3075" s="11"/>
      <c r="B3075" s="11"/>
      <c r="C3075" s="11"/>
      <c r="D3075" s="30"/>
      <c r="E3075" s="11"/>
      <c r="F3075" s="11"/>
      <c r="G3075" s="11"/>
      <c r="H3075" s="11"/>
      <c r="I3075" s="11"/>
      <c r="J3075" s="16" t="s">
        <v>1864</v>
      </c>
      <c r="K3075" s="17">
        <f>SUM(J3072:J3074)*1</f>
        <v>2</v>
      </c>
      <c r="L3075" s="15">
        <v>235.95</v>
      </c>
      <c r="M3075" s="17">
        <f>ROUND(K3075*L3075,2)</f>
        <v>471.9</v>
      </c>
    </row>
    <row r="3076" spans="1:13" ht="1" customHeight="1" x14ac:dyDescent="0.2">
      <c r="A3076" s="18"/>
      <c r="B3076" s="18"/>
      <c r="C3076" s="18"/>
      <c r="D3076" s="31"/>
      <c r="E3076" s="18"/>
      <c r="F3076" s="18"/>
      <c r="G3076" s="18"/>
      <c r="H3076" s="18"/>
      <c r="I3076" s="18"/>
      <c r="J3076" s="18"/>
      <c r="K3076" s="18"/>
      <c r="L3076" s="18"/>
      <c r="M3076" s="18"/>
    </row>
    <row r="3077" spans="1:13" x14ac:dyDescent="0.2">
      <c r="A3077" s="9" t="s">
        <v>1865</v>
      </c>
      <c r="B3077" s="10" t="s">
        <v>20</v>
      </c>
      <c r="C3077" s="10" t="s">
        <v>2</v>
      </c>
      <c r="D3077" s="13" t="s">
        <v>1859</v>
      </c>
      <c r="E3077" s="11"/>
      <c r="F3077" s="11"/>
      <c r="G3077" s="11"/>
      <c r="H3077" s="11"/>
      <c r="I3077" s="11"/>
      <c r="J3077" s="11"/>
      <c r="K3077" s="12">
        <f>K3082</f>
        <v>2</v>
      </c>
      <c r="L3077" s="12">
        <f>L3082</f>
        <v>142.78</v>
      </c>
      <c r="M3077" s="12">
        <f>M3082</f>
        <v>285.56</v>
      </c>
    </row>
    <row r="3078" spans="1:13" ht="108" x14ac:dyDescent="0.2">
      <c r="A3078" s="11"/>
      <c r="B3078" s="11"/>
      <c r="C3078" s="11"/>
      <c r="D3078" s="13" t="s">
        <v>1866</v>
      </c>
      <c r="E3078" s="11"/>
      <c r="F3078" s="11"/>
      <c r="G3078" s="11"/>
      <c r="H3078" s="11"/>
      <c r="I3078" s="11"/>
      <c r="J3078" s="11"/>
      <c r="K3078" s="11"/>
      <c r="L3078" s="11"/>
      <c r="M3078" s="11"/>
    </row>
    <row r="3079" spans="1:13" x14ac:dyDescent="0.2">
      <c r="A3079" s="11"/>
      <c r="B3079" s="11"/>
      <c r="C3079" s="11"/>
      <c r="D3079" s="30"/>
      <c r="E3079" s="10" t="s">
        <v>1839</v>
      </c>
      <c r="F3079" s="14">
        <v>1</v>
      </c>
      <c r="G3079" s="15">
        <v>0</v>
      </c>
      <c r="H3079" s="15">
        <v>0</v>
      </c>
      <c r="I3079" s="15">
        <v>0</v>
      </c>
      <c r="J3079" s="12">
        <f>OR(F3079&lt;&gt;0,G3079&lt;&gt;0,H3079&lt;&gt;0,I3079&lt;&gt;0)*(F3079 + (F3079 = 0))*(G3079 + (G3079 = 0))*(H3079 + (H3079 = 0))*(I3079 + (I3079 = 0))</f>
        <v>1</v>
      </c>
      <c r="K3079" s="11"/>
      <c r="L3079" s="11"/>
      <c r="M3079" s="11"/>
    </row>
    <row r="3080" spans="1:13" x14ac:dyDescent="0.2">
      <c r="A3080" s="11"/>
      <c r="B3080" s="11"/>
      <c r="C3080" s="11"/>
      <c r="D3080" s="30"/>
      <c r="E3080" s="10" t="s">
        <v>1840</v>
      </c>
      <c r="F3080" s="14">
        <v>1</v>
      </c>
      <c r="G3080" s="15">
        <v>0</v>
      </c>
      <c r="H3080" s="15">
        <v>0</v>
      </c>
      <c r="I3080" s="15">
        <v>0</v>
      </c>
      <c r="J3080" s="12">
        <f>OR(F3080&lt;&gt;0,G3080&lt;&gt;0,H3080&lt;&gt;0,I3080&lt;&gt;0)*(F3080 + (F3080 = 0))*(G3080 + (G3080 = 0))*(H3080 + (H3080 = 0))*(I3080 + (I3080 = 0))</f>
        <v>1</v>
      </c>
      <c r="K3080" s="11"/>
      <c r="L3080" s="11"/>
      <c r="M3080" s="11"/>
    </row>
    <row r="3081" spans="1:13" x14ac:dyDescent="0.2">
      <c r="A3081" s="11"/>
      <c r="B3081" s="11"/>
      <c r="C3081" s="11"/>
      <c r="D3081" s="30"/>
      <c r="E3081" s="10" t="s">
        <v>15</v>
      </c>
      <c r="F3081" s="14"/>
      <c r="G3081" s="15"/>
      <c r="H3081" s="15"/>
      <c r="I3081" s="15"/>
      <c r="J3081" s="12">
        <f>OR(F3081&lt;&gt;0,G3081&lt;&gt;0,H3081&lt;&gt;0,I3081&lt;&gt;0)*(F3081 + (F3081 = 0))*(G3081 + (G3081 = 0))*(H3081 + (H3081 = 0))*(I3081 + (I3081 = 0))</f>
        <v>0</v>
      </c>
      <c r="K3081" s="11"/>
      <c r="L3081" s="11"/>
      <c r="M3081" s="11"/>
    </row>
    <row r="3082" spans="1:13" x14ac:dyDescent="0.2">
      <c r="A3082" s="11"/>
      <c r="B3082" s="11"/>
      <c r="C3082" s="11"/>
      <c r="D3082" s="30"/>
      <c r="E3082" s="11"/>
      <c r="F3082" s="11"/>
      <c r="G3082" s="11"/>
      <c r="H3082" s="11"/>
      <c r="I3082" s="11"/>
      <c r="J3082" s="16" t="s">
        <v>1867</v>
      </c>
      <c r="K3082" s="17">
        <f>SUM(J3079:J3081)*1</f>
        <v>2</v>
      </c>
      <c r="L3082" s="15">
        <v>142.78</v>
      </c>
      <c r="M3082" s="17">
        <f>ROUND(K3082*L3082,2)</f>
        <v>285.56</v>
      </c>
    </row>
    <row r="3083" spans="1:13" ht="1" customHeight="1" x14ac:dyDescent="0.2">
      <c r="A3083" s="18"/>
      <c r="B3083" s="18"/>
      <c r="C3083" s="18"/>
      <c r="D3083" s="31"/>
      <c r="E3083" s="18"/>
      <c r="F3083" s="18"/>
      <c r="G3083" s="18"/>
      <c r="H3083" s="18"/>
      <c r="I3083" s="18"/>
      <c r="J3083" s="18"/>
      <c r="K3083" s="18"/>
      <c r="L3083" s="18"/>
      <c r="M3083" s="18"/>
    </row>
    <row r="3084" spans="1:13" x14ac:dyDescent="0.2">
      <c r="A3084" s="9" t="s">
        <v>1868</v>
      </c>
      <c r="B3084" s="10" t="s">
        <v>20</v>
      </c>
      <c r="C3084" s="10" t="s">
        <v>2</v>
      </c>
      <c r="D3084" s="13" t="s">
        <v>1869</v>
      </c>
      <c r="E3084" s="11"/>
      <c r="F3084" s="11"/>
      <c r="G3084" s="11"/>
      <c r="H3084" s="11"/>
      <c r="I3084" s="11"/>
      <c r="J3084" s="11"/>
      <c r="K3084" s="12">
        <f>K3089</f>
        <v>2</v>
      </c>
      <c r="L3084" s="12">
        <f>L3089</f>
        <v>511.83</v>
      </c>
      <c r="M3084" s="12">
        <f>M3089</f>
        <v>1023.66</v>
      </c>
    </row>
    <row r="3085" spans="1:13" ht="132" x14ac:dyDescent="0.2">
      <c r="A3085" s="11"/>
      <c r="B3085" s="11"/>
      <c r="C3085" s="11"/>
      <c r="D3085" s="13" t="s">
        <v>1870</v>
      </c>
      <c r="E3085" s="11"/>
      <c r="F3085" s="11"/>
      <c r="G3085" s="11"/>
      <c r="H3085" s="11"/>
      <c r="I3085" s="11"/>
      <c r="J3085" s="11"/>
      <c r="K3085" s="11"/>
      <c r="L3085" s="11"/>
      <c r="M3085" s="11"/>
    </row>
    <row r="3086" spans="1:13" x14ac:dyDescent="0.2">
      <c r="A3086" s="11"/>
      <c r="B3086" s="11"/>
      <c r="C3086" s="11"/>
      <c r="D3086" s="30"/>
      <c r="E3086" s="10" t="s">
        <v>1839</v>
      </c>
      <c r="F3086" s="14">
        <v>1</v>
      </c>
      <c r="G3086" s="15">
        <v>0</v>
      </c>
      <c r="H3086" s="15">
        <v>0</v>
      </c>
      <c r="I3086" s="15">
        <v>0</v>
      </c>
      <c r="J3086" s="12">
        <f>OR(F3086&lt;&gt;0,G3086&lt;&gt;0,H3086&lt;&gt;0,I3086&lt;&gt;0)*(F3086 + (F3086 = 0))*(G3086 + (G3086 = 0))*(H3086 + (H3086 = 0))*(I3086 + (I3086 = 0))</f>
        <v>1</v>
      </c>
      <c r="K3086" s="11"/>
      <c r="L3086" s="11"/>
      <c r="M3086" s="11"/>
    </row>
    <row r="3087" spans="1:13" x14ac:dyDescent="0.2">
      <c r="A3087" s="11"/>
      <c r="B3087" s="11"/>
      <c r="C3087" s="11"/>
      <c r="D3087" s="30"/>
      <c r="E3087" s="10" t="s">
        <v>1840</v>
      </c>
      <c r="F3087" s="14">
        <v>1</v>
      </c>
      <c r="G3087" s="15">
        <v>0</v>
      </c>
      <c r="H3087" s="15">
        <v>0</v>
      </c>
      <c r="I3087" s="15">
        <v>0</v>
      </c>
      <c r="J3087" s="12">
        <f>OR(F3087&lt;&gt;0,G3087&lt;&gt;0,H3087&lt;&gt;0,I3087&lt;&gt;0)*(F3087 + (F3087 = 0))*(G3087 + (G3087 = 0))*(H3087 + (H3087 = 0))*(I3087 + (I3087 = 0))</f>
        <v>1</v>
      </c>
      <c r="K3087" s="11"/>
      <c r="L3087" s="11"/>
      <c r="M3087" s="11"/>
    </row>
    <row r="3088" spans="1:13" x14ac:dyDescent="0.2">
      <c r="A3088" s="11"/>
      <c r="B3088" s="11"/>
      <c r="C3088" s="11"/>
      <c r="D3088" s="30"/>
      <c r="E3088" s="10" t="s">
        <v>15</v>
      </c>
      <c r="F3088" s="14"/>
      <c r="G3088" s="15"/>
      <c r="H3088" s="15"/>
      <c r="I3088" s="15"/>
      <c r="J3088" s="12">
        <f>OR(F3088&lt;&gt;0,G3088&lt;&gt;0,H3088&lt;&gt;0,I3088&lt;&gt;0)*(F3088 + (F3088 = 0))*(G3088 + (G3088 = 0))*(H3088 + (H3088 = 0))*(I3088 + (I3088 = 0))</f>
        <v>0</v>
      </c>
      <c r="K3088" s="11"/>
      <c r="L3088" s="11"/>
      <c r="M3088" s="11"/>
    </row>
    <row r="3089" spans="1:13" x14ac:dyDescent="0.2">
      <c r="A3089" s="11"/>
      <c r="B3089" s="11"/>
      <c r="C3089" s="11"/>
      <c r="D3089" s="30"/>
      <c r="E3089" s="11"/>
      <c r="F3089" s="11"/>
      <c r="G3089" s="11"/>
      <c r="H3089" s="11"/>
      <c r="I3089" s="11"/>
      <c r="J3089" s="16" t="s">
        <v>1871</v>
      </c>
      <c r="K3089" s="17">
        <f>SUM(J3086:J3088)*1</f>
        <v>2</v>
      </c>
      <c r="L3089" s="15">
        <v>511.83</v>
      </c>
      <c r="M3089" s="17">
        <f>ROUND(K3089*L3089,2)</f>
        <v>1023.66</v>
      </c>
    </row>
    <row r="3090" spans="1:13" ht="1" customHeight="1" x14ac:dyDescent="0.2">
      <c r="A3090" s="18"/>
      <c r="B3090" s="18"/>
      <c r="C3090" s="18"/>
      <c r="D3090" s="31"/>
      <c r="E3090" s="18"/>
      <c r="F3090" s="18"/>
      <c r="G3090" s="18"/>
      <c r="H3090" s="18"/>
      <c r="I3090" s="18"/>
      <c r="J3090" s="18"/>
      <c r="K3090" s="18"/>
      <c r="L3090" s="18"/>
      <c r="M3090" s="18"/>
    </row>
    <row r="3091" spans="1:13" x14ac:dyDescent="0.2">
      <c r="A3091" s="9" t="s">
        <v>1872</v>
      </c>
      <c r="B3091" s="10" t="s">
        <v>20</v>
      </c>
      <c r="C3091" s="10" t="s">
        <v>2</v>
      </c>
      <c r="D3091" s="13" t="s">
        <v>1873</v>
      </c>
      <c r="E3091" s="11"/>
      <c r="F3091" s="11"/>
      <c r="G3091" s="11"/>
      <c r="H3091" s="11"/>
      <c r="I3091" s="11"/>
      <c r="J3091" s="11"/>
      <c r="K3091" s="12">
        <f>K3096</f>
        <v>2</v>
      </c>
      <c r="L3091" s="12">
        <f>L3096</f>
        <v>104.06</v>
      </c>
      <c r="M3091" s="12">
        <f>M3096</f>
        <v>208.12</v>
      </c>
    </row>
    <row r="3092" spans="1:13" ht="84" x14ac:dyDescent="0.2">
      <c r="A3092" s="11"/>
      <c r="B3092" s="11"/>
      <c r="C3092" s="11"/>
      <c r="D3092" s="13" t="s">
        <v>1874</v>
      </c>
      <c r="E3092" s="11"/>
      <c r="F3092" s="11"/>
      <c r="G3092" s="11"/>
      <c r="H3092" s="11"/>
      <c r="I3092" s="11"/>
      <c r="J3092" s="11"/>
      <c r="K3092" s="11"/>
      <c r="L3092" s="11"/>
      <c r="M3092" s="11"/>
    </row>
    <row r="3093" spans="1:13" x14ac:dyDescent="0.2">
      <c r="A3093" s="11"/>
      <c r="B3093" s="11"/>
      <c r="C3093" s="11"/>
      <c r="D3093" s="30"/>
      <c r="E3093" s="10" t="s">
        <v>1839</v>
      </c>
      <c r="F3093" s="14">
        <v>1</v>
      </c>
      <c r="G3093" s="15">
        <v>0</v>
      </c>
      <c r="H3093" s="15">
        <v>0</v>
      </c>
      <c r="I3093" s="15">
        <v>0</v>
      </c>
      <c r="J3093" s="12">
        <f>OR(F3093&lt;&gt;0,G3093&lt;&gt;0,H3093&lt;&gt;0,I3093&lt;&gt;0)*(F3093 + (F3093 = 0))*(G3093 + (G3093 = 0))*(H3093 + (H3093 = 0))*(I3093 + (I3093 = 0))</f>
        <v>1</v>
      </c>
      <c r="K3093" s="11"/>
      <c r="L3093" s="11"/>
      <c r="M3093" s="11"/>
    </row>
    <row r="3094" spans="1:13" x14ac:dyDescent="0.2">
      <c r="A3094" s="11"/>
      <c r="B3094" s="11"/>
      <c r="C3094" s="11"/>
      <c r="D3094" s="30"/>
      <c r="E3094" s="10" t="s">
        <v>1840</v>
      </c>
      <c r="F3094" s="14">
        <v>1</v>
      </c>
      <c r="G3094" s="15">
        <v>0</v>
      </c>
      <c r="H3094" s="15">
        <v>0</v>
      </c>
      <c r="I3094" s="15">
        <v>0</v>
      </c>
      <c r="J3094" s="12">
        <f>OR(F3094&lt;&gt;0,G3094&lt;&gt;0,H3094&lt;&gt;0,I3094&lt;&gt;0)*(F3094 + (F3094 = 0))*(G3094 + (G3094 = 0))*(H3094 + (H3094 = 0))*(I3094 + (I3094 = 0))</f>
        <v>1</v>
      </c>
      <c r="K3094" s="11"/>
      <c r="L3094" s="11"/>
      <c r="M3094" s="11"/>
    </row>
    <row r="3095" spans="1:13" x14ac:dyDescent="0.2">
      <c r="A3095" s="11"/>
      <c r="B3095" s="11"/>
      <c r="C3095" s="11"/>
      <c r="D3095" s="30"/>
      <c r="E3095" s="10" t="s">
        <v>15</v>
      </c>
      <c r="F3095" s="14"/>
      <c r="G3095" s="15"/>
      <c r="H3095" s="15"/>
      <c r="I3095" s="15"/>
      <c r="J3095" s="12">
        <f>OR(F3095&lt;&gt;0,G3095&lt;&gt;0,H3095&lt;&gt;0,I3095&lt;&gt;0)*(F3095 + (F3095 = 0))*(G3095 + (G3095 = 0))*(H3095 + (H3095 = 0))*(I3095 + (I3095 = 0))</f>
        <v>0</v>
      </c>
      <c r="K3095" s="11"/>
      <c r="L3095" s="11"/>
      <c r="M3095" s="11"/>
    </row>
    <row r="3096" spans="1:13" x14ac:dyDescent="0.2">
      <c r="A3096" s="11"/>
      <c r="B3096" s="11"/>
      <c r="C3096" s="11"/>
      <c r="D3096" s="30"/>
      <c r="E3096" s="11"/>
      <c r="F3096" s="11"/>
      <c r="G3096" s="11"/>
      <c r="H3096" s="11"/>
      <c r="I3096" s="11"/>
      <c r="J3096" s="16" t="s">
        <v>1875</v>
      </c>
      <c r="K3096" s="17">
        <f>SUM(J3093:J3095)*1</f>
        <v>2</v>
      </c>
      <c r="L3096" s="15">
        <v>104.06</v>
      </c>
      <c r="M3096" s="17">
        <f>ROUND(K3096*L3096,2)</f>
        <v>208.12</v>
      </c>
    </row>
    <row r="3097" spans="1:13" ht="1" customHeight="1" x14ac:dyDescent="0.2">
      <c r="A3097" s="18"/>
      <c r="B3097" s="18"/>
      <c r="C3097" s="18"/>
      <c r="D3097" s="31"/>
      <c r="E3097" s="18"/>
      <c r="F3097" s="18"/>
      <c r="G3097" s="18"/>
      <c r="H3097" s="18"/>
      <c r="I3097" s="18"/>
      <c r="J3097" s="18"/>
      <c r="K3097" s="18"/>
      <c r="L3097" s="18"/>
      <c r="M3097" s="18"/>
    </row>
    <row r="3098" spans="1:13" x14ac:dyDescent="0.2">
      <c r="A3098" s="9" t="s">
        <v>1876</v>
      </c>
      <c r="B3098" s="10" t="s">
        <v>20</v>
      </c>
      <c r="C3098" s="10" t="s">
        <v>2</v>
      </c>
      <c r="D3098" s="13" t="s">
        <v>1877</v>
      </c>
      <c r="E3098" s="11"/>
      <c r="F3098" s="11"/>
      <c r="G3098" s="11"/>
      <c r="H3098" s="11"/>
      <c r="I3098" s="11"/>
      <c r="J3098" s="11"/>
      <c r="K3098" s="12">
        <f>K3103</f>
        <v>2</v>
      </c>
      <c r="L3098" s="12">
        <f>L3103</f>
        <v>58.69</v>
      </c>
      <c r="M3098" s="12">
        <f>M3103</f>
        <v>117.38</v>
      </c>
    </row>
    <row r="3099" spans="1:13" ht="84" x14ac:dyDescent="0.2">
      <c r="A3099" s="11"/>
      <c r="B3099" s="11"/>
      <c r="C3099" s="11"/>
      <c r="D3099" s="13" t="s">
        <v>1878</v>
      </c>
      <c r="E3099" s="11"/>
      <c r="F3099" s="11"/>
      <c r="G3099" s="11"/>
      <c r="H3099" s="11"/>
      <c r="I3099" s="11"/>
      <c r="J3099" s="11"/>
      <c r="K3099" s="11"/>
      <c r="L3099" s="11"/>
      <c r="M3099" s="11"/>
    </row>
    <row r="3100" spans="1:13" x14ac:dyDescent="0.2">
      <c r="A3100" s="11"/>
      <c r="B3100" s="11"/>
      <c r="C3100" s="11"/>
      <c r="D3100" s="30"/>
      <c r="E3100" s="10" t="s">
        <v>1839</v>
      </c>
      <c r="F3100" s="14">
        <v>1</v>
      </c>
      <c r="G3100" s="15">
        <v>0</v>
      </c>
      <c r="H3100" s="15">
        <v>0</v>
      </c>
      <c r="I3100" s="15">
        <v>0</v>
      </c>
      <c r="J3100" s="12">
        <f>OR(F3100&lt;&gt;0,G3100&lt;&gt;0,H3100&lt;&gt;0,I3100&lt;&gt;0)*(F3100 + (F3100 = 0))*(G3100 + (G3100 = 0))*(H3100 + (H3100 = 0))*(I3100 + (I3100 = 0))</f>
        <v>1</v>
      </c>
      <c r="K3100" s="11"/>
      <c r="L3100" s="11"/>
      <c r="M3100" s="11"/>
    </row>
    <row r="3101" spans="1:13" x14ac:dyDescent="0.2">
      <c r="A3101" s="11"/>
      <c r="B3101" s="11"/>
      <c r="C3101" s="11"/>
      <c r="D3101" s="30"/>
      <c r="E3101" s="10" t="s">
        <v>1840</v>
      </c>
      <c r="F3101" s="14">
        <v>1</v>
      </c>
      <c r="G3101" s="15">
        <v>0</v>
      </c>
      <c r="H3101" s="15">
        <v>0</v>
      </c>
      <c r="I3101" s="15">
        <v>0</v>
      </c>
      <c r="J3101" s="12">
        <f>OR(F3101&lt;&gt;0,G3101&lt;&gt;0,H3101&lt;&gt;0,I3101&lt;&gt;0)*(F3101 + (F3101 = 0))*(G3101 + (G3101 = 0))*(H3101 + (H3101 = 0))*(I3101 + (I3101 = 0))</f>
        <v>1</v>
      </c>
      <c r="K3101" s="11"/>
      <c r="L3101" s="11"/>
      <c r="M3101" s="11"/>
    </row>
    <row r="3102" spans="1:13" x14ac:dyDescent="0.2">
      <c r="A3102" s="11"/>
      <c r="B3102" s="11"/>
      <c r="C3102" s="11"/>
      <c r="D3102" s="30"/>
      <c r="E3102" s="10" t="s">
        <v>15</v>
      </c>
      <c r="F3102" s="14"/>
      <c r="G3102" s="15"/>
      <c r="H3102" s="15"/>
      <c r="I3102" s="15"/>
      <c r="J3102" s="12">
        <f>OR(F3102&lt;&gt;0,G3102&lt;&gt;0,H3102&lt;&gt;0,I3102&lt;&gt;0)*(F3102 + (F3102 = 0))*(G3102 + (G3102 = 0))*(H3102 + (H3102 = 0))*(I3102 + (I3102 = 0))</f>
        <v>0</v>
      </c>
      <c r="K3102" s="11"/>
      <c r="L3102" s="11"/>
      <c r="M3102" s="11"/>
    </row>
    <row r="3103" spans="1:13" x14ac:dyDescent="0.2">
      <c r="A3103" s="11"/>
      <c r="B3103" s="11"/>
      <c r="C3103" s="11"/>
      <c r="D3103" s="30"/>
      <c r="E3103" s="11"/>
      <c r="F3103" s="11"/>
      <c r="G3103" s="11"/>
      <c r="H3103" s="11"/>
      <c r="I3103" s="11"/>
      <c r="J3103" s="16" t="s">
        <v>1879</v>
      </c>
      <c r="K3103" s="17">
        <f>SUM(J3100:J3102)*1</f>
        <v>2</v>
      </c>
      <c r="L3103" s="15">
        <v>58.69</v>
      </c>
      <c r="M3103" s="17">
        <f>ROUND(K3103*L3103,2)</f>
        <v>117.38</v>
      </c>
    </row>
    <row r="3104" spans="1:13" ht="1" customHeight="1" x14ac:dyDescent="0.2">
      <c r="A3104" s="18"/>
      <c r="B3104" s="18"/>
      <c r="C3104" s="18"/>
      <c r="D3104" s="31"/>
      <c r="E3104" s="18"/>
      <c r="F3104" s="18"/>
      <c r="G3104" s="18"/>
      <c r="H3104" s="18"/>
      <c r="I3104" s="18"/>
      <c r="J3104" s="18"/>
      <c r="K3104" s="18"/>
      <c r="L3104" s="18"/>
      <c r="M3104" s="18"/>
    </row>
    <row r="3105" spans="1:13" x14ac:dyDescent="0.2">
      <c r="A3105" s="9" t="s">
        <v>1880</v>
      </c>
      <c r="B3105" s="10" t="s">
        <v>20</v>
      </c>
      <c r="C3105" s="10" t="s">
        <v>2</v>
      </c>
      <c r="D3105" s="13" t="s">
        <v>1881</v>
      </c>
      <c r="E3105" s="11"/>
      <c r="F3105" s="11"/>
      <c r="G3105" s="11"/>
      <c r="H3105" s="11"/>
      <c r="I3105" s="11"/>
      <c r="J3105" s="11"/>
      <c r="K3105" s="12">
        <f>K3110</f>
        <v>2</v>
      </c>
      <c r="L3105" s="12">
        <f>L3110</f>
        <v>39.33</v>
      </c>
      <c r="M3105" s="12">
        <f>M3110</f>
        <v>78.66</v>
      </c>
    </row>
    <row r="3106" spans="1:13" ht="72" x14ac:dyDescent="0.2">
      <c r="A3106" s="11"/>
      <c r="B3106" s="11"/>
      <c r="C3106" s="11"/>
      <c r="D3106" s="13" t="s">
        <v>1882</v>
      </c>
      <c r="E3106" s="11"/>
      <c r="F3106" s="11"/>
      <c r="G3106" s="11"/>
      <c r="H3106" s="11"/>
      <c r="I3106" s="11"/>
      <c r="J3106" s="11"/>
      <c r="K3106" s="11"/>
      <c r="L3106" s="11"/>
      <c r="M3106" s="11"/>
    </row>
    <row r="3107" spans="1:13" x14ac:dyDescent="0.2">
      <c r="A3107" s="11"/>
      <c r="B3107" s="11"/>
      <c r="C3107" s="11"/>
      <c r="D3107" s="30"/>
      <c r="E3107" s="10" t="s">
        <v>1839</v>
      </c>
      <c r="F3107" s="14">
        <v>1</v>
      </c>
      <c r="G3107" s="15">
        <v>0</v>
      </c>
      <c r="H3107" s="15">
        <v>0</v>
      </c>
      <c r="I3107" s="15">
        <v>0</v>
      </c>
      <c r="J3107" s="12">
        <f>OR(F3107&lt;&gt;0,G3107&lt;&gt;0,H3107&lt;&gt;0,I3107&lt;&gt;0)*(F3107 + (F3107 = 0))*(G3107 + (G3107 = 0))*(H3107 + (H3107 = 0))*(I3107 + (I3107 = 0))</f>
        <v>1</v>
      </c>
      <c r="K3107" s="11"/>
      <c r="L3107" s="11"/>
      <c r="M3107" s="11"/>
    </row>
    <row r="3108" spans="1:13" x14ac:dyDescent="0.2">
      <c r="A3108" s="11"/>
      <c r="B3108" s="11"/>
      <c r="C3108" s="11"/>
      <c r="D3108" s="30"/>
      <c r="E3108" s="10" t="s">
        <v>1840</v>
      </c>
      <c r="F3108" s="14">
        <v>1</v>
      </c>
      <c r="G3108" s="15">
        <v>0</v>
      </c>
      <c r="H3108" s="15">
        <v>0</v>
      </c>
      <c r="I3108" s="15">
        <v>0</v>
      </c>
      <c r="J3108" s="12">
        <f>OR(F3108&lt;&gt;0,G3108&lt;&gt;0,H3108&lt;&gt;0,I3108&lt;&gt;0)*(F3108 + (F3108 = 0))*(G3108 + (G3108 = 0))*(H3108 + (H3108 = 0))*(I3108 + (I3108 = 0))</f>
        <v>1</v>
      </c>
      <c r="K3108" s="11"/>
      <c r="L3108" s="11"/>
      <c r="M3108" s="11"/>
    </row>
    <row r="3109" spans="1:13" x14ac:dyDescent="0.2">
      <c r="A3109" s="11"/>
      <c r="B3109" s="11"/>
      <c r="C3109" s="11"/>
      <c r="D3109" s="30"/>
      <c r="E3109" s="10" t="s">
        <v>15</v>
      </c>
      <c r="F3109" s="14"/>
      <c r="G3109" s="15"/>
      <c r="H3109" s="15"/>
      <c r="I3109" s="15"/>
      <c r="J3109" s="12">
        <f>OR(F3109&lt;&gt;0,G3109&lt;&gt;0,H3109&lt;&gt;0,I3109&lt;&gt;0)*(F3109 + (F3109 = 0))*(G3109 + (G3109 = 0))*(H3109 + (H3109 = 0))*(I3109 + (I3109 = 0))</f>
        <v>0</v>
      </c>
      <c r="K3109" s="11"/>
      <c r="L3109" s="11"/>
      <c r="M3109" s="11"/>
    </row>
    <row r="3110" spans="1:13" x14ac:dyDescent="0.2">
      <c r="A3110" s="11"/>
      <c r="B3110" s="11"/>
      <c r="C3110" s="11"/>
      <c r="D3110" s="30"/>
      <c r="E3110" s="11"/>
      <c r="F3110" s="11"/>
      <c r="G3110" s="11"/>
      <c r="H3110" s="11"/>
      <c r="I3110" s="11"/>
      <c r="J3110" s="16" t="s">
        <v>1883</v>
      </c>
      <c r="K3110" s="17">
        <f>SUM(J3107:J3109)*1</f>
        <v>2</v>
      </c>
      <c r="L3110" s="15">
        <v>39.33</v>
      </c>
      <c r="M3110" s="17">
        <f>ROUND(K3110*L3110,2)</f>
        <v>78.66</v>
      </c>
    </row>
    <row r="3111" spans="1:13" ht="1" customHeight="1" x14ac:dyDescent="0.2">
      <c r="A3111" s="18"/>
      <c r="B3111" s="18"/>
      <c r="C3111" s="18"/>
      <c r="D3111" s="31"/>
      <c r="E3111" s="18"/>
      <c r="F3111" s="18"/>
      <c r="G3111" s="18"/>
      <c r="H3111" s="18"/>
      <c r="I3111" s="18"/>
      <c r="J3111" s="18"/>
      <c r="K3111" s="18"/>
      <c r="L3111" s="18"/>
      <c r="M3111" s="18"/>
    </row>
    <row r="3112" spans="1:13" x14ac:dyDescent="0.2">
      <c r="A3112" s="9" t="s">
        <v>1884</v>
      </c>
      <c r="B3112" s="10" t="s">
        <v>20</v>
      </c>
      <c r="C3112" s="10" t="s">
        <v>2</v>
      </c>
      <c r="D3112" s="13" t="s">
        <v>1885</v>
      </c>
      <c r="E3112" s="11"/>
      <c r="F3112" s="11"/>
      <c r="G3112" s="11"/>
      <c r="H3112" s="11"/>
      <c r="I3112" s="11"/>
      <c r="J3112" s="11"/>
      <c r="K3112" s="12">
        <f>K3117</f>
        <v>2</v>
      </c>
      <c r="L3112" s="12">
        <f>L3117</f>
        <v>56.69</v>
      </c>
      <c r="M3112" s="12">
        <f>M3117</f>
        <v>113.38</v>
      </c>
    </row>
    <row r="3113" spans="1:13" ht="84" x14ac:dyDescent="0.2">
      <c r="A3113" s="11"/>
      <c r="B3113" s="11"/>
      <c r="C3113" s="11"/>
      <c r="D3113" s="13" t="s">
        <v>1886</v>
      </c>
      <c r="E3113" s="11"/>
      <c r="F3113" s="11"/>
      <c r="G3113" s="11"/>
      <c r="H3113" s="11"/>
      <c r="I3113" s="11"/>
      <c r="J3113" s="11"/>
      <c r="K3113" s="11"/>
      <c r="L3113" s="11"/>
      <c r="M3113" s="11"/>
    </row>
    <row r="3114" spans="1:13" x14ac:dyDescent="0.2">
      <c r="A3114" s="11"/>
      <c r="B3114" s="11"/>
      <c r="C3114" s="11"/>
      <c r="D3114" s="30"/>
      <c r="E3114" s="10" t="s">
        <v>1839</v>
      </c>
      <c r="F3114" s="14">
        <v>1</v>
      </c>
      <c r="G3114" s="15">
        <v>0</v>
      </c>
      <c r="H3114" s="15">
        <v>0</v>
      </c>
      <c r="I3114" s="15">
        <v>0</v>
      </c>
      <c r="J3114" s="12">
        <f>OR(F3114&lt;&gt;0,G3114&lt;&gt;0,H3114&lt;&gt;0,I3114&lt;&gt;0)*(F3114 + (F3114 = 0))*(G3114 + (G3114 = 0))*(H3114 + (H3114 = 0))*(I3114 + (I3114 = 0))</f>
        <v>1</v>
      </c>
      <c r="K3114" s="11"/>
      <c r="L3114" s="11"/>
      <c r="M3114" s="11"/>
    </row>
    <row r="3115" spans="1:13" x14ac:dyDescent="0.2">
      <c r="A3115" s="11"/>
      <c r="B3115" s="11"/>
      <c r="C3115" s="11"/>
      <c r="D3115" s="30"/>
      <c r="E3115" s="10" t="s">
        <v>1840</v>
      </c>
      <c r="F3115" s="14">
        <v>1</v>
      </c>
      <c r="G3115" s="15">
        <v>0</v>
      </c>
      <c r="H3115" s="15">
        <v>0</v>
      </c>
      <c r="I3115" s="15">
        <v>0</v>
      </c>
      <c r="J3115" s="12">
        <f>OR(F3115&lt;&gt;0,G3115&lt;&gt;0,H3115&lt;&gt;0,I3115&lt;&gt;0)*(F3115 + (F3115 = 0))*(G3115 + (G3115 = 0))*(H3115 + (H3115 = 0))*(I3115 + (I3115 = 0))</f>
        <v>1</v>
      </c>
      <c r="K3115" s="11"/>
      <c r="L3115" s="11"/>
      <c r="M3115" s="11"/>
    </row>
    <row r="3116" spans="1:13" x14ac:dyDescent="0.2">
      <c r="A3116" s="11"/>
      <c r="B3116" s="11"/>
      <c r="C3116" s="11"/>
      <c r="D3116" s="30"/>
      <c r="E3116" s="10" t="s">
        <v>15</v>
      </c>
      <c r="F3116" s="14"/>
      <c r="G3116" s="15"/>
      <c r="H3116" s="15"/>
      <c r="I3116" s="15"/>
      <c r="J3116" s="12">
        <f>OR(F3116&lt;&gt;0,G3116&lt;&gt;0,H3116&lt;&gt;0,I3116&lt;&gt;0)*(F3116 + (F3116 = 0))*(G3116 + (G3116 = 0))*(H3116 + (H3116 = 0))*(I3116 + (I3116 = 0))</f>
        <v>0</v>
      </c>
      <c r="K3116" s="11"/>
      <c r="L3116" s="11"/>
      <c r="M3116" s="11"/>
    </row>
    <row r="3117" spans="1:13" x14ac:dyDescent="0.2">
      <c r="A3117" s="11"/>
      <c r="B3117" s="11"/>
      <c r="C3117" s="11"/>
      <c r="D3117" s="30"/>
      <c r="E3117" s="11"/>
      <c r="F3117" s="11"/>
      <c r="G3117" s="11"/>
      <c r="H3117" s="11"/>
      <c r="I3117" s="11"/>
      <c r="J3117" s="16" t="s">
        <v>1887</v>
      </c>
      <c r="K3117" s="17">
        <f>SUM(J3114:J3116)*1</f>
        <v>2</v>
      </c>
      <c r="L3117" s="15">
        <v>56.69</v>
      </c>
      <c r="M3117" s="17">
        <f>ROUND(K3117*L3117,2)</f>
        <v>113.38</v>
      </c>
    </row>
    <row r="3118" spans="1:13" ht="1" customHeight="1" x14ac:dyDescent="0.2">
      <c r="A3118" s="18"/>
      <c r="B3118" s="18"/>
      <c r="C3118" s="18"/>
      <c r="D3118" s="31"/>
      <c r="E3118" s="18"/>
      <c r="F3118" s="18"/>
      <c r="G3118" s="18"/>
      <c r="H3118" s="18"/>
      <c r="I3118" s="18"/>
      <c r="J3118" s="18"/>
      <c r="K3118" s="18"/>
      <c r="L3118" s="18"/>
      <c r="M3118" s="18"/>
    </row>
    <row r="3119" spans="1:13" x14ac:dyDescent="0.2">
      <c r="A3119" s="9" t="s">
        <v>1888</v>
      </c>
      <c r="B3119" s="10" t="s">
        <v>20</v>
      </c>
      <c r="C3119" s="10" t="s">
        <v>2</v>
      </c>
      <c r="D3119" s="13" t="s">
        <v>1889</v>
      </c>
      <c r="E3119" s="11"/>
      <c r="F3119" s="11"/>
      <c r="G3119" s="11"/>
      <c r="H3119" s="11"/>
      <c r="I3119" s="11"/>
      <c r="J3119" s="11"/>
      <c r="K3119" s="12">
        <f>K3123</f>
        <v>2</v>
      </c>
      <c r="L3119" s="12">
        <f>L3123</f>
        <v>127.05</v>
      </c>
      <c r="M3119" s="12">
        <f>M3123</f>
        <v>254.1</v>
      </c>
    </row>
    <row r="3120" spans="1:13" ht="84" x14ac:dyDescent="0.2">
      <c r="A3120" s="11"/>
      <c r="B3120" s="11"/>
      <c r="C3120" s="11"/>
      <c r="D3120" s="13" t="s">
        <v>1890</v>
      </c>
      <c r="E3120" s="11"/>
      <c r="F3120" s="11"/>
      <c r="G3120" s="11"/>
      <c r="H3120" s="11"/>
      <c r="I3120" s="11"/>
      <c r="J3120" s="11"/>
      <c r="K3120" s="11"/>
      <c r="L3120" s="11"/>
      <c r="M3120" s="11"/>
    </row>
    <row r="3121" spans="1:13" x14ac:dyDescent="0.2">
      <c r="A3121" s="11"/>
      <c r="B3121" s="11"/>
      <c r="C3121" s="11"/>
      <c r="D3121" s="30"/>
      <c r="E3121" s="10" t="s">
        <v>1891</v>
      </c>
      <c r="F3121" s="14">
        <v>2</v>
      </c>
      <c r="G3121" s="15">
        <v>0</v>
      </c>
      <c r="H3121" s="15">
        <v>0</v>
      </c>
      <c r="I3121" s="15">
        <v>0</v>
      </c>
      <c r="J3121" s="12">
        <f>OR(F3121&lt;&gt;0,G3121&lt;&gt;0,H3121&lt;&gt;0,I3121&lt;&gt;0)*(F3121 + (F3121 = 0))*(G3121 + (G3121 = 0))*(H3121 + (H3121 = 0))*(I3121 + (I3121 = 0))</f>
        <v>2</v>
      </c>
      <c r="K3121" s="11"/>
      <c r="L3121" s="11"/>
      <c r="M3121" s="11"/>
    </row>
    <row r="3122" spans="1:13" x14ac:dyDescent="0.2">
      <c r="A3122" s="11"/>
      <c r="B3122" s="11"/>
      <c r="C3122" s="11"/>
      <c r="D3122" s="30"/>
      <c r="E3122" s="10" t="s">
        <v>15</v>
      </c>
      <c r="F3122" s="14"/>
      <c r="G3122" s="15"/>
      <c r="H3122" s="15"/>
      <c r="I3122" s="15"/>
      <c r="J3122" s="12">
        <f>OR(F3122&lt;&gt;0,G3122&lt;&gt;0,H3122&lt;&gt;0,I3122&lt;&gt;0)*(F3122 + (F3122 = 0))*(G3122 + (G3122 = 0))*(H3122 + (H3122 = 0))*(I3122 + (I3122 = 0))</f>
        <v>0</v>
      </c>
      <c r="K3122" s="11"/>
      <c r="L3122" s="11"/>
      <c r="M3122" s="11"/>
    </row>
    <row r="3123" spans="1:13" x14ac:dyDescent="0.2">
      <c r="A3123" s="11"/>
      <c r="B3123" s="11"/>
      <c r="C3123" s="11"/>
      <c r="D3123" s="30"/>
      <c r="E3123" s="11"/>
      <c r="F3123" s="11"/>
      <c r="G3123" s="11"/>
      <c r="H3123" s="11"/>
      <c r="I3123" s="11"/>
      <c r="J3123" s="16" t="s">
        <v>1892</v>
      </c>
      <c r="K3123" s="17">
        <f>SUM(J3121:J3122)*1</f>
        <v>2</v>
      </c>
      <c r="L3123" s="15">
        <v>127.05</v>
      </c>
      <c r="M3123" s="17">
        <f>ROUND(K3123*L3123,2)</f>
        <v>254.1</v>
      </c>
    </row>
    <row r="3124" spans="1:13" ht="1" customHeight="1" x14ac:dyDescent="0.2">
      <c r="A3124" s="18"/>
      <c r="B3124" s="18"/>
      <c r="C3124" s="18"/>
      <c r="D3124" s="31"/>
      <c r="E3124" s="18"/>
      <c r="F3124" s="18"/>
      <c r="G3124" s="18"/>
      <c r="H3124" s="18"/>
      <c r="I3124" s="18"/>
      <c r="J3124" s="18"/>
      <c r="K3124" s="18"/>
      <c r="L3124" s="18"/>
      <c r="M3124" s="18"/>
    </row>
    <row r="3125" spans="1:13" x14ac:dyDescent="0.2">
      <c r="A3125" s="11"/>
      <c r="B3125" s="11"/>
      <c r="C3125" s="11"/>
      <c r="D3125" s="30"/>
      <c r="E3125" s="11"/>
      <c r="F3125" s="11"/>
      <c r="G3125" s="11"/>
      <c r="H3125" s="11"/>
      <c r="I3125" s="11"/>
      <c r="J3125" s="16" t="s">
        <v>1893</v>
      </c>
      <c r="K3125" s="15">
        <v>1</v>
      </c>
      <c r="L3125" s="17">
        <f>M3028+M3035+M3042+M3049+M3056+M3063+M3070+M3077+M3084+M3091+M3098+M3105+M3112+M3119</f>
        <v>7398.96</v>
      </c>
      <c r="M3125" s="17">
        <f>ROUND(K3125*L3125,2)</f>
        <v>7398.96</v>
      </c>
    </row>
    <row r="3126" spans="1:13" ht="1" customHeight="1" x14ac:dyDescent="0.2">
      <c r="A3126" s="18"/>
      <c r="B3126" s="18"/>
      <c r="C3126" s="18"/>
      <c r="D3126" s="31"/>
      <c r="E3126" s="18"/>
      <c r="F3126" s="18"/>
      <c r="G3126" s="18"/>
      <c r="H3126" s="18"/>
      <c r="I3126" s="18"/>
      <c r="J3126" s="18"/>
      <c r="K3126" s="18"/>
      <c r="L3126" s="18"/>
      <c r="M3126" s="18"/>
    </row>
    <row r="3127" spans="1:13" x14ac:dyDescent="0.2">
      <c r="A3127" s="19" t="s">
        <v>1894</v>
      </c>
      <c r="B3127" s="19" t="s">
        <v>14</v>
      </c>
      <c r="C3127" s="19" t="s">
        <v>15</v>
      </c>
      <c r="D3127" s="32" t="s">
        <v>1895</v>
      </c>
      <c r="E3127" s="20"/>
      <c r="F3127" s="20"/>
      <c r="G3127" s="20"/>
      <c r="H3127" s="20"/>
      <c r="I3127" s="20"/>
      <c r="J3127" s="20"/>
      <c r="K3127" s="21">
        <f>K3210</f>
        <v>1</v>
      </c>
      <c r="L3127" s="21">
        <f>L3210</f>
        <v>14824.64</v>
      </c>
      <c r="M3127" s="21">
        <f>M3210</f>
        <v>14824.64</v>
      </c>
    </row>
    <row r="3128" spans="1:13" x14ac:dyDescent="0.2">
      <c r="A3128" s="9" t="s">
        <v>1896</v>
      </c>
      <c r="B3128" s="10" t="s">
        <v>20</v>
      </c>
      <c r="C3128" s="10" t="s">
        <v>2</v>
      </c>
      <c r="D3128" s="13" t="s">
        <v>1897</v>
      </c>
      <c r="E3128" s="11"/>
      <c r="F3128" s="11"/>
      <c r="G3128" s="11"/>
      <c r="H3128" s="11"/>
      <c r="I3128" s="11"/>
      <c r="J3128" s="11"/>
      <c r="K3128" s="12">
        <f>K3132</f>
        <v>5</v>
      </c>
      <c r="L3128" s="12">
        <f>L3132</f>
        <v>526.35</v>
      </c>
      <c r="M3128" s="12">
        <f>M3132</f>
        <v>2631.75</v>
      </c>
    </row>
    <row r="3129" spans="1:13" ht="120" x14ac:dyDescent="0.2">
      <c r="A3129" s="11"/>
      <c r="B3129" s="11"/>
      <c r="C3129" s="11"/>
      <c r="D3129" s="13" t="s">
        <v>1898</v>
      </c>
      <c r="E3129" s="11"/>
      <c r="F3129" s="11"/>
      <c r="G3129" s="11"/>
      <c r="H3129" s="11"/>
      <c r="I3129" s="11"/>
      <c r="J3129" s="11"/>
      <c r="K3129" s="11"/>
      <c r="L3129" s="11"/>
      <c r="M3129" s="11"/>
    </row>
    <row r="3130" spans="1:13" x14ac:dyDescent="0.2">
      <c r="A3130" s="11"/>
      <c r="B3130" s="11"/>
      <c r="C3130" s="11"/>
      <c r="D3130" s="30"/>
      <c r="E3130" s="10" t="s">
        <v>1734</v>
      </c>
      <c r="F3130" s="14">
        <v>5</v>
      </c>
      <c r="G3130" s="15">
        <v>0</v>
      </c>
      <c r="H3130" s="15">
        <v>0</v>
      </c>
      <c r="I3130" s="15">
        <v>0</v>
      </c>
      <c r="J3130" s="12">
        <f>OR(F3130&lt;&gt;0,G3130&lt;&gt;0,H3130&lt;&gt;0,I3130&lt;&gt;0)*(F3130 + (F3130 = 0))*(G3130 + (G3130 = 0))*(H3130 + (H3130 = 0))*(I3130 + (I3130 = 0))</f>
        <v>5</v>
      </c>
      <c r="K3130" s="11"/>
      <c r="L3130" s="11"/>
      <c r="M3130" s="11"/>
    </row>
    <row r="3131" spans="1:13" x14ac:dyDescent="0.2">
      <c r="A3131" s="11"/>
      <c r="B3131" s="11"/>
      <c r="C3131" s="11"/>
      <c r="D3131" s="30"/>
      <c r="E3131" s="10" t="s">
        <v>15</v>
      </c>
      <c r="F3131" s="14"/>
      <c r="G3131" s="15"/>
      <c r="H3131" s="15"/>
      <c r="I3131" s="15"/>
      <c r="J3131" s="12">
        <f>OR(F3131&lt;&gt;0,G3131&lt;&gt;0,H3131&lt;&gt;0,I3131&lt;&gt;0)*(F3131 + (F3131 = 0))*(G3131 + (G3131 = 0))*(H3131 + (H3131 = 0))*(I3131 + (I3131 = 0))</f>
        <v>0</v>
      </c>
      <c r="K3131" s="11"/>
      <c r="L3131" s="11"/>
      <c r="M3131" s="11"/>
    </row>
    <row r="3132" spans="1:13" x14ac:dyDescent="0.2">
      <c r="A3132" s="11"/>
      <c r="B3132" s="11"/>
      <c r="C3132" s="11"/>
      <c r="D3132" s="30"/>
      <c r="E3132" s="11"/>
      <c r="F3132" s="11"/>
      <c r="G3132" s="11"/>
      <c r="H3132" s="11"/>
      <c r="I3132" s="11"/>
      <c r="J3132" s="16" t="s">
        <v>1899</v>
      </c>
      <c r="K3132" s="17">
        <f>SUM(J3130:J3131)*1</f>
        <v>5</v>
      </c>
      <c r="L3132" s="15">
        <v>526.35</v>
      </c>
      <c r="M3132" s="17">
        <f>ROUND(K3132*L3132,2)</f>
        <v>2631.75</v>
      </c>
    </row>
    <row r="3133" spans="1:13" ht="1" customHeight="1" x14ac:dyDescent="0.2">
      <c r="A3133" s="18"/>
      <c r="B3133" s="18"/>
      <c r="C3133" s="18"/>
      <c r="D3133" s="31"/>
      <c r="E3133" s="18"/>
      <c r="F3133" s="18"/>
      <c r="G3133" s="18"/>
      <c r="H3133" s="18"/>
      <c r="I3133" s="18"/>
      <c r="J3133" s="18"/>
      <c r="K3133" s="18"/>
      <c r="L3133" s="18"/>
      <c r="M3133" s="18"/>
    </row>
    <row r="3134" spans="1:13" x14ac:dyDescent="0.2">
      <c r="A3134" s="9" t="s">
        <v>1900</v>
      </c>
      <c r="B3134" s="10" t="s">
        <v>20</v>
      </c>
      <c r="C3134" s="10" t="s">
        <v>2</v>
      </c>
      <c r="D3134" s="13" t="s">
        <v>1901</v>
      </c>
      <c r="E3134" s="11"/>
      <c r="F3134" s="11"/>
      <c r="G3134" s="11"/>
      <c r="H3134" s="11"/>
      <c r="I3134" s="11"/>
      <c r="J3134" s="11"/>
      <c r="K3134" s="12">
        <f>K3138</f>
        <v>5</v>
      </c>
      <c r="L3134" s="12">
        <f>L3138</f>
        <v>381.15</v>
      </c>
      <c r="M3134" s="12">
        <f>M3138</f>
        <v>1905.75</v>
      </c>
    </row>
    <row r="3135" spans="1:13" ht="216" x14ac:dyDescent="0.2">
      <c r="A3135" s="11"/>
      <c r="B3135" s="11"/>
      <c r="C3135" s="11"/>
      <c r="D3135" s="13" t="s">
        <v>1902</v>
      </c>
      <c r="E3135" s="11"/>
      <c r="F3135" s="11"/>
      <c r="G3135" s="11"/>
      <c r="H3135" s="11"/>
      <c r="I3135" s="11"/>
      <c r="J3135" s="11"/>
      <c r="K3135" s="11"/>
      <c r="L3135" s="11"/>
      <c r="M3135" s="11"/>
    </row>
    <row r="3136" spans="1:13" x14ac:dyDescent="0.2">
      <c r="A3136" s="11"/>
      <c r="B3136" s="11"/>
      <c r="C3136" s="11"/>
      <c r="D3136" s="30"/>
      <c r="E3136" s="10" t="s">
        <v>1734</v>
      </c>
      <c r="F3136" s="14">
        <v>5</v>
      </c>
      <c r="G3136" s="15">
        <v>0</v>
      </c>
      <c r="H3136" s="15">
        <v>0</v>
      </c>
      <c r="I3136" s="15">
        <v>0</v>
      </c>
      <c r="J3136" s="12">
        <f>OR(F3136&lt;&gt;0,G3136&lt;&gt;0,H3136&lt;&gt;0,I3136&lt;&gt;0)*(F3136 + (F3136 = 0))*(G3136 + (G3136 = 0))*(H3136 + (H3136 = 0))*(I3136 + (I3136 = 0))</f>
        <v>5</v>
      </c>
      <c r="K3136" s="11"/>
      <c r="L3136" s="11"/>
      <c r="M3136" s="11"/>
    </row>
    <row r="3137" spans="1:13" x14ac:dyDescent="0.2">
      <c r="A3137" s="11"/>
      <c r="B3137" s="11"/>
      <c r="C3137" s="11"/>
      <c r="D3137" s="30"/>
      <c r="E3137" s="10" t="s">
        <v>15</v>
      </c>
      <c r="F3137" s="14"/>
      <c r="G3137" s="15"/>
      <c r="H3137" s="15"/>
      <c r="I3137" s="15"/>
      <c r="J3137" s="12">
        <f>OR(F3137&lt;&gt;0,G3137&lt;&gt;0,H3137&lt;&gt;0,I3137&lt;&gt;0)*(F3137 + (F3137 = 0))*(G3137 + (G3137 = 0))*(H3137 + (H3137 = 0))*(I3137 + (I3137 = 0))</f>
        <v>0</v>
      </c>
      <c r="K3137" s="11"/>
      <c r="L3137" s="11"/>
      <c r="M3137" s="11"/>
    </row>
    <row r="3138" spans="1:13" x14ac:dyDescent="0.2">
      <c r="A3138" s="11"/>
      <c r="B3138" s="11"/>
      <c r="C3138" s="11"/>
      <c r="D3138" s="30"/>
      <c r="E3138" s="11"/>
      <c r="F3138" s="11"/>
      <c r="G3138" s="11"/>
      <c r="H3138" s="11"/>
      <c r="I3138" s="11"/>
      <c r="J3138" s="16" t="s">
        <v>1903</v>
      </c>
      <c r="K3138" s="17">
        <f>SUM(J3136:J3137)*1</f>
        <v>5</v>
      </c>
      <c r="L3138" s="15">
        <v>381.15</v>
      </c>
      <c r="M3138" s="17">
        <f>ROUND(K3138*L3138,2)</f>
        <v>1905.75</v>
      </c>
    </row>
    <row r="3139" spans="1:13" ht="1" customHeight="1" x14ac:dyDescent="0.2">
      <c r="A3139" s="18"/>
      <c r="B3139" s="18"/>
      <c r="C3139" s="18"/>
      <c r="D3139" s="31"/>
      <c r="E3139" s="18"/>
      <c r="F3139" s="18"/>
      <c r="G3139" s="18"/>
      <c r="H3139" s="18"/>
      <c r="I3139" s="18"/>
      <c r="J3139" s="18"/>
      <c r="K3139" s="18"/>
      <c r="L3139" s="18"/>
      <c r="M3139" s="18"/>
    </row>
    <row r="3140" spans="1:13" x14ac:dyDescent="0.2">
      <c r="A3140" s="9" t="s">
        <v>1904</v>
      </c>
      <c r="B3140" s="10" t="s">
        <v>20</v>
      </c>
      <c r="C3140" s="10" t="s">
        <v>2</v>
      </c>
      <c r="D3140" s="13" t="s">
        <v>1905</v>
      </c>
      <c r="E3140" s="11"/>
      <c r="F3140" s="11"/>
      <c r="G3140" s="11"/>
      <c r="H3140" s="11"/>
      <c r="I3140" s="11"/>
      <c r="J3140" s="11"/>
      <c r="K3140" s="12">
        <f>K3144</f>
        <v>2</v>
      </c>
      <c r="L3140" s="12">
        <f>L3144</f>
        <v>1396.34</v>
      </c>
      <c r="M3140" s="12">
        <f>M3144</f>
        <v>2792.68</v>
      </c>
    </row>
    <row r="3141" spans="1:13" ht="132" x14ac:dyDescent="0.2">
      <c r="A3141" s="11"/>
      <c r="B3141" s="11"/>
      <c r="C3141" s="11"/>
      <c r="D3141" s="13" t="s">
        <v>1906</v>
      </c>
      <c r="E3141" s="11"/>
      <c r="F3141" s="11"/>
      <c r="G3141" s="11"/>
      <c r="H3141" s="11"/>
      <c r="I3141" s="11"/>
      <c r="J3141" s="11"/>
      <c r="K3141" s="11"/>
      <c r="L3141" s="11"/>
      <c r="M3141" s="11"/>
    </row>
    <row r="3142" spans="1:13" x14ac:dyDescent="0.2">
      <c r="A3142" s="11"/>
      <c r="B3142" s="11"/>
      <c r="C3142" s="11"/>
      <c r="D3142" s="30"/>
      <c r="E3142" s="10" t="s">
        <v>1734</v>
      </c>
      <c r="F3142" s="14">
        <v>2</v>
      </c>
      <c r="G3142" s="15">
        <v>0</v>
      </c>
      <c r="H3142" s="15">
        <v>0</v>
      </c>
      <c r="I3142" s="15">
        <v>0</v>
      </c>
      <c r="J3142" s="12">
        <f>OR(F3142&lt;&gt;0,G3142&lt;&gt;0,H3142&lt;&gt;0,I3142&lt;&gt;0)*(F3142 + (F3142 = 0))*(G3142 + (G3142 = 0))*(H3142 + (H3142 = 0))*(I3142 + (I3142 = 0))</f>
        <v>2</v>
      </c>
      <c r="K3142" s="11"/>
      <c r="L3142" s="11"/>
      <c r="M3142" s="11"/>
    </row>
    <row r="3143" spans="1:13" x14ac:dyDescent="0.2">
      <c r="A3143" s="11"/>
      <c r="B3143" s="11"/>
      <c r="C3143" s="11"/>
      <c r="D3143" s="30"/>
      <c r="E3143" s="10" t="s">
        <v>15</v>
      </c>
      <c r="F3143" s="14"/>
      <c r="G3143" s="15"/>
      <c r="H3143" s="15"/>
      <c r="I3143" s="15"/>
      <c r="J3143" s="12">
        <f>OR(F3143&lt;&gt;0,G3143&lt;&gt;0,H3143&lt;&gt;0,I3143&lt;&gt;0)*(F3143 + (F3143 = 0))*(G3143 + (G3143 = 0))*(H3143 + (H3143 = 0))*(I3143 + (I3143 = 0))</f>
        <v>0</v>
      </c>
      <c r="K3143" s="11"/>
      <c r="L3143" s="11"/>
      <c r="M3143" s="11"/>
    </row>
    <row r="3144" spans="1:13" x14ac:dyDescent="0.2">
      <c r="A3144" s="11"/>
      <c r="B3144" s="11"/>
      <c r="C3144" s="11"/>
      <c r="D3144" s="30"/>
      <c r="E3144" s="11"/>
      <c r="F3144" s="11"/>
      <c r="G3144" s="11"/>
      <c r="H3144" s="11"/>
      <c r="I3144" s="11"/>
      <c r="J3144" s="16" t="s">
        <v>1907</v>
      </c>
      <c r="K3144" s="17">
        <f>SUM(J3142:J3143)*1</f>
        <v>2</v>
      </c>
      <c r="L3144" s="15">
        <v>1396.34</v>
      </c>
      <c r="M3144" s="17">
        <f>ROUND(K3144*L3144,2)</f>
        <v>2792.68</v>
      </c>
    </row>
    <row r="3145" spans="1:13" ht="1" customHeight="1" x14ac:dyDescent="0.2">
      <c r="A3145" s="18"/>
      <c r="B3145" s="18"/>
      <c r="C3145" s="18"/>
      <c r="D3145" s="31"/>
      <c r="E3145" s="18"/>
      <c r="F3145" s="18"/>
      <c r="G3145" s="18"/>
      <c r="H3145" s="18"/>
      <c r="I3145" s="18"/>
      <c r="J3145" s="18"/>
      <c r="K3145" s="18"/>
      <c r="L3145" s="18"/>
      <c r="M3145" s="18"/>
    </row>
    <row r="3146" spans="1:13" x14ac:dyDescent="0.2">
      <c r="A3146" s="9" t="s">
        <v>1908</v>
      </c>
      <c r="B3146" s="10" t="s">
        <v>20</v>
      </c>
      <c r="C3146" s="10" t="s">
        <v>2</v>
      </c>
      <c r="D3146" s="13" t="s">
        <v>1909</v>
      </c>
      <c r="E3146" s="11"/>
      <c r="F3146" s="11"/>
      <c r="G3146" s="11"/>
      <c r="H3146" s="11"/>
      <c r="I3146" s="11"/>
      <c r="J3146" s="11"/>
      <c r="K3146" s="12">
        <f>K3149</f>
        <v>2</v>
      </c>
      <c r="L3146" s="12">
        <f>L3149</f>
        <v>175.45</v>
      </c>
      <c r="M3146" s="12">
        <f>M3149</f>
        <v>350.9</v>
      </c>
    </row>
    <row r="3147" spans="1:13" x14ac:dyDescent="0.2">
      <c r="A3147" s="11"/>
      <c r="B3147" s="11"/>
      <c r="C3147" s="11"/>
      <c r="D3147" s="30"/>
      <c r="E3147" s="10" t="s">
        <v>1734</v>
      </c>
      <c r="F3147" s="14">
        <v>2</v>
      </c>
      <c r="G3147" s="15">
        <v>0</v>
      </c>
      <c r="H3147" s="15">
        <v>0</v>
      </c>
      <c r="I3147" s="15">
        <v>0</v>
      </c>
      <c r="J3147" s="12">
        <f>OR(F3147&lt;&gt;0,G3147&lt;&gt;0,H3147&lt;&gt;0,I3147&lt;&gt;0)*(F3147 + (F3147 = 0))*(G3147 + (G3147 = 0))*(H3147 + (H3147 = 0))*(I3147 + (I3147 = 0))</f>
        <v>2</v>
      </c>
      <c r="K3147" s="11"/>
      <c r="L3147" s="11"/>
      <c r="M3147" s="11"/>
    </row>
    <row r="3148" spans="1:13" x14ac:dyDescent="0.2">
      <c r="A3148" s="11"/>
      <c r="B3148" s="11"/>
      <c r="C3148" s="11"/>
      <c r="D3148" s="30"/>
      <c r="E3148" s="10" t="s">
        <v>15</v>
      </c>
      <c r="F3148" s="14"/>
      <c r="G3148" s="15"/>
      <c r="H3148" s="15"/>
      <c r="I3148" s="15"/>
      <c r="J3148" s="12">
        <f>OR(F3148&lt;&gt;0,G3148&lt;&gt;0,H3148&lt;&gt;0,I3148&lt;&gt;0)*(F3148 + (F3148 = 0))*(G3148 + (G3148 = 0))*(H3148 + (H3148 = 0))*(I3148 + (I3148 = 0))</f>
        <v>0</v>
      </c>
      <c r="K3148" s="11"/>
      <c r="L3148" s="11"/>
      <c r="M3148" s="11"/>
    </row>
    <row r="3149" spans="1:13" x14ac:dyDescent="0.2">
      <c r="A3149" s="11"/>
      <c r="B3149" s="11"/>
      <c r="C3149" s="11"/>
      <c r="D3149" s="30"/>
      <c r="E3149" s="11"/>
      <c r="F3149" s="11"/>
      <c r="G3149" s="11"/>
      <c r="H3149" s="11"/>
      <c r="I3149" s="11"/>
      <c r="J3149" s="16" t="s">
        <v>1910</v>
      </c>
      <c r="K3149" s="17">
        <f>SUM(J3147:J3148)*1</f>
        <v>2</v>
      </c>
      <c r="L3149" s="15">
        <v>175.45</v>
      </c>
      <c r="M3149" s="17">
        <f>ROUND(K3149*L3149,2)</f>
        <v>350.9</v>
      </c>
    </row>
    <row r="3150" spans="1:13" ht="1" customHeight="1" x14ac:dyDescent="0.2">
      <c r="A3150" s="18"/>
      <c r="B3150" s="18"/>
      <c r="C3150" s="18"/>
      <c r="D3150" s="31"/>
      <c r="E3150" s="18"/>
      <c r="F3150" s="18"/>
      <c r="G3150" s="18"/>
      <c r="H3150" s="18"/>
      <c r="I3150" s="18"/>
      <c r="J3150" s="18"/>
      <c r="K3150" s="18"/>
      <c r="L3150" s="18"/>
      <c r="M3150" s="18"/>
    </row>
    <row r="3151" spans="1:13" ht="24" x14ac:dyDescent="0.2">
      <c r="A3151" s="9" t="s">
        <v>1911</v>
      </c>
      <c r="B3151" s="10" t="s">
        <v>20</v>
      </c>
      <c r="C3151" s="10" t="s">
        <v>2</v>
      </c>
      <c r="D3151" s="13" t="s">
        <v>1912</v>
      </c>
      <c r="E3151" s="11"/>
      <c r="F3151" s="11"/>
      <c r="G3151" s="11"/>
      <c r="H3151" s="11"/>
      <c r="I3151" s="11"/>
      <c r="J3151" s="11"/>
      <c r="K3151" s="12">
        <f>K3154</f>
        <v>4</v>
      </c>
      <c r="L3151" s="12">
        <f>L3154</f>
        <v>356.95</v>
      </c>
      <c r="M3151" s="12">
        <f>M3154</f>
        <v>1427.8</v>
      </c>
    </row>
    <row r="3152" spans="1:13" x14ac:dyDescent="0.2">
      <c r="A3152" s="11"/>
      <c r="B3152" s="11"/>
      <c r="C3152" s="11"/>
      <c r="D3152" s="30"/>
      <c r="E3152" s="10" t="s">
        <v>1734</v>
      </c>
      <c r="F3152" s="14">
        <v>4</v>
      </c>
      <c r="G3152" s="15">
        <v>0</v>
      </c>
      <c r="H3152" s="15">
        <v>0</v>
      </c>
      <c r="I3152" s="15">
        <v>0</v>
      </c>
      <c r="J3152" s="12">
        <f>OR(F3152&lt;&gt;0,G3152&lt;&gt;0,H3152&lt;&gt;0,I3152&lt;&gt;0)*(F3152 + (F3152 = 0))*(G3152 + (G3152 = 0))*(H3152 + (H3152 = 0))*(I3152 + (I3152 = 0))</f>
        <v>4</v>
      </c>
      <c r="K3152" s="11"/>
      <c r="L3152" s="11"/>
      <c r="M3152" s="11"/>
    </row>
    <row r="3153" spans="1:13" x14ac:dyDescent="0.2">
      <c r="A3153" s="11"/>
      <c r="B3153" s="11"/>
      <c r="C3153" s="11"/>
      <c r="D3153" s="30"/>
      <c r="E3153" s="10" t="s">
        <v>15</v>
      </c>
      <c r="F3153" s="14"/>
      <c r="G3153" s="15"/>
      <c r="H3153" s="15"/>
      <c r="I3153" s="15"/>
      <c r="J3153" s="12">
        <f>OR(F3153&lt;&gt;0,G3153&lt;&gt;0,H3153&lt;&gt;0,I3153&lt;&gt;0)*(F3153 + (F3153 = 0))*(G3153 + (G3153 = 0))*(H3153 + (H3153 = 0))*(I3153 + (I3153 = 0))</f>
        <v>0</v>
      </c>
      <c r="K3153" s="11"/>
      <c r="L3153" s="11"/>
      <c r="M3153" s="11"/>
    </row>
    <row r="3154" spans="1:13" x14ac:dyDescent="0.2">
      <c r="A3154" s="11"/>
      <c r="B3154" s="11"/>
      <c r="C3154" s="11"/>
      <c r="D3154" s="30"/>
      <c r="E3154" s="11"/>
      <c r="F3154" s="11"/>
      <c r="G3154" s="11"/>
      <c r="H3154" s="11"/>
      <c r="I3154" s="11"/>
      <c r="J3154" s="16" t="s">
        <v>1913</v>
      </c>
      <c r="K3154" s="17">
        <f>SUM(J3152:J3153)*1</f>
        <v>4</v>
      </c>
      <c r="L3154" s="15">
        <v>356.95</v>
      </c>
      <c r="M3154" s="17">
        <f>ROUND(K3154*L3154,2)</f>
        <v>1427.8</v>
      </c>
    </row>
    <row r="3155" spans="1:13" ht="1" customHeight="1" x14ac:dyDescent="0.2">
      <c r="A3155" s="18"/>
      <c r="B3155" s="18"/>
      <c r="C3155" s="18"/>
      <c r="D3155" s="31"/>
      <c r="E3155" s="18"/>
      <c r="F3155" s="18"/>
      <c r="G3155" s="18"/>
      <c r="H3155" s="18"/>
      <c r="I3155" s="18"/>
      <c r="J3155" s="18"/>
      <c r="K3155" s="18"/>
      <c r="L3155" s="18"/>
      <c r="M3155" s="18"/>
    </row>
    <row r="3156" spans="1:13" x14ac:dyDescent="0.2">
      <c r="A3156" s="9" t="s">
        <v>1876</v>
      </c>
      <c r="B3156" s="10" t="s">
        <v>20</v>
      </c>
      <c r="C3156" s="10" t="s">
        <v>2</v>
      </c>
      <c r="D3156" s="13" t="s">
        <v>1877</v>
      </c>
      <c r="E3156" s="11"/>
      <c r="F3156" s="11"/>
      <c r="G3156" s="11"/>
      <c r="H3156" s="11"/>
      <c r="I3156" s="11"/>
      <c r="J3156" s="11"/>
      <c r="K3156" s="12">
        <f>K3160</f>
        <v>2</v>
      </c>
      <c r="L3156" s="12">
        <f>L3160</f>
        <v>58.69</v>
      </c>
      <c r="M3156" s="12">
        <f>M3160</f>
        <v>117.38</v>
      </c>
    </row>
    <row r="3157" spans="1:13" ht="84" x14ac:dyDescent="0.2">
      <c r="A3157" s="11"/>
      <c r="B3157" s="11"/>
      <c r="C3157" s="11"/>
      <c r="D3157" s="13" t="s">
        <v>1878</v>
      </c>
      <c r="E3157" s="11"/>
      <c r="F3157" s="11"/>
      <c r="G3157" s="11"/>
      <c r="H3157" s="11"/>
      <c r="I3157" s="11"/>
      <c r="J3157" s="11"/>
      <c r="K3157" s="11"/>
      <c r="L3157" s="11"/>
      <c r="M3157" s="11"/>
    </row>
    <row r="3158" spans="1:13" x14ac:dyDescent="0.2">
      <c r="A3158" s="11"/>
      <c r="B3158" s="11"/>
      <c r="C3158" s="11"/>
      <c r="D3158" s="30"/>
      <c r="E3158" s="10" t="s">
        <v>1734</v>
      </c>
      <c r="F3158" s="14">
        <v>2</v>
      </c>
      <c r="G3158" s="15">
        <v>0</v>
      </c>
      <c r="H3158" s="15">
        <v>0</v>
      </c>
      <c r="I3158" s="15">
        <v>0</v>
      </c>
      <c r="J3158" s="12">
        <f>OR(F3158&lt;&gt;0,G3158&lt;&gt;0,H3158&lt;&gt;0,I3158&lt;&gt;0)*(F3158 + (F3158 = 0))*(G3158 + (G3158 = 0))*(H3158 + (H3158 = 0))*(I3158 + (I3158 = 0))</f>
        <v>2</v>
      </c>
      <c r="K3158" s="11"/>
      <c r="L3158" s="11"/>
      <c r="M3158" s="11"/>
    </row>
    <row r="3159" spans="1:13" x14ac:dyDescent="0.2">
      <c r="A3159" s="11"/>
      <c r="B3159" s="11"/>
      <c r="C3159" s="11"/>
      <c r="D3159" s="30"/>
      <c r="E3159" s="10" t="s">
        <v>15</v>
      </c>
      <c r="F3159" s="14"/>
      <c r="G3159" s="15"/>
      <c r="H3159" s="15"/>
      <c r="I3159" s="15"/>
      <c r="J3159" s="12">
        <f>OR(F3159&lt;&gt;0,G3159&lt;&gt;0,H3159&lt;&gt;0,I3159&lt;&gt;0)*(F3159 + (F3159 = 0))*(G3159 + (G3159 = 0))*(H3159 + (H3159 = 0))*(I3159 + (I3159 = 0))</f>
        <v>0</v>
      </c>
      <c r="K3159" s="11"/>
      <c r="L3159" s="11"/>
      <c r="M3159" s="11"/>
    </row>
    <row r="3160" spans="1:13" x14ac:dyDescent="0.2">
      <c r="A3160" s="11"/>
      <c r="B3160" s="11"/>
      <c r="C3160" s="11"/>
      <c r="D3160" s="30"/>
      <c r="E3160" s="11"/>
      <c r="F3160" s="11"/>
      <c r="G3160" s="11"/>
      <c r="H3160" s="11"/>
      <c r="I3160" s="11"/>
      <c r="J3160" s="16" t="s">
        <v>1879</v>
      </c>
      <c r="K3160" s="17">
        <f>SUM(J3158:J3159)*1</f>
        <v>2</v>
      </c>
      <c r="L3160" s="15">
        <v>58.69</v>
      </c>
      <c r="M3160" s="17">
        <f>ROUND(K3160*L3160,2)</f>
        <v>117.38</v>
      </c>
    </row>
    <row r="3161" spans="1:13" ht="1" customHeight="1" x14ac:dyDescent="0.2">
      <c r="A3161" s="18"/>
      <c r="B3161" s="18"/>
      <c r="C3161" s="18"/>
      <c r="D3161" s="31"/>
      <c r="E3161" s="18"/>
      <c r="F3161" s="18"/>
      <c r="G3161" s="18"/>
      <c r="H3161" s="18"/>
      <c r="I3161" s="18"/>
      <c r="J3161" s="18"/>
      <c r="K3161" s="18"/>
      <c r="L3161" s="18"/>
      <c r="M3161" s="18"/>
    </row>
    <row r="3162" spans="1:13" x14ac:dyDescent="0.2">
      <c r="A3162" s="9" t="s">
        <v>1880</v>
      </c>
      <c r="B3162" s="10" t="s">
        <v>20</v>
      </c>
      <c r="C3162" s="10" t="s">
        <v>2</v>
      </c>
      <c r="D3162" s="13" t="s">
        <v>1881</v>
      </c>
      <c r="E3162" s="11"/>
      <c r="F3162" s="11"/>
      <c r="G3162" s="11"/>
      <c r="H3162" s="11"/>
      <c r="I3162" s="11"/>
      <c r="J3162" s="11"/>
      <c r="K3162" s="12">
        <f>K3166</f>
        <v>2</v>
      </c>
      <c r="L3162" s="12">
        <f>L3166</f>
        <v>39.33</v>
      </c>
      <c r="M3162" s="12">
        <f>M3166</f>
        <v>78.66</v>
      </c>
    </row>
    <row r="3163" spans="1:13" ht="72" x14ac:dyDescent="0.2">
      <c r="A3163" s="11"/>
      <c r="B3163" s="11"/>
      <c r="C3163" s="11"/>
      <c r="D3163" s="13" t="s">
        <v>1882</v>
      </c>
      <c r="E3163" s="11"/>
      <c r="F3163" s="11"/>
      <c r="G3163" s="11"/>
      <c r="H3163" s="11"/>
      <c r="I3163" s="11"/>
      <c r="J3163" s="11"/>
      <c r="K3163" s="11"/>
      <c r="L3163" s="11"/>
      <c r="M3163" s="11"/>
    </row>
    <row r="3164" spans="1:13" x14ac:dyDescent="0.2">
      <c r="A3164" s="11"/>
      <c r="B3164" s="11"/>
      <c r="C3164" s="11"/>
      <c r="D3164" s="30"/>
      <c r="E3164" s="10" t="s">
        <v>1734</v>
      </c>
      <c r="F3164" s="14">
        <v>2</v>
      </c>
      <c r="G3164" s="15">
        <v>0</v>
      </c>
      <c r="H3164" s="15">
        <v>0</v>
      </c>
      <c r="I3164" s="15">
        <v>0</v>
      </c>
      <c r="J3164" s="12">
        <f>OR(F3164&lt;&gt;0,G3164&lt;&gt;0,H3164&lt;&gt;0,I3164&lt;&gt;0)*(F3164 + (F3164 = 0))*(G3164 + (G3164 = 0))*(H3164 + (H3164 = 0))*(I3164 + (I3164 = 0))</f>
        <v>2</v>
      </c>
      <c r="K3164" s="11"/>
      <c r="L3164" s="11"/>
      <c r="M3164" s="11"/>
    </row>
    <row r="3165" spans="1:13" x14ac:dyDescent="0.2">
      <c r="A3165" s="11"/>
      <c r="B3165" s="11"/>
      <c r="C3165" s="11"/>
      <c r="D3165" s="30"/>
      <c r="E3165" s="10" t="s">
        <v>15</v>
      </c>
      <c r="F3165" s="14"/>
      <c r="G3165" s="15"/>
      <c r="H3165" s="15"/>
      <c r="I3165" s="15"/>
      <c r="J3165" s="12">
        <f>OR(F3165&lt;&gt;0,G3165&lt;&gt;0,H3165&lt;&gt;0,I3165&lt;&gt;0)*(F3165 + (F3165 = 0))*(G3165 + (G3165 = 0))*(H3165 + (H3165 = 0))*(I3165 + (I3165 = 0))</f>
        <v>0</v>
      </c>
      <c r="K3165" s="11"/>
      <c r="L3165" s="11"/>
      <c r="M3165" s="11"/>
    </row>
    <row r="3166" spans="1:13" x14ac:dyDescent="0.2">
      <c r="A3166" s="11"/>
      <c r="B3166" s="11"/>
      <c r="C3166" s="11"/>
      <c r="D3166" s="30"/>
      <c r="E3166" s="11"/>
      <c r="F3166" s="11"/>
      <c r="G3166" s="11"/>
      <c r="H3166" s="11"/>
      <c r="I3166" s="11"/>
      <c r="J3166" s="16" t="s">
        <v>1883</v>
      </c>
      <c r="K3166" s="17">
        <f>SUM(J3164:J3165)*1</f>
        <v>2</v>
      </c>
      <c r="L3166" s="15">
        <v>39.33</v>
      </c>
      <c r="M3166" s="17">
        <f>ROUND(K3166*L3166,2)</f>
        <v>78.66</v>
      </c>
    </row>
    <row r="3167" spans="1:13" ht="1" customHeight="1" x14ac:dyDescent="0.2">
      <c r="A3167" s="18"/>
      <c r="B3167" s="18"/>
      <c r="C3167" s="18"/>
      <c r="D3167" s="31"/>
      <c r="E3167" s="18"/>
      <c r="F3167" s="18"/>
      <c r="G3167" s="18"/>
      <c r="H3167" s="18"/>
      <c r="I3167" s="18"/>
      <c r="J3167" s="18"/>
      <c r="K3167" s="18"/>
      <c r="L3167" s="18"/>
      <c r="M3167" s="18"/>
    </row>
    <row r="3168" spans="1:13" x14ac:dyDescent="0.2">
      <c r="A3168" s="9" t="s">
        <v>1914</v>
      </c>
      <c r="B3168" s="10" t="s">
        <v>20</v>
      </c>
      <c r="C3168" s="10" t="s">
        <v>2</v>
      </c>
      <c r="D3168" s="13" t="s">
        <v>1915</v>
      </c>
      <c r="E3168" s="11"/>
      <c r="F3168" s="11"/>
      <c r="G3168" s="11"/>
      <c r="H3168" s="11"/>
      <c r="I3168" s="11"/>
      <c r="J3168" s="11"/>
      <c r="K3168" s="12">
        <f>K3172</f>
        <v>7</v>
      </c>
      <c r="L3168" s="12">
        <f>L3172</f>
        <v>562.99</v>
      </c>
      <c r="M3168" s="12">
        <f>M3172</f>
        <v>3940.93</v>
      </c>
    </row>
    <row r="3169" spans="1:13" ht="144" x14ac:dyDescent="0.2">
      <c r="A3169" s="11"/>
      <c r="B3169" s="11"/>
      <c r="C3169" s="11"/>
      <c r="D3169" s="13" t="s">
        <v>1916</v>
      </c>
      <c r="E3169" s="11"/>
      <c r="F3169" s="11"/>
      <c r="G3169" s="11"/>
      <c r="H3169" s="11"/>
      <c r="I3169" s="11"/>
      <c r="J3169" s="11"/>
      <c r="K3169" s="11"/>
      <c r="L3169" s="11"/>
      <c r="M3169" s="11"/>
    </row>
    <row r="3170" spans="1:13" x14ac:dyDescent="0.2">
      <c r="A3170" s="11"/>
      <c r="B3170" s="11"/>
      <c r="C3170" s="11"/>
      <c r="D3170" s="30"/>
      <c r="E3170" s="10" t="s">
        <v>1734</v>
      </c>
      <c r="F3170" s="14">
        <v>7</v>
      </c>
      <c r="G3170" s="15">
        <v>0</v>
      </c>
      <c r="H3170" s="15">
        <v>0</v>
      </c>
      <c r="I3170" s="15">
        <v>0</v>
      </c>
      <c r="J3170" s="12">
        <f>OR(F3170&lt;&gt;0,G3170&lt;&gt;0,H3170&lt;&gt;0,I3170&lt;&gt;0)*(F3170 + (F3170 = 0))*(G3170 + (G3170 = 0))*(H3170 + (H3170 = 0))*(I3170 + (I3170 = 0))</f>
        <v>7</v>
      </c>
      <c r="K3170" s="11"/>
      <c r="L3170" s="11"/>
      <c r="M3170" s="11"/>
    </row>
    <row r="3171" spans="1:13" x14ac:dyDescent="0.2">
      <c r="A3171" s="11"/>
      <c r="B3171" s="11"/>
      <c r="C3171" s="11"/>
      <c r="D3171" s="30"/>
      <c r="E3171" s="10" t="s">
        <v>15</v>
      </c>
      <c r="F3171" s="14"/>
      <c r="G3171" s="15"/>
      <c r="H3171" s="15"/>
      <c r="I3171" s="15"/>
      <c r="J3171" s="12">
        <f>OR(F3171&lt;&gt;0,G3171&lt;&gt;0,H3171&lt;&gt;0,I3171&lt;&gt;0)*(F3171 + (F3171 = 0))*(G3171 + (G3171 = 0))*(H3171 + (H3171 = 0))*(I3171 + (I3171 = 0))</f>
        <v>0</v>
      </c>
      <c r="K3171" s="11"/>
      <c r="L3171" s="11"/>
      <c r="M3171" s="11"/>
    </row>
    <row r="3172" spans="1:13" x14ac:dyDescent="0.2">
      <c r="A3172" s="11"/>
      <c r="B3172" s="11"/>
      <c r="C3172" s="11"/>
      <c r="D3172" s="30"/>
      <c r="E3172" s="11"/>
      <c r="F3172" s="11"/>
      <c r="G3172" s="11"/>
      <c r="H3172" s="11"/>
      <c r="I3172" s="11"/>
      <c r="J3172" s="16" t="s">
        <v>1917</v>
      </c>
      <c r="K3172" s="17">
        <f>SUM(J3170:J3171)*1</f>
        <v>7</v>
      </c>
      <c r="L3172" s="15">
        <v>562.99</v>
      </c>
      <c r="M3172" s="17">
        <f>ROUND(K3172*L3172,2)</f>
        <v>3940.93</v>
      </c>
    </row>
    <row r="3173" spans="1:13" ht="1" customHeight="1" x14ac:dyDescent="0.2">
      <c r="A3173" s="18"/>
      <c r="B3173" s="18"/>
      <c r="C3173" s="18"/>
      <c r="D3173" s="31"/>
      <c r="E3173" s="18"/>
      <c r="F3173" s="18"/>
      <c r="G3173" s="18"/>
      <c r="H3173" s="18"/>
      <c r="I3173" s="18"/>
      <c r="J3173" s="18"/>
      <c r="K3173" s="18"/>
      <c r="L3173" s="18"/>
      <c r="M3173" s="18"/>
    </row>
    <row r="3174" spans="1:13" x14ac:dyDescent="0.2">
      <c r="A3174" s="9" t="s">
        <v>1918</v>
      </c>
      <c r="B3174" s="10" t="s">
        <v>20</v>
      </c>
      <c r="C3174" s="10" t="s">
        <v>2</v>
      </c>
      <c r="D3174" s="13" t="s">
        <v>1919</v>
      </c>
      <c r="E3174" s="11"/>
      <c r="F3174" s="11"/>
      <c r="G3174" s="11"/>
      <c r="H3174" s="11"/>
      <c r="I3174" s="11"/>
      <c r="J3174" s="11"/>
      <c r="K3174" s="12">
        <f>K3178</f>
        <v>7</v>
      </c>
      <c r="L3174" s="12">
        <f>L3178</f>
        <v>34.49</v>
      </c>
      <c r="M3174" s="12">
        <f>M3178</f>
        <v>241.43</v>
      </c>
    </row>
    <row r="3175" spans="1:13" ht="84" x14ac:dyDescent="0.2">
      <c r="A3175" s="11"/>
      <c r="B3175" s="11"/>
      <c r="C3175" s="11"/>
      <c r="D3175" s="13" t="s">
        <v>1920</v>
      </c>
      <c r="E3175" s="11"/>
      <c r="F3175" s="11"/>
      <c r="G3175" s="11"/>
      <c r="H3175" s="11"/>
      <c r="I3175" s="11"/>
      <c r="J3175" s="11"/>
      <c r="K3175" s="11"/>
      <c r="L3175" s="11"/>
      <c r="M3175" s="11"/>
    </row>
    <row r="3176" spans="1:13" x14ac:dyDescent="0.2">
      <c r="A3176" s="11"/>
      <c r="B3176" s="11"/>
      <c r="C3176" s="11"/>
      <c r="D3176" s="30"/>
      <c r="E3176" s="10" t="s">
        <v>1734</v>
      </c>
      <c r="F3176" s="14">
        <v>7</v>
      </c>
      <c r="G3176" s="15">
        <v>0</v>
      </c>
      <c r="H3176" s="15">
        <v>0</v>
      </c>
      <c r="I3176" s="15">
        <v>0</v>
      </c>
      <c r="J3176" s="12">
        <f>OR(F3176&lt;&gt;0,G3176&lt;&gt;0,H3176&lt;&gt;0,I3176&lt;&gt;0)*(F3176 + (F3176 = 0))*(G3176 + (G3176 = 0))*(H3176 + (H3176 = 0))*(I3176 + (I3176 = 0))</f>
        <v>7</v>
      </c>
      <c r="K3176" s="11"/>
      <c r="L3176" s="11"/>
      <c r="M3176" s="11"/>
    </row>
    <row r="3177" spans="1:13" x14ac:dyDescent="0.2">
      <c r="A3177" s="11"/>
      <c r="B3177" s="11"/>
      <c r="C3177" s="11"/>
      <c r="D3177" s="30"/>
      <c r="E3177" s="10" t="s">
        <v>15</v>
      </c>
      <c r="F3177" s="14"/>
      <c r="G3177" s="15"/>
      <c r="H3177" s="15"/>
      <c r="I3177" s="15"/>
      <c r="J3177" s="12">
        <f>OR(F3177&lt;&gt;0,G3177&lt;&gt;0,H3177&lt;&gt;0,I3177&lt;&gt;0)*(F3177 + (F3177 = 0))*(G3177 + (G3177 = 0))*(H3177 + (H3177 = 0))*(I3177 + (I3177 = 0))</f>
        <v>0</v>
      </c>
      <c r="K3177" s="11"/>
      <c r="L3177" s="11"/>
      <c r="M3177" s="11"/>
    </row>
    <row r="3178" spans="1:13" x14ac:dyDescent="0.2">
      <c r="A3178" s="11"/>
      <c r="B3178" s="11"/>
      <c r="C3178" s="11"/>
      <c r="D3178" s="30"/>
      <c r="E3178" s="11"/>
      <c r="F3178" s="11"/>
      <c r="G3178" s="11"/>
      <c r="H3178" s="11"/>
      <c r="I3178" s="11"/>
      <c r="J3178" s="16" t="s">
        <v>1921</v>
      </c>
      <c r="K3178" s="17">
        <f>SUM(J3176:J3177)*1</f>
        <v>7</v>
      </c>
      <c r="L3178" s="15">
        <v>34.49</v>
      </c>
      <c r="M3178" s="17">
        <f>ROUND(K3178*L3178,2)</f>
        <v>241.43</v>
      </c>
    </row>
    <row r="3179" spans="1:13" ht="1" customHeight="1" x14ac:dyDescent="0.2">
      <c r="A3179" s="18"/>
      <c r="B3179" s="18"/>
      <c r="C3179" s="18"/>
      <c r="D3179" s="31"/>
      <c r="E3179" s="18"/>
      <c r="F3179" s="18"/>
      <c r="G3179" s="18"/>
      <c r="H3179" s="18"/>
      <c r="I3179" s="18"/>
      <c r="J3179" s="18"/>
      <c r="K3179" s="18"/>
      <c r="L3179" s="18"/>
      <c r="M3179" s="18"/>
    </row>
    <row r="3180" spans="1:13" x14ac:dyDescent="0.2">
      <c r="A3180" s="9" t="s">
        <v>1922</v>
      </c>
      <c r="B3180" s="10" t="s">
        <v>20</v>
      </c>
      <c r="C3180" s="10" t="s">
        <v>2</v>
      </c>
      <c r="D3180" s="13" t="s">
        <v>1923</v>
      </c>
      <c r="E3180" s="11"/>
      <c r="F3180" s="11"/>
      <c r="G3180" s="11"/>
      <c r="H3180" s="11"/>
      <c r="I3180" s="11"/>
      <c r="J3180" s="11"/>
      <c r="K3180" s="12">
        <f>K3184</f>
        <v>7</v>
      </c>
      <c r="L3180" s="12">
        <f>L3184</f>
        <v>33.880000000000003</v>
      </c>
      <c r="M3180" s="12">
        <f>M3184</f>
        <v>237.16</v>
      </c>
    </row>
    <row r="3181" spans="1:13" ht="84" x14ac:dyDescent="0.2">
      <c r="A3181" s="11"/>
      <c r="B3181" s="11"/>
      <c r="C3181" s="11"/>
      <c r="D3181" s="13" t="s">
        <v>1924</v>
      </c>
      <c r="E3181" s="11"/>
      <c r="F3181" s="11"/>
      <c r="G3181" s="11"/>
      <c r="H3181" s="11"/>
      <c r="I3181" s="11"/>
      <c r="J3181" s="11"/>
      <c r="K3181" s="11"/>
      <c r="L3181" s="11"/>
      <c r="M3181" s="11"/>
    </row>
    <row r="3182" spans="1:13" x14ac:dyDescent="0.2">
      <c r="A3182" s="11"/>
      <c r="B3182" s="11"/>
      <c r="C3182" s="11"/>
      <c r="D3182" s="30"/>
      <c r="E3182" s="10" t="s">
        <v>1734</v>
      </c>
      <c r="F3182" s="14">
        <v>7</v>
      </c>
      <c r="G3182" s="15">
        <v>0</v>
      </c>
      <c r="H3182" s="15">
        <v>0</v>
      </c>
      <c r="I3182" s="15">
        <v>0</v>
      </c>
      <c r="J3182" s="12">
        <f>OR(F3182&lt;&gt;0,G3182&lt;&gt;0,H3182&lt;&gt;0,I3182&lt;&gt;0)*(F3182 + (F3182 = 0))*(G3182 + (G3182 = 0))*(H3182 + (H3182 = 0))*(I3182 + (I3182 = 0))</f>
        <v>7</v>
      </c>
      <c r="K3182" s="11"/>
      <c r="L3182" s="11"/>
      <c r="M3182" s="11"/>
    </row>
    <row r="3183" spans="1:13" x14ac:dyDescent="0.2">
      <c r="A3183" s="11"/>
      <c r="B3183" s="11"/>
      <c r="C3183" s="11"/>
      <c r="D3183" s="30"/>
      <c r="E3183" s="10" t="s">
        <v>15</v>
      </c>
      <c r="F3183" s="14"/>
      <c r="G3183" s="15"/>
      <c r="H3183" s="15"/>
      <c r="I3183" s="15"/>
      <c r="J3183" s="12">
        <f>OR(F3183&lt;&gt;0,G3183&lt;&gt;0,H3183&lt;&gt;0,I3183&lt;&gt;0)*(F3183 + (F3183 = 0))*(G3183 + (G3183 = 0))*(H3183 + (H3183 = 0))*(I3183 + (I3183 = 0))</f>
        <v>0</v>
      </c>
      <c r="K3183" s="11"/>
      <c r="L3183" s="11"/>
      <c r="M3183" s="11"/>
    </row>
    <row r="3184" spans="1:13" x14ac:dyDescent="0.2">
      <c r="A3184" s="11"/>
      <c r="B3184" s="11"/>
      <c r="C3184" s="11"/>
      <c r="D3184" s="30"/>
      <c r="E3184" s="11"/>
      <c r="F3184" s="11"/>
      <c r="G3184" s="11"/>
      <c r="H3184" s="11"/>
      <c r="I3184" s="11"/>
      <c r="J3184" s="16" t="s">
        <v>1925</v>
      </c>
      <c r="K3184" s="17">
        <f>SUM(J3182:J3183)*1</f>
        <v>7</v>
      </c>
      <c r="L3184" s="15">
        <v>33.880000000000003</v>
      </c>
      <c r="M3184" s="17">
        <f>ROUND(K3184*L3184,2)</f>
        <v>237.16</v>
      </c>
    </row>
    <row r="3185" spans="1:13" ht="1" customHeight="1" x14ac:dyDescent="0.2">
      <c r="A3185" s="18"/>
      <c r="B3185" s="18"/>
      <c r="C3185" s="18"/>
      <c r="D3185" s="31"/>
      <c r="E3185" s="18"/>
      <c r="F3185" s="18"/>
      <c r="G3185" s="18"/>
      <c r="H3185" s="18"/>
      <c r="I3185" s="18"/>
      <c r="J3185" s="18"/>
      <c r="K3185" s="18"/>
      <c r="L3185" s="18"/>
      <c r="M3185" s="18"/>
    </row>
    <row r="3186" spans="1:13" x14ac:dyDescent="0.2">
      <c r="A3186" s="9" t="s">
        <v>1884</v>
      </c>
      <c r="B3186" s="10" t="s">
        <v>20</v>
      </c>
      <c r="C3186" s="10" t="s">
        <v>2</v>
      </c>
      <c r="D3186" s="13" t="s">
        <v>1885</v>
      </c>
      <c r="E3186" s="11"/>
      <c r="F3186" s="11"/>
      <c r="G3186" s="11"/>
      <c r="H3186" s="11"/>
      <c r="I3186" s="11"/>
      <c r="J3186" s="11"/>
      <c r="K3186" s="12">
        <f>K3190</f>
        <v>5</v>
      </c>
      <c r="L3186" s="12">
        <f>L3190</f>
        <v>56.69</v>
      </c>
      <c r="M3186" s="12">
        <f>M3190</f>
        <v>283.45</v>
      </c>
    </row>
    <row r="3187" spans="1:13" ht="84" x14ac:dyDescent="0.2">
      <c r="A3187" s="11"/>
      <c r="B3187" s="11"/>
      <c r="C3187" s="11"/>
      <c r="D3187" s="13" t="s">
        <v>1886</v>
      </c>
      <c r="E3187" s="11"/>
      <c r="F3187" s="11"/>
      <c r="G3187" s="11"/>
      <c r="H3187" s="11"/>
      <c r="I3187" s="11"/>
      <c r="J3187" s="11"/>
      <c r="K3187" s="11"/>
      <c r="L3187" s="11"/>
      <c r="M3187" s="11"/>
    </row>
    <row r="3188" spans="1:13" x14ac:dyDescent="0.2">
      <c r="A3188" s="11"/>
      <c r="B3188" s="11"/>
      <c r="C3188" s="11"/>
      <c r="D3188" s="30"/>
      <c r="E3188" s="10" t="s">
        <v>1734</v>
      </c>
      <c r="F3188" s="14">
        <v>5</v>
      </c>
      <c r="G3188" s="15">
        <v>0</v>
      </c>
      <c r="H3188" s="15">
        <v>0</v>
      </c>
      <c r="I3188" s="15">
        <v>0</v>
      </c>
      <c r="J3188" s="12">
        <f>OR(F3188&lt;&gt;0,G3188&lt;&gt;0,H3188&lt;&gt;0,I3188&lt;&gt;0)*(F3188 + (F3188 = 0))*(G3188 + (G3188 = 0))*(H3188 + (H3188 = 0))*(I3188 + (I3188 = 0))</f>
        <v>5</v>
      </c>
      <c r="K3188" s="11"/>
      <c r="L3188" s="11"/>
      <c r="M3188" s="11"/>
    </row>
    <row r="3189" spans="1:13" x14ac:dyDescent="0.2">
      <c r="A3189" s="11"/>
      <c r="B3189" s="11"/>
      <c r="C3189" s="11"/>
      <c r="D3189" s="30"/>
      <c r="E3189" s="10" t="s">
        <v>15</v>
      </c>
      <c r="F3189" s="14"/>
      <c r="G3189" s="15"/>
      <c r="H3189" s="15"/>
      <c r="I3189" s="15"/>
      <c r="J3189" s="12">
        <f>OR(F3189&lt;&gt;0,G3189&lt;&gt;0,H3189&lt;&gt;0,I3189&lt;&gt;0)*(F3189 + (F3189 = 0))*(G3189 + (G3189 = 0))*(H3189 + (H3189 = 0))*(I3189 + (I3189 = 0))</f>
        <v>0</v>
      </c>
      <c r="K3189" s="11"/>
      <c r="L3189" s="11"/>
      <c r="M3189" s="11"/>
    </row>
    <row r="3190" spans="1:13" x14ac:dyDescent="0.2">
      <c r="A3190" s="11"/>
      <c r="B3190" s="11"/>
      <c r="C3190" s="11"/>
      <c r="D3190" s="30"/>
      <c r="E3190" s="11"/>
      <c r="F3190" s="11"/>
      <c r="G3190" s="11"/>
      <c r="H3190" s="11"/>
      <c r="I3190" s="11"/>
      <c r="J3190" s="16" t="s">
        <v>1887</v>
      </c>
      <c r="K3190" s="17">
        <f>SUM(J3188:J3189)*1</f>
        <v>5</v>
      </c>
      <c r="L3190" s="15">
        <v>56.69</v>
      </c>
      <c r="M3190" s="17">
        <f>ROUND(K3190*L3190,2)</f>
        <v>283.45</v>
      </c>
    </row>
    <row r="3191" spans="1:13" ht="1" customHeight="1" x14ac:dyDescent="0.2">
      <c r="A3191" s="18"/>
      <c r="B3191" s="18"/>
      <c r="C3191" s="18"/>
      <c r="D3191" s="31"/>
      <c r="E3191" s="18"/>
      <c r="F3191" s="18"/>
      <c r="G3191" s="18"/>
      <c r="H3191" s="18"/>
      <c r="I3191" s="18"/>
      <c r="J3191" s="18"/>
      <c r="K3191" s="18"/>
      <c r="L3191" s="18"/>
      <c r="M3191" s="18"/>
    </row>
    <row r="3192" spans="1:13" x14ac:dyDescent="0.2">
      <c r="A3192" s="9" t="s">
        <v>1926</v>
      </c>
      <c r="B3192" s="10" t="s">
        <v>20</v>
      </c>
      <c r="C3192" s="10" t="s">
        <v>2</v>
      </c>
      <c r="D3192" s="13" t="s">
        <v>1927</v>
      </c>
      <c r="E3192" s="11"/>
      <c r="F3192" s="11"/>
      <c r="G3192" s="11"/>
      <c r="H3192" s="11"/>
      <c r="I3192" s="11"/>
      <c r="J3192" s="11"/>
      <c r="K3192" s="12">
        <f>K3196</f>
        <v>5</v>
      </c>
      <c r="L3192" s="12">
        <f>L3196</f>
        <v>96.8</v>
      </c>
      <c r="M3192" s="12">
        <f>M3196</f>
        <v>484</v>
      </c>
    </row>
    <row r="3193" spans="1:13" ht="84" x14ac:dyDescent="0.2">
      <c r="A3193" s="11"/>
      <c r="B3193" s="11"/>
      <c r="C3193" s="11"/>
      <c r="D3193" s="13" t="s">
        <v>1928</v>
      </c>
      <c r="E3193" s="11"/>
      <c r="F3193" s="11"/>
      <c r="G3193" s="11"/>
      <c r="H3193" s="11"/>
      <c r="I3193" s="11"/>
      <c r="J3193" s="11"/>
      <c r="K3193" s="11"/>
      <c r="L3193" s="11"/>
      <c r="M3193" s="11"/>
    </row>
    <row r="3194" spans="1:13" x14ac:dyDescent="0.2">
      <c r="A3194" s="11"/>
      <c r="B3194" s="11"/>
      <c r="C3194" s="11"/>
      <c r="D3194" s="30"/>
      <c r="E3194" s="10" t="s">
        <v>1734</v>
      </c>
      <c r="F3194" s="14">
        <v>5</v>
      </c>
      <c r="G3194" s="15">
        <v>0</v>
      </c>
      <c r="H3194" s="15">
        <v>0</v>
      </c>
      <c r="I3194" s="15">
        <v>0</v>
      </c>
      <c r="J3194" s="12">
        <f>OR(F3194&lt;&gt;0,G3194&lt;&gt;0,H3194&lt;&gt;0,I3194&lt;&gt;0)*(F3194 + (F3194 = 0))*(G3194 + (G3194 = 0))*(H3194 + (H3194 = 0))*(I3194 + (I3194 = 0))</f>
        <v>5</v>
      </c>
      <c r="K3194" s="11"/>
      <c r="L3194" s="11"/>
      <c r="M3194" s="11"/>
    </row>
    <row r="3195" spans="1:13" x14ac:dyDescent="0.2">
      <c r="A3195" s="11"/>
      <c r="B3195" s="11"/>
      <c r="C3195" s="11"/>
      <c r="D3195" s="30"/>
      <c r="E3195" s="10" t="s">
        <v>15</v>
      </c>
      <c r="F3195" s="14"/>
      <c r="G3195" s="15"/>
      <c r="H3195" s="15"/>
      <c r="I3195" s="15"/>
      <c r="J3195" s="12">
        <f>OR(F3195&lt;&gt;0,G3195&lt;&gt;0,H3195&lt;&gt;0,I3195&lt;&gt;0)*(F3195 + (F3195 = 0))*(G3195 + (G3195 = 0))*(H3195 + (H3195 = 0))*(I3195 + (I3195 = 0))</f>
        <v>0</v>
      </c>
      <c r="K3195" s="11"/>
      <c r="L3195" s="11"/>
      <c r="M3195" s="11"/>
    </row>
    <row r="3196" spans="1:13" x14ac:dyDescent="0.2">
      <c r="A3196" s="11"/>
      <c r="B3196" s="11"/>
      <c r="C3196" s="11"/>
      <c r="D3196" s="30"/>
      <c r="E3196" s="11"/>
      <c r="F3196" s="11"/>
      <c r="G3196" s="11"/>
      <c r="H3196" s="11"/>
      <c r="I3196" s="11"/>
      <c r="J3196" s="16" t="s">
        <v>1929</v>
      </c>
      <c r="K3196" s="17">
        <f>SUM(J3194:J3195)*1</f>
        <v>5</v>
      </c>
      <c r="L3196" s="15">
        <v>96.8</v>
      </c>
      <c r="M3196" s="17">
        <f>ROUND(K3196*L3196,2)</f>
        <v>484</v>
      </c>
    </row>
    <row r="3197" spans="1:13" ht="1" customHeight="1" x14ac:dyDescent="0.2">
      <c r="A3197" s="18"/>
      <c r="B3197" s="18"/>
      <c r="C3197" s="18"/>
      <c r="D3197" s="31"/>
      <c r="E3197" s="18"/>
      <c r="F3197" s="18"/>
      <c r="G3197" s="18"/>
      <c r="H3197" s="18"/>
      <c r="I3197" s="18"/>
      <c r="J3197" s="18"/>
      <c r="K3197" s="18"/>
      <c r="L3197" s="18"/>
      <c r="M3197" s="18"/>
    </row>
    <row r="3198" spans="1:13" x14ac:dyDescent="0.2">
      <c r="A3198" s="9" t="s">
        <v>1872</v>
      </c>
      <c r="B3198" s="10" t="s">
        <v>20</v>
      </c>
      <c r="C3198" s="10" t="s">
        <v>2</v>
      </c>
      <c r="D3198" s="13" t="s">
        <v>1873</v>
      </c>
      <c r="E3198" s="11"/>
      <c r="F3198" s="11"/>
      <c r="G3198" s="11"/>
      <c r="H3198" s="11"/>
      <c r="I3198" s="11"/>
      <c r="J3198" s="11"/>
      <c r="K3198" s="12">
        <f>K3202</f>
        <v>2</v>
      </c>
      <c r="L3198" s="12">
        <f>L3202</f>
        <v>102.85</v>
      </c>
      <c r="M3198" s="12">
        <f>M3202</f>
        <v>205.7</v>
      </c>
    </row>
    <row r="3199" spans="1:13" ht="84" x14ac:dyDescent="0.2">
      <c r="A3199" s="11"/>
      <c r="B3199" s="11"/>
      <c r="C3199" s="11"/>
      <c r="D3199" s="13" t="s">
        <v>1874</v>
      </c>
      <c r="E3199" s="11"/>
      <c r="F3199" s="11"/>
      <c r="G3199" s="11"/>
      <c r="H3199" s="11"/>
      <c r="I3199" s="11"/>
      <c r="J3199" s="11"/>
      <c r="K3199" s="11"/>
      <c r="L3199" s="11"/>
      <c r="M3199" s="11"/>
    </row>
    <row r="3200" spans="1:13" x14ac:dyDescent="0.2">
      <c r="A3200" s="11"/>
      <c r="B3200" s="11"/>
      <c r="C3200" s="11"/>
      <c r="D3200" s="30"/>
      <c r="E3200" s="10" t="s">
        <v>1734</v>
      </c>
      <c r="F3200" s="14">
        <v>2</v>
      </c>
      <c r="G3200" s="15">
        <v>0</v>
      </c>
      <c r="H3200" s="15">
        <v>0</v>
      </c>
      <c r="I3200" s="15">
        <v>0</v>
      </c>
      <c r="J3200" s="12">
        <f>OR(F3200&lt;&gt;0,G3200&lt;&gt;0,H3200&lt;&gt;0,I3200&lt;&gt;0)*(F3200 + (F3200 = 0))*(G3200 + (G3200 = 0))*(H3200 + (H3200 = 0))*(I3200 + (I3200 = 0))</f>
        <v>2</v>
      </c>
      <c r="K3200" s="11"/>
      <c r="L3200" s="11"/>
      <c r="M3200" s="11"/>
    </row>
    <row r="3201" spans="1:13" x14ac:dyDescent="0.2">
      <c r="A3201" s="11"/>
      <c r="B3201" s="11"/>
      <c r="C3201" s="11"/>
      <c r="D3201" s="30"/>
      <c r="E3201" s="10" t="s">
        <v>15</v>
      </c>
      <c r="F3201" s="14"/>
      <c r="G3201" s="15"/>
      <c r="H3201" s="15"/>
      <c r="I3201" s="15"/>
      <c r="J3201" s="12">
        <f>OR(F3201&lt;&gt;0,G3201&lt;&gt;0,H3201&lt;&gt;0,I3201&lt;&gt;0)*(F3201 + (F3201 = 0))*(G3201 + (G3201 = 0))*(H3201 + (H3201 = 0))*(I3201 + (I3201 = 0))</f>
        <v>0</v>
      </c>
      <c r="K3201" s="11"/>
      <c r="L3201" s="11"/>
      <c r="M3201" s="11"/>
    </row>
    <row r="3202" spans="1:13" x14ac:dyDescent="0.2">
      <c r="A3202" s="11"/>
      <c r="B3202" s="11"/>
      <c r="C3202" s="11"/>
      <c r="D3202" s="30"/>
      <c r="E3202" s="11"/>
      <c r="F3202" s="11"/>
      <c r="G3202" s="11"/>
      <c r="H3202" s="11"/>
      <c r="I3202" s="11"/>
      <c r="J3202" s="16" t="s">
        <v>1875</v>
      </c>
      <c r="K3202" s="17">
        <f>SUM(J3200:J3201)*1</f>
        <v>2</v>
      </c>
      <c r="L3202" s="15">
        <v>102.85</v>
      </c>
      <c r="M3202" s="17">
        <f>ROUND(K3202*L3202,2)</f>
        <v>205.7</v>
      </c>
    </row>
    <row r="3203" spans="1:13" ht="1" customHeight="1" x14ac:dyDescent="0.2">
      <c r="A3203" s="18"/>
      <c r="B3203" s="18"/>
      <c r="C3203" s="18"/>
      <c r="D3203" s="31"/>
      <c r="E3203" s="18"/>
      <c r="F3203" s="18"/>
      <c r="G3203" s="18"/>
      <c r="H3203" s="18"/>
      <c r="I3203" s="18"/>
      <c r="J3203" s="18"/>
      <c r="K3203" s="18"/>
      <c r="L3203" s="18"/>
      <c r="M3203" s="18"/>
    </row>
    <row r="3204" spans="1:13" x14ac:dyDescent="0.2">
      <c r="A3204" s="9" t="s">
        <v>1930</v>
      </c>
      <c r="B3204" s="10" t="s">
        <v>20</v>
      </c>
      <c r="C3204" s="10" t="s">
        <v>2</v>
      </c>
      <c r="D3204" s="13" t="s">
        <v>1889</v>
      </c>
      <c r="E3204" s="11"/>
      <c r="F3204" s="11"/>
      <c r="G3204" s="11"/>
      <c r="H3204" s="11"/>
      <c r="I3204" s="11"/>
      <c r="J3204" s="11"/>
      <c r="K3204" s="12">
        <f>K3208</f>
        <v>1</v>
      </c>
      <c r="L3204" s="12">
        <f>L3208</f>
        <v>127.05</v>
      </c>
      <c r="M3204" s="12">
        <f>M3208</f>
        <v>127.05</v>
      </c>
    </row>
    <row r="3205" spans="1:13" ht="84" x14ac:dyDescent="0.2">
      <c r="A3205" s="11"/>
      <c r="B3205" s="11"/>
      <c r="C3205" s="11"/>
      <c r="D3205" s="13" t="s">
        <v>1931</v>
      </c>
      <c r="E3205" s="11"/>
      <c r="F3205" s="11"/>
      <c r="G3205" s="11"/>
      <c r="H3205" s="11"/>
      <c r="I3205" s="11"/>
      <c r="J3205" s="11"/>
      <c r="K3205" s="11"/>
      <c r="L3205" s="11"/>
      <c r="M3205" s="11"/>
    </row>
    <row r="3206" spans="1:13" x14ac:dyDescent="0.2">
      <c r="A3206" s="11"/>
      <c r="B3206" s="11"/>
      <c r="C3206" s="11"/>
      <c r="D3206" s="30"/>
      <c r="E3206" s="10" t="s">
        <v>1932</v>
      </c>
      <c r="F3206" s="14">
        <v>1</v>
      </c>
      <c r="G3206" s="15">
        <v>0</v>
      </c>
      <c r="H3206" s="15">
        <v>0</v>
      </c>
      <c r="I3206" s="15">
        <v>0</v>
      </c>
      <c r="J3206" s="12">
        <f>OR(F3206&lt;&gt;0,G3206&lt;&gt;0,H3206&lt;&gt;0,I3206&lt;&gt;0)*(F3206 + (F3206 = 0))*(G3206 + (G3206 = 0))*(H3206 + (H3206 = 0))*(I3206 + (I3206 = 0))</f>
        <v>1</v>
      </c>
      <c r="K3206" s="11"/>
      <c r="L3206" s="11"/>
      <c r="M3206" s="11"/>
    </row>
    <row r="3207" spans="1:13" x14ac:dyDescent="0.2">
      <c r="A3207" s="11"/>
      <c r="B3207" s="11"/>
      <c r="C3207" s="11"/>
      <c r="D3207" s="30"/>
      <c r="E3207" s="10" t="s">
        <v>15</v>
      </c>
      <c r="F3207" s="14"/>
      <c r="G3207" s="15"/>
      <c r="H3207" s="15"/>
      <c r="I3207" s="15"/>
      <c r="J3207" s="12">
        <f>OR(F3207&lt;&gt;0,G3207&lt;&gt;0,H3207&lt;&gt;0,I3207&lt;&gt;0)*(F3207 + (F3207 = 0))*(G3207 + (G3207 = 0))*(H3207 + (H3207 = 0))*(I3207 + (I3207 = 0))</f>
        <v>0</v>
      </c>
      <c r="K3207" s="11"/>
      <c r="L3207" s="11"/>
      <c r="M3207" s="11"/>
    </row>
    <row r="3208" spans="1:13" x14ac:dyDescent="0.2">
      <c r="A3208" s="11"/>
      <c r="B3208" s="11"/>
      <c r="C3208" s="11"/>
      <c r="D3208" s="30"/>
      <c r="E3208" s="11"/>
      <c r="F3208" s="11"/>
      <c r="G3208" s="11"/>
      <c r="H3208" s="11"/>
      <c r="I3208" s="11"/>
      <c r="J3208" s="16" t="s">
        <v>1933</v>
      </c>
      <c r="K3208" s="17">
        <f>SUM(J3206:J3207)*1</f>
        <v>1</v>
      </c>
      <c r="L3208" s="15">
        <v>127.05</v>
      </c>
      <c r="M3208" s="17">
        <f>ROUND(K3208*L3208,2)</f>
        <v>127.05</v>
      </c>
    </row>
    <row r="3209" spans="1:13" ht="1" customHeight="1" x14ac:dyDescent="0.2">
      <c r="A3209" s="18"/>
      <c r="B3209" s="18"/>
      <c r="C3209" s="18"/>
      <c r="D3209" s="31"/>
      <c r="E3209" s="18"/>
      <c r="F3209" s="18"/>
      <c r="G3209" s="18"/>
      <c r="H3209" s="18"/>
      <c r="I3209" s="18"/>
      <c r="J3209" s="18"/>
      <c r="K3209" s="18"/>
      <c r="L3209" s="18"/>
      <c r="M3209" s="18"/>
    </row>
    <row r="3210" spans="1:13" x14ac:dyDescent="0.2">
      <c r="A3210" s="11"/>
      <c r="B3210" s="11"/>
      <c r="C3210" s="11"/>
      <c r="D3210" s="30"/>
      <c r="E3210" s="11"/>
      <c r="F3210" s="11"/>
      <c r="G3210" s="11"/>
      <c r="H3210" s="11"/>
      <c r="I3210" s="11"/>
      <c r="J3210" s="16" t="s">
        <v>1934</v>
      </c>
      <c r="K3210" s="15">
        <v>1</v>
      </c>
      <c r="L3210" s="17">
        <f>M3128+M3134+M3140+M3146+M3151+M3156+M3162+M3168+M3174+M3180+M3186+M3192+M3198+M3204</f>
        <v>14824.64</v>
      </c>
      <c r="M3210" s="17">
        <f>ROUND(K3210*L3210,2)</f>
        <v>14824.64</v>
      </c>
    </row>
    <row r="3211" spans="1:13" ht="1" customHeight="1" x14ac:dyDescent="0.2">
      <c r="A3211" s="18"/>
      <c r="B3211" s="18"/>
      <c r="C3211" s="18"/>
      <c r="D3211" s="31"/>
      <c r="E3211" s="18"/>
      <c r="F3211" s="18"/>
      <c r="G3211" s="18"/>
      <c r="H3211" s="18"/>
      <c r="I3211" s="18"/>
      <c r="J3211" s="18"/>
      <c r="K3211" s="18"/>
      <c r="L3211" s="18"/>
      <c r="M3211" s="18"/>
    </row>
    <row r="3212" spans="1:13" x14ac:dyDescent="0.2">
      <c r="A3212" s="19" t="s">
        <v>1935</v>
      </c>
      <c r="B3212" s="19" t="s">
        <v>14</v>
      </c>
      <c r="C3212" s="19" t="s">
        <v>15</v>
      </c>
      <c r="D3212" s="32" t="s">
        <v>1936</v>
      </c>
      <c r="E3212" s="20"/>
      <c r="F3212" s="20"/>
      <c r="G3212" s="20"/>
      <c r="H3212" s="20"/>
      <c r="I3212" s="20"/>
      <c r="J3212" s="20"/>
      <c r="K3212" s="21">
        <f>K3313</f>
        <v>1</v>
      </c>
      <c r="L3212" s="21">
        <f>L3313</f>
        <v>19091.48</v>
      </c>
      <c r="M3212" s="21">
        <f>M3313</f>
        <v>19091.48</v>
      </c>
    </row>
    <row r="3213" spans="1:13" x14ac:dyDescent="0.2">
      <c r="A3213" s="9" t="s">
        <v>1896</v>
      </c>
      <c r="B3213" s="10" t="s">
        <v>20</v>
      </c>
      <c r="C3213" s="10" t="s">
        <v>2</v>
      </c>
      <c r="D3213" s="13" t="s">
        <v>1897</v>
      </c>
      <c r="E3213" s="11"/>
      <c r="F3213" s="11"/>
      <c r="G3213" s="11"/>
      <c r="H3213" s="11"/>
      <c r="I3213" s="11"/>
      <c r="J3213" s="11"/>
      <c r="K3213" s="12">
        <f>K3217</f>
        <v>3</v>
      </c>
      <c r="L3213" s="12">
        <f>L3217</f>
        <v>526.35</v>
      </c>
      <c r="M3213" s="12">
        <f>M3217</f>
        <v>1579.05</v>
      </c>
    </row>
    <row r="3214" spans="1:13" ht="120" x14ac:dyDescent="0.2">
      <c r="A3214" s="11"/>
      <c r="B3214" s="11"/>
      <c r="C3214" s="11"/>
      <c r="D3214" s="13" t="s">
        <v>1898</v>
      </c>
      <c r="E3214" s="11"/>
      <c r="F3214" s="11"/>
      <c r="G3214" s="11"/>
      <c r="H3214" s="11"/>
      <c r="I3214" s="11"/>
      <c r="J3214" s="11"/>
      <c r="K3214" s="11"/>
      <c r="L3214" s="11"/>
      <c r="M3214" s="11"/>
    </row>
    <row r="3215" spans="1:13" x14ac:dyDescent="0.2">
      <c r="A3215" s="11"/>
      <c r="B3215" s="11"/>
      <c r="C3215" s="11"/>
      <c r="D3215" s="30"/>
      <c r="E3215" s="10" t="s">
        <v>1735</v>
      </c>
      <c r="F3215" s="14">
        <v>3</v>
      </c>
      <c r="G3215" s="15">
        <v>0</v>
      </c>
      <c r="H3215" s="15">
        <v>0</v>
      </c>
      <c r="I3215" s="15">
        <v>0</v>
      </c>
      <c r="J3215" s="12">
        <f>OR(F3215&lt;&gt;0,G3215&lt;&gt;0,H3215&lt;&gt;0,I3215&lt;&gt;0)*(F3215 + (F3215 = 0))*(G3215 + (G3215 = 0))*(H3215 + (H3215 = 0))*(I3215 + (I3215 = 0))</f>
        <v>3</v>
      </c>
      <c r="K3215" s="11"/>
      <c r="L3215" s="11"/>
      <c r="M3215" s="11"/>
    </row>
    <row r="3216" spans="1:13" x14ac:dyDescent="0.2">
      <c r="A3216" s="11"/>
      <c r="B3216" s="11"/>
      <c r="C3216" s="11"/>
      <c r="D3216" s="30"/>
      <c r="E3216" s="10" t="s">
        <v>15</v>
      </c>
      <c r="F3216" s="14"/>
      <c r="G3216" s="15"/>
      <c r="H3216" s="15"/>
      <c r="I3216" s="15"/>
      <c r="J3216" s="12">
        <f>OR(F3216&lt;&gt;0,G3216&lt;&gt;0,H3216&lt;&gt;0,I3216&lt;&gt;0)*(F3216 + (F3216 = 0))*(G3216 + (G3216 = 0))*(H3216 + (H3216 = 0))*(I3216 + (I3216 = 0))</f>
        <v>0</v>
      </c>
      <c r="K3216" s="11"/>
      <c r="L3216" s="11"/>
      <c r="M3216" s="11"/>
    </row>
    <row r="3217" spans="1:13" x14ac:dyDescent="0.2">
      <c r="A3217" s="11"/>
      <c r="B3217" s="11"/>
      <c r="C3217" s="11"/>
      <c r="D3217" s="30"/>
      <c r="E3217" s="11"/>
      <c r="F3217" s="11"/>
      <c r="G3217" s="11"/>
      <c r="H3217" s="11"/>
      <c r="I3217" s="11"/>
      <c r="J3217" s="16" t="s">
        <v>1899</v>
      </c>
      <c r="K3217" s="17">
        <f>SUM(J3215:J3216)*1</f>
        <v>3</v>
      </c>
      <c r="L3217" s="15">
        <v>526.35</v>
      </c>
      <c r="M3217" s="17">
        <f>ROUND(K3217*L3217,2)</f>
        <v>1579.05</v>
      </c>
    </row>
    <row r="3218" spans="1:13" ht="1" customHeight="1" x14ac:dyDescent="0.2">
      <c r="A3218" s="18"/>
      <c r="B3218" s="18"/>
      <c r="C3218" s="18"/>
      <c r="D3218" s="31"/>
      <c r="E3218" s="18"/>
      <c r="F3218" s="18"/>
      <c r="G3218" s="18"/>
      <c r="H3218" s="18"/>
      <c r="I3218" s="18"/>
      <c r="J3218" s="18"/>
      <c r="K3218" s="18"/>
      <c r="L3218" s="18"/>
      <c r="M3218" s="18"/>
    </row>
    <row r="3219" spans="1:13" x14ac:dyDescent="0.2">
      <c r="A3219" s="9" t="s">
        <v>1900</v>
      </c>
      <c r="B3219" s="10" t="s">
        <v>20</v>
      </c>
      <c r="C3219" s="10" t="s">
        <v>2</v>
      </c>
      <c r="D3219" s="13" t="s">
        <v>1901</v>
      </c>
      <c r="E3219" s="11"/>
      <c r="F3219" s="11"/>
      <c r="G3219" s="11"/>
      <c r="H3219" s="11"/>
      <c r="I3219" s="11"/>
      <c r="J3219" s="11"/>
      <c r="K3219" s="12">
        <f>K3223</f>
        <v>3</v>
      </c>
      <c r="L3219" s="12">
        <f>L3223</f>
        <v>381.15</v>
      </c>
      <c r="M3219" s="12">
        <f>M3223</f>
        <v>1143.45</v>
      </c>
    </row>
    <row r="3220" spans="1:13" ht="216" x14ac:dyDescent="0.2">
      <c r="A3220" s="11"/>
      <c r="B3220" s="11"/>
      <c r="C3220" s="11"/>
      <c r="D3220" s="13" t="s">
        <v>1902</v>
      </c>
      <c r="E3220" s="11"/>
      <c r="F3220" s="11"/>
      <c r="G3220" s="11"/>
      <c r="H3220" s="11"/>
      <c r="I3220" s="11"/>
      <c r="J3220" s="11"/>
      <c r="K3220" s="11"/>
      <c r="L3220" s="11"/>
      <c r="M3220" s="11"/>
    </row>
    <row r="3221" spans="1:13" x14ac:dyDescent="0.2">
      <c r="A3221" s="11"/>
      <c r="B3221" s="11"/>
      <c r="C3221" s="11"/>
      <c r="D3221" s="30"/>
      <c r="E3221" s="10" t="s">
        <v>1735</v>
      </c>
      <c r="F3221" s="14">
        <v>3</v>
      </c>
      <c r="G3221" s="15">
        <v>0</v>
      </c>
      <c r="H3221" s="15">
        <v>0</v>
      </c>
      <c r="I3221" s="15">
        <v>0</v>
      </c>
      <c r="J3221" s="12">
        <f>OR(F3221&lt;&gt;0,G3221&lt;&gt;0,H3221&lt;&gt;0,I3221&lt;&gt;0)*(F3221 + (F3221 = 0))*(G3221 + (G3221 = 0))*(H3221 + (H3221 = 0))*(I3221 + (I3221 = 0))</f>
        <v>3</v>
      </c>
      <c r="K3221" s="11"/>
      <c r="L3221" s="11"/>
      <c r="M3221" s="11"/>
    </row>
    <row r="3222" spans="1:13" x14ac:dyDescent="0.2">
      <c r="A3222" s="11"/>
      <c r="B3222" s="11"/>
      <c r="C3222" s="11"/>
      <c r="D3222" s="30"/>
      <c r="E3222" s="10" t="s">
        <v>15</v>
      </c>
      <c r="F3222" s="14"/>
      <c r="G3222" s="15"/>
      <c r="H3222" s="15"/>
      <c r="I3222" s="15"/>
      <c r="J3222" s="12">
        <f>OR(F3222&lt;&gt;0,G3222&lt;&gt;0,H3222&lt;&gt;0,I3222&lt;&gt;0)*(F3222 + (F3222 = 0))*(G3222 + (G3222 = 0))*(H3222 + (H3222 = 0))*(I3222 + (I3222 = 0))</f>
        <v>0</v>
      </c>
      <c r="K3222" s="11"/>
      <c r="L3222" s="11"/>
      <c r="M3222" s="11"/>
    </row>
    <row r="3223" spans="1:13" x14ac:dyDescent="0.2">
      <c r="A3223" s="11"/>
      <c r="B3223" s="11"/>
      <c r="C3223" s="11"/>
      <c r="D3223" s="30"/>
      <c r="E3223" s="11"/>
      <c r="F3223" s="11"/>
      <c r="G3223" s="11"/>
      <c r="H3223" s="11"/>
      <c r="I3223" s="11"/>
      <c r="J3223" s="16" t="s">
        <v>1903</v>
      </c>
      <c r="K3223" s="17">
        <f>SUM(J3221:J3222)*1</f>
        <v>3</v>
      </c>
      <c r="L3223" s="15">
        <v>381.15</v>
      </c>
      <c r="M3223" s="17">
        <f>ROUND(K3223*L3223,2)</f>
        <v>1143.45</v>
      </c>
    </row>
    <row r="3224" spans="1:13" ht="1" customHeight="1" x14ac:dyDescent="0.2">
      <c r="A3224" s="18"/>
      <c r="B3224" s="18"/>
      <c r="C3224" s="18"/>
      <c r="D3224" s="31"/>
      <c r="E3224" s="18"/>
      <c r="F3224" s="18"/>
      <c r="G3224" s="18"/>
      <c r="H3224" s="18"/>
      <c r="I3224" s="18"/>
      <c r="J3224" s="18"/>
      <c r="K3224" s="18"/>
      <c r="L3224" s="18"/>
      <c r="M3224" s="18"/>
    </row>
    <row r="3225" spans="1:13" x14ac:dyDescent="0.2">
      <c r="A3225" s="9" t="s">
        <v>1904</v>
      </c>
      <c r="B3225" s="10" t="s">
        <v>20</v>
      </c>
      <c r="C3225" s="10" t="s">
        <v>2</v>
      </c>
      <c r="D3225" s="13" t="s">
        <v>1905</v>
      </c>
      <c r="E3225" s="11"/>
      <c r="F3225" s="11"/>
      <c r="G3225" s="11"/>
      <c r="H3225" s="11"/>
      <c r="I3225" s="11"/>
      <c r="J3225" s="11"/>
      <c r="K3225" s="12">
        <f>K3229</f>
        <v>4</v>
      </c>
      <c r="L3225" s="12">
        <f>L3229</f>
        <v>1396.34</v>
      </c>
      <c r="M3225" s="12">
        <f>M3229</f>
        <v>5585.36</v>
      </c>
    </row>
    <row r="3226" spans="1:13" ht="132" x14ac:dyDescent="0.2">
      <c r="A3226" s="11"/>
      <c r="B3226" s="11"/>
      <c r="C3226" s="11"/>
      <c r="D3226" s="13" t="s">
        <v>1906</v>
      </c>
      <c r="E3226" s="11"/>
      <c r="F3226" s="11"/>
      <c r="G3226" s="11"/>
      <c r="H3226" s="11"/>
      <c r="I3226" s="11"/>
      <c r="J3226" s="11"/>
      <c r="K3226" s="11"/>
      <c r="L3226" s="11"/>
      <c r="M3226" s="11"/>
    </row>
    <row r="3227" spans="1:13" x14ac:dyDescent="0.2">
      <c r="A3227" s="11"/>
      <c r="B3227" s="11"/>
      <c r="C3227" s="11"/>
      <c r="D3227" s="30"/>
      <c r="E3227" s="10" t="s">
        <v>1735</v>
      </c>
      <c r="F3227" s="14">
        <v>4</v>
      </c>
      <c r="G3227" s="15">
        <v>0</v>
      </c>
      <c r="H3227" s="15">
        <v>0</v>
      </c>
      <c r="I3227" s="15">
        <v>0</v>
      </c>
      <c r="J3227" s="12">
        <f>OR(F3227&lt;&gt;0,G3227&lt;&gt;0,H3227&lt;&gt;0,I3227&lt;&gt;0)*(F3227 + (F3227 = 0))*(G3227 + (G3227 = 0))*(H3227 + (H3227 = 0))*(I3227 + (I3227 = 0))</f>
        <v>4</v>
      </c>
      <c r="K3227" s="11"/>
      <c r="L3227" s="11"/>
      <c r="M3227" s="11"/>
    </row>
    <row r="3228" spans="1:13" x14ac:dyDescent="0.2">
      <c r="A3228" s="11"/>
      <c r="B3228" s="11"/>
      <c r="C3228" s="11"/>
      <c r="D3228" s="30"/>
      <c r="E3228" s="10" t="s">
        <v>15</v>
      </c>
      <c r="F3228" s="14"/>
      <c r="G3228" s="15"/>
      <c r="H3228" s="15"/>
      <c r="I3228" s="15"/>
      <c r="J3228" s="12">
        <f>OR(F3228&lt;&gt;0,G3228&lt;&gt;0,H3228&lt;&gt;0,I3228&lt;&gt;0)*(F3228 + (F3228 = 0))*(G3228 + (G3228 = 0))*(H3228 + (H3228 = 0))*(I3228 + (I3228 = 0))</f>
        <v>0</v>
      </c>
      <c r="K3228" s="11"/>
      <c r="L3228" s="11"/>
      <c r="M3228" s="11"/>
    </row>
    <row r="3229" spans="1:13" x14ac:dyDescent="0.2">
      <c r="A3229" s="11"/>
      <c r="B3229" s="11"/>
      <c r="C3229" s="11"/>
      <c r="D3229" s="30"/>
      <c r="E3229" s="11"/>
      <c r="F3229" s="11"/>
      <c r="G3229" s="11"/>
      <c r="H3229" s="11"/>
      <c r="I3229" s="11"/>
      <c r="J3229" s="16" t="s">
        <v>1907</v>
      </c>
      <c r="K3229" s="17">
        <f>SUM(J3227:J3228)*1</f>
        <v>4</v>
      </c>
      <c r="L3229" s="15">
        <v>1396.34</v>
      </c>
      <c r="M3229" s="17">
        <f>ROUND(K3229*L3229,2)</f>
        <v>5585.36</v>
      </c>
    </row>
    <row r="3230" spans="1:13" ht="1" customHeight="1" x14ac:dyDescent="0.2">
      <c r="A3230" s="18"/>
      <c r="B3230" s="18"/>
      <c r="C3230" s="18"/>
      <c r="D3230" s="31"/>
      <c r="E3230" s="18"/>
      <c r="F3230" s="18"/>
      <c r="G3230" s="18"/>
      <c r="H3230" s="18"/>
      <c r="I3230" s="18"/>
      <c r="J3230" s="18"/>
      <c r="K3230" s="18"/>
      <c r="L3230" s="18"/>
      <c r="M3230" s="18"/>
    </row>
    <row r="3231" spans="1:13" x14ac:dyDescent="0.2">
      <c r="A3231" s="9" t="s">
        <v>1908</v>
      </c>
      <c r="B3231" s="10" t="s">
        <v>20</v>
      </c>
      <c r="C3231" s="10" t="s">
        <v>2</v>
      </c>
      <c r="D3231" s="13" t="s">
        <v>1909</v>
      </c>
      <c r="E3231" s="11"/>
      <c r="F3231" s="11"/>
      <c r="G3231" s="11"/>
      <c r="H3231" s="11"/>
      <c r="I3231" s="11"/>
      <c r="J3231" s="11"/>
      <c r="K3231" s="12">
        <f>K3234</f>
        <v>4</v>
      </c>
      <c r="L3231" s="12">
        <f>L3234</f>
        <v>175.45</v>
      </c>
      <c r="M3231" s="12">
        <f>M3234</f>
        <v>701.8</v>
      </c>
    </row>
    <row r="3232" spans="1:13" x14ac:dyDescent="0.2">
      <c r="A3232" s="11"/>
      <c r="B3232" s="11"/>
      <c r="C3232" s="11"/>
      <c r="D3232" s="30"/>
      <c r="E3232" s="10" t="s">
        <v>1735</v>
      </c>
      <c r="F3232" s="14">
        <v>4</v>
      </c>
      <c r="G3232" s="15">
        <v>0</v>
      </c>
      <c r="H3232" s="15">
        <v>0</v>
      </c>
      <c r="I3232" s="15">
        <v>0</v>
      </c>
      <c r="J3232" s="12">
        <f>OR(F3232&lt;&gt;0,G3232&lt;&gt;0,H3232&lt;&gt;0,I3232&lt;&gt;0)*(F3232 + (F3232 = 0))*(G3232 + (G3232 = 0))*(H3232 + (H3232 = 0))*(I3232 + (I3232 = 0))</f>
        <v>4</v>
      </c>
      <c r="K3232" s="11"/>
      <c r="L3232" s="11"/>
      <c r="M3232" s="11"/>
    </row>
    <row r="3233" spans="1:13" x14ac:dyDescent="0.2">
      <c r="A3233" s="11"/>
      <c r="B3233" s="11"/>
      <c r="C3233" s="11"/>
      <c r="D3233" s="30"/>
      <c r="E3233" s="10" t="s">
        <v>15</v>
      </c>
      <c r="F3233" s="14"/>
      <c r="G3233" s="15"/>
      <c r="H3233" s="15"/>
      <c r="I3233" s="15"/>
      <c r="J3233" s="12">
        <f>OR(F3233&lt;&gt;0,G3233&lt;&gt;0,H3233&lt;&gt;0,I3233&lt;&gt;0)*(F3233 + (F3233 = 0))*(G3233 + (G3233 = 0))*(H3233 + (H3233 = 0))*(I3233 + (I3233 = 0))</f>
        <v>0</v>
      </c>
      <c r="K3233" s="11"/>
      <c r="L3233" s="11"/>
      <c r="M3233" s="11"/>
    </row>
    <row r="3234" spans="1:13" x14ac:dyDescent="0.2">
      <c r="A3234" s="11"/>
      <c r="B3234" s="11"/>
      <c r="C3234" s="11"/>
      <c r="D3234" s="30"/>
      <c r="E3234" s="11"/>
      <c r="F3234" s="11"/>
      <c r="G3234" s="11"/>
      <c r="H3234" s="11"/>
      <c r="I3234" s="11"/>
      <c r="J3234" s="16" t="s">
        <v>1910</v>
      </c>
      <c r="K3234" s="17">
        <f>SUM(J3232:J3233)*1</f>
        <v>4</v>
      </c>
      <c r="L3234" s="15">
        <v>175.45</v>
      </c>
      <c r="M3234" s="17">
        <f>ROUND(K3234*L3234,2)</f>
        <v>701.8</v>
      </c>
    </row>
    <row r="3235" spans="1:13" ht="1" customHeight="1" x14ac:dyDescent="0.2">
      <c r="A3235" s="18"/>
      <c r="B3235" s="18"/>
      <c r="C3235" s="18"/>
      <c r="D3235" s="31"/>
      <c r="E3235" s="18"/>
      <c r="F3235" s="18"/>
      <c r="G3235" s="18"/>
      <c r="H3235" s="18"/>
      <c r="I3235" s="18"/>
      <c r="J3235" s="18"/>
      <c r="K3235" s="18"/>
      <c r="L3235" s="18"/>
      <c r="M3235" s="18"/>
    </row>
    <row r="3236" spans="1:13" ht="24" x14ac:dyDescent="0.2">
      <c r="A3236" s="9" t="s">
        <v>1911</v>
      </c>
      <c r="B3236" s="10" t="s">
        <v>20</v>
      </c>
      <c r="C3236" s="10" t="s">
        <v>2</v>
      </c>
      <c r="D3236" s="13" t="s">
        <v>1912</v>
      </c>
      <c r="E3236" s="11"/>
      <c r="F3236" s="11"/>
      <c r="G3236" s="11"/>
      <c r="H3236" s="11"/>
      <c r="I3236" s="11"/>
      <c r="J3236" s="11"/>
      <c r="K3236" s="12">
        <f>K3239</f>
        <v>4</v>
      </c>
      <c r="L3236" s="12">
        <f>L3239</f>
        <v>356.95</v>
      </c>
      <c r="M3236" s="12">
        <f>M3239</f>
        <v>1427.8</v>
      </c>
    </row>
    <row r="3237" spans="1:13" x14ac:dyDescent="0.2">
      <c r="A3237" s="11"/>
      <c r="B3237" s="11"/>
      <c r="C3237" s="11"/>
      <c r="D3237" s="30"/>
      <c r="E3237" s="10" t="s">
        <v>1735</v>
      </c>
      <c r="F3237" s="14">
        <v>4</v>
      </c>
      <c r="G3237" s="15">
        <v>0</v>
      </c>
      <c r="H3237" s="15">
        <v>0</v>
      </c>
      <c r="I3237" s="15">
        <v>0</v>
      </c>
      <c r="J3237" s="12">
        <f>OR(F3237&lt;&gt;0,G3237&lt;&gt;0,H3237&lt;&gt;0,I3237&lt;&gt;0)*(F3237 + (F3237 = 0))*(G3237 + (G3237 = 0))*(H3237 + (H3237 = 0))*(I3237 + (I3237 = 0))</f>
        <v>4</v>
      </c>
      <c r="K3237" s="11"/>
      <c r="L3237" s="11"/>
      <c r="M3237" s="11"/>
    </row>
    <row r="3238" spans="1:13" x14ac:dyDescent="0.2">
      <c r="A3238" s="11"/>
      <c r="B3238" s="11"/>
      <c r="C3238" s="11"/>
      <c r="D3238" s="30"/>
      <c r="E3238" s="10" t="s">
        <v>15</v>
      </c>
      <c r="F3238" s="14"/>
      <c r="G3238" s="15"/>
      <c r="H3238" s="15"/>
      <c r="I3238" s="15"/>
      <c r="J3238" s="12">
        <f>OR(F3238&lt;&gt;0,G3238&lt;&gt;0,H3238&lt;&gt;0,I3238&lt;&gt;0)*(F3238 + (F3238 = 0))*(G3238 + (G3238 = 0))*(H3238 + (H3238 = 0))*(I3238 + (I3238 = 0))</f>
        <v>0</v>
      </c>
      <c r="K3238" s="11"/>
      <c r="L3238" s="11"/>
      <c r="M3238" s="11"/>
    </row>
    <row r="3239" spans="1:13" x14ac:dyDescent="0.2">
      <c r="A3239" s="11"/>
      <c r="B3239" s="11"/>
      <c r="C3239" s="11"/>
      <c r="D3239" s="30"/>
      <c r="E3239" s="11"/>
      <c r="F3239" s="11"/>
      <c r="G3239" s="11"/>
      <c r="H3239" s="11"/>
      <c r="I3239" s="11"/>
      <c r="J3239" s="16" t="s">
        <v>1913</v>
      </c>
      <c r="K3239" s="17">
        <f>SUM(J3237:J3238)*1</f>
        <v>4</v>
      </c>
      <c r="L3239" s="15">
        <v>356.95</v>
      </c>
      <c r="M3239" s="17">
        <f>ROUND(K3239*L3239,2)</f>
        <v>1427.8</v>
      </c>
    </row>
    <row r="3240" spans="1:13" ht="1" customHeight="1" x14ac:dyDescent="0.2">
      <c r="A3240" s="18"/>
      <c r="B3240" s="18"/>
      <c r="C3240" s="18"/>
      <c r="D3240" s="31"/>
      <c r="E3240" s="18"/>
      <c r="F3240" s="18"/>
      <c r="G3240" s="18"/>
      <c r="H3240" s="18"/>
      <c r="I3240" s="18"/>
      <c r="J3240" s="18"/>
      <c r="K3240" s="18"/>
      <c r="L3240" s="18"/>
      <c r="M3240" s="18"/>
    </row>
    <row r="3241" spans="1:13" x14ac:dyDescent="0.2">
      <c r="A3241" s="9" t="s">
        <v>1876</v>
      </c>
      <c r="B3241" s="10" t="s">
        <v>20</v>
      </c>
      <c r="C3241" s="10" t="s">
        <v>2</v>
      </c>
      <c r="D3241" s="13" t="s">
        <v>1877</v>
      </c>
      <c r="E3241" s="11"/>
      <c r="F3241" s="11"/>
      <c r="G3241" s="11"/>
      <c r="H3241" s="11"/>
      <c r="I3241" s="11"/>
      <c r="J3241" s="11"/>
      <c r="K3241" s="12">
        <f>K3245</f>
        <v>4</v>
      </c>
      <c r="L3241" s="12">
        <f>L3245</f>
        <v>58.69</v>
      </c>
      <c r="M3241" s="12">
        <f>M3245</f>
        <v>234.76</v>
      </c>
    </row>
    <row r="3242" spans="1:13" ht="84" x14ac:dyDescent="0.2">
      <c r="A3242" s="11"/>
      <c r="B3242" s="11"/>
      <c r="C3242" s="11"/>
      <c r="D3242" s="13" t="s">
        <v>1878</v>
      </c>
      <c r="E3242" s="11"/>
      <c r="F3242" s="11"/>
      <c r="G3242" s="11"/>
      <c r="H3242" s="11"/>
      <c r="I3242" s="11"/>
      <c r="J3242" s="11"/>
      <c r="K3242" s="11"/>
      <c r="L3242" s="11"/>
      <c r="M3242" s="11"/>
    </row>
    <row r="3243" spans="1:13" x14ac:dyDescent="0.2">
      <c r="A3243" s="11"/>
      <c r="B3243" s="11"/>
      <c r="C3243" s="11"/>
      <c r="D3243" s="30"/>
      <c r="E3243" s="10" t="s">
        <v>1735</v>
      </c>
      <c r="F3243" s="14">
        <v>4</v>
      </c>
      <c r="G3243" s="15">
        <v>0</v>
      </c>
      <c r="H3243" s="15">
        <v>0</v>
      </c>
      <c r="I3243" s="15">
        <v>0</v>
      </c>
      <c r="J3243" s="12">
        <f>OR(F3243&lt;&gt;0,G3243&lt;&gt;0,H3243&lt;&gt;0,I3243&lt;&gt;0)*(F3243 + (F3243 = 0))*(G3243 + (G3243 = 0))*(H3243 + (H3243 = 0))*(I3243 + (I3243 = 0))</f>
        <v>4</v>
      </c>
      <c r="K3243" s="11"/>
      <c r="L3243" s="11"/>
      <c r="M3243" s="11"/>
    </row>
    <row r="3244" spans="1:13" x14ac:dyDescent="0.2">
      <c r="A3244" s="11"/>
      <c r="B3244" s="11"/>
      <c r="C3244" s="11"/>
      <c r="D3244" s="30"/>
      <c r="E3244" s="10" t="s">
        <v>15</v>
      </c>
      <c r="F3244" s="14"/>
      <c r="G3244" s="15"/>
      <c r="H3244" s="15"/>
      <c r="I3244" s="15"/>
      <c r="J3244" s="12">
        <f>OR(F3244&lt;&gt;0,G3244&lt;&gt;0,H3244&lt;&gt;0,I3244&lt;&gt;0)*(F3244 + (F3244 = 0))*(G3244 + (G3244 = 0))*(H3244 + (H3244 = 0))*(I3244 + (I3244 = 0))</f>
        <v>0</v>
      </c>
      <c r="K3244" s="11"/>
      <c r="L3244" s="11"/>
      <c r="M3244" s="11"/>
    </row>
    <row r="3245" spans="1:13" x14ac:dyDescent="0.2">
      <c r="A3245" s="11"/>
      <c r="B3245" s="11"/>
      <c r="C3245" s="11"/>
      <c r="D3245" s="30"/>
      <c r="E3245" s="11"/>
      <c r="F3245" s="11"/>
      <c r="G3245" s="11"/>
      <c r="H3245" s="11"/>
      <c r="I3245" s="11"/>
      <c r="J3245" s="16" t="s">
        <v>1879</v>
      </c>
      <c r="K3245" s="17">
        <f>SUM(J3243:J3244)*1</f>
        <v>4</v>
      </c>
      <c r="L3245" s="15">
        <v>58.69</v>
      </c>
      <c r="M3245" s="17">
        <f>ROUND(K3245*L3245,2)</f>
        <v>234.76</v>
      </c>
    </row>
    <row r="3246" spans="1:13" ht="1" customHeight="1" x14ac:dyDescent="0.2">
      <c r="A3246" s="18"/>
      <c r="B3246" s="18"/>
      <c r="C3246" s="18"/>
      <c r="D3246" s="31"/>
      <c r="E3246" s="18"/>
      <c r="F3246" s="18"/>
      <c r="G3246" s="18"/>
      <c r="H3246" s="18"/>
      <c r="I3246" s="18"/>
      <c r="J3246" s="18"/>
      <c r="K3246" s="18"/>
      <c r="L3246" s="18"/>
      <c r="M3246" s="18"/>
    </row>
    <row r="3247" spans="1:13" x14ac:dyDescent="0.2">
      <c r="A3247" s="9" t="s">
        <v>1880</v>
      </c>
      <c r="B3247" s="10" t="s">
        <v>20</v>
      </c>
      <c r="C3247" s="10" t="s">
        <v>2</v>
      </c>
      <c r="D3247" s="13" t="s">
        <v>1881</v>
      </c>
      <c r="E3247" s="11"/>
      <c r="F3247" s="11"/>
      <c r="G3247" s="11"/>
      <c r="H3247" s="11"/>
      <c r="I3247" s="11"/>
      <c r="J3247" s="11"/>
      <c r="K3247" s="12">
        <f>K3251</f>
        <v>4</v>
      </c>
      <c r="L3247" s="12">
        <f>L3251</f>
        <v>39.33</v>
      </c>
      <c r="M3247" s="12">
        <f>M3251</f>
        <v>157.32</v>
      </c>
    </row>
    <row r="3248" spans="1:13" ht="72" x14ac:dyDescent="0.2">
      <c r="A3248" s="11"/>
      <c r="B3248" s="11"/>
      <c r="C3248" s="11"/>
      <c r="D3248" s="13" t="s">
        <v>1882</v>
      </c>
      <c r="E3248" s="11"/>
      <c r="F3248" s="11"/>
      <c r="G3248" s="11"/>
      <c r="H3248" s="11"/>
      <c r="I3248" s="11"/>
      <c r="J3248" s="11"/>
      <c r="K3248" s="11"/>
      <c r="L3248" s="11"/>
      <c r="M3248" s="11"/>
    </row>
    <row r="3249" spans="1:13" x14ac:dyDescent="0.2">
      <c r="A3249" s="11"/>
      <c r="B3249" s="11"/>
      <c r="C3249" s="11"/>
      <c r="D3249" s="30"/>
      <c r="E3249" s="10" t="s">
        <v>1735</v>
      </c>
      <c r="F3249" s="14">
        <v>4</v>
      </c>
      <c r="G3249" s="15">
        <v>0</v>
      </c>
      <c r="H3249" s="15">
        <v>0</v>
      </c>
      <c r="I3249" s="15">
        <v>0</v>
      </c>
      <c r="J3249" s="12">
        <f>OR(F3249&lt;&gt;0,G3249&lt;&gt;0,H3249&lt;&gt;0,I3249&lt;&gt;0)*(F3249 + (F3249 = 0))*(G3249 + (G3249 = 0))*(H3249 + (H3249 = 0))*(I3249 + (I3249 = 0))</f>
        <v>4</v>
      </c>
      <c r="K3249" s="11"/>
      <c r="L3249" s="11"/>
      <c r="M3249" s="11"/>
    </row>
    <row r="3250" spans="1:13" x14ac:dyDescent="0.2">
      <c r="A3250" s="11"/>
      <c r="B3250" s="11"/>
      <c r="C3250" s="11"/>
      <c r="D3250" s="30"/>
      <c r="E3250" s="10" t="s">
        <v>15</v>
      </c>
      <c r="F3250" s="14"/>
      <c r="G3250" s="15"/>
      <c r="H3250" s="15"/>
      <c r="I3250" s="15"/>
      <c r="J3250" s="12">
        <f>OR(F3250&lt;&gt;0,G3250&lt;&gt;0,H3250&lt;&gt;0,I3250&lt;&gt;0)*(F3250 + (F3250 = 0))*(G3250 + (G3250 = 0))*(H3250 + (H3250 = 0))*(I3250 + (I3250 = 0))</f>
        <v>0</v>
      </c>
      <c r="K3250" s="11"/>
      <c r="L3250" s="11"/>
      <c r="M3250" s="11"/>
    </row>
    <row r="3251" spans="1:13" x14ac:dyDescent="0.2">
      <c r="A3251" s="11"/>
      <c r="B3251" s="11"/>
      <c r="C3251" s="11"/>
      <c r="D3251" s="30"/>
      <c r="E3251" s="11"/>
      <c r="F3251" s="11"/>
      <c r="G3251" s="11"/>
      <c r="H3251" s="11"/>
      <c r="I3251" s="11"/>
      <c r="J3251" s="16" t="s">
        <v>1883</v>
      </c>
      <c r="K3251" s="17">
        <f>SUM(J3249:J3250)*1</f>
        <v>4</v>
      </c>
      <c r="L3251" s="15">
        <v>39.33</v>
      </c>
      <c r="M3251" s="17">
        <f>ROUND(K3251*L3251,2)</f>
        <v>157.32</v>
      </c>
    </row>
    <row r="3252" spans="1:13" ht="1" customHeight="1" x14ac:dyDescent="0.2">
      <c r="A3252" s="18"/>
      <c r="B3252" s="18"/>
      <c r="C3252" s="18"/>
      <c r="D3252" s="31"/>
      <c r="E3252" s="18"/>
      <c r="F3252" s="18"/>
      <c r="G3252" s="18"/>
      <c r="H3252" s="18"/>
      <c r="I3252" s="18"/>
      <c r="J3252" s="18"/>
      <c r="K3252" s="18"/>
      <c r="L3252" s="18"/>
      <c r="M3252" s="18"/>
    </row>
    <row r="3253" spans="1:13" x14ac:dyDescent="0.2">
      <c r="A3253" s="9" t="s">
        <v>1914</v>
      </c>
      <c r="B3253" s="10" t="s">
        <v>20</v>
      </c>
      <c r="C3253" s="10" t="s">
        <v>2</v>
      </c>
      <c r="D3253" s="13" t="s">
        <v>1915</v>
      </c>
      <c r="E3253" s="11"/>
      <c r="F3253" s="11"/>
      <c r="G3253" s="11"/>
      <c r="H3253" s="11"/>
      <c r="I3253" s="11"/>
      <c r="J3253" s="11"/>
      <c r="K3253" s="12">
        <f>K3257</f>
        <v>7</v>
      </c>
      <c r="L3253" s="12">
        <f>L3257</f>
        <v>562.99</v>
      </c>
      <c r="M3253" s="12">
        <f>M3257</f>
        <v>3940.93</v>
      </c>
    </row>
    <row r="3254" spans="1:13" ht="144" x14ac:dyDescent="0.2">
      <c r="A3254" s="11"/>
      <c r="B3254" s="11"/>
      <c r="C3254" s="11"/>
      <c r="D3254" s="13" t="s">
        <v>1916</v>
      </c>
      <c r="E3254" s="11"/>
      <c r="F3254" s="11"/>
      <c r="G3254" s="11"/>
      <c r="H3254" s="11"/>
      <c r="I3254" s="11"/>
      <c r="J3254" s="11"/>
      <c r="K3254" s="11"/>
      <c r="L3254" s="11"/>
      <c r="M3254" s="11"/>
    </row>
    <row r="3255" spans="1:13" x14ac:dyDescent="0.2">
      <c r="A3255" s="11"/>
      <c r="B3255" s="11"/>
      <c r="C3255" s="11"/>
      <c r="D3255" s="30"/>
      <c r="E3255" s="10" t="s">
        <v>1735</v>
      </c>
      <c r="F3255" s="14">
        <v>7</v>
      </c>
      <c r="G3255" s="15">
        <v>0</v>
      </c>
      <c r="H3255" s="15">
        <v>0</v>
      </c>
      <c r="I3255" s="15">
        <v>0</v>
      </c>
      <c r="J3255" s="12">
        <f>OR(F3255&lt;&gt;0,G3255&lt;&gt;0,H3255&lt;&gt;0,I3255&lt;&gt;0)*(F3255 + (F3255 = 0))*(G3255 + (G3255 = 0))*(H3255 + (H3255 = 0))*(I3255 + (I3255 = 0))</f>
        <v>7</v>
      </c>
      <c r="K3255" s="11"/>
      <c r="L3255" s="11"/>
      <c r="M3255" s="11"/>
    </row>
    <row r="3256" spans="1:13" x14ac:dyDescent="0.2">
      <c r="A3256" s="11"/>
      <c r="B3256" s="11"/>
      <c r="C3256" s="11"/>
      <c r="D3256" s="30"/>
      <c r="E3256" s="10" t="s">
        <v>15</v>
      </c>
      <c r="F3256" s="14"/>
      <c r="G3256" s="15"/>
      <c r="H3256" s="15"/>
      <c r="I3256" s="15"/>
      <c r="J3256" s="12">
        <f>OR(F3256&lt;&gt;0,G3256&lt;&gt;0,H3256&lt;&gt;0,I3256&lt;&gt;0)*(F3256 + (F3256 = 0))*(G3256 + (G3256 = 0))*(H3256 + (H3256 = 0))*(I3256 + (I3256 = 0))</f>
        <v>0</v>
      </c>
      <c r="K3256" s="11"/>
      <c r="L3256" s="11"/>
      <c r="M3256" s="11"/>
    </row>
    <row r="3257" spans="1:13" x14ac:dyDescent="0.2">
      <c r="A3257" s="11"/>
      <c r="B3257" s="11"/>
      <c r="C3257" s="11"/>
      <c r="D3257" s="30"/>
      <c r="E3257" s="11"/>
      <c r="F3257" s="11"/>
      <c r="G3257" s="11"/>
      <c r="H3257" s="11"/>
      <c r="I3257" s="11"/>
      <c r="J3257" s="16" t="s">
        <v>1917</v>
      </c>
      <c r="K3257" s="17">
        <f>SUM(J3255:J3256)*1</f>
        <v>7</v>
      </c>
      <c r="L3257" s="15">
        <v>562.99</v>
      </c>
      <c r="M3257" s="17">
        <f>ROUND(K3257*L3257,2)</f>
        <v>3940.93</v>
      </c>
    </row>
    <row r="3258" spans="1:13" ht="1" customHeight="1" x14ac:dyDescent="0.2">
      <c r="A3258" s="18"/>
      <c r="B3258" s="18"/>
      <c r="C3258" s="18"/>
      <c r="D3258" s="31"/>
      <c r="E3258" s="18"/>
      <c r="F3258" s="18"/>
      <c r="G3258" s="18"/>
      <c r="H3258" s="18"/>
      <c r="I3258" s="18"/>
      <c r="J3258" s="18"/>
      <c r="K3258" s="18"/>
      <c r="L3258" s="18"/>
      <c r="M3258" s="18"/>
    </row>
    <row r="3259" spans="1:13" x14ac:dyDescent="0.2">
      <c r="A3259" s="9" t="s">
        <v>1918</v>
      </c>
      <c r="B3259" s="10" t="s">
        <v>20</v>
      </c>
      <c r="C3259" s="10" t="s">
        <v>2</v>
      </c>
      <c r="D3259" s="13" t="s">
        <v>1919</v>
      </c>
      <c r="E3259" s="11"/>
      <c r="F3259" s="11"/>
      <c r="G3259" s="11"/>
      <c r="H3259" s="11"/>
      <c r="I3259" s="11"/>
      <c r="J3259" s="11"/>
      <c r="K3259" s="12">
        <f>K3263</f>
        <v>7</v>
      </c>
      <c r="L3259" s="12">
        <f>L3263</f>
        <v>34.49</v>
      </c>
      <c r="M3259" s="12">
        <f>M3263</f>
        <v>241.43</v>
      </c>
    </row>
    <row r="3260" spans="1:13" ht="84" x14ac:dyDescent="0.2">
      <c r="A3260" s="11"/>
      <c r="B3260" s="11"/>
      <c r="C3260" s="11"/>
      <c r="D3260" s="13" t="s">
        <v>1920</v>
      </c>
      <c r="E3260" s="11"/>
      <c r="F3260" s="11"/>
      <c r="G3260" s="11"/>
      <c r="H3260" s="11"/>
      <c r="I3260" s="11"/>
      <c r="J3260" s="11"/>
      <c r="K3260" s="11"/>
      <c r="L3260" s="11"/>
      <c r="M3260" s="11"/>
    </row>
    <row r="3261" spans="1:13" x14ac:dyDescent="0.2">
      <c r="A3261" s="11"/>
      <c r="B3261" s="11"/>
      <c r="C3261" s="11"/>
      <c r="D3261" s="30"/>
      <c r="E3261" s="10" t="s">
        <v>1734</v>
      </c>
      <c r="F3261" s="14">
        <v>7</v>
      </c>
      <c r="G3261" s="15">
        <v>0</v>
      </c>
      <c r="H3261" s="15">
        <v>0</v>
      </c>
      <c r="I3261" s="15">
        <v>0</v>
      </c>
      <c r="J3261" s="12">
        <f>OR(F3261&lt;&gt;0,G3261&lt;&gt;0,H3261&lt;&gt;0,I3261&lt;&gt;0)*(F3261 + (F3261 = 0))*(G3261 + (G3261 = 0))*(H3261 + (H3261 = 0))*(I3261 + (I3261 = 0))</f>
        <v>7</v>
      </c>
      <c r="K3261" s="11"/>
      <c r="L3261" s="11"/>
      <c r="M3261" s="11"/>
    </row>
    <row r="3262" spans="1:13" x14ac:dyDescent="0.2">
      <c r="A3262" s="11"/>
      <c r="B3262" s="11"/>
      <c r="C3262" s="11"/>
      <c r="D3262" s="30"/>
      <c r="E3262" s="10" t="s">
        <v>15</v>
      </c>
      <c r="F3262" s="14"/>
      <c r="G3262" s="15"/>
      <c r="H3262" s="15"/>
      <c r="I3262" s="15"/>
      <c r="J3262" s="12">
        <f>OR(F3262&lt;&gt;0,G3262&lt;&gt;0,H3262&lt;&gt;0,I3262&lt;&gt;0)*(F3262 + (F3262 = 0))*(G3262 + (G3262 = 0))*(H3262 + (H3262 = 0))*(I3262 + (I3262 = 0))</f>
        <v>0</v>
      </c>
      <c r="K3262" s="11"/>
      <c r="L3262" s="11"/>
      <c r="M3262" s="11"/>
    </row>
    <row r="3263" spans="1:13" x14ac:dyDescent="0.2">
      <c r="A3263" s="11"/>
      <c r="B3263" s="11"/>
      <c r="C3263" s="11"/>
      <c r="D3263" s="30"/>
      <c r="E3263" s="11"/>
      <c r="F3263" s="11"/>
      <c r="G3263" s="11"/>
      <c r="H3263" s="11"/>
      <c r="I3263" s="11"/>
      <c r="J3263" s="16" t="s">
        <v>1921</v>
      </c>
      <c r="K3263" s="17">
        <f>SUM(J3261:J3262)*1</f>
        <v>7</v>
      </c>
      <c r="L3263" s="15">
        <v>34.49</v>
      </c>
      <c r="M3263" s="17">
        <f>ROUND(K3263*L3263,2)</f>
        <v>241.43</v>
      </c>
    </row>
    <row r="3264" spans="1:13" ht="1" customHeight="1" x14ac:dyDescent="0.2">
      <c r="A3264" s="18"/>
      <c r="B3264" s="18"/>
      <c r="C3264" s="18"/>
      <c r="D3264" s="31"/>
      <c r="E3264" s="18"/>
      <c r="F3264" s="18"/>
      <c r="G3264" s="18"/>
      <c r="H3264" s="18"/>
      <c r="I3264" s="18"/>
      <c r="J3264" s="18"/>
      <c r="K3264" s="18"/>
      <c r="L3264" s="18"/>
      <c r="M3264" s="18"/>
    </row>
    <row r="3265" spans="1:13" x14ac:dyDescent="0.2">
      <c r="A3265" s="9" t="s">
        <v>1922</v>
      </c>
      <c r="B3265" s="10" t="s">
        <v>20</v>
      </c>
      <c r="C3265" s="10" t="s">
        <v>2</v>
      </c>
      <c r="D3265" s="13" t="s">
        <v>1923</v>
      </c>
      <c r="E3265" s="11"/>
      <c r="F3265" s="11"/>
      <c r="G3265" s="11"/>
      <c r="H3265" s="11"/>
      <c r="I3265" s="11"/>
      <c r="J3265" s="11"/>
      <c r="K3265" s="12">
        <f>K3269</f>
        <v>7</v>
      </c>
      <c r="L3265" s="12">
        <f>L3269</f>
        <v>33.880000000000003</v>
      </c>
      <c r="M3265" s="12">
        <f>M3269</f>
        <v>237.16</v>
      </c>
    </row>
    <row r="3266" spans="1:13" ht="84" x14ac:dyDescent="0.2">
      <c r="A3266" s="11"/>
      <c r="B3266" s="11"/>
      <c r="C3266" s="11"/>
      <c r="D3266" s="13" t="s">
        <v>1924</v>
      </c>
      <c r="E3266" s="11"/>
      <c r="F3266" s="11"/>
      <c r="G3266" s="11"/>
      <c r="H3266" s="11"/>
      <c r="I3266" s="11"/>
      <c r="J3266" s="11"/>
      <c r="K3266" s="11"/>
      <c r="L3266" s="11"/>
      <c r="M3266" s="11"/>
    </row>
    <row r="3267" spans="1:13" x14ac:dyDescent="0.2">
      <c r="A3267" s="11"/>
      <c r="B3267" s="11"/>
      <c r="C3267" s="11"/>
      <c r="D3267" s="30"/>
      <c r="E3267" s="10" t="s">
        <v>1735</v>
      </c>
      <c r="F3267" s="14">
        <v>7</v>
      </c>
      <c r="G3267" s="15">
        <v>0</v>
      </c>
      <c r="H3267" s="15">
        <v>0</v>
      </c>
      <c r="I3267" s="15">
        <v>0</v>
      </c>
      <c r="J3267" s="12">
        <f>OR(F3267&lt;&gt;0,G3267&lt;&gt;0,H3267&lt;&gt;0,I3267&lt;&gt;0)*(F3267 + (F3267 = 0))*(G3267 + (G3267 = 0))*(H3267 + (H3267 = 0))*(I3267 + (I3267 = 0))</f>
        <v>7</v>
      </c>
      <c r="K3267" s="11"/>
      <c r="L3267" s="11"/>
      <c r="M3267" s="11"/>
    </row>
    <row r="3268" spans="1:13" x14ac:dyDescent="0.2">
      <c r="A3268" s="11"/>
      <c r="B3268" s="11"/>
      <c r="C3268" s="11"/>
      <c r="D3268" s="30"/>
      <c r="E3268" s="10" t="s">
        <v>15</v>
      </c>
      <c r="F3268" s="14"/>
      <c r="G3268" s="15"/>
      <c r="H3268" s="15"/>
      <c r="I3268" s="15"/>
      <c r="J3268" s="12">
        <f>OR(F3268&lt;&gt;0,G3268&lt;&gt;0,H3268&lt;&gt;0,I3268&lt;&gt;0)*(F3268 + (F3268 = 0))*(G3268 + (G3268 = 0))*(H3268 + (H3268 = 0))*(I3268 + (I3268 = 0))</f>
        <v>0</v>
      </c>
      <c r="K3268" s="11"/>
      <c r="L3268" s="11"/>
      <c r="M3268" s="11"/>
    </row>
    <row r="3269" spans="1:13" x14ac:dyDescent="0.2">
      <c r="A3269" s="11"/>
      <c r="B3269" s="11"/>
      <c r="C3269" s="11"/>
      <c r="D3269" s="30"/>
      <c r="E3269" s="11"/>
      <c r="F3269" s="11"/>
      <c r="G3269" s="11"/>
      <c r="H3269" s="11"/>
      <c r="I3269" s="11"/>
      <c r="J3269" s="16" t="s">
        <v>1925</v>
      </c>
      <c r="K3269" s="17">
        <f>SUM(J3267:J3268)*1</f>
        <v>7</v>
      </c>
      <c r="L3269" s="15">
        <v>33.880000000000003</v>
      </c>
      <c r="M3269" s="17">
        <f>ROUND(K3269*L3269,2)</f>
        <v>237.16</v>
      </c>
    </row>
    <row r="3270" spans="1:13" ht="1" customHeight="1" x14ac:dyDescent="0.2">
      <c r="A3270" s="18"/>
      <c r="B3270" s="18"/>
      <c r="C3270" s="18"/>
      <c r="D3270" s="31"/>
      <c r="E3270" s="18"/>
      <c r="F3270" s="18"/>
      <c r="G3270" s="18"/>
      <c r="H3270" s="18"/>
      <c r="I3270" s="18"/>
      <c r="J3270" s="18"/>
      <c r="K3270" s="18"/>
      <c r="L3270" s="18"/>
      <c r="M3270" s="18"/>
    </row>
    <row r="3271" spans="1:13" x14ac:dyDescent="0.2">
      <c r="A3271" s="9" t="s">
        <v>1884</v>
      </c>
      <c r="B3271" s="10" t="s">
        <v>20</v>
      </c>
      <c r="C3271" s="10" t="s">
        <v>2</v>
      </c>
      <c r="D3271" s="13" t="s">
        <v>1885</v>
      </c>
      <c r="E3271" s="11"/>
      <c r="F3271" s="11"/>
      <c r="G3271" s="11"/>
      <c r="H3271" s="11"/>
      <c r="I3271" s="11"/>
      <c r="J3271" s="11"/>
      <c r="K3271" s="12">
        <f>K3275</f>
        <v>3</v>
      </c>
      <c r="L3271" s="12">
        <f>L3275</f>
        <v>56.69</v>
      </c>
      <c r="M3271" s="12">
        <f>M3275</f>
        <v>170.07</v>
      </c>
    </row>
    <row r="3272" spans="1:13" ht="84" x14ac:dyDescent="0.2">
      <c r="A3272" s="11"/>
      <c r="B3272" s="11"/>
      <c r="C3272" s="11"/>
      <c r="D3272" s="13" t="s">
        <v>1886</v>
      </c>
      <c r="E3272" s="11"/>
      <c r="F3272" s="11"/>
      <c r="G3272" s="11"/>
      <c r="H3272" s="11"/>
      <c r="I3272" s="11"/>
      <c r="J3272" s="11"/>
      <c r="K3272" s="11"/>
      <c r="L3272" s="11"/>
      <c r="M3272" s="11"/>
    </row>
    <row r="3273" spans="1:13" x14ac:dyDescent="0.2">
      <c r="A3273" s="11"/>
      <c r="B3273" s="11"/>
      <c r="C3273" s="11"/>
      <c r="D3273" s="30"/>
      <c r="E3273" s="10" t="s">
        <v>1735</v>
      </c>
      <c r="F3273" s="14">
        <v>3</v>
      </c>
      <c r="G3273" s="15">
        <v>0</v>
      </c>
      <c r="H3273" s="15">
        <v>0</v>
      </c>
      <c r="I3273" s="15">
        <v>0</v>
      </c>
      <c r="J3273" s="12">
        <f>OR(F3273&lt;&gt;0,G3273&lt;&gt;0,H3273&lt;&gt;0,I3273&lt;&gt;0)*(F3273 + (F3273 = 0))*(G3273 + (G3273 = 0))*(H3273 + (H3273 = 0))*(I3273 + (I3273 = 0))</f>
        <v>3</v>
      </c>
      <c r="K3273" s="11"/>
      <c r="L3273" s="11"/>
      <c r="M3273" s="11"/>
    </row>
    <row r="3274" spans="1:13" x14ac:dyDescent="0.2">
      <c r="A3274" s="11"/>
      <c r="B3274" s="11"/>
      <c r="C3274" s="11"/>
      <c r="D3274" s="30"/>
      <c r="E3274" s="10" t="s">
        <v>15</v>
      </c>
      <c r="F3274" s="14"/>
      <c r="G3274" s="15"/>
      <c r="H3274" s="15"/>
      <c r="I3274" s="15"/>
      <c r="J3274" s="12">
        <f>OR(F3274&lt;&gt;0,G3274&lt;&gt;0,H3274&lt;&gt;0,I3274&lt;&gt;0)*(F3274 + (F3274 = 0))*(G3274 + (G3274 = 0))*(H3274 + (H3274 = 0))*(I3274 + (I3274 = 0))</f>
        <v>0</v>
      </c>
      <c r="K3274" s="11"/>
      <c r="L3274" s="11"/>
      <c r="M3274" s="11"/>
    </row>
    <row r="3275" spans="1:13" x14ac:dyDescent="0.2">
      <c r="A3275" s="11"/>
      <c r="B3275" s="11"/>
      <c r="C3275" s="11"/>
      <c r="D3275" s="30"/>
      <c r="E3275" s="11"/>
      <c r="F3275" s="11"/>
      <c r="G3275" s="11"/>
      <c r="H3275" s="11"/>
      <c r="I3275" s="11"/>
      <c r="J3275" s="16" t="s">
        <v>1887</v>
      </c>
      <c r="K3275" s="17">
        <f>SUM(J3273:J3274)*1</f>
        <v>3</v>
      </c>
      <c r="L3275" s="15">
        <v>56.69</v>
      </c>
      <c r="M3275" s="17">
        <f>ROUND(K3275*L3275,2)</f>
        <v>170.07</v>
      </c>
    </row>
    <row r="3276" spans="1:13" ht="1" customHeight="1" x14ac:dyDescent="0.2">
      <c r="A3276" s="18"/>
      <c r="B3276" s="18"/>
      <c r="C3276" s="18"/>
      <c r="D3276" s="31"/>
      <c r="E3276" s="18"/>
      <c r="F3276" s="18"/>
      <c r="G3276" s="18"/>
      <c r="H3276" s="18"/>
      <c r="I3276" s="18"/>
      <c r="J3276" s="18"/>
      <c r="K3276" s="18"/>
      <c r="L3276" s="18"/>
      <c r="M3276" s="18"/>
    </row>
    <row r="3277" spans="1:13" x14ac:dyDescent="0.2">
      <c r="A3277" s="9" t="s">
        <v>1926</v>
      </c>
      <c r="B3277" s="10" t="s">
        <v>20</v>
      </c>
      <c r="C3277" s="10" t="s">
        <v>2</v>
      </c>
      <c r="D3277" s="13" t="s">
        <v>1927</v>
      </c>
      <c r="E3277" s="11"/>
      <c r="F3277" s="11"/>
      <c r="G3277" s="11"/>
      <c r="H3277" s="11"/>
      <c r="I3277" s="11"/>
      <c r="J3277" s="11"/>
      <c r="K3277" s="12">
        <f>K3281</f>
        <v>3</v>
      </c>
      <c r="L3277" s="12">
        <f>L3281</f>
        <v>96.8</v>
      </c>
      <c r="M3277" s="12">
        <f>M3281</f>
        <v>290.39999999999998</v>
      </c>
    </row>
    <row r="3278" spans="1:13" ht="84" x14ac:dyDescent="0.2">
      <c r="A3278" s="11"/>
      <c r="B3278" s="11"/>
      <c r="C3278" s="11"/>
      <c r="D3278" s="13" t="s">
        <v>1928</v>
      </c>
      <c r="E3278" s="11"/>
      <c r="F3278" s="11"/>
      <c r="G3278" s="11"/>
      <c r="H3278" s="11"/>
      <c r="I3278" s="11"/>
      <c r="J3278" s="11"/>
      <c r="K3278" s="11"/>
      <c r="L3278" s="11"/>
      <c r="M3278" s="11"/>
    </row>
    <row r="3279" spans="1:13" x14ac:dyDescent="0.2">
      <c r="A3279" s="11"/>
      <c r="B3279" s="11"/>
      <c r="C3279" s="11"/>
      <c r="D3279" s="30"/>
      <c r="E3279" s="10" t="s">
        <v>1735</v>
      </c>
      <c r="F3279" s="14">
        <v>3</v>
      </c>
      <c r="G3279" s="15">
        <v>0</v>
      </c>
      <c r="H3279" s="15">
        <v>0</v>
      </c>
      <c r="I3279" s="15">
        <v>0</v>
      </c>
      <c r="J3279" s="12">
        <f>OR(F3279&lt;&gt;0,G3279&lt;&gt;0,H3279&lt;&gt;0,I3279&lt;&gt;0)*(F3279 + (F3279 = 0))*(G3279 + (G3279 = 0))*(H3279 + (H3279 = 0))*(I3279 + (I3279 = 0))</f>
        <v>3</v>
      </c>
      <c r="K3279" s="11"/>
      <c r="L3279" s="11"/>
      <c r="M3279" s="11"/>
    </row>
    <row r="3280" spans="1:13" x14ac:dyDescent="0.2">
      <c r="A3280" s="11"/>
      <c r="B3280" s="11"/>
      <c r="C3280" s="11"/>
      <c r="D3280" s="30"/>
      <c r="E3280" s="10" t="s">
        <v>15</v>
      </c>
      <c r="F3280" s="14"/>
      <c r="G3280" s="15"/>
      <c r="H3280" s="15"/>
      <c r="I3280" s="15"/>
      <c r="J3280" s="12">
        <f>OR(F3280&lt;&gt;0,G3280&lt;&gt;0,H3280&lt;&gt;0,I3280&lt;&gt;0)*(F3280 + (F3280 = 0))*(G3280 + (G3280 = 0))*(H3280 + (H3280 = 0))*(I3280 + (I3280 = 0))</f>
        <v>0</v>
      </c>
      <c r="K3280" s="11"/>
      <c r="L3280" s="11"/>
      <c r="M3280" s="11"/>
    </row>
    <row r="3281" spans="1:13" x14ac:dyDescent="0.2">
      <c r="A3281" s="11"/>
      <c r="B3281" s="11"/>
      <c r="C3281" s="11"/>
      <c r="D3281" s="30"/>
      <c r="E3281" s="11"/>
      <c r="F3281" s="11"/>
      <c r="G3281" s="11"/>
      <c r="H3281" s="11"/>
      <c r="I3281" s="11"/>
      <c r="J3281" s="16" t="s">
        <v>1929</v>
      </c>
      <c r="K3281" s="17">
        <f>SUM(J3279:J3280)*1</f>
        <v>3</v>
      </c>
      <c r="L3281" s="15">
        <v>96.8</v>
      </c>
      <c r="M3281" s="17">
        <f>ROUND(K3281*L3281,2)</f>
        <v>290.39999999999998</v>
      </c>
    </row>
    <row r="3282" spans="1:13" ht="1" customHeight="1" x14ac:dyDescent="0.2">
      <c r="A3282" s="18"/>
      <c r="B3282" s="18"/>
      <c r="C3282" s="18"/>
      <c r="D3282" s="31"/>
      <c r="E3282" s="18"/>
      <c r="F3282" s="18"/>
      <c r="G3282" s="18"/>
      <c r="H3282" s="18"/>
      <c r="I3282" s="18"/>
      <c r="J3282" s="18"/>
      <c r="K3282" s="18"/>
      <c r="L3282" s="18"/>
      <c r="M3282" s="18"/>
    </row>
    <row r="3283" spans="1:13" x14ac:dyDescent="0.2">
      <c r="A3283" s="9" t="s">
        <v>1872</v>
      </c>
      <c r="B3283" s="10" t="s">
        <v>20</v>
      </c>
      <c r="C3283" s="10" t="s">
        <v>2</v>
      </c>
      <c r="D3283" s="13" t="s">
        <v>1873</v>
      </c>
      <c r="E3283" s="11"/>
      <c r="F3283" s="11"/>
      <c r="G3283" s="11"/>
      <c r="H3283" s="11"/>
      <c r="I3283" s="11"/>
      <c r="J3283" s="11"/>
      <c r="K3283" s="12">
        <f>K3287</f>
        <v>2</v>
      </c>
      <c r="L3283" s="12">
        <f>L3287</f>
        <v>102.85</v>
      </c>
      <c r="M3283" s="12">
        <f>M3287</f>
        <v>205.7</v>
      </c>
    </row>
    <row r="3284" spans="1:13" ht="84" x14ac:dyDescent="0.2">
      <c r="A3284" s="11"/>
      <c r="B3284" s="11"/>
      <c r="C3284" s="11"/>
      <c r="D3284" s="13" t="s">
        <v>1874</v>
      </c>
      <c r="E3284" s="11"/>
      <c r="F3284" s="11"/>
      <c r="G3284" s="11"/>
      <c r="H3284" s="11"/>
      <c r="I3284" s="11"/>
      <c r="J3284" s="11"/>
      <c r="K3284" s="11"/>
      <c r="L3284" s="11"/>
      <c r="M3284" s="11"/>
    </row>
    <row r="3285" spans="1:13" x14ac:dyDescent="0.2">
      <c r="A3285" s="11"/>
      <c r="B3285" s="11"/>
      <c r="C3285" s="11"/>
      <c r="D3285" s="30"/>
      <c r="E3285" s="10" t="s">
        <v>1734</v>
      </c>
      <c r="F3285" s="14">
        <v>2</v>
      </c>
      <c r="G3285" s="15">
        <v>0</v>
      </c>
      <c r="H3285" s="15">
        <v>0</v>
      </c>
      <c r="I3285" s="15">
        <v>0</v>
      </c>
      <c r="J3285" s="12">
        <f>OR(F3285&lt;&gt;0,G3285&lt;&gt;0,H3285&lt;&gt;0,I3285&lt;&gt;0)*(F3285 + (F3285 = 0))*(G3285 + (G3285 = 0))*(H3285 + (H3285 = 0))*(I3285 + (I3285 = 0))</f>
        <v>2</v>
      </c>
      <c r="K3285" s="11"/>
      <c r="L3285" s="11"/>
      <c r="M3285" s="11"/>
    </row>
    <row r="3286" spans="1:13" x14ac:dyDescent="0.2">
      <c r="A3286" s="11"/>
      <c r="B3286" s="11"/>
      <c r="C3286" s="11"/>
      <c r="D3286" s="30"/>
      <c r="E3286" s="10" t="s">
        <v>15</v>
      </c>
      <c r="F3286" s="14"/>
      <c r="G3286" s="15"/>
      <c r="H3286" s="15"/>
      <c r="I3286" s="15"/>
      <c r="J3286" s="12">
        <f>OR(F3286&lt;&gt;0,G3286&lt;&gt;0,H3286&lt;&gt;0,I3286&lt;&gt;0)*(F3286 + (F3286 = 0))*(G3286 + (G3286 = 0))*(H3286 + (H3286 = 0))*(I3286 + (I3286 = 0))</f>
        <v>0</v>
      </c>
      <c r="K3286" s="11"/>
      <c r="L3286" s="11"/>
      <c r="M3286" s="11"/>
    </row>
    <row r="3287" spans="1:13" x14ac:dyDescent="0.2">
      <c r="A3287" s="11"/>
      <c r="B3287" s="11"/>
      <c r="C3287" s="11"/>
      <c r="D3287" s="30"/>
      <c r="E3287" s="11"/>
      <c r="F3287" s="11"/>
      <c r="G3287" s="11"/>
      <c r="H3287" s="11"/>
      <c r="I3287" s="11"/>
      <c r="J3287" s="16" t="s">
        <v>1875</v>
      </c>
      <c r="K3287" s="17">
        <f>SUM(J3285:J3286)*1</f>
        <v>2</v>
      </c>
      <c r="L3287" s="15">
        <v>102.85</v>
      </c>
      <c r="M3287" s="17">
        <f>ROUND(K3287*L3287,2)</f>
        <v>205.7</v>
      </c>
    </row>
    <row r="3288" spans="1:13" ht="1" customHeight="1" x14ac:dyDescent="0.2">
      <c r="A3288" s="18"/>
      <c r="B3288" s="18"/>
      <c r="C3288" s="18"/>
      <c r="D3288" s="31"/>
      <c r="E3288" s="18"/>
      <c r="F3288" s="18"/>
      <c r="G3288" s="18"/>
      <c r="H3288" s="18"/>
      <c r="I3288" s="18"/>
      <c r="J3288" s="18"/>
      <c r="K3288" s="18"/>
      <c r="L3288" s="18"/>
      <c r="M3288" s="18"/>
    </row>
    <row r="3289" spans="1:13" x14ac:dyDescent="0.2">
      <c r="A3289" s="9" t="s">
        <v>1937</v>
      </c>
      <c r="B3289" s="10" t="s">
        <v>20</v>
      </c>
      <c r="C3289" s="10" t="s">
        <v>2</v>
      </c>
      <c r="D3289" s="13" t="s">
        <v>1938</v>
      </c>
      <c r="E3289" s="11"/>
      <c r="F3289" s="11"/>
      <c r="G3289" s="11"/>
      <c r="H3289" s="11"/>
      <c r="I3289" s="11"/>
      <c r="J3289" s="11"/>
      <c r="K3289" s="12">
        <f>K3293</f>
        <v>2</v>
      </c>
      <c r="L3289" s="12">
        <f>L3293</f>
        <v>556.6</v>
      </c>
      <c r="M3289" s="12">
        <f>M3293</f>
        <v>1113.2</v>
      </c>
    </row>
    <row r="3290" spans="1:13" ht="132" x14ac:dyDescent="0.2">
      <c r="A3290" s="11"/>
      <c r="B3290" s="11"/>
      <c r="C3290" s="11"/>
      <c r="D3290" s="13" t="s">
        <v>1939</v>
      </c>
      <c r="E3290" s="11"/>
      <c r="F3290" s="11"/>
      <c r="G3290" s="11"/>
      <c r="H3290" s="11"/>
      <c r="I3290" s="11"/>
      <c r="J3290" s="11"/>
      <c r="K3290" s="11"/>
      <c r="L3290" s="11"/>
      <c r="M3290" s="11"/>
    </row>
    <row r="3291" spans="1:13" x14ac:dyDescent="0.2">
      <c r="A3291" s="11"/>
      <c r="B3291" s="11"/>
      <c r="C3291" s="11"/>
      <c r="D3291" s="30"/>
      <c r="E3291" s="10" t="s">
        <v>1936</v>
      </c>
      <c r="F3291" s="14">
        <v>2</v>
      </c>
      <c r="G3291" s="15">
        <v>0</v>
      </c>
      <c r="H3291" s="15">
        <v>0</v>
      </c>
      <c r="I3291" s="15">
        <v>0</v>
      </c>
      <c r="J3291" s="12">
        <f>OR(F3291&lt;&gt;0,G3291&lt;&gt;0,H3291&lt;&gt;0,I3291&lt;&gt;0)*(F3291 + (F3291 = 0))*(G3291 + (G3291 = 0))*(H3291 + (H3291 = 0))*(I3291 + (I3291 = 0))</f>
        <v>2</v>
      </c>
      <c r="K3291" s="11"/>
      <c r="L3291" s="11"/>
      <c r="M3291" s="11"/>
    </row>
    <row r="3292" spans="1:13" x14ac:dyDescent="0.2">
      <c r="A3292" s="11"/>
      <c r="B3292" s="11"/>
      <c r="C3292" s="11"/>
      <c r="D3292" s="30"/>
      <c r="E3292" s="10" t="s">
        <v>15</v>
      </c>
      <c r="F3292" s="14"/>
      <c r="G3292" s="15"/>
      <c r="H3292" s="15"/>
      <c r="I3292" s="15"/>
      <c r="J3292" s="12">
        <f>OR(F3292&lt;&gt;0,G3292&lt;&gt;0,H3292&lt;&gt;0,I3292&lt;&gt;0)*(F3292 + (F3292 = 0))*(G3292 + (G3292 = 0))*(H3292 + (H3292 = 0))*(I3292 + (I3292 = 0))</f>
        <v>0</v>
      </c>
      <c r="K3292" s="11"/>
      <c r="L3292" s="11"/>
      <c r="M3292" s="11"/>
    </row>
    <row r="3293" spans="1:13" x14ac:dyDescent="0.2">
      <c r="A3293" s="11"/>
      <c r="B3293" s="11"/>
      <c r="C3293" s="11"/>
      <c r="D3293" s="30"/>
      <c r="E3293" s="11"/>
      <c r="F3293" s="11"/>
      <c r="G3293" s="11"/>
      <c r="H3293" s="11"/>
      <c r="I3293" s="11"/>
      <c r="J3293" s="16" t="s">
        <v>1940</v>
      </c>
      <c r="K3293" s="17">
        <f>SUM(J3291:J3292)*1</f>
        <v>2</v>
      </c>
      <c r="L3293" s="15">
        <v>556.6</v>
      </c>
      <c r="M3293" s="17">
        <f>ROUND(K3293*L3293,2)</f>
        <v>1113.2</v>
      </c>
    </row>
    <row r="3294" spans="1:13" ht="1" customHeight="1" x14ac:dyDescent="0.2">
      <c r="A3294" s="18"/>
      <c r="B3294" s="18"/>
      <c r="C3294" s="18"/>
      <c r="D3294" s="31"/>
      <c r="E3294" s="18"/>
      <c r="F3294" s="18"/>
      <c r="G3294" s="18"/>
      <c r="H3294" s="18"/>
      <c r="I3294" s="18"/>
      <c r="J3294" s="18"/>
      <c r="K3294" s="18"/>
      <c r="L3294" s="18"/>
      <c r="M3294" s="18"/>
    </row>
    <row r="3295" spans="1:13" x14ac:dyDescent="0.2">
      <c r="A3295" s="9" t="s">
        <v>1941</v>
      </c>
      <c r="B3295" s="10" t="s">
        <v>20</v>
      </c>
      <c r="C3295" s="10" t="s">
        <v>2</v>
      </c>
      <c r="D3295" s="13" t="s">
        <v>1942</v>
      </c>
      <c r="E3295" s="11"/>
      <c r="F3295" s="11"/>
      <c r="G3295" s="11"/>
      <c r="H3295" s="11"/>
      <c r="I3295" s="11"/>
      <c r="J3295" s="11"/>
      <c r="K3295" s="12">
        <f>K3299</f>
        <v>2</v>
      </c>
      <c r="L3295" s="12">
        <f>L3299</f>
        <v>405.35</v>
      </c>
      <c r="M3295" s="12">
        <f>M3299</f>
        <v>810.7</v>
      </c>
    </row>
    <row r="3296" spans="1:13" ht="120" x14ac:dyDescent="0.2">
      <c r="A3296" s="11"/>
      <c r="B3296" s="11"/>
      <c r="C3296" s="11"/>
      <c r="D3296" s="13" t="s">
        <v>1943</v>
      </c>
      <c r="E3296" s="11"/>
      <c r="F3296" s="11"/>
      <c r="G3296" s="11"/>
      <c r="H3296" s="11"/>
      <c r="I3296" s="11"/>
      <c r="J3296" s="11"/>
      <c r="K3296" s="11"/>
      <c r="L3296" s="11"/>
      <c r="M3296" s="11"/>
    </row>
    <row r="3297" spans="1:13" x14ac:dyDescent="0.2">
      <c r="A3297" s="11"/>
      <c r="B3297" s="11"/>
      <c r="C3297" s="11"/>
      <c r="D3297" s="30"/>
      <c r="E3297" s="10" t="s">
        <v>1936</v>
      </c>
      <c r="F3297" s="14">
        <v>2</v>
      </c>
      <c r="G3297" s="15">
        <v>0</v>
      </c>
      <c r="H3297" s="15">
        <v>0</v>
      </c>
      <c r="I3297" s="15">
        <v>0</v>
      </c>
      <c r="J3297" s="12">
        <f>OR(F3297&lt;&gt;0,G3297&lt;&gt;0,H3297&lt;&gt;0,I3297&lt;&gt;0)*(F3297 + (F3297 = 0))*(G3297 + (G3297 = 0))*(H3297 + (H3297 = 0))*(I3297 + (I3297 = 0))</f>
        <v>2</v>
      </c>
      <c r="K3297" s="11"/>
      <c r="L3297" s="11"/>
      <c r="M3297" s="11"/>
    </row>
    <row r="3298" spans="1:13" x14ac:dyDescent="0.2">
      <c r="A3298" s="11"/>
      <c r="B3298" s="11"/>
      <c r="C3298" s="11"/>
      <c r="D3298" s="30"/>
      <c r="E3298" s="10" t="s">
        <v>15</v>
      </c>
      <c r="F3298" s="14"/>
      <c r="G3298" s="15"/>
      <c r="H3298" s="15"/>
      <c r="I3298" s="15"/>
      <c r="J3298" s="12">
        <f>OR(F3298&lt;&gt;0,G3298&lt;&gt;0,H3298&lt;&gt;0,I3298&lt;&gt;0)*(F3298 + (F3298 = 0))*(G3298 + (G3298 = 0))*(H3298 + (H3298 = 0))*(I3298 + (I3298 = 0))</f>
        <v>0</v>
      </c>
      <c r="K3298" s="11"/>
      <c r="L3298" s="11"/>
      <c r="M3298" s="11"/>
    </row>
    <row r="3299" spans="1:13" x14ac:dyDescent="0.2">
      <c r="A3299" s="11"/>
      <c r="B3299" s="11"/>
      <c r="C3299" s="11"/>
      <c r="D3299" s="30"/>
      <c r="E3299" s="11"/>
      <c r="F3299" s="11"/>
      <c r="G3299" s="11"/>
      <c r="H3299" s="11"/>
      <c r="I3299" s="11"/>
      <c r="J3299" s="16" t="s">
        <v>1944</v>
      </c>
      <c r="K3299" s="17">
        <f>SUM(J3297:J3298)*1</f>
        <v>2</v>
      </c>
      <c r="L3299" s="15">
        <v>405.35</v>
      </c>
      <c r="M3299" s="17">
        <f>ROUND(K3299*L3299,2)</f>
        <v>810.7</v>
      </c>
    </row>
    <row r="3300" spans="1:13" ht="1" customHeight="1" x14ac:dyDescent="0.2">
      <c r="A3300" s="18"/>
      <c r="B3300" s="18"/>
      <c r="C3300" s="18"/>
      <c r="D3300" s="31"/>
      <c r="E3300" s="18"/>
      <c r="F3300" s="18"/>
      <c r="G3300" s="18"/>
      <c r="H3300" s="18"/>
      <c r="I3300" s="18"/>
      <c r="J3300" s="18"/>
      <c r="K3300" s="18"/>
      <c r="L3300" s="18"/>
      <c r="M3300" s="18"/>
    </row>
    <row r="3301" spans="1:13" x14ac:dyDescent="0.2">
      <c r="A3301" s="9" t="s">
        <v>1945</v>
      </c>
      <c r="B3301" s="10" t="s">
        <v>20</v>
      </c>
      <c r="C3301" s="10" t="s">
        <v>2</v>
      </c>
      <c r="D3301" s="13" t="s">
        <v>1946</v>
      </c>
      <c r="E3301" s="11"/>
      <c r="F3301" s="11"/>
      <c r="G3301" s="11"/>
      <c r="H3301" s="11"/>
      <c r="I3301" s="11"/>
      <c r="J3301" s="11"/>
      <c r="K3301" s="12">
        <f>K3305</f>
        <v>2</v>
      </c>
      <c r="L3301" s="12">
        <f>L3305</f>
        <v>556.6</v>
      </c>
      <c r="M3301" s="12">
        <f>M3305</f>
        <v>1113.2</v>
      </c>
    </row>
    <row r="3302" spans="1:13" ht="108" x14ac:dyDescent="0.2">
      <c r="A3302" s="11"/>
      <c r="B3302" s="11"/>
      <c r="C3302" s="11"/>
      <c r="D3302" s="13" t="s">
        <v>1947</v>
      </c>
      <c r="E3302" s="11"/>
      <c r="F3302" s="11"/>
      <c r="G3302" s="11"/>
      <c r="H3302" s="11"/>
      <c r="I3302" s="11"/>
      <c r="J3302" s="11"/>
      <c r="K3302" s="11"/>
      <c r="L3302" s="11"/>
      <c r="M3302" s="11"/>
    </row>
    <row r="3303" spans="1:13" x14ac:dyDescent="0.2">
      <c r="A3303" s="11"/>
      <c r="B3303" s="11"/>
      <c r="C3303" s="11"/>
      <c r="D3303" s="30"/>
      <c r="E3303" s="10" t="s">
        <v>1936</v>
      </c>
      <c r="F3303" s="14">
        <v>2</v>
      </c>
      <c r="G3303" s="15">
        <v>0</v>
      </c>
      <c r="H3303" s="15">
        <v>0</v>
      </c>
      <c r="I3303" s="15">
        <v>0</v>
      </c>
      <c r="J3303" s="12">
        <f>OR(F3303&lt;&gt;0,G3303&lt;&gt;0,H3303&lt;&gt;0,I3303&lt;&gt;0)*(F3303 + (F3303 = 0))*(G3303 + (G3303 = 0))*(H3303 + (H3303 = 0))*(I3303 + (I3303 = 0))</f>
        <v>2</v>
      </c>
      <c r="K3303" s="11"/>
      <c r="L3303" s="11"/>
      <c r="M3303" s="11"/>
    </row>
    <row r="3304" spans="1:13" x14ac:dyDescent="0.2">
      <c r="A3304" s="11"/>
      <c r="B3304" s="11"/>
      <c r="C3304" s="11"/>
      <c r="D3304" s="30"/>
      <c r="E3304" s="10" t="s">
        <v>15</v>
      </c>
      <c r="F3304" s="14"/>
      <c r="G3304" s="15"/>
      <c r="H3304" s="15"/>
      <c r="I3304" s="15"/>
      <c r="J3304" s="12">
        <f>OR(F3304&lt;&gt;0,G3304&lt;&gt;0,H3304&lt;&gt;0,I3304&lt;&gt;0)*(F3304 + (F3304 = 0))*(G3304 + (G3304 = 0))*(H3304 + (H3304 = 0))*(I3304 + (I3304 = 0))</f>
        <v>0</v>
      </c>
      <c r="K3304" s="11"/>
      <c r="L3304" s="11"/>
      <c r="M3304" s="11"/>
    </row>
    <row r="3305" spans="1:13" x14ac:dyDescent="0.2">
      <c r="A3305" s="11"/>
      <c r="B3305" s="11"/>
      <c r="C3305" s="11"/>
      <c r="D3305" s="30"/>
      <c r="E3305" s="11"/>
      <c r="F3305" s="11"/>
      <c r="G3305" s="11"/>
      <c r="H3305" s="11"/>
      <c r="I3305" s="11"/>
      <c r="J3305" s="16" t="s">
        <v>1948</v>
      </c>
      <c r="K3305" s="17">
        <f>SUM(J3303:J3304)*1</f>
        <v>2</v>
      </c>
      <c r="L3305" s="15">
        <v>556.6</v>
      </c>
      <c r="M3305" s="17">
        <f>ROUND(K3305*L3305,2)</f>
        <v>1113.2</v>
      </c>
    </row>
    <row r="3306" spans="1:13" ht="1" customHeight="1" x14ac:dyDescent="0.2">
      <c r="A3306" s="18"/>
      <c r="B3306" s="18"/>
      <c r="C3306" s="18"/>
      <c r="D3306" s="31"/>
      <c r="E3306" s="18"/>
      <c r="F3306" s="18"/>
      <c r="G3306" s="18"/>
      <c r="H3306" s="18"/>
      <c r="I3306" s="18"/>
      <c r="J3306" s="18"/>
      <c r="K3306" s="18"/>
      <c r="L3306" s="18"/>
      <c r="M3306" s="18"/>
    </row>
    <row r="3307" spans="1:13" x14ac:dyDescent="0.2">
      <c r="A3307" s="9" t="s">
        <v>1930</v>
      </c>
      <c r="B3307" s="10" t="s">
        <v>20</v>
      </c>
      <c r="C3307" s="10" t="s">
        <v>2</v>
      </c>
      <c r="D3307" s="13" t="s">
        <v>1889</v>
      </c>
      <c r="E3307" s="11"/>
      <c r="F3307" s="11"/>
      <c r="G3307" s="11"/>
      <c r="H3307" s="11"/>
      <c r="I3307" s="11"/>
      <c r="J3307" s="11"/>
      <c r="K3307" s="12">
        <f>K3311</f>
        <v>1</v>
      </c>
      <c r="L3307" s="12">
        <f>L3311</f>
        <v>139.15</v>
      </c>
      <c r="M3307" s="12">
        <f>M3311</f>
        <v>139.15</v>
      </c>
    </row>
    <row r="3308" spans="1:13" ht="84" x14ac:dyDescent="0.2">
      <c r="A3308" s="11"/>
      <c r="B3308" s="11"/>
      <c r="C3308" s="11"/>
      <c r="D3308" s="13" t="s">
        <v>1931</v>
      </c>
      <c r="E3308" s="11"/>
      <c r="F3308" s="11"/>
      <c r="G3308" s="11"/>
      <c r="H3308" s="11"/>
      <c r="I3308" s="11"/>
      <c r="J3308" s="11"/>
      <c r="K3308" s="11"/>
      <c r="L3308" s="11"/>
      <c r="M3308" s="11"/>
    </row>
    <row r="3309" spans="1:13" x14ac:dyDescent="0.2">
      <c r="A3309" s="11"/>
      <c r="B3309" s="11"/>
      <c r="C3309" s="11"/>
      <c r="D3309" s="30"/>
      <c r="E3309" s="10" t="s">
        <v>1949</v>
      </c>
      <c r="F3309" s="14">
        <v>1</v>
      </c>
      <c r="G3309" s="15">
        <v>0</v>
      </c>
      <c r="H3309" s="15">
        <v>0</v>
      </c>
      <c r="I3309" s="15">
        <v>0</v>
      </c>
      <c r="J3309" s="12">
        <f>OR(F3309&lt;&gt;0,G3309&lt;&gt;0,H3309&lt;&gt;0,I3309&lt;&gt;0)*(F3309 + (F3309 = 0))*(G3309 + (G3309 = 0))*(H3309 + (H3309 = 0))*(I3309 + (I3309 = 0))</f>
        <v>1</v>
      </c>
      <c r="K3309" s="11"/>
      <c r="L3309" s="11"/>
      <c r="M3309" s="11"/>
    </row>
    <row r="3310" spans="1:13" x14ac:dyDescent="0.2">
      <c r="A3310" s="11"/>
      <c r="B3310" s="11"/>
      <c r="C3310" s="11"/>
      <c r="D3310" s="30"/>
      <c r="E3310" s="10" t="s">
        <v>15</v>
      </c>
      <c r="F3310" s="14"/>
      <c r="G3310" s="15"/>
      <c r="H3310" s="15"/>
      <c r="I3310" s="15"/>
      <c r="J3310" s="12">
        <f>OR(F3310&lt;&gt;0,G3310&lt;&gt;0,H3310&lt;&gt;0,I3310&lt;&gt;0)*(F3310 + (F3310 = 0))*(G3310 + (G3310 = 0))*(H3310 + (H3310 = 0))*(I3310 + (I3310 = 0))</f>
        <v>0</v>
      </c>
      <c r="K3310" s="11"/>
      <c r="L3310" s="11"/>
      <c r="M3310" s="11"/>
    </row>
    <row r="3311" spans="1:13" x14ac:dyDescent="0.2">
      <c r="A3311" s="11"/>
      <c r="B3311" s="11"/>
      <c r="C3311" s="11"/>
      <c r="D3311" s="30"/>
      <c r="E3311" s="11"/>
      <c r="F3311" s="11"/>
      <c r="G3311" s="11"/>
      <c r="H3311" s="11"/>
      <c r="I3311" s="11"/>
      <c r="J3311" s="16" t="s">
        <v>1933</v>
      </c>
      <c r="K3311" s="17">
        <f>SUM(J3309:J3310)*1</f>
        <v>1</v>
      </c>
      <c r="L3311" s="15">
        <v>139.15</v>
      </c>
      <c r="M3311" s="17">
        <f>ROUND(K3311*L3311,2)</f>
        <v>139.15</v>
      </c>
    </row>
    <row r="3312" spans="1:13" ht="1" customHeight="1" x14ac:dyDescent="0.2">
      <c r="A3312" s="18"/>
      <c r="B3312" s="18"/>
      <c r="C3312" s="18"/>
      <c r="D3312" s="31"/>
      <c r="E3312" s="18"/>
      <c r="F3312" s="18"/>
      <c r="G3312" s="18"/>
      <c r="H3312" s="18"/>
      <c r="I3312" s="18"/>
      <c r="J3312" s="18"/>
      <c r="K3312" s="18"/>
      <c r="L3312" s="18"/>
      <c r="M3312" s="18"/>
    </row>
    <row r="3313" spans="1:13" x14ac:dyDescent="0.2">
      <c r="A3313" s="11"/>
      <c r="B3313" s="11"/>
      <c r="C3313" s="11"/>
      <c r="D3313" s="30"/>
      <c r="E3313" s="11"/>
      <c r="F3313" s="11"/>
      <c r="G3313" s="11"/>
      <c r="H3313" s="11"/>
      <c r="I3313" s="11"/>
      <c r="J3313" s="16" t="s">
        <v>1950</v>
      </c>
      <c r="K3313" s="15">
        <v>1</v>
      </c>
      <c r="L3313" s="17">
        <f>M3213+M3219+M3225+M3231+M3236+M3241+M3247+M3253+M3259+M3265+M3271+M3277+M3283+M3289+M3295+M3301+M3307</f>
        <v>19091.48</v>
      </c>
      <c r="M3313" s="17">
        <f>ROUND(K3313*L3313,2)</f>
        <v>19091.48</v>
      </c>
    </row>
    <row r="3314" spans="1:13" ht="1" customHeight="1" x14ac:dyDescent="0.2">
      <c r="A3314" s="18"/>
      <c r="B3314" s="18"/>
      <c r="C3314" s="18"/>
      <c r="D3314" s="31"/>
      <c r="E3314" s="18"/>
      <c r="F3314" s="18"/>
      <c r="G3314" s="18"/>
      <c r="H3314" s="18"/>
      <c r="I3314" s="18"/>
      <c r="J3314" s="18"/>
      <c r="K3314" s="18"/>
      <c r="L3314" s="18"/>
      <c r="M3314" s="18"/>
    </row>
    <row r="3315" spans="1:13" x14ac:dyDescent="0.2">
      <c r="A3315" s="19" t="s">
        <v>1951</v>
      </c>
      <c r="B3315" s="19" t="s">
        <v>14</v>
      </c>
      <c r="C3315" s="19" t="s">
        <v>15</v>
      </c>
      <c r="D3315" s="32" t="s">
        <v>1952</v>
      </c>
      <c r="E3315" s="20"/>
      <c r="F3315" s="20"/>
      <c r="G3315" s="20"/>
      <c r="H3315" s="20"/>
      <c r="I3315" s="20"/>
      <c r="J3315" s="20"/>
      <c r="K3315" s="21">
        <f>K3322</f>
        <v>1</v>
      </c>
      <c r="L3315" s="21">
        <f>L3322</f>
        <v>1239.04</v>
      </c>
      <c r="M3315" s="21">
        <f>M3322</f>
        <v>1239.04</v>
      </c>
    </row>
    <row r="3316" spans="1:13" x14ac:dyDescent="0.2">
      <c r="A3316" s="9" t="s">
        <v>1953</v>
      </c>
      <c r="B3316" s="10" t="s">
        <v>20</v>
      </c>
      <c r="C3316" s="10" t="s">
        <v>160</v>
      </c>
      <c r="D3316" s="13" t="s">
        <v>1954</v>
      </c>
      <c r="E3316" s="11"/>
      <c r="F3316" s="11"/>
      <c r="G3316" s="11"/>
      <c r="H3316" s="11"/>
      <c r="I3316" s="11"/>
      <c r="J3316" s="11"/>
      <c r="K3316" s="12">
        <f>K3320</f>
        <v>128</v>
      </c>
      <c r="L3316" s="12">
        <f>L3320</f>
        <v>9.68</v>
      </c>
      <c r="M3316" s="12">
        <f>M3320</f>
        <v>1239.04</v>
      </c>
    </row>
    <row r="3317" spans="1:13" ht="84" x14ac:dyDescent="0.2">
      <c r="A3317" s="11"/>
      <c r="B3317" s="11"/>
      <c r="C3317" s="11"/>
      <c r="D3317" s="13" t="s">
        <v>1955</v>
      </c>
      <c r="E3317" s="11"/>
      <c r="F3317" s="11"/>
      <c r="G3317" s="11"/>
      <c r="H3317" s="11"/>
      <c r="I3317" s="11"/>
      <c r="J3317" s="11"/>
      <c r="K3317" s="11"/>
      <c r="L3317" s="11"/>
      <c r="M3317" s="11"/>
    </row>
    <row r="3318" spans="1:13" x14ac:dyDescent="0.2">
      <c r="A3318" s="11"/>
      <c r="B3318" s="11"/>
      <c r="C3318" s="11"/>
      <c r="D3318" s="30"/>
      <c r="E3318" s="10" t="s">
        <v>1952</v>
      </c>
      <c r="F3318" s="14">
        <v>8</v>
      </c>
      <c r="G3318" s="15">
        <v>16</v>
      </c>
      <c r="H3318" s="15">
        <v>0</v>
      </c>
      <c r="I3318" s="15">
        <v>0</v>
      </c>
      <c r="J3318" s="12">
        <f>OR(F3318&lt;&gt;0,G3318&lt;&gt;0,H3318&lt;&gt;0,I3318&lt;&gt;0)*(F3318 + (F3318 = 0))*(G3318 + (G3318 = 0))*(H3318 + (H3318 = 0))*(I3318 + (I3318 = 0))</f>
        <v>128</v>
      </c>
      <c r="K3318" s="11"/>
      <c r="L3318" s="11"/>
      <c r="M3318" s="11"/>
    </row>
    <row r="3319" spans="1:13" x14ac:dyDescent="0.2">
      <c r="A3319" s="11"/>
      <c r="B3319" s="11"/>
      <c r="C3319" s="11"/>
      <c r="D3319" s="30"/>
      <c r="E3319" s="10" t="s">
        <v>15</v>
      </c>
      <c r="F3319" s="14"/>
      <c r="G3319" s="15"/>
      <c r="H3319" s="15"/>
      <c r="I3319" s="15"/>
      <c r="J3319" s="12">
        <f>OR(F3319&lt;&gt;0,G3319&lt;&gt;0,H3319&lt;&gt;0,I3319&lt;&gt;0)*(F3319 + (F3319 = 0))*(G3319 + (G3319 = 0))*(H3319 + (H3319 = 0))*(I3319 + (I3319 = 0))</f>
        <v>0</v>
      </c>
      <c r="K3319" s="11"/>
      <c r="L3319" s="11"/>
      <c r="M3319" s="11"/>
    </row>
    <row r="3320" spans="1:13" x14ac:dyDescent="0.2">
      <c r="A3320" s="11"/>
      <c r="B3320" s="11"/>
      <c r="C3320" s="11"/>
      <c r="D3320" s="30"/>
      <c r="E3320" s="11"/>
      <c r="F3320" s="11"/>
      <c r="G3320" s="11"/>
      <c r="H3320" s="11"/>
      <c r="I3320" s="11"/>
      <c r="J3320" s="16" t="s">
        <v>1956</v>
      </c>
      <c r="K3320" s="17">
        <f>SUM(J3318:J3319)*1</f>
        <v>128</v>
      </c>
      <c r="L3320" s="15">
        <v>9.68</v>
      </c>
      <c r="M3320" s="17">
        <f>ROUND(K3320*L3320,2)</f>
        <v>1239.04</v>
      </c>
    </row>
    <row r="3321" spans="1:13" ht="1" customHeight="1" x14ac:dyDescent="0.2">
      <c r="A3321" s="18"/>
      <c r="B3321" s="18"/>
      <c r="C3321" s="18"/>
      <c r="D3321" s="31"/>
      <c r="E3321" s="18"/>
      <c r="F3321" s="18"/>
      <c r="G3321" s="18"/>
      <c r="H3321" s="18"/>
      <c r="I3321" s="18"/>
      <c r="J3321" s="18"/>
      <c r="K3321" s="18"/>
      <c r="L3321" s="18"/>
      <c r="M3321" s="18"/>
    </row>
    <row r="3322" spans="1:13" x14ac:dyDescent="0.2">
      <c r="A3322" s="11"/>
      <c r="B3322" s="11"/>
      <c r="C3322" s="11"/>
      <c r="D3322" s="30"/>
      <c r="E3322" s="11"/>
      <c r="F3322" s="11"/>
      <c r="G3322" s="11"/>
      <c r="H3322" s="11"/>
      <c r="I3322" s="11"/>
      <c r="J3322" s="16" t="s">
        <v>1957</v>
      </c>
      <c r="K3322" s="15">
        <v>1</v>
      </c>
      <c r="L3322" s="17">
        <f>M3316</f>
        <v>1239.04</v>
      </c>
      <c r="M3322" s="17">
        <f>ROUND(K3322*L3322,2)</f>
        <v>1239.04</v>
      </c>
    </row>
    <row r="3323" spans="1:13" ht="1" customHeight="1" x14ac:dyDescent="0.2">
      <c r="A3323" s="18"/>
      <c r="B3323" s="18"/>
      <c r="C3323" s="18"/>
      <c r="D3323" s="31"/>
      <c r="E3323" s="18"/>
      <c r="F3323" s="18"/>
      <c r="G3323" s="18"/>
      <c r="H3323" s="18"/>
      <c r="I3323" s="18"/>
      <c r="J3323" s="18"/>
      <c r="K3323" s="18"/>
      <c r="L3323" s="18"/>
      <c r="M3323" s="18"/>
    </row>
    <row r="3324" spans="1:13" x14ac:dyDescent="0.2">
      <c r="A3324" s="19" t="s">
        <v>1958</v>
      </c>
      <c r="B3324" s="19" t="s">
        <v>14</v>
      </c>
      <c r="C3324" s="19" t="s">
        <v>15</v>
      </c>
      <c r="D3324" s="32" t="s">
        <v>1959</v>
      </c>
      <c r="E3324" s="20"/>
      <c r="F3324" s="20"/>
      <c r="G3324" s="20"/>
      <c r="H3324" s="20"/>
      <c r="I3324" s="20"/>
      <c r="J3324" s="20"/>
      <c r="K3324" s="21">
        <f>K3333</f>
        <v>1</v>
      </c>
      <c r="L3324" s="21">
        <f>L3333</f>
        <v>535.5</v>
      </c>
      <c r="M3324" s="21">
        <f>M3333</f>
        <v>535.5</v>
      </c>
    </row>
    <row r="3325" spans="1:13" x14ac:dyDescent="0.2">
      <c r="A3325" s="9" t="s">
        <v>1960</v>
      </c>
      <c r="B3325" s="10" t="s">
        <v>20</v>
      </c>
      <c r="C3325" s="10" t="s">
        <v>2</v>
      </c>
      <c r="D3325" s="13" t="s">
        <v>1961</v>
      </c>
      <c r="E3325" s="11"/>
      <c r="F3325" s="11"/>
      <c r="G3325" s="11"/>
      <c r="H3325" s="11"/>
      <c r="I3325" s="11"/>
      <c r="J3325" s="11"/>
      <c r="K3325" s="12">
        <f>K3329</f>
        <v>1</v>
      </c>
      <c r="L3325" s="12">
        <f>L3329</f>
        <v>535.5</v>
      </c>
      <c r="M3325" s="12">
        <f>M3329</f>
        <v>535.5</v>
      </c>
    </row>
    <row r="3326" spans="1:13" ht="108" x14ac:dyDescent="0.2">
      <c r="A3326" s="11"/>
      <c r="B3326" s="11"/>
      <c r="C3326" s="11"/>
      <c r="D3326" s="13" t="s">
        <v>1962</v>
      </c>
      <c r="E3326" s="11"/>
      <c r="F3326" s="11"/>
      <c r="G3326" s="11"/>
      <c r="H3326" s="11"/>
      <c r="I3326" s="11"/>
      <c r="J3326" s="11"/>
      <c r="K3326" s="11"/>
      <c r="L3326" s="11"/>
      <c r="M3326" s="11"/>
    </row>
    <row r="3327" spans="1:13" x14ac:dyDescent="0.2">
      <c r="A3327" s="11"/>
      <c r="B3327" s="11"/>
      <c r="C3327" s="11"/>
      <c r="D3327" s="30"/>
      <c r="E3327" s="10" t="s">
        <v>1959</v>
      </c>
      <c r="F3327" s="14">
        <v>1</v>
      </c>
      <c r="G3327" s="15">
        <v>0</v>
      </c>
      <c r="H3327" s="15">
        <v>0</v>
      </c>
      <c r="I3327" s="15">
        <v>0</v>
      </c>
      <c r="J3327" s="12">
        <f>OR(F3327&lt;&gt;0,G3327&lt;&gt;0,H3327&lt;&gt;0,I3327&lt;&gt;0)*(F3327 + (F3327 = 0))*(G3327 + (G3327 = 0))*(H3327 + (H3327 = 0))*(I3327 + (I3327 = 0))</f>
        <v>1</v>
      </c>
      <c r="K3327" s="11"/>
      <c r="L3327" s="11"/>
      <c r="M3327" s="11"/>
    </row>
    <row r="3328" spans="1:13" x14ac:dyDescent="0.2">
      <c r="A3328" s="11"/>
      <c r="B3328" s="11"/>
      <c r="C3328" s="11"/>
      <c r="D3328" s="30"/>
      <c r="E3328" s="10" t="s">
        <v>15</v>
      </c>
      <c r="F3328" s="14"/>
      <c r="G3328" s="15"/>
      <c r="H3328" s="15"/>
      <c r="I3328" s="15"/>
      <c r="J3328" s="12">
        <f>OR(F3328&lt;&gt;0,G3328&lt;&gt;0,H3328&lt;&gt;0,I3328&lt;&gt;0)*(F3328 + (F3328 = 0))*(G3328 + (G3328 = 0))*(H3328 + (H3328 = 0))*(I3328 + (I3328 = 0))</f>
        <v>0</v>
      </c>
      <c r="K3328" s="11"/>
      <c r="L3328" s="11"/>
      <c r="M3328" s="11"/>
    </row>
    <row r="3329" spans="1:13" x14ac:dyDescent="0.2">
      <c r="A3329" s="11"/>
      <c r="B3329" s="11"/>
      <c r="C3329" s="11"/>
      <c r="D3329" s="30"/>
      <c r="E3329" s="11"/>
      <c r="F3329" s="11"/>
      <c r="G3329" s="11"/>
      <c r="H3329" s="11"/>
      <c r="I3329" s="11"/>
      <c r="J3329" s="16" t="s">
        <v>1963</v>
      </c>
      <c r="K3329" s="17">
        <f>SUM(J3327:J3328)*1</f>
        <v>1</v>
      </c>
      <c r="L3329" s="15">
        <v>535.5</v>
      </c>
      <c r="M3329" s="17">
        <f>ROUND(K3329*L3329,2)</f>
        <v>535.5</v>
      </c>
    </row>
    <row r="3330" spans="1:13" ht="1" customHeight="1" x14ac:dyDescent="0.2">
      <c r="A3330" s="18"/>
      <c r="B3330" s="18"/>
      <c r="C3330" s="18"/>
      <c r="D3330" s="31"/>
      <c r="E3330" s="18"/>
      <c r="F3330" s="18"/>
      <c r="G3330" s="18"/>
      <c r="H3330" s="18"/>
      <c r="I3330" s="18"/>
      <c r="J3330" s="18"/>
      <c r="K3330" s="18"/>
      <c r="L3330" s="18"/>
      <c r="M3330" s="18"/>
    </row>
    <row r="3331" spans="1:13" x14ac:dyDescent="0.2">
      <c r="A3331" s="9" t="s">
        <v>1964</v>
      </c>
      <c r="B3331" s="10" t="s">
        <v>20</v>
      </c>
      <c r="C3331" s="10" t="s">
        <v>2</v>
      </c>
      <c r="D3331" s="13" t="s">
        <v>1965</v>
      </c>
      <c r="E3331" s="11"/>
      <c r="F3331" s="11"/>
      <c r="G3331" s="11"/>
      <c r="H3331" s="11"/>
      <c r="I3331" s="11"/>
      <c r="J3331" s="11"/>
      <c r="K3331" s="15">
        <v>0</v>
      </c>
      <c r="L3331" s="15">
        <v>0</v>
      </c>
      <c r="M3331" s="12">
        <f>ROUND(K3331*L3331,2)</f>
        <v>0</v>
      </c>
    </row>
    <row r="3332" spans="1:13" ht="108" x14ac:dyDescent="0.2">
      <c r="A3332" s="11"/>
      <c r="B3332" s="11"/>
      <c r="C3332" s="11"/>
      <c r="D3332" s="13" t="s">
        <v>1966</v>
      </c>
      <c r="E3332" s="11"/>
      <c r="F3332" s="11"/>
      <c r="G3332" s="11"/>
      <c r="H3332" s="11"/>
      <c r="I3332" s="11"/>
      <c r="J3332" s="11"/>
      <c r="K3332" s="11"/>
      <c r="L3332" s="11"/>
      <c r="M3332" s="11"/>
    </row>
    <row r="3333" spans="1:13" x14ac:dyDescent="0.2">
      <c r="A3333" s="11"/>
      <c r="B3333" s="11"/>
      <c r="C3333" s="11"/>
      <c r="D3333" s="30"/>
      <c r="E3333" s="11"/>
      <c r="F3333" s="11"/>
      <c r="G3333" s="11"/>
      <c r="H3333" s="11"/>
      <c r="I3333" s="11"/>
      <c r="J3333" s="16" t="s">
        <v>1967</v>
      </c>
      <c r="K3333" s="15">
        <v>1</v>
      </c>
      <c r="L3333" s="17">
        <f>M3325+M3331</f>
        <v>535.5</v>
      </c>
      <c r="M3333" s="17">
        <f>ROUND(K3333*L3333,2)</f>
        <v>535.5</v>
      </c>
    </row>
    <row r="3334" spans="1:13" ht="1" customHeight="1" x14ac:dyDescent="0.2">
      <c r="A3334" s="18"/>
      <c r="B3334" s="18"/>
      <c r="C3334" s="18"/>
      <c r="D3334" s="31"/>
      <c r="E3334" s="18"/>
      <c r="F3334" s="18"/>
      <c r="G3334" s="18"/>
      <c r="H3334" s="18"/>
      <c r="I3334" s="18"/>
      <c r="J3334" s="18"/>
      <c r="K3334" s="18"/>
      <c r="L3334" s="18"/>
      <c r="M3334" s="18"/>
    </row>
    <row r="3335" spans="1:13" x14ac:dyDescent="0.2">
      <c r="A3335" s="11"/>
      <c r="B3335" s="11"/>
      <c r="C3335" s="11"/>
      <c r="D3335" s="30"/>
      <c r="E3335" s="11"/>
      <c r="F3335" s="11"/>
      <c r="G3335" s="11"/>
      <c r="H3335" s="11"/>
      <c r="I3335" s="11"/>
      <c r="J3335" s="16" t="s">
        <v>1968</v>
      </c>
      <c r="K3335" s="15">
        <v>1</v>
      </c>
      <c r="L3335" s="17">
        <f>M3027+M3127+M3212+M3315+M3324</f>
        <v>43089.62</v>
      </c>
      <c r="M3335" s="17">
        <f>ROUND(K3335*L3335,2)</f>
        <v>43089.62</v>
      </c>
    </row>
    <row r="3336" spans="1:13" ht="1" customHeight="1" x14ac:dyDescent="0.2">
      <c r="A3336" s="18"/>
      <c r="B3336" s="18"/>
      <c r="C3336" s="18"/>
      <c r="D3336" s="31"/>
      <c r="E3336" s="18"/>
      <c r="F3336" s="18"/>
      <c r="G3336" s="18"/>
      <c r="H3336" s="18"/>
      <c r="I3336" s="18"/>
      <c r="J3336" s="18"/>
      <c r="K3336" s="18"/>
      <c r="L3336" s="18"/>
      <c r="M3336" s="18"/>
    </row>
    <row r="3337" spans="1:13" x14ac:dyDescent="0.2">
      <c r="A3337" s="11"/>
      <c r="B3337" s="11"/>
      <c r="C3337" s="11"/>
      <c r="D3337" s="30"/>
      <c r="E3337" s="11"/>
      <c r="F3337" s="11"/>
      <c r="G3337" s="11"/>
      <c r="H3337" s="11"/>
      <c r="I3337" s="11"/>
      <c r="J3337" s="16" t="s">
        <v>1969</v>
      </c>
      <c r="K3337" s="25">
        <v>1</v>
      </c>
      <c r="L3337" s="17">
        <f>SUM(M3025:M3026)</f>
        <v>43089.62</v>
      </c>
      <c r="M3337" s="17">
        <f>ROUND(K3337*L3337,2)</f>
        <v>43089.62</v>
      </c>
    </row>
    <row r="3338" spans="1:13" ht="1" customHeight="1" x14ac:dyDescent="0.2">
      <c r="A3338" s="18"/>
      <c r="B3338" s="18"/>
      <c r="C3338" s="18"/>
      <c r="D3338" s="31"/>
      <c r="E3338" s="18"/>
      <c r="F3338" s="18"/>
      <c r="G3338" s="18"/>
      <c r="H3338" s="18"/>
      <c r="I3338" s="18"/>
      <c r="J3338" s="18"/>
      <c r="K3338" s="18"/>
      <c r="L3338" s="18"/>
      <c r="M3338" s="18"/>
    </row>
    <row r="3339" spans="1:13" x14ac:dyDescent="0.2">
      <c r="A3339" s="2" t="s">
        <v>1970</v>
      </c>
      <c r="B3339" s="2" t="s">
        <v>14</v>
      </c>
      <c r="C3339" s="2" t="s">
        <v>15</v>
      </c>
      <c r="D3339" s="28" t="s">
        <v>1971</v>
      </c>
      <c r="E3339" s="3"/>
      <c r="F3339" s="3"/>
      <c r="G3339" s="3"/>
      <c r="H3339" s="3"/>
      <c r="I3339" s="3"/>
      <c r="J3339" s="3"/>
      <c r="K3339" s="4">
        <f>K3476</f>
        <v>1</v>
      </c>
      <c r="L3339" s="5">
        <f>L3476</f>
        <v>40650.29</v>
      </c>
      <c r="M3339" s="5">
        <f>M3476</f>
        <v>40650.29</v>
      </c>
    </row>
    <row r="3340" spans="1:13" x14ac:dyDescent="0.2">
      <c r="A3340" s="6" t="s">
        <v>1972</v>
      </c>
      <c r="B3340" s="6" t="s">
        <v>14</v>
      </c>
      <c r="C3340" s="6" t="s">
        <v>15</v>
      </c>
      <c r="D3340" s="29" t="s">
        <v>1099</v>
      </c>
      <c r="E3340" s="7"/>
      <c r="F3340" s="7"/>
      <c r="G3340" s="7"/>
      <c r="H3340" s="7"/>
      <c r="I3340" s="7"/>
      <c r="J3340" s="7"/>
      <c r="K3340" s="8">
        <f>K3359</f>
        <v>1</v>
      </c>
      <c r="L3340" s="8">
        <f>L3359</f>
        <v>1606.24</v>
      </c>
      <c r="M3340" s="8">
        <f>M3359</f>
        <v>1606.24</v>
      </c>
    </row>
    <row r="3341" spans="1:13" x14ac:dyDescent="0.2">
      <c r="A3341" s="9" t="s">
        <v>1973</v>
      </c>
      <c r="B3341" s="10" t="s">
        <v>20</v>
      </c>
      <c r="C3341" s="10" t="s">
        <v>160</v>
      </c>
      <c r="D3341" s="13" t="s">
        <v>1974</v>
      </c>
      <c r="E3341" s="11"/>
      <c r="F3341" s="11"/>
      <c r="G3341" s="11"/>
      <c r="H3341" s="11"/>
      <c r="I3341" s="11"/>
      <c r="J3341" s="11"/>
      <c r="K3341" s="12">
        <f>K3345</f>
        <v>48</v>
      </c>
      <c r="L3341" s="12">
        <f>L3345</f>
        <v>17.13</v>
      </c>
      <c r="M3341" s="12">
        <f>M3345</f>
        <v>822.24</v>
      </c>
    </row>
    <row r="3342" spans="1:13" ht="36" x14ac:dyDescent="0.2">
      <c r="A3342" s="11"/>
      <c r="B3342" s="11"/>
      <c r="C3342" s="11"/>
      <c r="D3342" s="13" t="s">
        <v>1975</v>
      </c>
      <c r="E3342" s="11"/>
      <c r="F3342" s="11"/>
      <c r="G3342" s="11"/>
      <c r="H3342" s="11"/>
      <c r="I3342" s="11"/>
      <c r="J3342" s="11"/>
      <c r="K3342" s="11"/>
      <c r="L3342" s="11"/>
      <c r="M3342" s="11"/>
    </row>
    <row r="3343" spans="1:13" x14ac:dyDescent="0.2">
      <c r="A3343" s="11"/>
      <c r="B3343" s="11"/>
      <c r="C3343" s="11"/>
      <c r="D3343" s="30"/>
      <c r="E3343" s="10" t="s">
        <v>1976</v>
      </c>
      <c r="F3343" s="14">
        <v>8</v>
      </c>
      <c r="G3343" s="15">
        <v>6</v>
      </c>
      <c r="H3343" s="15">
        <v>0</v>
      </c>
      <c r="I3343" s="15">
        <v>0</v>
      </c>
      <c r="J3343" s="12">
        <f>OR(F3343&lt;&gt;0,G3343&lt;&gt;0,H3343&lt;&gt;0,I3343&lt;&gt;0)*(F3343 + (F3343 = 0))*(G3343 + (G3343 = 0))*(H3343 + (H3343 = 0))*(I3343 + (I3343 = 0))</f>
        <v>48</v>
      </c>
      <c r="K3343" s="11"/>
      <c r="L3343" s="11"/>
      <c r="M3343" s="11"/>
    </row>
    <row r="3344" spans="1:13" x14ac:dyDescent="0.2">
      <c r="A3344" s="11"/>
      <c r="B3344" s="11"/>
      <c r="C3344" s="11"/>
      <c r="D3344" s="30"/>
      <c r="E3344" s="10" t="s">
        <v>15</v>
      </c>
      <c r="F3344" s="14"/>
      <c r="G3344" s="15"/>
      <c r="H3344" s="15"/>
      <c r="I3344" s="15"/>
      <c r="J3344" s="12">
        <f>OR(F3344&lt;&gt;0,G3344&lt;&gt;0,H3344&lt;&gt;0,I3344&lt;&gt;0)*(F3344 + (F3344 = 0))*(G3344 + (G3344 = 0))*(H3344 + (H3344 = 0))*(I3344 + (I3344 = 0))</f>
        <v>0</v>
      </c>
      <c r="K3344" s="11"/>
      <c r="L3344" s="11"/>
      <c r="M3344" s="11"/>
    </row>
    <row r="3345" spans="1:13" x14ac:dyDescent="0.2">
      <c r="A3345" s="11"/>
      <c r="B3345" s="11"/>
      <c r="C3345" s="11"/>
      <c r="D3345" s="30"/>
      <c r="E3345" s="11"/>
      <c r="F3345" s="11"/>
      <c r="G3345" s="11"/>
      <c r="H3345" s="11"/>
      <c r="I3345" s="11"/>
      <c r="J3345" s="16" t="s">
        <v>1977</v>
      </c>
      <c r="K3345" s="17">
        <f>SUM(J3343:J3344)*1</f>
        <v>48</v>
      </c>
      <c r="L3345" s="15">
        <v>17.13</v>
      </c>
      <c r="M3345" s="17">
        <f>ROUND(K3345*L3345,2)</f>
        <v>822.24</v>
      </c>
    </row>
    <row r="3346" spans="1:13" ht="1" customHeight="1" x14ac:dyDescent="0.2">
      <c r="A3346" s="18"/>
      <c r="B3346" s="18"/>
      <c r="C3346" s="18"/>
      <c r="D3346" s="31"/>
      <c r="E3346" s="18"/>
      <c r="F3346" s="18"/>
      <c r="G3346" s="18"/>
      <c r="H3346" s="18"/>
      <c r="I3346" s="18"/>
      <c r="J3346" s="18"/>
      <c r="K3346" s="18"/>
      <c r="L3346" s="18"/>
      <c r="M3346" s="18"/>
    </row>
    <row r="3347" spans="1:13" x14ac:dyDescent="0.2">
      <c r="A3347" s="9" t="s">
        <v>1978</v>
      </c>
      <c r="B3347" s="10" t="s">
        <v>20</v>
      </c>
      <c r="C3347" s="10" t="s">
        <v>160</v>
      </c>
      <c r="D3347" s="13" t="s">
        <v>1979</v>
      </c>
      <c r="E3347" s="11"/>
      <c r="F3347" s="11"/>
      <c r="G3347" s="11"/>
      <c r="H3347" s="11"/>
      <c r="I3347" s="11"/>
      <c r="J3347" s="11"/>
      <c r="K3347" s="12">
        <f>K3351</f>
        <v>20</v>
      </c>
      <c r="L3347" s="12">
        <f>L3351</f>
        <v>19.149999999999999</v>
      </c>
      <c r="M3347" s="12">
        <f>M3351</f>
        <v>383</v>
      </c>
    </row>
    <row r="3348" spans="1:13" ht="36" x14ac:dyDescent="0.2">
      <c r="A3348" s="11"/>
      <c r="B3348" s="11"/>
      <c r="C3348" s="11"/>
      <c r="D3348" s="13" t="s">
        <v>1980</v>
      </c>
      <c r="E3348" s="11"/>
      <c r="F3348" s="11"/>
      <c r="G3348" s="11"/>
      <c r="H3348" s="11"/>
      <c r="I3348" s="11"/>
      <c r="J3348" s="11"/>
      <c r="K3348" s="11"/>
      <c r="L3348" s="11"/>
      <c r="M3348" s="11"/>
    </row>
    <row r="3349" spans="1:13" x14ac:dyDescent="0.2">
      <c r="A3349" s="11"/>
      <c r="B3349" s="11"/>
      <c r="C3349" s="11"/>
      <c r="D3349" s="30"/>
      <c r="E3349" s="10" t="s">
        <v>1976</v>
      </c>
      <c r="F3349" s="14">
        <v>1</v>
      </c>
      <c r="G3349" s="15">
        <v>20</v>
      </c>
      <c r="H3349" s="15">
        <v>0</v>
      </c>
      <c r="I3349" s="15">
        <v>0</v>
      </c>
      <c r="J3349" s="12">
        <f>OR(F3349&lt;&gt;0,G3349&lt;&gt;0,H3349&lt;&gt;0,I3349&lt;&gt;0)*(F3349 + (F3349 = 0))*(G3349 + (G3349 = 0))*(H3349 + (H3349 = 0))*(I3349 + (I3349 = 0))</f>
        <v>20</v>
      </c>
      <c r="K3349" s="11"/>
      <c r="L3349" s="11"/>
      <c r="M3349" s="11"/>
    </row>
    <row r="3350" spans="1:13" x14ac:dyDescent="0.2">
      <c r="A3350" s="11"/>
      <c r="B3350" s="11"/>
      <c r="C3350" s="11"/>
      <c r="D3350" s="30"/>
      <c r="E3350" s="10" t="s">
        <v>15</v>
      </c>
      <c r="F3350" s="14"/>
      <c r="G3350" s="15"/>
      <c r="H3350" s="15"/>
      <c r="I3350" s="15"/>
      <c r="J3350" s="12">
        <f>OR(F3350&lt;&gt;0,G3350&lt;&gt;0,H3350&lt;&gt;0,I3350&lt;&gt;0)*(F3350 + (F3350 = 0))*(G3350 + (G3350 = 0))*(H3350 + (H3350 = 0))*(I3350 + (I3350 = 0))</f>
        <v>0</v>
      </c>
      <c r="K3350" s="11"/>
      <c r="L3350" s="11"/>
      <c r="M3350" s="11"/>
    </row>
    <row r="3351" spans="1:13" x14ac:dyDescent="0.2">
      <c r="A3351" s="11"/>
      <c r="B3351" s="11"/>
      <c r="C3351" s="11"/>
      <c r="D3351" s="30"/>
      <c r="E3351" s="11"/>
      <c r="F3351" s="11"/>
      <c r="G3351" s="11"/>
      <c r="H3351" s="11"/>
      <c r="I3351" s="11"/>
      <c r="J3351" s="16" t="s">
        <v>1981</v>
      </c>
      <c r="K3351" s="17">
        <f>SUM(J3349:J3350)*1</f>
        <v>20</v>
      </c>
      <c r="L3351" s="15">
        <v>19.149999999999999</v>
      </c>
      <c r="M3351" s="17">
        <f>ROUND(K3351*L3351,2)</f>
        <v>383</v>
      </c>
    </row>
    <row r="3352" spans="1:13" ht="1" customHeight="1" x14ac:dyDescent="0.2">
      <c r="A3352" s="18"/>
      <c r="B3352" s="18"/>
      <c r="C3352" s="18"/>
      <c r="D3352" s="31"/>
      <c r="E3352" s="18"/>
      <c r="F3352" s="18"/>
      <c r="G3352" s="18"/>
      <c r="H3352" s="18"/>
      <c r="I3352" s="18"/>
      <c r="J3352" s="18"/>
      <c r="K3352" s="18"/>
      <c r="L3352" s="18"/>
      <c r="M3352" s="18"/>
    </row>
    <row r="3353" spans="1:13" x14ac:dyDescent="0.2">
      <c r="A3353" s="9" t="s">
        <v>1982</v>
      </c>
      <c r="B3353" s="10" t="s">
        <v>20</v>
      </c>
      <c r="C3353" s="10" t="s">
        <v>160</v>
      </c>
      <c r="D3353" s="13" t="s">
        <v>1983</v>
      </c>
      <c r="E3353" s="11"/>
      <c r="F3353" s="11"/>
      <c r="G3353" s="11"/>
      <c r="H3353" s="11"/>
      <c r="I3353" s="11"/>
      <c r="J3353" s="11"/>
      <c r="K3353" s="12">
        <f>K3357</f>
        <v>20</v>
      </c>
      <c r="L3353" s="12">
        <f>L3357</f>
        <v>20.05</v>
      </c>
      <c r="M3353" s="12">
        <f>M3357</f>
        <v>401</v>
      </c>
    </row>
    <row r="3354" spans="1:13" ht="36" x14ac:dyDescent="0.2">
      <c r="A3354" s="11"/>
      <c r="B3354" s="11"/>
      <c r="C3354" s="11"/>
      <c r="D3354" s="13" t="s">
        <v>1984</v>
      </c>
      <c r="E3354" s="11"/>
      <c r="F3354" s="11"/>
      <c r="G3354" s="11"/>
      <c r="H3354" s="11"/>
      <c r="I3354" s="11"/>
      <c r="J3354" s="11"/>
      <c r="K3354" s="11"/>
      <c r="L3354" s="11"/>
      <c r="M3354" s="11"/>
    </row>
    <row r="3355" spans="1:13" x14ac:dyDescent="0.2">
      <c r="A3355" s="11"/>
      <c r="B3355" s="11"/>
      <c r="C3355" s="11"/>
      <c r="D3355" s="30"/>
      <c r="E3355" s="10" t="s">
        <v>1976</v>
      </c>
      <c r="F3355" s="14">
        <v>1</v>
      </c>
      <c r="G3355" s="15">
        <v>20</v>
      </c>
      <c r="H3355" s="15">
        <v>0</v>
      </c>
      <c r="I3355" s="15">
        <v>0</v>
      </c>
      <c r="J3355" s="12">
        <f>OR(F3355&lt;&gt;0,G3355&lt;&gt;0,H3355&lt;&gt;0,I3355&lt;&gt;0)*(F3355 + (F3355 = 0))*(G3355 + (G3355 = 0))*(H3355 + (H3355 = 0))*(I3355 + (I3355 = 0))</f>
        <v>20</v>
      </c>
      <c r="K3355" s="11"/>
      <c r="L3355" s="11"/>
      <c r="M3355" s="11"/>
    </row>
    <row r="3356" spans="1:13" x14ac:dyDescent="0.2">
      <c r="A3356" s="11"/>
      <c r="B3356" s="11"/>
      <c r="C3356" s="11"/>
      <c r="D3356" s="30"/>
      <c r="E3356" s="10" t="s">
        <v>15</v>
      </c>
      <c r="F3356" s="14"/>
      <c r="G3356" s="15"/>
      <c r="H3356" s="15"/>
      <c r="I3356" s="15"/>
      <c r="J3356" s="12">
        <f>OR(F3356&lt;&gt;0,G3356&lt;&gt;0,H3356&lt;&gt;0,I3356&lt;&gt;0)*(F3356 + (F3356 = 0))*(G3356 + (G3356 = 0))*(H3356 + (H3356 = 0))*(I3356 + (I3356 = 0))</f>
        <v>0</v>
      </c>
      <c r="K3356" s="11"/>
      <c r="L3356" s="11"/>
      <c r="M3356" s="11"/>
    </row>
    <row r="3357" spans="1:13" x14ac:dyDescent="0.2">
      <c r="A3357" s="11"/>
      <c r="B3357" s="11"/>
      <c r="C3357" s="11"/>
      <c r="D3357" s="30"/>
      <c r="E3357" s="11"/>
      <c r="F3357" s="11"/>
      <c r="G3357" s="11"/>
      <c r="H3357" s="11"/>
      <c r="I3357" s="11"/>
      <c r="J3357" s="16" t="s">
        <v>1985</v>
      </c>
      <c r="K3357" s="17">
        <f>SUM(J3355:J3356)*1</f>
        <v>20</v>
      </c>
      <c r="L3357" s="15">
        <v>20.05</v>
      </c>
      <c r="M3357" s="17">
        <f>ROUND(K3357*L3357,2)</f>
        <v>401</v>
      </c>
    </row>
    <row r="3358" spans="1:13" ht="1" customHeight="1" x14ac:dyDescent="0.2">
      <c r="A3358" s="18"/>
      <c r="B3358" s="18"/>
      <c r="C3358" s="18"/>
      <c r="D3358" s="31"/>
      <c r="E3358" s="18"/>
      <c r="F3358" s="18"/>
      <c r="G3358" s="18"/>
      <c r="H3358" s="18"/>
      <c r="I3358" s="18"/>
      <c r="J3358" s="18"/>
      <c r="K3358" s="18"/>
      <c r="L3358" s="18"/>
      <c r="M3358" s="18"/>
    </row>
    <row r="3359" spans="1:13" x14ac:dyDescent="0.2">
      <c r="A3359" s="11"/>
      <c r="B3359" s="11"/>
      <c r="C3359" s="11"/>
      <c r="D3359" s="30"/>
      <c r="E3359" s="11"/>
      <c r="F3359" s="11"/>
      <c r="G3359" s="11"/>
      <c r="H3359" s="11"/>
      <c r="I3359" s="11"/>
      <c r="J3359" s="16" t="s">
        <v>1986</v>
      </c>
      <c r="K3359" s="15">
        <v>1</v>
      </c>
      <c r="L3359" s="17">
        <f>M3341+M3347+M3353</f>
        <v>1606.24</v>
      </c>
      <c r="M3359" s="17">
        <f>ROUND(K3359*L3359,2)</f>
        <v>1606.24</v>
      </c>
    </row>
    <row r="3360" spans="1:13" ht="1" customHeight="1" x14ac:dyDescent="0.2">
      <c r="A3360" s="18"/>
      <c r="B3360" s="18"/>
      <c r="C3360" s="18"/>
      <c r="D3360" s="31"/>
      <c r="E3360" s="18"/>
      <c r="F3360" s="18"/>
      <c r="G3360" s="18"/>
      <c r="H3360" s="18"/>
      <c r="I3360" s="18"/>
      <c r="J3360" s="18"/>
      <c r="K3360" s="18"/>
      <c r="L3360" s="18"/>
      <c r="M3360" s="18"/>
    </row>
    <row r="3361" spans="1:13" x14ac:dyDescent="0.2">
      <c r="A3361" s="6" t="s">
        <v>1987</v>
      </c>
      <c r="B3361" s="6" t="s">
        <v>14</v>
      </c>
      <c r="C3361" s="6" t="s">
        <v>15</v>
      </c>
      <c r="D3361" s="29" t="s">
        <v>1118</v>
      </c>
      <c r="E3361" s="7"/>
      <c r="F3361" s="7"/>
      <c r="G3361" s="7"/>
      <c r="H3361" s="7"/>
      <c r="I3361" s="7"/>
      <c r="J3361" s="7"/>
      <c r="K3361" s="8">
        <f>K3474</f>
        <v>1</v>
      </c>
      <c r="L3361" s="8">
        <f>L3474</f>
        <v>39044.050000000003</v>
      </c>
      <c r="M3361" s="8">
        <f>M3474</f>
        <v>39044.050000000003</v>
      </c>
    </row>
    <row r="3362" spans="1:13" x14ac:dyDescent="0.2">
      <c r="A3362" s="9" t="s">
        <v>1988</v>
      </c>
      <c r="B3362" s="10" t="s">
        <v>20</v>
      </c>
      <c r="C3362" s="10" t="s">
        <v>2</v>
      </c>
      <c r="D3362" s="13" t="s">
        <v>1989</v>
      </c>
      <c r="E3362" s="11"/>
      <c r="F3362" s="11"/>
      <c r="G3362" s="11"/>
      <c r="H3362" s="11"/>
      <c r="I3362" s="11"/>
      <c r="J3362" s="11"/>
      <c r="K3362" s="12">
        <f>K3367</f>
        <v>14</v>
      </c>
      <c r="L3362" s="12">
        <f>L3367</f>
        <v>381.15</v>
      </c>
      <c r="M3362" s="12">
        <f>M3367</f>
        <v>5336.1</v>
      </c>
    </row>
    <row r="3363" spans="1:13" ht="284" x14ac:dyDescent="0.2">
      <c r="A3363" s="11"/>
      <c r="B3363" s="11"/>
      <c r="C3363" s="11"/>
      <c r="D3363" s="13" t="s">
        <v>1990</v>
      </c>
      <c r="E3363" s="11"/>
      <c r="F3363" s="11"/>
      <c r="G3363" s="11"/>
      <c r="H3363" s="11"/>
      <c r="I3363" s="11"/>
      <c r="J3363" s="11"/>
      <c r="K3363" s="11"/>
      <c r="L3363" s="11"/>
      <c r="M3363" s="11"/>
    </row>
    <row r="3364" spans="1:13" x14ac:dyDescent="0.2">
      <c r="A3364" s="11"/>
      <c r="B3364" s="11"/>
      <c r="C3364" s="11"/>
      <c r="D3364" s="30"/>
      <c r="E3364" s="10" t="s">
        <v>1801</v>
      </c>
      <c r="F3364" s="14">
        <v>7</v>
      </c>
      <c r="G3364" s="15">
        <v>0</v>
      </c>
      <c r="H3364" s="15">
        <v>0</v>
      </c>
      <c r="I3364" s="15">
        <v>0</v>
      </c>
      <c r="J3364" s="12">
        <f>OR(F3364&lt;&gt;0,G3364&lt;&gt;0,H3364&lt;&gt;0,I3364&lt;&gt;0)*(F3364 + (F3364 = 0))*(G3364 + (G3364 = 0))*(H3364 + (H3364 = 0))*(I3364 + (I3364 = 0))</f>
        <v>7</v>
      </c>
      <c r="K3364" s="11"/>
      <c r="L3364" s="11"/>
      <c r="M3364" s="11"/>
    </row>
    <row r="3365" spans="1:13" x14ac:dyDescent="0.2">
      <c r="A3365" s="11"/>
      <c r="B3365" s="11"/>
      <c r="C3365" s="11"/>
      <c r="D3365" s="30"/>
      <c r="E3365" s="10" t="s">
        <v>1735</v>
      </c>
      <c r="F3365" s="14">
        <v>7</v>
      </c>
      <c r="G3365" s="15">
        <v>0</v>
      </c>
      <c r="H3365" s="15">
        <v>0</v>
      </c>
      <c r="I3365" s="15">
        <v>0</v>
      </c>
      <c r="J3365" s="12">
        <f>OR(F3365&lt;&gt;0,G3365&lt;&gt;0,H3365&lt;&gt;0,I3365&lt;&gt;0)*(F3365 + (F3365 = 0))*(G3365 + (G3365 = 0))*(H3365 + (H3365 = 0))*(I3365 + (I3365 = 0))</f>
        <v>7</v>
      </c>
      <c r="K3365" s="11"/>
      <c r="L3365" s="11"/>
      <c r="M3365" s="11"/>
    </row>
    <row r="3366" spans="1:13" x14ac:dyDescent="0.2">
      <c r="A3366" s="11"/>
      <c r="B3366" s="11"/>
      <c r="C3366" s="11"/>
      <c r="D3366" s="30"/>
      <c r="E3366" s="10" t="s">
        <v>15</v>
      </c>
      <c r="F3366" s="14"/>
      <c r="G3366" s="15"/>
      <c r="H3366" s="15"/>
      <c r="I3366" s="15"/>
      <c r="J3366" s="12">
        <f>OR(F3366&lt;&gt;0,G3366&lt;&gt;0,H3366&lt;&gt;0,I3366&lt;&gt;0)*(F3366 + (F3366 = 0))*(G3366 + (G3366 = 0))*(H3366 + (H3366 = 0))*(I3366 + (I3366 = 0))</f>
        <v>0</v>
      </c>
      <c r="K3366" s="11"/>
      <c r="L3366" s="11"/>
      <c r="M3366" s="11"/>
    </row>
    <row r="3367" spans="1:13" x14ac:dyDescent="0.2">
      <c r="A3367" s="11"/>
      <c r="B3367" s="11"/>
      <c r="C3367" s="11"/>
      <c r="D3367" s="30"/>
      <c r="E3367" s="11"/>
      <c r="F3367" s="11"/>
      <c r="G3367" s="11"/>
      <c r="H3367" s="11"/>
      <c r="I3367" s="11"/>
      <c r="J3367" s="16" t="s">
        <v>1991</v>
      </c>
      <c r="K3367" s="17">
        <f>SUM(J3364:J3366)*1</f>
        <v>14</v>
      </c>
      <c r="L3367" s="15">
        <v>381.15</v>
      </c>
      <c r="M3367" s="17">
        <f>ROUND(K3367*L3367,2)</f>
        <v>5336.1</v>
      </c>
    </row>
    <row r="3368" spans="1:13" ht="1" customHeight="1" x14ac:dyDescent="0.2">
      <c r="A3368" s="18"/>
      <c r="B3368" s="18"/>
      <c r="C3368" s="18"/>
      <c r="D3368" s="31"/>
      <c r="E3368" s="18"/>
      <c r="F3368" s="18"/>
      <c r="G3368" s="18"/>
      <c r="H3368" s="18"/>
      <c r="I3368" s="18"/>
      <c r="J3368" s="18"/>
      <c r="K3368" s="18"/>
      <c r="L3368" s="18"/>
      <c r="M3368" s="18"/>
    </row>
    <row r="3369" spans="1:13" x14ac:dyDescent="0.2">
      <c r="A3369" s="9" t="s">
        <v>1992</v>
      </c>
      <c r="B3369" s="10" t="s">
        <v>20</v>
      </c>
      <c r="C3369" s="10" t="s">
        <v>92</v>
      </c>
      <c r="D3369" s="13" t="s">
        <v>1993</v>
      </c>
      <c r="E3369" s="11"/>
      <c r="F3369" s="11"/>
      <c r="G3369" s="11"/>
      <c r="H3369" s="11"/>
      <c r="I3369" s="11"/>
      <c r="J3369" s="11"/>
      <c r="K3369" s="12">
        <f>K3376</f>
        <v>7</v>
      </c>
      <c r="L3369" s="12">
        <f>L3376</f>
        <v>320.64999999999998</v>
      </c>
      <c r="M3369" s="12">
        <f>M3376</f>
        <v>2244.5500000000002</v>
      </c>
    </row>
    <row r="3370" spans="1:13" ht="24" x14ac:dyDescent="0.2">
      <c r="A3370" s="11"/>
      <c r="B3370" s="11"/>
      <c r="C3370" s="11"/>
      <c r="D3370" s="13" t="s">
        <v>1994</v>
      </c>
      <c r="E3370" s="11"/>
      <c r="F3370" s="11"/>
      <c r="G3370" s="11"/>
      <c r="H3370" s="11"/>
      <c r="I3370" s="11"/>
      <c r="J3370" s="11"/>
      <c r="K3370" s="11"/>
      <c r="L3370" s="11"/>
      <c r="M3370" s="11"/>
    </row>
    <row r="3371" spans="1:13" x14ac:dyDescent="0.2">
      <c r="A3371" s="11"/>
      <c r="B3371" s="11"/>
      <c r="C3371" s="11"/>
      <c r="D3371" s="30"/>
      <c r="E3371" s="10" t="s">
        <v>1995</v>
      </c>
      <c r="F3371" s="14">
        <v>1</v>
      </c>
      <c r="G3371" s="15">
        <v>0</v>
      </c>
      <c r="H3371" s="15">
        <v>0</v>
      </c>
      <c r="I3371" s="15">
        <v>0</v>
      </c>
      <c r="J3371" s="12">
        <f>OR(F3371&lt;&gt;0,G3371&lt;&gt;0,H3371&lt;&gt;0,I3371&lt;&gt;0)*(F3371 + (F3371 = 0))*(G3371 + (G3371 = 0))*(H3371 + (H3371 = 0))*(I3371 + (I3371 = 0))</f>
        <v>1</v>
      </c>
      <c r="K3371" s="11"/>
      <c r="L3371" s="11"/>
      <c r="M3371" s="11"/>
    </row>
    <row r="3372" spans="1:13" x14ac:dyDescent="0.2">
      <c r="A3372" s="11"/>
      <c r="B3372" s="11"/>
      <c r="C3372" s="11"/>
      <c r="D3372" s="30"/>
      <c r="E3372" s="10" t="s">
        <v>1996</v>
      </c>
      <c r="F3372" s="14">
        <v>1</v>
      </c>
      <c r="G3372" s="15">
        <v>0</v>
      </c>
      <c r="H3372" s="15">
        <v>0</v>
      </c>
      <c r="I3372" s="15">
        <v>0</v>
      </c>
      <c r="J3372" s="12">
        <f>OR(F3372&lt;&gt;0,G3372&lt;&gt;0,H3372&lt;&gt;0,I3372&lt;&gt;0)*(F3372 + (F3372 = 0))*(G3372 + (G3372 = 0))*(H3372 + (H3372 = 0))*(I3372 + (I3372 = 0))</f>
        <v>1</v>
      </c>
      <c r="K3372" s="11"/>
      <c r="L3372" s="11"/>
      <c r="M3372" s="11"/>
    </row>
    <row r="3373" spans="1:13" x14ac:dyDescent="0.2">
      <c r="A3373" s="11"/>
      <c r="B3373" s="11"/>
      <c r="C3373" s="11"/>
      <c r="D3373" s="30"/>
      <c r="E3373" s="10" t="s">
        <v>1997</v>
      </c>
      <c r="F3373" s="14">
        <v>4</v>
      </c>
      <c r="G3373" s="15">
        <v>0</v>
      </c>
      <c r="H3373" s="15">
        <v>0</v>
      </c>
      <c r="I3373" s="15">
        <v>0</v>
      </c>
      <c r="J3373" s="12">
        <f>OR(F3373&lt;&gt;0,G3373&lt;&gt;0,H3373&lt;&gt;0,I3373&lt;&gt;0)*(F3373 + (F3373 = 0))*(G3373 + (G3373 = 0))*(H3373 + (H3373 = 0))*(I3373 + (I3373 = 0))</f>
        <v>4</v>
      </c>
      <c r="K3373" s="11"/>
      <c r="L3373" s="11"/>
      <c r="M3373" s="11"/>
    </row>
    <row r="3374" spans="1:13" x14ac:dyDescent="0.2">
      <c r="A3374" s="11"/>
      <c r="B3374" s="11"/>
      <c r="C3374" s="11"/>
      <c r="D3374" s="30"/>
      <c r="E3374" s="10" t="s">
        <v>1998</v>
      </c>
      <c r="F3374" s="14">
        <v>1</v>
      </c>
      <c r="G3374" s="15">
        <v>0</v>
      </c>
      <c r="H3374" s="15">
        <v>0</v>
      </c>
      <c r="I3374" s="15">
        <v>0</v>
      </c>
      <c r="J3374" s="12">
        <f>OR(F3374&lt;&gt;0,G3374&lt;&gt;0,H3374&lt;&gt;0,I3374&lt;&gt;0)*(F3374 + (F3374 = 0))*(G3374 + (G3374 = 0))*(H3374 + (H3374 = 0))*(I3374 + (I3374 = 0))</f>
        <v>1</v>
      </c>
      <c r="K3374" s="11"/>
      <c r="L3374" s="11"/>
      <c r="M3374" s="11"/>
    </row>
    <row r="3375" spans="1:13" x14ac:dyDescent="0.2">
      <c r="A3375" s="11"/>
      <c r="B3375" s="11"/>
      <c r="C3375" s="11"/>
      <c r="D3375" s="30"/>
      <c r="E3375" s="10" t="s">
        <v>15</v>
      </c>
      <c r="F3375" s="14"/>
      <c r="G3375" s="15"/>
      <c r="H3375" s="15"/>
      <c r="I3375" s="15"/>
      <c r="J3375" s="12">
        <f>OR(F3375&lt;&gt;0,G3375&lt;&gt;0,H3375&lt;&gt;0,I3375&lt;&gt;0)*(F3375 + (F3375 = 0))*(G3375 + (G3375 = 0))*(H3375 + (H3375 = 0))*(I3375 + (I3375 = 0))</f>
        <v>0</v>
      </c>
      <c r="K3375" s="11"/>
      <c r="L3375" s="11"/>
      <c r="M3375" s="11"/>
    </row>
    <row r="3376" spans="1:13" x14ac:dyDescent="0.2">
      <c r="A3376" s="11"/>
      <c r="B3376" s="11"/>
      <c r="C3376" s="11"/>
      <c r="D3376" s="30"/>
      <c r="E3376" s="11"/>
      <c r="F3376" s="11"/>
      <c r="G3376" s="11"/>
      <c r="H3376" s="11"/>
      <c r="I3376" s="11"/>
      <c r="J3376" s="16" t="s">
        <v>1999</v>
      </c>
      <c r="K3376" s="17">
        <f>SUM(J3371:J3375)*1</f>
        <v>7</v>
      </c>
      <c r="L3376" s="15">
        <v>320.64999999999998</v>
      </c>
      <c r="M3376" s="17">
        <f>ROUND(K3376*L3376,2)</f>
        <v>2244.5500000000002</v>
      </c>
    </row>
    <row r="3377" spans="1:13" ht="1" customHeight="1" x14ac:dyDescent="0.2">
      <c r="A3377" s="18"/>
      <c r="B3377" s="18"/>
      <c r="C3377" s="18"/>
      <c r="D3377" s="31"/>
      <c r="E3377" s="18"/>
      <c r="F3377" s="18"/>
      <c r="G3377" s="18"/>
      <c r="H3377" s="18"/>
      <c r="I3377" s="18"/>
      <c r="J3377" s="18"/>
      <c r="K3377" s="18"/>
      <c r="L3377" s="18"/>
      <c r="M3377" s="18"/>
    </row>
    <row r="3378" spans="1:13" x14ac:dyDescent="0.2">
      <c r="A3378" s="9" t="s">
        <v>2000</v>
      </c>
      <c r="B3378" s="10" t="s">
        <v>20</v>
      </c>
      <c r="C3378" s="10" t="s">
        <v>160</v>
      </c>
      <c r="D3378" s="13" t="s">
        <v>2001</v>
      </c>
      <c r="E3378" s="11"/>
      <c r="F3378" s="11"/>
      <c r="G3378" s="11"/>
      <c r="H3378" s="11"/>
      <c r="I3378" s="11"/>
      <c r="J3378" s="11"/>
      <c r="K3378" s="12">
        <f>K3382</f>
        <v>15</v>
      </c>
      <c r="L3378" s="12">
        <f>L3382</f>
        <v>27.76</v>
      </c>
      <c r="M3378" s="12">
        <f>M3382</f>
        <v>416.4</v>
      </c>
    </row>
    <row r="3379" spans="1:13" ht="120" x14ac:dyDescent="0.2">
      <c r="A3379" s="11"/>
      <c r="B3379" s="11"/>
      <c r="C3379" s="11"/>
      <c r="D3379" s="13" t="s">
        <v>2002</v>
      </c>
      <c r="E3379" s="11"/>
      <c r="F3379" s="11"/>
      <c r="G3379" s="11"/>
      <c r="H3379" s="11"/>
      <c r="I3379" s="11"/>
      <c r="J3379" s="11"/>
      <c r="K3379" s="11"/>
      <c r="L3379" s="11"/>
      <c r="M3379" s="11"/>
    </row>
    <row r="3380" spans="1:13" x14ac:dyDescent="0.2">
      <c r="A3380" s="11"/>
      <c r="B3380" s="11"/>
      <c r="C3380" s="11"/>
      <c r="D3380" s="30"/>
      <c r="E3380" s="10" t="s">
        <v>2003</v>
      </c>
      <c r="F3380" s="14">
        <v>1</v>
      </c>
      <c r="G3380" s="15">
        <v>15</v>
      </c>
      <c r="H3380" s="15">
        <v>0</v>
      </c>
      <c r="I3380" s="15">
        <v>0</v>
      </c>
      <c r="J3380" s="12">
        <f>OR(F3380&lt;&gt;0,G3380&lt;&gt;0,H3380&lt;&gt;0,I3380&lt;&gt;0)*(F3380 + (F3380 = 0))*(G3380 + (G3380 = 0))*(H3380 + (H3380 = 0))*(I3380 + (I3380 = 0))</f>
        <v>15</v>
      </c>
      <c r="K3380" s="11"/>
      <c r="L3380" s="11"/>
      <c r="M3380" s="11"/>
    </row>
    <row r="3381" spans="1:13" x14ac:dyDescent="0.2">
      <c r="A3381" s="11"/>
      <c r="B3381" s="11"/>
      <c r="C3381" s="11"/>
      <c r="D3381" s="30"/>
      <c r="E3381" s="10" t="s">
        <v>15</v>
      </c>
      <c r="F3381" s="14"/>
      <c r="G3381" s="15"/>
      <c r="H3381" s="15"/>
      <c r="I3381" s="15"/>
      <c r="J3381" s="12">
        <f>OR(F3381&lt;&gt;0,G3381&lt;&gt;0,H3381&lt;&gt;0,I3381&lt;&gt;0)*(F3381 + (F3381 = 0))*(G3381 + (G3381 = 0))*(H3381 + (H3381 = 0))*(I3381 + (I3381 = 0))</f>
        <v>0</v>
      </c>
      <c r="K3381" s="11"/>
      <c r="L3381" s="11"/>
      <c r="M3381" s="11"/>
    </row>
    <row r="3382" spans="1:13" x14ac:dyDescent="0.2">
      <c r="A3382" s="11"/>
      <c r="B3382" s="11"/>
      <c r="C3382" s="11"/>
      <c r="D3382" s="30"/>
      <c r="E3382" s="11"/>
      <c r="F3382" s="11"/>
      <c r="G3382" s="11"/>
      <c r="H3382" s="11"/>
      <c r="I3382" s="11"/>
      <c r="J3382" s="16" t="s">
        <v>2004</v>
      </c>
      <c r="K3382" s="17">
        <f>SUM(J3380:J3381)*1</f>
        <v>15</v>
      </c>
      <c r="L3382" s="15">
        <v>27.76</v>
      </c>
      <c r="M3382" s="17">
        <f>ROUND(K3382*L3382,2)</f>
        <v>416.4</v>
      </c>
    </row>
    <row r="3383" spans="1:13" ht="1" customHeight="1" x14ac:dyDescent="0.2">
      <c r="A3383" s="18"/>
      <c r="B3383" s="18"/>
      <c r="C3383" s="18"/>
      <c r="D3383" s="31"/>
      <c r="E3383" s="18"/>
      <c r="F3383" s="18"/>
      <c r="G3383" s="18"/>
      <c r="H3383" s="18"/>
      <c r="I3383" s="18"/>
      <c r="J3383" s="18"/>
      <c r="K3383" s="18"/>
      <c r="L3383" s="18"/>
      <c r="M3383" s="18"/>
    </row>
    <row r="3384" spans="1:13" x14ac:dyDescent="0.2">
      <c r="A3384" s="9" t="s">
        <v>1978</v>
      </c>
      <c r="B3384" s="10" t="s">
        <v>20</v>
      </c>
      <c r="C3384" s="10" t="s">
        <v>160</v>
      </c>
      <c r="D3384" s="13" t="s">
        <v>1979</v>
      </c>
      <c r="E3384" s="11"/>
      <c r="F3384" s="11"/>
      <c r="G3384" s="11"/>
      <c r="H3384" s="11"/>
      <c r="I3384" s="11"/>
      <c r="J3384" s="11"/>
      <c r="K3384" s="12">
        <f>K3388</f>
        <v>36</v>
      </c>
      <c r="L3384" s="12">
        <f>L3388</f>
        <v>19.149999999999999</v>
      </c>
      <c r="M3384" s="12">
        <f>M3388</f>
        <v>689.4</v>
      </c>
    </row>
    <row r="3385" spans="1:13" ht="36" x14ac:dyDescent="0.2">
      <c r="A3385" s="11"/>
      <c r="B3385" s="11"/>
      <c r="C3385" s="11"/>
      <c r="D3385" s="13" t="s">
        <v>1980</v>
      </c>
      <c r="E3385" s="11"/>
      <c r="F3385" s="11"/>
      <c r="G3385" s="11"/>
      <c r="H3385" s="11"/>
      <c r="I3385" s="11"/>
      <c r="J3385" s="11"/>
      <c r="K3385" s="11"/>
      <c r="L3385" s="11"/>
      <c r="M3385" s="11"/>
    </row>
    <row r="3386" spans="1:13" x14ac:dyDescent="0.2">
      <c r="A3386" s="11"/>
      <c r="B3386" s="11"/>
      <c r="C3386" s="11"/>
      <c r="D3386" s="30"/>
      <c r="E3386" s="10" t="s">
        <v>2005</v>
      </c>
      <c r="F3386" s="14">
        <v>1</v>
      </c>
      <c r="G3386" s="15">
        <v>30</v>
      </c>
      <c r="H3386" s="15">
        <v>1.2</v>
      </c>
      <c r="I3386" s="15">
        <v>0</v>
      </c>
      <c r="J3386" s="12">
        <f>OR(F3386&lt;&gt;0,G3386&lt;&gt;0,H3386&lt;&gt;0,I3386&lt;&gt;0)*(F3386 + (F3386 = 0))*(G3386 + (G3386 = 0))*(H3386 + (H3386 = 0))*(I3386 + (I3386 = 0))</f>
        <v>36</v>
      </c>
      <c r="K3386" s="11"/>
      <c r="L3386" s="11"/>
      <c r="M3386" s="11"/>
    </row>
    <row r="3387" spans="1:13" x14ac:dyDescent="0.2">
      <c r="A3387" s="11"/>
      <c r="B3387" s="11"/>
      <c r="C3387" s="11"/>
      <c r="D3387" s="30"/>
      <c r="E3387" s="10" t="s">
        <v>15</v>
      </c>
      <c r="F3387" s="14"/>
      <c r="G3387" s="15"/>
      <c r="H3387" s="15"/>
      <c r="I3387" s="15"/>
      <c r="J3387" s="12">
        <f>OR(F3387&lt;&gt;0,G3387&lt;&gt;0,H3387&lt;&gt;0,I3387&lt;&gt;0)*(F3387 + (F3387 = 0))*(G3387 + (G3387 = 0))*(H3387 + (H3387 = 0))*(I3387 + (I3387 = 0))</f>
        <v>0</v>
      </c>
      <c r="K3387" s="11"/>
      <c r="L3387" s="11"/>
      <c r="M3387" s="11"/>
    </row>
    <row r="3388" spans="1:13" x14ac:dyDescent="0.2">
      <c r="A3388" s="11"/>
      <c r="B3388" s="11"/>
      <c r="C3388" s="11"/>
      <c r="D3388" s="30"/>
      <c r="E3388" s="11"/>
      <c r="F3388" s="11"/>
      <c r="G3388" s="11"/>
      <c r="H3388" s="11"/>
      <c r="I3388" s="11"/>
      <c r="J3388" s="16" t="s">
        <v>1981</v>
      </c>
      <c r="K3388" s="17">
        <f>SUM(J3386:J3387)*1</f>
        <v>36</v>
      </c>
      <c r="L3388" s="15">
        <v>19.149999999999999</v>
      </c>
      <c r="M3388" s="17">
        <f>ROUND(K3388*L3388,2)</f>
        <v>689.4</v>
      </c>
    </row>
    <row r="3389" spans="1:13" ht="1" customHeight="1" x14ac:dyDescent="0.2">
      <c r="A3389" s="18"/>
      <c r="B3389" s="18"/>
      <c r="C3389" s="18"/>
      <c r="D3389" s="31"/>
      <c r="E3389" s="18"/>
      <c r="F3389" s="18"/>
      <c r="G3389" s="18"/>
      <c r="H3389" s="18"/>
      <c r="I3389" s="18"/>
      <c r="J3389" s="18"/>
      <c r="K3389" s="18"/>
      <c r="L3389" s="18"/>
      <c r="M3389" s="18"/>
    </row>
    <row r="3390" spans="1:13" x14ac:dyDescent="0.2">
      <c r="A3390" s="9" t="s">
        <v>1982</v>
      </c>
      <c r="B3390" s="10" t="s">
        <v>20</v>
      </c>
      <c r="C3390" s="10" t="s">
        <v>160</v>
      </c>
      <c r="D3390" s="13" t="s">
        <v>1983</v>
      </c>
      <c r="E3390" s="11"/>
      <c r="F3390" s="11"/>
      <c r="G3390" s="11"/>
      <c r="H3390" s="11"/>
      <c r="I3390" s="11"/>
      <c r="J3390" s="11"/>
      <c r="K3390" s="12">
        <f>K3394</f>
        <v>72</v>
      </c>
      <c r="L3390" s="12">
        <f>L3394</f>
        <v>20.05</v>
      </c>
      <c r="M3390" s="12">
        <f>M3394</f>
        <v>1443.6</v>
      </c>
    </row>
    <row r="3391" spans="1:13" ht="36" x14ac:dyDescent="0.2">
      <c r="A3391" s="11"/>
      <c r="B3391" s="11"/>
      <c r="C3391" s="11"/>
      <c r="D3391" s="13" t="s">
        <v>1984</v>
      </c>
      <c r="E3391" s="11"/>
      <c r="F3391" s="11"/>
      <c r="G3391" s="11"/>
      <c r="H3391" s="11"/>
      <c r="I3391" s="11"/>
      <c r="J3391" s="11"/>
      <c r="K3391" s="11"/>
      <c r="L3391" s="11"/>
      <c r="M3391" s="11"/>
    </row>
    <row r="3392" spans="1:13" x14ac:dyDescent="0.2">
      <c r="A3392" s="11"/>
      <c r="B3392" s="11"/>
      <c r="C3392" s="11"/>
      <c r="D3392" s="30"/>
      <c r="E3392" s="10" t="s">
        <v>2005</v>
      </c>
      <c r="F3392" s="14">
        <v>1</v>
      </c>
      <c r="G3392" s="15">
        <v>60</v>
      </c>
      <c r="H3392" s="15">
        <v>1.2</v>
      </c>
      <c r="I3392" s="15">
        <v>0</v>
      </c>
      <c r="J3392" s="12">
        <f>OR(F3392&lt;&gt;0,G3392&lt;&gt;0,H3392&lt;&gt;0,I3392&lt;&gt;0)*(F3392 + (F3392 = 0))*(G3392 + (G3392 = 0))*(H3392 + (H3392 = 0))*(I3392 + (I3392 = 0))</f>
        <v>72</v>
      </c>
      <c r="K3392" s="11"/>
      <c r="L3392" s="11"/>
      <c r="M3392" s="11"/>
    </row>
    <row r="3393" spans="1:13" x14ac:dyDescent="0.2">
      <c r="A3393" s="11"/>
      <c r="B3393" s="11"/>
      <c r="C3393" s="11"/>
      <c r="D3393" s="30"/>
      <c r="E3393" s="10" t="s">
        <v>15</v>
      </c>
      <c r="F3393" s="14"/>
      <c r="G3393" s="15"/>
      <c r="H3393" s="15"/>
      <c r="I3393" s="15"/>
      <c r="J3393" s="12">
        <f>OR(F3393&lt;&gt;0,G3393&lt;&gt;0,H3393&lt;&gt;0,I3393&lt;&gt;0)*(F3393 + (F3393 = 0))*(G3393 + (G3393 = 0))*(H3393 + (H3393 = 0))*(I3393 + (I3393 = 0))</f>
        <v>0</v>
      </c>
      <c r="K3393" s="11"/>
      <c r="L3393" s="11"/>
      <c r="M3393" s="11"/>
    </row>
    <row r="3394" spans="1:13" x14ac:dyDescent="0.2">
      <c r="A3394" s="11"/>
      <c r="B3394" s="11"/>
      <c r="C3394" s="11"/>
      <c r="D3394" s="30"/>
      <c r="E3394" s="11"/>
      <c r="F3394" s="11"/>
      <c r="G3394" s="11"/>
      <c r="H3394" s="11"/>
      <c r="I3394" s="11"/>
      <c r="J3394" s="16" t="s">
        <v>1985</v>
      </c>
      <c r="K3394" s="17">
        <f>SUM(J3392:J3393)*1</f>
        <v>72</v>
      </c>
      <c r="L3394" s="15">
        <v>20.05</v>
      </c>
      <c r="M3394" s="17">
        <f>ROUND(K3394*L3394,2)</f>
        <v>1443.6</v>
      </c>
    </row>
    <row r="3395" spans="1:13" ht="1" customHeight="1" x14ac:dyDescent="0.2">
      <c r="A3395" s="18"/>
      <c r="B3395" s="18"/>
      <c r="C3395" s="18"/>
      <c r="D3395" s="31"/>
      <c r="E3395" s="18"/>
      <c r="F3395" s="18"/>
      <c r="G3395" s="18"/>
      <c r="H3395" s="18"/>
      <c r="I3395" s="18"/>
      <c r="J3395" s="18"/>
      <c r="K3395" s="18"/>
      <c r="L3395" s="18"/>
      <c r="M3395" s="18"/>
    </row>
    <row r="3396" spans="1:13" x14ac:dyDescent="0.2">
      <c r="A3396" s="9" t="s">
        <v>2006</v>
      </c>
      <c r="B3396" s="10" t="s">
        <v>20</v>
      </c>
      <c r="C3396" s="10" t="s">
        <v>160</v>
      </c>
      <c r="D3396" s="13" t="s">
        <v>2007</v>
      </c>
      <c r="E3396" s="11"/>
      <c r="F3396" s="11"/>
      <c r="G3396" s="11"/>
      <c r="H3396" s="11"/>
      <c r="I3396" s="11"/>
      <c r="J3396" s="11"/>
      <c r="K3396" s="12">
        <f>K3400</f>
        <v>48</v>
      </c>
      <c r="L3396" s="12">
        <f>L3400</f>
        <v>24.13</v>
      </c>
      <c r="M3396" s="12">
        <f>M3400</f>
        <v>1158.24</v>
      </c>
    </row>
    <row r="3397" spans="1:13" ht="36" x14ac:dyDescent="0.2">
      <c r="A3397" s="11"/>
      <c r="B3397" s="11"/>
      <c r="C3397" s="11"/>
      <c r="D3397" s="13" t="s">
        <v>2008</v>
      </c>
      <c r="E3397" s="11"/>
      <c r="F3397" s="11"/>
      <c r="G3397" s="11"/>
      <c r="H3397" s="11"/>
      <c r="I3397" s="11"/>
      <c r="J3397" s="11"/>
      <c r="K3397" s="11"/>
      <c r="L3397" s="11"/>
      <c r="M3397" s="11"/>
    </row>
    <row r="3398" spans="1:13" x14ac:dyDescent="0.2">
      <c r="A3398" s="11"/>
      <c r="B3398" s="11"/>
      <c r="C3398" s="11"/>
      <c r="D3398" s="30"/>
      <c r="E3398" s="10" t="s">
        <v>2005</v>
      </c>
      <c r="F3398" s="14">
        <v>1</v>
      </c>
      <c r="G3398" s="15">
        <v>40</v>
      </c>
      <c r="H3398" s="15">
        <v>1.2</v>
      </c>
      <c r="I3398" s="15">
        <v>0</v>
      </c>
      <c r="J3398" s="12">
        <f>OR(F3398&lt;&gt;0,G3398&lt;&gt;0,H3398&lt;&gt;0,I3398&lt;&gt;0)*(F3398 + (F3398 = 0))*(G3398 + (G3398 = 0))*(H3398 + (H3398 = 0))*(I3398 + (I3398 = 0))</f>
        <v>48</v>
      </c>
      <c r="K3398" s="11"/>
      <c r="L3398" s="11"/>
      <c r="M3398" s="11"/>
    </row>
    <row r="3399" spans="1:13" x14ac:dyDescent="0.2">
      <c r="A3399" s="11"/>
      <c r="B3399" s="11"/>
      <c r="C3399" s="11"/>
      <c r="D3399" s="30"/>
      <c r="E3399" s="10" t="s">
        <v>15</v>
      </c>
      <c r="F3399" s="14"/>
      <c r="G3399" s="15"/>
      <c r="H3399" s="15"/>
      <c r="I3399" s="15"/>
      <c r="J3399" s="12">
        <f>OR(F3399&lt;&gt;0,G3399&lt;&gt;0,H3399&lt;&gt;0,I3399&lt;&gt;0)*(F3399 + (F3399 = 0))*(G3399 + (G3399 = 0))*(H3399 + (H3399 = 0))*(I3399 + (I3399 = 0))</f>
        <v>0</v>
      </c>
      <c r="K3399" s="11"/>
      <c r="L3399" s="11"/>
      <c r="M3399" s="11"/>
    </row>
    <row r="3400" spans="1:13" x14ac:dyDescent="0.2">
      <c r="A3400" s="11"/>
      <c r="B3400" s="11"/>
      <c r="C3400" s="11"/>
      <c r="D3400" s="30"/>
      <c r="E3400" s="11"/>
      <c r="F3400" s="11"/>
      <c r="G3400" s="11"/>
      <c r="H3400" s="11"/>
      <c r="I3400" s="11"/>
      <c r="J3400" s="16" t="s">
        <v>2009</v>
      </c>
      <c r="K3400" s="17">
        <f>SUM(J3398:J3399)*1</f>
        <v>48</v>
      </c>
      <c r="L3400" s="15">
        <v>24.13</v>
      </c>
      <c r="M3400" s="17">
        <f>ROUND(K3400*L3400,2)</f>
        <v>1158.24</v>
      </c>
    </row>
    <row r="3401" spans="1:13" ht="1" customHeight="1" x14ac:dyDescent="0.2">
      <c r="A3401" s="18"/>
      <c r="B3401" s="18"/>
      <c r="C3401" s="18"/>
      <c r="D3401" s="31"/>
      <c r="E3401" s="18"/>
      <c r="F3401" s="18"/>
      <c r="G3401" s="18"/>
      <c r="H3401" s="18"/>
      <c r="I3401" s="18"/>
      <c r="J3401" s="18"/>
      <c r="K3401" s="18"/>
      <c r="L3401" s="18"/>
      <c r="M3401" s="18"/>
    </row>
    <row r="3402" spans="1:13" x14ac:dyDescent="0.2">
      <c r="A3402" s="9" t="s">
        <v>2010</v>
      </c>
      <c r="B3402" s="10" t="s">
        <v>20</v>
      </c>
      <c r="C3402" s="10" t="s">
        <v>160</v>
      </c>
      <c r="D3402" s="13" t="s">
        <v>2011</v>
      </c>
      <c r="E3402" s="11"/>
      <c r="F3402" s="11"/>
      <c r="G3402" s="11"/>
      <c r="H3402" s="11"/>
      <c r="I3402" s="11"/>
      <c r="J3402" s="11"/>
      <c r="K3402" s="12">
        <f>K3406</f>
        <v>31.2</v>
      </c>
      <c r="L3402" s="12">
        <f>L3406</f>
        <v>24.38</v>
      </c>
      <c r="M3402" s="12">
        <f>M3406</f>
        <v>760.66</v>
      </c>
    </row>
    <row r="3403" spans="1:13" ht="36" x14ac:dyDescent="0.2">
      <c r="A3403" s="11"/>
      <c r="B3403" s="11"/>
      <c r="C3403" s="11"/>
      <c r="D3403" s="13" t="s">
        <v>2012</v>
      </c>
      <c r="E3403" s="11"/>
      <c r="F3403" s="11"/>
      <c r="G3403" s="11"/>
      <c r="H3403" s="11"/>
      <c r="I3403" s="11"/>
      <c r="J3403" s="11"/>
      <c r="K3403" s="11"/>
      <c r="L3403" s="11"/>
      <c r="M3403" s="11"/>
    </row>
    <row r="3404" spans="1:13" x14ac:dyDescent="0.2">
      <c r="A3404" s="11"/>
      <c r="B3404" s="11"/>
      <c r="C3404" s="11"/>
      <c r="D3404" s="30"/>
      <c r="E3404" s="10" t="s">
        <v>2005</v>
      </c>
      <c r="F3404" s="14">
        <v>1</v>
      </c>
      <c r="G3404" s="15">
        <v>26</v>
      </c>
      <c r="H3404" s="15">
        <v>1.2</v>
      </c>
      <c r="I3404" s="15">
        <v>0</v>
      </c>
      <c r="J3404" s="12">
        <f>OR(F3404&lt;&gt;0,G3404&lt;&gt;0,H3404&lt;&gt;0,I3404&lt;&gt;0)*(F3404 + (F3404 = 0))*(G3404 + (G3404 = 0))*(H3404 + (H3404 = 0))*(I3404 + (I3404 = 0))</f>
        <v>31.2</v>
      </c>
      <c r="K3404" s="11"/>
      <c r="L3404" s="11"/>
      <c r="M3404" s="11"/>
    </row>
    <row r="3405" spans="1:13" x14ac:dyDescent="0.2">
      <c r="A3405" s="11"/>
      <c r="B3405" s="11"/>
      <c r="C3405" s="11"/>
      <c r="D3405" s="30"/>
      <c r="E3405" s="10" t="s">
        <v>15</v>
      </c>
      <c r="F3405" s="14"/>
      <c r="G3405" s="15"/>
      <c r="H3405" s="15"/>
      <c r="I3405" s="15"/>
      <c r="J3405" s="12">
        <f>OR(F3405&lt;&gt;0,G3405&lt;&gt;0,H3405&lt;&gt;0,I3405&lt;&gt;0)*(F3405 + (F3405 = 0))*(G3405 + (G3405 = 0))*(H3405 + (H3405 = 0))*(I3405 + (I3405 = 0))</f>
        <v>0</v>
      </c>
      <c r="K3405" s="11"/>
      <c r="L3405" s="11"/>
      <c r="M3405" s="11"/>
    </row>
    <row r="3406" spans="1:13" x14ac:dyDescent="0.2">
      <c r="A3406" s="11"/>
      <c r="B3406" s="11"/>
      <c r="C3406" s="11"/>
      <c r="D3406" s="30"/>
      <c r="E3406" s="11"/>
      <c r="F3406" s="11"/>
      <c r="G3406" s="11"/>
      <c r="H3406" s="11"/>
      <c r="I3406" s="11"/>
      <c r="J3406" s="16" t="s">
        <v>2013</v>
      </c>
      <c r="K3406" s="17">
        <f>SUM(J3404:J3405)*1</f>
        <v>31.2</v>
      </c>
      <c r="L3406" s="15">
        <v>24.38</v>
      </c>
      <c r="M3406" s="17">
        <f>ROUND(K3406*L3406,2)</f>
        <v>760.66</v>
      </c>
    </row>
    <row r="3407" spans="1:13" ht="1" customHeight="1" x14ac:dyDescent="0.2">
      <c r="A3407" s="18"/>
      <c r="B3407" s="18"/>
      <c r="C3407" s="18"/>
      <c r="D3407" s="31"/>
      <c r="E3407" s="18"/>
      <c r="F3407" s="18"/>
      <c r="G3407" s="18"/>
      <c r="H3407" s="18"/>
      <c r="I3407" s="18"/>
      <c r="J3407" s="18"/>
      <c r="K3407" s="18"/>
      <c r="L3407" s="18"/>
      <c r="M3407" s="18"/>
    </row>
    <row r="3408" spans="1:13" x14ac:dyDescent="0.2">
      <c r="A3408" s="9" t="s">
        <v>2014</v>
      </c>
      <c r="B3408" s="10" t="s">
        <v>20</v>
      </c>
      <c r="C3408" s="10" t="s">
        <v>160</v>
      </c>
      <c r="D3408" s="13" t="s">
        <v>2015</v>
      </c>
      <c r="E3408" s="11"/>
      <c r="F3408" s="11"/>
      <c r="G3408" s="11"/>
      <c r="H3408" s="11"/>
      <c r="I3408" s="11"/>
      <c r="J3408" s="11"/>
      <c r="K3408" s="12">
        <f>K3413</f>
        <v>36</v>
      </c>
      <c r="L3408" s="12">
        <f>L3413</f>
        <v>26.84</v>
      </c>
      <c r="M3408" s="12">
        <f>M3413</f>
        <v>966.24</v>
      </c>
    </row>
    <row r="3409" spans="1:13" ht="36" x14ac:dyDescent="0.2">
      <c r="A3409" s="11"/>
      <c r="B3409" s="11"/>
      <c r="C3409" s="11"/>
      <c r="D3409" s="13" t="s">
        <v>2016</v>
      </c>
      <c r="E3409" s="11"/>
      <c r="F3409" s="11"/>
      <c r="G3409" s="11"/>
      <c r="H3409" s="11"/>
      <c r="I3409" s="11"/>
      <c r="J3409" s="11"/>
      <c r="K3409" s="11"/>
      <c r="L3409" s="11"/>
      <c r="M3409" s="11"/>
    </row>
    <row r="3410" spans="1:13" x14ac:dyDescent="0.2">
      <c r="A3410" s="11"/>
      <c r="B3410" s="11"/>
      <c r="C3410" s="11"/>
      <c r="D3410" s="30"/>
      <c r="E3410" s="10" t="s">
        <v>2005</v>
      </c>
      <c r="F3410" s="14">
        <v>1</v>
      </c>
      <c r="G3410" s="15">
        <v>22</v>
      </c>
      <c r="H3410" s="15">
        <v>1.2</v>
      </c>
      <c r="I3410" s="15">
        <v>0</v>
      </c>
      <c r="J3410" s="12">
        <f>OR(F3410&lt;&gt;0,G3410&lt;&gt;0,H3410&lt;&gt;0,I3410&lt;&gt;0)*(F3410 + (F3410 = 0))*(G3410 + (G3410 = 0))*(H3410 + (H3410 = 0))*(I3410 + (I3410 = 0))</f>
        <v>26.4</v>
      </c>
      <c r="K3410" s="11"/>
      <c r="L3410" s="11"/>
      <c r="M3410" s="11"/>
    </row>
    <row r="3411" spans="1:13" x14ac:dyDescent="0.2">
      <c r="A3411" s="11"/>
      <c r="B3411" s="11"/>
      <c r="C3411" s="11"/>
      <c r="D3411" s="30"/>
      <c r="E3411" s="10" t="s">
        <v>2017</v>
      </c>
      <c r="F3411" s="14">
        <v>1</v>
      </c>
      <c r="G3411" s="15">
        <v>8</v>
      </c>
      <c r="H3411" s="15">
        <v>1.2</v>
      </c>
      <c r="I3411" s="15">
        <v>0</v>
      </c>
      <c r="J3411" s="12">
        <f>OR(F3411&lt;&gt;0,G3411&lt;&gt;0,H3411&lt;&gt;0,I3411&lt;&gt;0)*(F3411 + (F3411 = 0))*(G3411 + (G3411 = 0))*(H3411 + (H3411 = 0))*(I3411 + (I3411 = 0))</f>
        <v>9.6</v>
      </c>
      <c r="K3411" s="11"/>
      <c r="L3411" s="11"/>
      <c r="M3411" s="11"/>
    </row>
    <row r="3412" spans="1:13" x14ac:dyDescent="0.2">
      <c r="A3412" s="11"/>
      <c r="B3412" s="11"/>
      <c r="C3412" s="11"/>
      <c r="D3412" s="30"/>
      <c r="E3412" s="10" t="s">
        <v>15</v>
      </c>
      <c r="F3412" s="14"/>
      <c r="G3412" s="15"/>
      <c r="H3412" s="15"/>
      <c r="I3412" s="15"/>
      <c r="J3412" s="12">
        <f>OR(F3412&lt;&gt;0,G3412&lt;&gt;0,H3412&lt;&gt;0,I3412&lt;&gt;0)*(F3412 + (F3412 = 0))*(G3412 + (G3412 = 0))*(H3412 + (H3412 = 0))*(I3412 + (I3412 = 0))</f>
        <v>0</v>
      </c>
      <c r="K3412" s="11"/>
      <c r="L3412" s="11"/>
      <c r="M3412" s="11"/>
    </row>
    <row r="3413" spans="1:13" x14ac:dyDescent="0.2">
      <c r="A3413" s="11"/>
      <c r="B3413" s="11"/>
      <c r="C3413" s="11"/>
      <c r="D3413" s="30"/>
      <c r="E3413" s="11"/>
      <c r="F3413" s="11"/>
      <c r="G3413" s="11"/>
      <c r="H3413" s="11"/>
      <c r="I3413" s="11"/>
      <c r="J3413" s="16" t="s">
        <v>2018</v>
      </c>
      <c r="K3413" s="17">
        <f>SUM(J3410:J3412)*1</f>
        <v>36</v>
      </c>
      <c r="L3413" s="15">
        <v>26.84</v>
      </c>
      <c r="M3413" s="17">
        <f>ROUND(K3413*L3413,2)</f>
        <v>966.24</v>
      </c>
    </row>
    <row r="3414" spans="1:13" ht="1" customHeight="1" x14ac:dyDescent="0.2">
      <c r="A3414" s="18"/>
      <c r="B3414" s="18"/>
      <c r="C3414" s="18"/>
      <c r="D3414" s="31"/>
      <c r="E3414" s="18"/>
      <c r="F3414" s="18"/>
      <c r="G3414" s="18"/>
      <c r="H3414" s="18"/>
      <c r="I3414" s="18"/>
      <c r="J3414" s="18"/>
      <c r="K3414" s="18"/>
      <c r="L3414" s="18"/>
      <c r="M3414" s="18"/>
    </row>
    <row r="3415" spans="1:13" x14ac:dyDescent="0.2">
      <c r="A3415" s="9" t="s">
        <v>2019</v>
      </c>
      <c r="B3415" s="10" t="s">
        <v>20</v>
      </c>
      <c r="C3415" s="10" t="s">
        <v>160</v>
      </c>
      <c r="D3415" s="13" t="s">
        <v>2020</v>
      </c>
      <c r="E3415" s="11"/>
      <c r="F3415" s="11"/>
      <c r="G3415" s="11"/>
      <c r="H3415" s="11"/>
      <c r="I3415" s="11"/>
      <c r="J3415" s="11"/>
      <c r="K3415" s="12">
        <f>K3419</f>
        <v>14.4</v>
      </c>
      <c r="L3415" s="12">
        <f>L3419</f>
        <v>28.51</v>
      </c>
      <c r="M3415" s="12">
        <f>M3419</f>
        <v>410.54</v>
      </c>
    </row>
    <row r="3416" spans="1:13" ht="36" x14ac:dyDescent="0.2">
      <c r="A3416" s="11"/>
      <c r="B3416" s="11"/>
      <c r="C3416" s="11"/>
      <c r="D3416" s="13" t="s">
        <v>2021</v>
      </c>
      <c r="E3416" s="11"/>
      <c r="F3416" s="11"/>
      <c r="G3416" s="11"/>
      <c r="H3416" s="11"/>
      <c r="I3416" s="11"/>
      <c r="J3416" s="11"/>
      <c r="K3416" s="11"/>
      <c r="L3416" s="11"/>
      <c r="M3416" s="11"/>
    </row>
    <row r="3417" spans="1:13" x14ac:dyDescent="0.2">
      <c r="A3417" s="11"/>
      <c r="B3417" s="11"/>
      <c r="C3417" s="11"/>
      <c r="D3417" s="30"/>
      <c r="E3417" s="10" t="s">
        <v>2005</v>
      </c>
      <c r="F3417" s="14">
        <v>1</v>
      </c>
      <c r="G3417" s="15">
        <v>12</v>
      </c>
      <c r="H3417" s="15">
        <v>1.2</v>
      </c>
      <c r="I3417" s="15">
        <v>0</v>
      </c>
      <c r="J3417" s="12">
        <f>OR(F3417&lt;&gt;0,G3417&lt;&gt;0,H3417&lt;&gt;0,I3417&lt;&gt;0)*(F3417 + (F3417 = 0))*(G3417 + (G3417 = 0))*(H3417 + (H3417 = 0))*(I3417 + (I3417 = 0))</f>
        <v>14.4</v>
      </c>
      <c r="K3417" s="11"/>
      <c r="L3417" s="11"/>
      <c r="M3417" s="11"/>
    </row>
    <row r="3418" spans="1:13" x14ac:dyDescent="0.2">
      <c r="A3418" s="11"/>
      <c r="B3418" s="11"/>
      <c r="C3418" s="11"/>
      <c r="D3418" s="30"/>
      <c r="E3418" s="10" t="s">
        <v>15</v>
      </c>
      <c r="F3418" s="14"/>
      <c r="G3418" s="15"/>
      <c r="H3418" s="15"/>
      <c r="I3418" s="15"/>
      <c r="J3418" s="12">
        <f>OR(F3418&lt;&gt;0,G3418&lt;&gt;0,H3418&lt;&gt;0,I3418&lt;&gt;0)*(F3418 + (F3418 = 0))*(G3418 + (G3418 = 0))*(H3418 + (H3418 = 0))*(I3418 + (I3418 = 0))</f>
        <v>0</v>
      </c>
      <c r="K3418" s="11"/>
      <c r="L3418" s="11"/>
      <c r="M3418" s="11"/>
    </row>
    <row r="3419" spans="1:13" x14ac:dyDescent="0.2">
      <c r="A3419" s="11"/>
      <c r="B3419" s="11"/>
      <c r="C3419" s="11"/>
      <c r="D3419" s="30"/>
      <c r="E3419" s="11"/>
      <c r="F3419" s="11"/>
      <c r="G3419" s="11"/>
      <c r="H3419" s="11"/>
      <c r="I3419" s="11"/>
      <c r="J3419" s="16" t="s">
        <v>2022</v>
      </c>
      <c r="K3419" s="17">
        <f>SUM(J3417:J3418)*1</f>
        <v>14.4</v>
      </c>
      <c r="L3419" s="15">
        <v>28.51</v>
      </c>
      <c r="M3419" s="17">
        <f>ROUND(K3419*L3419,2)</f>
        <v>410.54</v>
      </c>
    </row>
    <row r="3420" spans="1:13" ht="1" customHeight="1" x14ac:dyDescent="0.2">
      <c r="A3420" s="18"/>
      <c r="B3420" s="18"/>
      <c r="C3420" s="18"/>
      <c r="D3420" s="31"/>
      <c r="E3420" s="18"/>
      <c r="F3420" s="18"/>
      <c r="G3420" s="18"/>
      <c r="H3420" s="18"/>
      <c r="I3420" s="18"/>
      <c r="J3420" s="18"/>
      <c r="K3420" s="18"/>
      <c r="L3420" s="18"/>
      <c r="M3420" s="18"/>
    </row>
    <row r="3421" spans="1:13" x14ac:dyDescent="0.2">
      <c r="A3421" s="9" t="s">
        <v>2023</v>
      </c>
      <c r="B3421" s="10" t="s">
        <v>20</v>
      </c>
      <c r="C3421" s="10" t="s">
        <v>160</v>
      </c>
      <c r="D3421" s="13" t="s">
        <v>2024</v>
      </c>
      <c r="E3421" s="11"/>
      <c r="F3421" s="11"/>
      <c r="G3421" s="11"/>
      <c r="H3421" s="11"/>
      <c r="I3421" s="11"/>
      <c r="J3421" s="11"/>
      <c r="K3421" s="12">
        <f>K3425</f>
        <v>36</v>
      </c>
      <c r="L3421" s="12">
        <f>L3425</f>
        <v>32.520000000000003</v>
      </c>
      <c r="M3421" s="12">
        <f>M3425</f>
        <v>1170.72</v>
      </c>
    </row>
    <row r="3422" spans="1:13" ht="36" x14ac:dyDescent="0.2">
      <c r="A3422" s="11"/>
      <c r="B3422" s="11"/>
      <c r="C3422" s="11"/>
      <c r="D3422" s="13" t="s">
        <v>2025</v>
      </c>
      <c r="E3422" s="11"/>
      <c r="F3422" s="11"/>
      <c r="G3422" s="11"/>
      <c r="H3422" s="11"/>
      <c r="I3422" s="11"/>
      <c r="J3422" s="11"/>
      <c r="K3422" s="11"/>
      <c r="L3422" s="11"/>
      <c r="M3422" s="11"/>
    </row>
    <row r="3423" spans="1:13" x14ac:dyDescent="0.2">
      <c r="A3423" s="11"/>
      <c r="B3423" s="11"/>
      <c r="C3423" s="11"/>
      <c r="D3423" s="30"/>
      <c r="E3423" s="10" t="s">
        <v>2005</v>
      </c>
      <c r="F3423" s="14">
        <v>1</v>
      </c>
      <c r="G3423" s="15">
        <v>30</v>
      </c>
      <c r="H3423" s="15">
        <v>1.2</v>
      </c>
      <c r="I3423" s="15">
        <v>0</v>
      </c>
      <c r="J3423" s="12">
        <f>OR(F3423&lt;&gt;0,G3423&lt;&gt;0,H3423&lt;&gt;0,I3423&lt;&gt;0)*(F3423 + (F3423 = 0))*(G3423 + (G3423 = 0))*(H3423 + (H3423 = 0))*(I3423 + (I3423 = 0))</f>
        <v>36</v>
      </c>
      <c r="K3423" s="11"/>
      <c r="L3423" s="11"/>
      <c r="M3423" s="11"/>
    </row>
    <row r="3424" spans="1:13" x14ac:dyDescent="0.2">
      <c r="A3424" s="11"/>
      <c r="B3424" s="11"/>
      <c r="C3424" s="11"/>
      <c r="D3424" s="30"/>
      <c r="E3424" s="10" t="s">
        <v>15</v>
      </c>
      <c r="F3424" s="14"/>
      <c r="G3424" s="15"/>
      <c r="H3424" s="15"/>
      <c r="I3424" s="15"/>
      <c r="J3424" s="12">
        <f>OR(F3424&lt;&gt;0,G3424&lt;&gt;0,H3424&lt;&gt;0,I3424&lt;&gt;0)*(F3424 + (F3424 = 0))*(G3424 + (G3424 = 0))*(H3424 + (H3424 = 0))*(I3424 + (I3424 = 0))</f>
        <v>0</v>
      </c>
      <c r="K3424" s="11"/>
      <c r="L3424" s="11"/>
      <c r="M3424" s="11"/>
    </row>
    <row r="3425" spans="1:13" x14ac:dyDescent="0.2">
      <c r="A3425" s="11"/>
      <c r="B3425" s="11"/>
      <c r="C3425" s="11"/>
      <c r="D3425" s="30"/>
      <c r="E3425" s="11"/>
      <c r="F3425" s="11"/>
      <c r="G3425" s="11"/>
      <c r="H3425" s="11"/>
      <c r="I3425" s="11"/>
      <c r="J3425" s="16" t="s">
        <v>2026</v>
      </c>
      <c r="K3425" s="17">
        <f>SUM(J3423:J3424)*1</f>
        <v>36</v>
      </c>
      <c r="L3425" s="15">
        <v>32.520000000000003</v>
      </c>
      <c r="M3425" s="17">
        <f>ROUND(K3425*L3425,2)</f>
        <v>1170.72</v>
      </c>
    </row>
    <row r="3426" spans="1:13" ht="1" customHeight="1" x14ac:dyDescent="0.2">
      <c r="A3426" s="18"/>
      <c r="B3426" s="18"/>
      <c r="C3426" s="18"/>
      <c r="D3426" s="31"/>
      <c r="E3426" s="18"/>
      <c r="F3426" s="18"/>
      <c r="G3426" s="18"/>
      <c r="H3426" s="18"/>
      <c r="I3426" s="18"/>
      <c r="J3426" s="18"/>
      <c r="K3426" s="18"/>
      <c r="L3426" s="18"/>
      <c r="M3426" s="18"/>
    </row>
    <row r="3427" spans="1:13" x14ac:dyDescent="0.2">
      <c r="A3427" s="9" t="s">
        <v>2027</v>
      </c>
      <c r="B3427" s="10" t="s">
        <v>20</v>
      </c>
      <c r="C3427" s="10" t="s">
        <v>160</v>
      </c>
      <c r="D3427" s="13" t="s">
        <v>2028</v>
      </c>
      <c r="E3427" s="11"/>
      <c r="F3427" s="11"/>
      <c r="G3427" s="11"/>
      <c r="H3427" s="11"/>
      <c r="I3427" s="11"/>
      <c r="J3427" s="11"/>
      <c r="K3427" s="12">
        <f>K3431</f>
        <v>12</v>
      </c>
      <c r="L3427" s="12">
        <f>L3431</f>
        <v>38.65</v>
      </c>
      <c r="M3427" s="12">
        <f>M3431</f>
        <v>463.8</v>
      </c>
    </row>
    <row r="3428" spans="1:13" ht="36" x14ac:dyDescent="0.2">
      <c r="A3428" s="11"/>
      <c r="B3428" s="11"/>
      <c r="C3428" s="11"/>
      <c r="D3428" s="13" t="s">
        <v>2029</v>
      </c>
      <c r="E3428" s="11"/>
      <c r="F3428" s="11"/>
      <c r="G3428" s="11"/>
      <c r="H3428" s="11"/>
      <c r="I3428" s="11"/>
      <c r="J3428" s="11"/>
      <c r="K3428" s="11"/>
      <c r="L3428" s="11"/>
      <c r="M3428" s="11"/>
    </row>
    <row r="3429" spans="1:13" x14ac:dyDescent="0.2">
      <c r="A3429" s="11"/>
      <c r="B3429" s="11"/>
      <c r="C3429" s="11"/>
      <c r="D3429" s="30"/>
      <c r="E3429" s="10" t="s">
        <v>2005</v>
      </c>
      <c r="F3429" s="14">
        <v>1</v>
      </c>
      <c r="G3429" s="15">
        <v>10</v>
      </c>
      <c r="H3429" s="15">
        <v>1.2</v>
      </c>
      <c r="I3429" s="15">
        <v>0</v>
      </c>
      <c r="J3429" s="12">
        <f>OR(F3429&lt;&gt;0,G3429&lt;&gt;0,H3429&lt;&gt;0,I3429&lt;&gt;0)*(F3429 + (F3429 = 0))*(G3429 + (G3429 = 0))*(H3429 + (H3429 = 0))*(I3429 + (I3429 = 0))</f>
        <v>12</v>
      </c>
      <c r="K3429" s="11"/>
      <c r="L3429" s="11"/>
      <c r="M3429" s="11"/>
    </row>
    <row r="3430" spans="1:13" x14ac:dyDescent="0.2">
      <c r="A3430" s="11"/>
      <c r="B3430" s="11"/>
      <c r="C3430" s="11"/>
      <c r="D3430" s="30"/>
      <c r="E3430" s="10" t="s">
        <v>15</v>
      </c>
      <c r="F3430" s="14"/>
      <c r="G3430" s="15"/>
      <c r="H3430" s="15"/>
      <c r="I3430" s="15"/>
      <c r="J3430" s="12">
        <f>OR(F3430&lt;&gt;0,G3430&lt;&gt;0,H3430&lt;&gt;0,I3430&lt;&gt;0)*(F3430 + (F3430 = 0))*(G3430 + (G3430 = 0))*(H3430 + (H3430 = 0))*(I3430 + (I3430 = 0))</f>
        <v>0</v>
      </c>
      <c r="K3430" s="11"/>
      <c r="L3430" s="11"/>
      <c r="M3430" s="11"/>
    </row>
    <row r="3431" spans="1:13" x14ac:dyDescent="0.2">
      <c r="A3431" s="11"/>
      <c r="B3431" s="11"/>
      <c r="C3431" s="11"/>
      <c r="D3431" s="30"/>
      <c r="E3431" s="11"/>
      <c r="F3431" s="11"/>
      <c r="G3431" s="11"/>
      <c r="H3431" s="11"/>
      <c r="I3431" s="11"/>
      <c r="J3431" s="16" t="s">
        <v>2030</v>
      </c>
      <c r="K3431" s="17">
        <f>SUM(J3429:J3430)*1</f>
        <v>12</v>
      </c>
      <c r="L3431" s="15">
        <v>38.65</v>
      </c>
      <c r="M3431" s="17">
        <f>ROUND(K3431*L3431,2)</f>
        <v>463.8</v>
      </c>
    </row>
    <row r="3432" spans="1:13" ht="1" customHeight="1" x14ac:dyDescent="0.2">
      <c r="A3432" s="18"/>
      <c r="B3432" s="18"/>
      <c r="C3432" s="18"/>
      <c r="D3432" s="31"/>
      <c r="E3432" s="18"/>
      <c r="F3432" s="18"/>
      <c r="G3432" s="18"/>
      <c r="H3432" s="18"/>
      <c r="I3432" s="18"/>
      <c r="J3432" s="18"/>
      <c r="K3432" s="18"/>
      <c r="L3432" s="18"/>
      <c r="M3432" s="18"/>
    </row>
    <row r="3433" spans="1:13" x14ac:dyDescent="0.2">
      <c r="A3433" s="9" t="s">
        <v>2031</v>
      </c>
      <c r="B3433" s="10" t="s">
        <v>20</v>
      </c>
      <c r="C3433" s="10" t="s">
        <v>2</v>
      </c>
      <c r="D3433" s="13" t="s">
        <v>2032</v>
      </c>
      <c r="E3433" s="11"/>
      <c r="F3433" s="11"/>
      <c r="G3433" s="11"/>
      <c r="H3433" s="11"/>
      <c r="I3433" s="11"/>
      <c r="J3433" s="11"/>
      <c r="K3433" s="12">
        <f>K3438</f>
        <v>4</v>
      </c>
      <c r="L3433" s="12">
        <f>L3438</f>
        <v>503.19</v>
      </c>
      <c r="M3433" s="12">
        <f>M3438</f>
        <v>2012.76</v>
      </c>
    </row>
    <row r="3434" spans="1:13" ht="216" x14ac:dyDescent="0.2">
      <c r="A3434" s="11"/>
      <c r="B3434" s="11"/>
      <c r="C3434" s="11"/>
      <c r="D3434" s="13" t="s">
        <v>2033</v>
      </c>
      <c r="E3434" s="11"/>
      <c r="F3434" s="11"/>
      <c r="G3434" s="11"/>
      <c r="H3434" s="11"/>
      <c r="I3434" s="11"/>
      <c r="J3434" s="11"/>
      <c r="K3434" s="11"/>
      <c r="L3434" s="11"/>
      <c r="M3434" s="11"/>
    </row>
    <row r="3435" spans="1:13" x14ac:dyDescent="0.2">
      <c r="A3435" s="11"/>
      <c r="B3435" s="11"/>
      <c r="C3435" s="11"/>
      <c r="D3435" s="30"/>
      <c r="E3435" s="10" t="s">
        <v>2034</v>
      </c>
      <c r="F3435" s="14">
        <v>2</v>
      </c>
      <c r="G3435" s="15">
        <v>0</v>
      </c>
      <c r="H3435" s="15">
        <v>0</v>
      </c>
      <c r="I3435" s="15">
        <v>0</v>
      </c>
      <c r="J3435" s="12">
        <f>OR(F3435&lt;&gt;0,G3435&lt;&gt;0,H3435&lt;&gt;0,I3435&lt;&gt;0)*(F3435 + (F3435 = 0))*(G3435 + (G3435 = 0))*(H3435 + (H3435 = 0))*(I3435 + (I3435 = 0))</f>
        <v>2</v>
      </c>
      <c r="K3435" s="11"/>
      <c r="L3435" s="11"/>
      <c r="M3435" s="11"/>
    </row>
    <row r="3436" spans="1:13" x14ac:dyDescent="0.2">
      <c r="A3436" s="11"/>
      <c r="B3436" s="11"/>
      <c r="C3436" s="11"/>
      <c r="D3436" s="30"/>
      <c r="E3436" s="10" t="s">
        <v>2035</v>
      </c>
      <c r="F3436" s="14">
        <v>2</v>
      </c>
      <c r="G3436" s="15">
        <v>0</v>
      </c>
      <c r="H3436" s="15">
        <v>0</v>
      </c>
      <c r="I3436" s="15">
        <v>0</v>
      </c>
      <c r="J3436" s="12">
        <f>OR(F3436&lt;&gt;0,G3436&lt;&gt;0,H3436&lt;&gt;0,I3436&lt;&gt;0)*(F3436 + (F3436 = 0))*(G3436 + (G3436 = 0))*(H3436 + (H3436 = 0))*(I3436 + (I3436 = 0))</f>
        <v>2</v>
      </c>
      <c r="K3436" s="11"/>
      <c r="L3436" s="11"/>
      <c r="M3436" s="11"/>
    </row>
    <row r="3437" spans="1:13" x14ac:dyDescent="0.2">
      <c r="A3437" s="11"/>
      <c r="B3437" s="11"/>
      <c r="C3437" s="11"/>
      <c r="D3437" s="30"/>
      <c r="E3437" s="10" t="s">
        <v>15</v>
      </c>
      <c r="F3437" s="14"/>
      <c r="G3437" s="15"/>
      <c r="H3437" s="15"/>
      <c r="I3437" s="15"/>
      <c r="J3437" s="12">
        <f>OR(F3437&lt;&gt;0,G3437&lt;&gt;0,H3437&lt;&gt;0,I3437&lt;&gt;0)*(F3437 + (F3437 = 0))*(G3437 + (G3437 = 0))*(H3437 + (H3437 = 0))*(I3437 + (I3437 = 0))</f>
        <v>0</v>
      </c>
      <c r="K3437" s="11"/>
      <c r="L3437" s="11"/>
      <c r="M3437" s="11"/>
    </row>
    <row r="3438" spans="1:13" x14ac:dyDescent="0.2">
      <c r="A3438" s="11"/>
      <c r="B3438" s="11"/>
      <c r="C3438" s="11"/>
      <c r="D3438" s="30"/>
      <c r="E3438" s="11"/>
      <c r="F3438" s="11"/>
      <c r="G3438" s="11"/>
      <c r="H3438" s="11"/>
      <c r="I3438" s="11"/>
      <c r="J3438" s="16" t="s">
        <v>2036</v>
      </c>
      <c r="K3438" s="17">
        <f>SUM(J3435:J3437)*1</f>
        <v>4</v>
      </c>
      <c r="L3438" s="15">
        <v>503.19</v>
      </c>
      <c r="M3438" s="17">
        <f>ROUND(K3438*L3438,2)</f>
        <v>2012.76</v>
      </c>
    </row>
    <row r="3439" spans="1:13" ht="1" customHeight="1" x14ac:dyDescent="0.2">
      <c r="A3439" s="18"/>
      <c r="B3439" s="18"/>
      <c r="C3439" s="18"/>
      <c r="D3439" s="31"/>
      <c r="E3439" s="18"/>
      <c r="F3439" s="18"/>
      <c r="G3439" s="18"/>
      <c r="H3439" s="18"/>
      <c r="I3439" s="18"/>
      <c r="J3439" s="18"/>
      <c r="K3439" s="18"/>
      <c r="L3439" s="18"/>
      <c r="M3439" s="18"/>
    </row>
    <row r="3440" spans="1:13" x14ac:dyDescent="0.2">
      <c r="A3440" s="9" t="s">
        <v>1226</v>
      </c>
      <c r="B3440" s="10" t="s">
        <v>20</v>
      </c>
      <c r="C3440" s="10" t="s">
        <v>1111</v>
      </c>
      <c r="D3440" s="13" t="s">
        <v>1227</v>
      </c>
      <c r="E3440" s="11"/>
      <c r="F3440" s="11"/>
      <c r="G3440" s="11"/>
      <c r="H3440" s="11"/>
      <c r="I3440" s="11"/>
      <c r="J3440" s="11"/>
      <c r="K3440" s="12">
        <f>K3452</f>
        <v>100.24</v>
      </c>
      <c r="L3440" s="12">
        <f>L3452</f>
        <v>75.02</v>
      </c>
      <c r="M3440" s="12">
        <f>M3452</f>
        <v>7520</v>
      </c>
    </row>
    <row r="3441" spans="1:13" ht="108" x14ac:dyDescent="0.2">
      <c r="A3441" s="11"/>
      <c r="B3441" s="11"/>
      <c r="C3441" s="11"/>
      <c r="D3441" s="13" t="s">
        <v>1228</v>
      </c>
      <c r="E3441" s="11"/>
      <c r="F3441" s="11"/>
      <c r="G3441" s="11"/>
      <c r="H3441" s="11"/>
      <c r="I3441" s="11"/>
      <c r="J3441" s="11"/>
      <c r="K3441" s="11"/>
      <c r="L3441" s="11"/>
      <c r="M3441" s="11"/>
    </row>
    <row r="3442" spans="1:13" x14ac:dyDescent="0.2">
      <c r="A3442" s="11"/>
      <c r="B3442" s="11"/>
      <c r="C3442" s="11"/>
      <c r="D3442" s="30"/>
      <c r="E3442" s="10" t="s">
        <v>2037</v>
      </c>
      <c r="F3442" s="14">
        <v>4.8</v>
      </c>
      <c r="G3442" s="15">
        <v>0</v>
      </c>
      <c r="H3442" s="15">
        <v>0</v>
      </c>
      <c r="I3442" s="15">
        <v>0</v>
      </c>
      <c r="J3442" s="12">
        <f t="shared" ref="J3442:J3451" si="34">OR(F3442&lt;&gt;0,G3442&lt;&gt;0,H3442&lt;&gt;0,I3442&lt;&gt;0)*(F3442 + (F3442 = 0))*(G3442 + (G3442 = 0))*(H3442 + (H3442 = 0))*(I3442 + (I3442 = 0))</f>
        <v>4.8</v>
      </c>
      <c r="K3442" s="11"/>
      <c r="L3442" s="11"/>
      <c r="M3442" s="11"/>
    </row>
    <row r="3443" spans="1:13" x14ac:dyDescent="0.2">
      <c r="A3443" s="11"/>
      <c r="B3443" s="11"/>
      <c r="C3443" s="11"/>
      <c r="D3443" s="30"/>
      <c r="E3443" s="10" t="s">
        <v>15</v>
      </c>
      <c r="F3443" s="14">
        <v>14.4</v>
      </c>
      <c r="G3443" s="15">
        <v>0</v>
      </c>
      <c r="H3443" s="15">
        <v>0</v>
      </c>
      <c r="I3443" s="15">
        <v>0</v>
      </c>
      <c r="J3443" s="12">
        <f t="shared" si="34"/>
        <v>14.4</v>
      </c>
      <c r="K3443" s="11"/>
      <c r="L3443" s="11"/>
      <c r="M3443" s="11"/>
    </row>
    <row r="3444" spans="1:13" x14ac:dyDescent="0.2">
      <c r="A3444" s="11"/>
      <c r="B3444" s="11"/>
      <c r="C3444" s="11"/>
      <c r="D3444" s="30"/>
      <c r="E3444" s="10" t="s">
        <v>15</v>
      </c>
      <c r="F3444" s="14">
        <v>5.76</v>
      </c>
      <c r="G3444" s="15">
        <v>0</v>
      </c>
      <c r="H3444" s="15">
        <v>0</v>
      </c>
      <c r="I3444" s="15">
        <v>0</v>
      </c>
      <c r="J3444" s="12">
        <f t="shared" si="34"/>
        <v>5.76</v>
      </c>
      <c r="K3444" s="11"/>
      <c r="L3444" s="11"/>
      <c r="M3444" s="11"/>
    </row>
    <row r="3445" spans="1:13" x14ac:dyDescent="0.2">
      <c r="A3445" s="11"/>
      <c r="B3445" s="11"/>
      <c r="C3445" s="11"/>
      <c r="D3445" s="30"/>
      <c r="E3445" s="10" t="s">
        <v>15</v>
      </c>
      <c r="F3445" s="14">
        <v>14.4</v>
      </c>
      <c r="G3445" s="15">
        <v>0</v>
      </c>
      <c r="H3445" s="15">
        <v>0</v>
      </c>
      <c r="I3445" s="15">
        <v>0</v>
      </c>
      <c r="J3445" s="12">
        <f t="shared" si="34"/>
        <v>14.4</v>
      </c>
      <c r="K3445" s="11"/>
      <c r="L3445" s="11"/>
      <c r="M3445" s="11"/>
    </row>
    <row r="3446" spans="1:13" x14ac:dyDescent="0.2">
      <c r="A3446" s="11"/>
      <c r="B3446" s="11"/>
      <c r="C3446" s="11"/>
      <c r="D3446" s="30"/>
      <c r="E3446" s="10" t="s">
        <v>15</v>
      </c>
      <c r="F3446" s="14">
        <v>12.48</v>
      </c>
      <c r="G3446" s="15">
        <v>0</v>
      </c>
      <c r="H3446" s="15">
        <v>0</v>
      </c>
      <c r="I3446" s="15">
        <v>0</v>
      </c>
      <c r="J3446" s="12">
        <f t="shared" si="34"/>
        <v>12.48</v>
      </c>
      <c r="K3446" s="11"/>
      <c r="L3446" s="11"/>
      <c r="M3446" s="11"/>
    </row>
    <row r="3447" spans="1:13" x14ac:dyDescent="0.2">
      <c r="A3447" s="11"/>
      <c r="B3447" s="11"/>
      <c r="C3447" s="11"/>
      <c r="D3447" s="30"/>
      <c r="E3447" s="10" t="s">
        <v>15</v>
      </c>
      <c r="F3447" s="14">
        <v>19.2</v>
      </c>
      <c r="G3447" s="15">
        <v>0</v>
      </c>
      <c r="H3447" s="15">
        <v>0</v>
      </c>
      <c r="I3447" s="15">
        <v>0</v>
      </c>
      <c r="J3447" s="12">
        <f t="shared" si="34"/>
        <v>19.2</v>
      </c>
      <c r="K3447" s="11"/>
      <c r="L3447" s="11"/>
      <c r="M3447" s="11"/>
    </row>
    <row r="3448" spans="1:13" x14ac:dyDescent="0.2">
      <c r="A3448" s="11"/>
      <c r="B3448" s="11"/>
      <c r="C3448" s="11"/>
      <c r="D3448" s="30"/>
      <c r="E3448" s="10" t="s">
        <v>15</v>
      </c>
      <c r="F3448" s="14">
        <v>21.6</v>
      </c>
      <c r="G3448" s="15">
        <v>0</v>
      </c>
      <c r="H3448" s="15">
        <v>0</v>
      </c>
      <c r="I3448" s="15">
        <v>0</v>
      </c>
      <c r="J3448" s="12">
        <f t="shared" si="34"/>
        <v>21.6</v>
      </c>
      <c r="K3448" s="11"/>
      <c r="L3448" s="11"/>
      <c r="M3448" s="11"/>
    </row>
    <row r="3449" spans="1:13" x14ac:dyDescent="0.2">
      <c r="A3449" s="11"/>
      <c r="B3449" s="11"/>
      <c r="C3449" s="11"/>
      <c r="D3449" s="30"/>
      <c r="E3449" s="10" t="s">
        <v>15</v>
      </c>
      <c r="F3449" s="14">
        <v>10.8</v>
      </c>
      <c r="G3449" s="15">
        <v>0</v>
      </c>
      <c r="H3449" s="15">
        <v>0</v>
      </c>
      <c r="I3449" s="15">
        <v>0</v>
      </c>
      <c r="J3449" s="12">
        <f t="shared" si="34"/>
        <v>10.8</v>
      </c>
      <c r="K3449" s="11"/>
      <c r="L3449" s="11"/>
      <c r="M3449" s="11"/>
    </row>
    <row r="3450" spans="1:13" x14ac:dyDescent="0.2">
      <c r="A3450" s="11"/>
      <c r="B3450" s="11"/>
      <c r="C3450" s="11"/>
      <c r="D3450" s="30"/>
      <c r="E3450" s="10" t="s">
        <v>2038</v>
      </c>
      <c r="F3450" s="14">
        <v>-1</v>
      </c>
      <c r="G3450" s="15">
        <v>0.4</v>
      </c>
      <c r="H3450" s="15">
        <v>0</v>
      </c>
      <c r="I3450" s="15">
        <v>8</v>
      </c>
      <c r="J3450" s="12">
        <f t="shared" si="34"/>
        <v>-3.2</v>
      </c>
      <c r="K3450" s="11"/>
      <c r="L3450" s="11"/>
      <c r="M3450" s="11"/>
    </row>
    <row r="3451" spans="1:13" x14ac:dyDescent="0.2">
      <c r="A3451" s="11"/>
      <c r="B3451" s="11"/>
      <c r="C3451" s="11"/>
      <c r="D3451" s="30"/>
      <c r="E3451" s="10" t="s">
        <v>15</v>
      </c>
      <c r="F3451" s="14"/>
      <c r="G3451" s="15"/>
      <c r="H3451" s="15"/>
      <c r="I3451" s="15"/>
      <c r="J3451" s="12">
        <f t="shared" si="34"/>
        <v>0</v>
      </c>
      <c r="K3451" s="11"/>
      <c r="L3451" s="11"/>
      <c r="M3451" s="11"/>
    </row>
    <row r="3452" spans="1:13" x14ac:dyDescent="0.2">
      <c r="A3452" s="11"/>
      <c r="B3452" s="11"/>
      <c r="C3452" s="11"/>
      <c r="D3452" s="30"/>
      <c r="E3452" s="11"/>
      <c r="F3452" s="11"/>
      <c r="G3452" s="11"/>
      <c r="H3452" s="11"/>
      <c r="I3452" s="11"/>
      <c r="J3452" s="16" t="s">
        <v>1230</v>
      </c>
      <c r="K3452" s="17">
        <f>SUM(J3442:J3451)*1</f>
        <v>100.24</v>
      </c>
      <c r="L3452" s="15">
        <v>75.02</v>
      </c>
      <c r="M3452" s="17">
        <f>ROUND(K3452*L3452,2)</f>
        <v>7520</v>
      </c>
    </row>
    <row r="3453" spans="1:13" ht="1" customHeight="1" x14ac:dyDescent="0.2">
      <c r="A3453" s="18"/>
      <c r="B3453" s="18"/>
      <c r="C3453" s="18"/>
      <c r="D3453" s="31"/>
      <c r="E3453" s="18"/>
      <c r="F3453" s="18"/>
      <c r="G3453" s="18"/>
      <c r="H3453" s="18"/>
      <c r="I3453" s="18"/>
      <c r="J3453" s="18"/>
      <c r="K3453" s="18"/>
      <c r="L3453" s="18"/>
      <c r="M3453" s="18"/>
    </row>
    <row r="3454" spans="1:13" x14ac:dyDescent="0.2">
      <c r="A3454" s="9" t="s">
        <v>2039</v>
      </c>
      <c r="B3454" s="10" t="s">
        <v>20</v>
      </c>
      <c r="C3454" s="10" t="s">
        <v>1210</v>
      </c>
      <c r="D3454" s="13" t="s">
        <v>2040</v>
      </c>
      <c r="E3454" s="11"/>
      <c r="F3454" s="11"/>
      <c r="G3454" s="11"/>
      <c r="H3454" s="11"/>
      <c r="I3454" s="11"/>
      <c r="J3454" s="11"/>
      <c r="K3454" s="12">
        <f>K3466</f>
        <v>60.15</v>
      </c>
      <c r="L3454" s="12">
        <f>L3466</f>
        <v>162.13999999999999</v>
      </c>
      <c r="M3454" s="12">
        <f>M3466</f>
        <v>9752.7199999999993</v>
      </c>
    </row>
    <row r="3455" spans="1:13" ht="168" x14ac:dyDescent="0.2">
      <c r="A3455" s="11"/>
      <c r="B3455" s="11"/>
      <c r="C3455" s="11"/>
      <c r="D3455" s="13" t="s">
        <v>2041</v>
      </c>
      <c r="E3455" s="11"/>
      <c r="F3455" s="11"/>
      <c r="G3455" s="11"/>
      <c r="H3455" s="11"/>
      <c r="I3455" s="11"/>
      <c r="J3455" s="11"/>
      <c r="K3455" s="11"/>
      <c r="L3455" s="11"/>
      <c r="M3455" s="11"/>
    </row>
    <row r="3456" spans="1:13" x14ac:dyDescent="0.2">
      <c r="A3456" s="11"/>
      <c r="B3456" s="11"/>
      <c r="C3456" s="11"/>
      <c r="D3456" s="30"/>
      <c r="E3456" s="10" t="s">
        <v>2037</v>
      </c>
      <c r="F3456" s="14">
        <v>2.88</v>
      </c>
      <c r="G3456" s="15">
        <v>0</v>
      </c>
      <c r="H3456" s="15">
        <v>0</v>
      </c>
      <c r="I3456" s="15">
        <v>0</v>
      </c>
      <c r="J3456" s="12">
        <f t="shared" ref="J3456:J3465" si="35">OR(F3456&lt;&gt;0,G3456&lt;&gt;0,H3456&lt;&gt;0,I3456&lt;&gt;0)*(F3456 + (F3456 = 0))*(G3456 + (G3456 = 0))*(H3456 + (H3456 = 0))*(I3456 + (I3456 = 0))</f>
        <v>2.88</v>
      </c>
      <c r="K3456" s="11"/>
      <c r="L3456" s="11"/>
      <c r="M3456" s="11"/>
    </row>
    <row r="3457" spans="1:13" x14ac:dyDescent="0.2">
      <c r="A3457" s="11"/>
      <c r="B3457" s="11"/>
      <c r="C3457" s="11"/>
      <c r="D3457" s="30"/>
      <c r="E3457" s="10" t="s">
        <v>15</v>
      </c>
      <c r="F3457" s="14">
        <v>8.64</v>
      </c>
      <c r="G3457" s="15">
        <v>0</v>
      </c>
      <c r="H3457" s="15">
        <v>0</v>
      </c>
      <c r="I3457" s="15">
        <v>0</v>
      </c>
      <c r="J3457" s="12">
        <f t="shared" si="35"/>
        <v>8.64</v>
      </c>
      <c r="K3457" s="11"/>
      <c r="L3457" s="11"/>
      <c r="M3457" s="11"/>
    </row>
    <row r="3458" spans="1:13" x14ac:dyDescent="0.2">
      <c r="A3458" s="11"/>
      <c r="B3458" s="11"/>
      <c r="C3458" s="11"/>
      <c r="D3458" s="30"/>
      <c r="E3458" s="10" t="s">
        <v>15</v>
      </c>
      <c r="F3458" s="14">
        <v>3.46</v>
      </c>
      <c r="G3458" s="15">
        <v>0</v>
      </c>
      <c r="H3458" s="15">
        <v>0</v>
      </c>
      <c r="I3458" s="15">
        <v>0</v>
      </c>
      <c r="J3458" s="12">
        <f t="shared" si="35"/>
        <v>3.46</v>
      </c>
      <c r="K3458" s="11"/>
      <c r="L3458" s="11"/>
      <c r="M3458" s="11"/>
    </row>
    <row r="3459" spans="1:13" x14ac:dyDescent="0.2">
      <c r="A3459" s="11"/>
      <c r="B3459" s="11"/>
      <c r="C3459" s="11"/>
      <c r="D3459" s="30"/>
      <c r="E3459" s="10" t="s">
        <v>15</v>
      </c>
      <c r="F3459" s="14">
        <v>8.64</v>
      </c>
      <c r="G3459" s="15">
        <v>0</v>
      </c>
      <c r="H3459" s="15">
        <v>0</v>
      </c>
      <c r="I3459" s="15">
        <v>0</v>
      </c>
      <c r="J3459" s="12">
        <f t="shared" si="35"/>
        <v>8.64</v>
      </c>
      <c r="K3459" s="11"/>
      <c r="L3459" s="11"/>
      <c r="M3459" s="11"/>
    </row>
    <row r="3460" spans="1:13" x14ac:dyDescent="0.2">
      <c r="A3460" s="11"/>
      <c r="B3460" s="11"/>
      <c r="C3460" s="11"/>
      <c r="D3460" s="30"/>
      <c r="E3460" s="10" t="s">
        <v>15</v>
      </c>
      <c r="F3460" s="14">
        <v>7.49</v>
      </c>
      <c r="G3460" s="15">
        <v>0</v>
      </c>
      <c r="H3460" s="15">
        <v>0</v>
      </c>
      <c r="I3460" s="15">
        <v>0</v>
      </c>
      <c r="J3460" s="12">
        <f t="shared" si="35"/>
        <v>7.49</v>
      </c>
      <c r="K3460" s="11"/>
      <c r="L3460" s="11"/>
      <c r="M3460" s="11"/>
    </row>
    <row r="3461" spans="1:13" x14ac:dyDescent="0.2">
      <c r="A3461" s="11"/>
      <c r="B3461" s="11"/>
      <c r="C3461" s="11"/>
      <c r="D3461" s="30"/>
      <c r="E3461" s="10" t="s">
        <v>15</v>
      </c>
      <c r="F3461" s="14">
        <v>11.52</v>
      </c>
      <c r="G3461" s="15">
        <v>0</v>
      </c>
      <c r="H3461" s="15">
        <v>0</v>
      </c>
      <c r="I3461" s="15">
        <v>0</v>
      </c>
      <c r="J3461" s="12">
        <f t="shared" si="35"/>
        <v>11.52</v>
      </c>
      <c r="K3461" s="11"/>
      <c r="L3461" s="11"/>
      <c r="M3461" s="11"/>
    </row>
    <row r="3462" spans="1:13" x14ac:dyDescent="0.2">
      <c r="A3462" s="11"/>
      <c r="B3462" s="11"/>
      <c r="C3462" s="11"/>
      <c r="D3462" s="30"/>
      <c r="E3462" s="10" t="s">
        <v>15</v>
      </c>
      <c r="F3462" s="14">
        <v>12.96</v>
      </c>
      <c r="G3462" s="15">
        <v>0</v>
      </c>
      <c r="H3462" s="15">
        <v>0</v>
      </c>
      <c r="I3462" s="15">
        <v>0</v>
      </c>
      <c r="J3462" s="12">
        <f t="shared" si="35"/>
        <v>12.96</v>
      </c>
      <c r="K3462" s="11"/>
      <c r="L3462" s="11"/>
      <c r="M3462" s="11"/>
    </row>
    <row r="3463" spans="1:13" x14ac:dyDescent="0.2">
      <c r="A3463" s="11"/>
      <c r="B3463" s="11"/>
      <c r="C3463" s="11"/>
      <c r="D3463" s="30"/>
      <c r="E3463" s="10" t="s">
        <v>15</v>
      </c>
      <c r="F3463" s="14">
        <v>6.48</v>
      </c>
      <c r="G3463" s="15">
        <v>0</v>
      </c>
      <c r="H3463" s="15">
        <v>0</v>
      </c>
      <c r="I3463" s="15">
        <v>0</v>
      </c>
      <c r="J3463" s="12">
        <f t="shared" si="35"/>
        <v>6.48</v>
      </c>
      <c r="K3463" s="11"/>
      <c r="L3463" s="11"/>
      <c r="M3463" s="11"/>
    </row>
    <row r="3464" spans="1:13" x14ac:dyDescent="0.2">
      <c r="A3464" s="11"/>
      <c r="B3464" s="11"/>
      <c r="C3464" s="11"/>
      <c r="D3464" s="30"/>
      <c r="E3464" s="10" t="s">
        <v>2038</v>
      </c>
      <c r="F3464" s="14">
        <v>-1</v>
      </c>
      <c r="G3464" s="15">
        <v>0.4</v>
      </c>
      <c r="H3464" s="15">
        <v>0.6</v>
      </c>
      <c r="I3464" s="15">
        <v>8</v>
      </c>
      <c r="J3464" s="12">
        <f t="shared" si="35"/>
        <v>-1.92</v>
      </c>
      <c r="K3464" s="11"/>
      <c r="L3464" s="11"/>
      <c r="M3464" s="11"/>
    </row>
    <row r="3465" spans="1:13" x14ac:dyDescent="0.2">
      <c r="A3465" s="11"/>
      <c r="B3465" s="11"/>
      <c r="C3465" s="11"/>
      <c r="D3465" s="30"/>
      <c r="E3465" s="10" t="s">
        <v>15</v>
      </c>
      <c r="F3465" s="14"/>
      <c r="G3465" s="15"/>
      <c r="H3465" s="15"/>
      <c r="I3465" s="15"/>
      <c r="J3465" s="12">
        <f t="shared" si="35"/>
        <v>0</v>
      </c>
      <c r="K3465" s="11"/>
      <c r="L3465" s="11"/>
      <c r="M3465" s="11"/>
    </row>
    <row r="3466" spans="1:13" x14ac:dyDescent="0.2">
      <c r="A3466" s="11"/>
      <c r="B3466" s="11"/>
      <c r="C3466" s="11"/>
      <c r="D3466" s="30"/>
      <c r="E3466" s="11"/>
      <c r="F3466" s="11"/>
      <c r="G3466" s="11"/>
      <c r="H3466" s="11"/>
      <c r="I3466" s="11"/>
      <c r="J3466" s="16" t="s">
        <v>2042</v>
      </c>
      <c r="K3466" s="17">
        <f>SUM(J3456:J3465)*1</f>
        <v>60.15</v>
      </c>
      <c r="L3466" s="15">
        <v>162.13999999999999</v>
      </c>
      <c r="M3466" s="17">
        <f>ROUND(K3466*L3466,2)</f>
        <v>9752.7199999999993</v>
      </c>
    </row>
    <row r="3467" spans="1:13" ht="1" customHeight="1" x14ac:dyDescent="0.2">
      <c r="A3467" s="18"/>
      <c r="B3467" s="18"/>
      <c r="C3467" s="18"/>
      <c r="D3467" s="31"/>
      <c r="E3467" s="18"/>
      <c r="F3467" s="18"/>
      <c r="G3467" s="18"/>
      <c r="H3467" s="18"/>
      <c r="I3467" s="18"/>
      <c r="J3467" s="18"/>
      <c r="K3467" s="18"/>
      <c r="L3467" s="18"/>
      <c r="M3467" s="18"/>
    </row>
    <row r="3468" spans="1:13" x14ac:dyDescent="0.2">
      <c r="A3468" s="9" t="s">
        <v>2043</v>
      </c>
      <c r="B3468" s="10" t="s">
        <v>20</v>
      </c>
      <c r="C3468" s="10" t="s">
        <v>1210</v>
      </c>
      <c r="D3468" s="13" t="s">
        <v>2044</v>
      </c>
      <c r="E3468" s="11"/>
      <c r="F3468" s="11"/>
      <c r="G3468" s="11"/>
      <c r="H3468" s="11"/>
      <c r="I3468" s="11"/>
      <c r="J3468" s="11"/>
      <c r="K3468" s="12">
        <f>K3472</f>
        <v>60.15</v>
      </c>
      <c r="L3468" s="12">
        <f>L3472</f>
        <v>78.11</v>
      </c>
      <c r="M3468" s="12">
        <f>M3472</f>
        <v>4698.32</v>
      </c>
    </row>
    <row r="3469" spans="1:13" ht="132" x14ac:dyDescent="0.2">
      <c r="A3469" s="11"/>
      <c r="B3469" s="11"/>
      <c r="C3469" s="11"/>
      <c r="D3469" s="13" t="s">
        <v>2045</v>
      </c>
      <c r="E3469" s="11"/>
      <c r="F3469" s="11"/>
      <c r="G3469" s="11"/>
      <c r="H3469" s="11"/>
      <c r="I3469" s="11"/>
      <c r="J3469" s="11"/>
      <c r="K3469" s="11"/>
      <c r="L3469" s="11"/>
      <c r="M3469" s="11"/>
    </row>
    <row r="3470" spans="1:13" x14ac:dyDescent="0.2">
      <c r="A3470" s="11"/>
      <c r="B3470" s="11"/>
      <c r="C3470" s="11"/>
      <c r="D3470" s="30"/>
      <c r="E3470" s="10" t="s">
        <v>2046</v>
      </c>
      <c r="F3470" s="14">
        <v>60.15</v>
      </c>
      <c r="G3470" s="15">
        <v>0</v>
      </c>
      <c r="H3470" s="15">
        <v>0</v>
      </c>
      <c r="I3470" s="15">
        <v>0</v>
      </c>
      <c r="J3470" s="12">
        <f>OR(F3470&lt;&gt;0,G3470&lt;&gt;0,H3470&lt;&gt;0,I3470&lt;&gt;0)*(F3470 + (F3470 = 0))*(G3470 + (G3470 = 0))*(H3470 + (H3470 = 0))*(I3470 + (I3470 = 0))</f>
        <v>60.15</v>
      </c>
      <c r="K3470" s="11"/>
      <c r="L3470" s="11"/>
      <c r="M3470" s="11"/>
    </row>
    <row r="3471" spans="1:13" x14ac:dyDescent="0.2">
      <c r="A3471" s="11"/>
      <c r="B3471" s="11"/>
      <c r="C3471" s="11"/>
      <c r="D3471" s="30"/>
      <c r="E3471" s="10" t="s">
        <v>15</v>
      </c>
      <c r="F3471" s="14"/>
      <c r="G3471" s="15"/>
      <c r="H3471" s="15"/>
      <c r="I3471" s="15"/>
      <c r="J3471" s="12">
        <f>OR(F3471&lt;&gt;0,G3471&lt;&gt;0,H3471&lt;&gt;0,I3471&lt;&gt;0)*(F3471 + (F3471 = 0))*(G3471 + (G3471 = 0))*(H3471 + (H3471 = 0))*(I3471 + (I3471 = 0))</f>
        <v>0</v>
      </c>
      <c r="K3471" s="11"/>
      <c r="L3471" s="11"/>
      <c r="M3471" s="11"/>
    </row>
    <row r="3472" spans="1:13" x14ac:dyDescent="0.2">
      <c r="A3472" s="11"/>
      <c r="B3472" s="11"/>
      <c r="C3472" s="11"/>
      <c r="D3472" s="30"/>
      <c r="E3472" s="11"/>
      <c r="F3472" s="11"/>
      <c r="G3472" s="11"/>
      <c r="H3472" s="11"/>
      <c r="I3472" s="11"/>
      <c r="J3472" s="16" t="s">
        <v>2047</v>
      </c>
      <c r="K3472" s="17">
        <f>SUM(J3470:J3471)*1</f>
        <v>60.15</v>
      </c>
      <c r="L3472" s="15">
        <v>78.11</v>
      </c>
      <c r="M3472" s="17">
        <f>ROUND(K3472*L3472,2)</f>
        <v>4698.32</v>
      </c>
    </row>
    <row r="3473" spans="1:13" ht="1" customHeight="1" x14ac:dyDescent="0.2">
      <c r="A3473" s="18"/>
      <c r="B3473" s="18"/>
      <c r="C3473" s="18"/>
      <c r="D3473" s="31"/>
      <c r="E3473" s="18"/>
      <c r="F3473" s="18"/>
      <c r="G3473" s="18"/>
      <c r="H3473" s="18"/>
      <c r="I3473" s="18"/>
      <c r="J3473" s="18"/>
      <c r="K3473" s="18"/>
      <c r="L3473" s="18"/>
      <c r="M3473" s="18"/>
    </row>
    <row r="3474" spans="1:13" x14ac:dyDescent="0.2">
      <c r="A3474" s="11"/>
      <c r="B3474" s="11"/>
      <c r="C3474" s="11"/>
      <c r="D3474" s="30"/>
      <c r="E3474" s="11"/>
      <c r="F3474" s="11"/>
      <c r="G3474" s="11"/>
      <c r="H3474" s="11"/>
      <c r="I3474" s="11"/>
      <c r="J3474" s="16" t="s">
        <v>2048</v>
      </c>
      <c r="K3474" s="15">
        <v>1</v>
      </c>
      <c r="L3474" s="17">
        <f>M3362+M3369+M3378+M3384+M3390+M3396+M3402+M3408+M3415+M3421+M3427+M3433+M3440+M3454+M3468</f>
        <v>39044.050000000003</v>
      </c>
      <c r="M3474" s="17">
        <f>ROUND(K3474*L3474,2)</f>
        <v>39044.050000000003</v>
      </c>
    </row>
    <row r="3475" spans="1:13" ht="1" customHeight="1" x14ac:dyDescent="0.2">
      <c r="A3475" s="18"/>
      <c r="B3475" s="18"/>
      <c r="C3475" s="18"/>
      <c r="D3475" s="31"/>
      <c r="E3475" s="18"/>
      <c r="F3475" s="18"/>
      <c r="G3475" s="18"/>
      <c r="H3475" s="18"/>
      <c r="I3475" s="18"/>
      <c r="J3475" s="18"/>
      <c r="K3475" s="18"/>
      <c r="L3475" s="18"/>
      <c r="M3475" s="18"/>
    </row>
    <row r="3476" spans="1:13" x14ac:dyDescent="0.2">
      <c r="A3476" s="11"/>
      <c r="B3476" s="11"/>
      <c r="C3476" s="11"/>
      <c r="D3476" s="30"/>
      <c r="E3476" s="11"/>
      <c r="F3476" s="11"/>
      <c r="G3476" s="11"/>
      <c r="H3476" s="11"/>
      <c r="I3476" s="11"/>
      <c r="J3476" s="16" t="s">
        <v>2049</v>
      </c>
      <c r="K3476" s="25">
        <v>1</v>
      </c>
      <c r="L3476" s="17">
        <f>M3340+M3361</f>
        <v>40650.29</v>
      </c>
      <c r="M3476" s="17">
        <f>ROUND(K3476*L3476,2)</f>
        <v>40650.29</v>
      </c>
    </row>
    <row r="3477" spans="1:13" ht="1" customHeight="1" x14ac:dyDescent="0.2">
      <c r="A3477" s="18"/>
      <c r="B3477" s="18"/>
      <c r="C3477" s="18"/>
      <c r="D3477" s="31"/>
      <c r="E3477" s="18"/>
      <c r="F3477" s="18"/>
      <c r="G3477" s="18"/>
      <c r="H3477" s="18"/>
      <c r="I3477" s="18"/>
      <c r="J3477" s="18"/>
      <c r="K3477" s="18"/>
      <c r="L3477" s="18"/>
      <c r="M3477" s="18"/>
    </row>
    <row r="3478" spans="1:13" x14ac:dyDescent="0.2">
      <c r="A3478" s="2" t="s">
        <v>2050</v>
      </c>
      <c r="B3478" s="2" t="s">
        <v>14</v>
      </c>
      <c r="C3478" s="2" t="s">
        <v>15</v>
      </c>
      <c r="D3478" s="28" t="s">
        <v>2051</v>
      </c>
      <c r="E3478" s="3"/>
      <c r="F3478" s="3"/>
      <c r="G3478" s="3"/>
      <c r="H3478" s="3"/>
      <c r="I3478" s="3"/>
      <c r="J3478" s="3"/>
      <c r="K3478" s="4">
        <f>K3505</f>
        <v>1</v>
      </c>
      <c r="L3478" s="5">
        <f>L3505</f>
        <v>6806.25</v>
      </c>
      <c r="M3478" s="5">
        <f>M3505</f>
        <v>6806.25</v>
      </c>
    </row>
    <row r="3479" spans="1:13" x14ac:dyDescent="0.2">
      <c r="A3479" s="9" t="s">
        <v>2052</v>
      </c>
      <c r="B3479" s="10" t="s">
        <v>20</v>
      </c>
      <c r="C3479" s="10" t="s">
        <v>2</v>
      </c>
      <c r="D3479" s="13" t="s">
        <v>2053</v>
      </c>
      <c r="E3479" s="11"/>
      <c r="F3479" s="11"/>
      <c r="G3479" s="11"/>
      <c r="H3479" s="11"/>
      <c r="I3479" s="11"/>
      <c r="J3479" s="11"/>
      <c r="K3479" s="12">
        <f>K3485</f>
        <v>5</v>
      </c>
      <c r="L3479" s="12">
        <f>L3485</f>
        <v>344.85</v>
      </c>
      <c r="M3479" s="12">
        <f>M3485</f>
        <v>1724.25</v>
      </c>
    </row>
    <row r="3480" spans="1:13" ht="132" x14ac:dyDescent="0.2">
      <c r="A3480" s="11"/>
      <c r="B3480" s="11"/>
      <c r="C3480" s="11"/>
      <c r="D3480" s="13" t="s">
        <v>2054</v>
      </c>
      <c r="E3480" s="11"/>
      <c r="F3480" s="11"/>
      <c r="G3480" s="11"/>
      <c r="H3480" s="11"/>
      <c r="I3480" s="11"/>
      <c r="J3480" s="11"/>
      <c r="K3480" s="11"/>
      <c r="L3480" s="11"/>
      <c r="M3480" s="11"/>
    </row>
    <row r="3481" spans="1:13" x14ac:dyDescent="0.2">
      <c r="A3481" s="11"/>
      <c r="B3481" s="11"/>
      <c r="C3481" s="11"/>
      <c r="D3481" s="30"/>
      <c r="E3481" s="10" t="s">
        <v>2055</v>
      </c>
      <c r="F3481" s="14">
        <v>2</v>
      </c>
      <c r="G3481" s="15">
        <v>0</v>
      </c>
      <c r="H3481" s="15">
        <v>0</v>
      </c>
      <c r="I3481" s="15">
        <v>0</v>
      </c>
      <c r="J3481" s="12">
        <f>OR(F3481&lt;&gt;0,G3481&lt;&gt;0,H3481&lt;&gt;0,I3481&lt;&gt;0)*(F3481 + (F3481 = 0))*(G3481 + (G3481 = 0))*(H3481 + (H3481 = 0))*(I3481 + (I3481 = 0))</f>
        <v>2</v>
      </c>
      <c r="K3481" s="11"/>
      <c r="L3481" s="11"/>
      <c r="M3481" s="11"/>
    </row>
    <row r="3482" spans="1:13" x14ac:dyDescent="0.2">
      <c r="A3482" s="11"/>
      <c r="B3482" s="11"/>
      <c r="C3482" s="11"/>
      <c r="D3482" s="30"/>
      <c r="E3482" s="10" t="s">
        <v>2056</v>
      </c>
      <c r="F3482" s="14">
        <v>0.5</v>
      </c>
      <c r="G3482" s="15">
        <v>0</v>
      </c>
      <c r="H3482" s="15">
        <v>0</v>
      </c>
      <c r="I3482" s="15">
        <v>0</v>
      </c>
      <c r="J3482" s="12">
        <f>OR(F3482&lt;&gt;0,G3482&lt;&gt;0,H3482&lt;&gt;0,I3482&lt;&gt;0)*(F3482 + (F3482 = 0))*(G3482 + (G3482 = 0))*(H3482 + (H3482 = 0))*(I3482 + (I3482 = 0))</f>
        <v>0.5</v>
      </c>
      <c r="K3482" s="11"/>
      <c r="L3482" s="11"/>
      <c r="M3482" s="11"/>
    </row>
    <row r="3483" spans="1:13" x14ac:dyDescent="0.2">
      <c r="A3483" s="11"/>
      <c r="B3483" s="11"/>
      <c r="C3483" s="11"/>
      <c r="D3483" s="30"/>
      <c r="E3483" s="10" t="s">
        <v>2057</v>
      </c>
      <c r="F3483" s="14">
        <v>2.5</v>
      </c>
      <c r="G3483" s="15">
        <v>0</v>
      </c>
      <c r="H3483" s="15">
        <v>0</v>
      </c>
      <c r="I3483" s="15">
        <v>0</v>
      </c>
      <c r="J3483" s="12">
        <f>OR(F3483&lt;&gt;0,G3483&lt;&gt;0,H3483&lt;&gt;0,I3483&lt;&gt;0)*(F3483 + (F3483 = 0))*(G3483 + (G3483 = 0))*(H3483 + (H3483 = 0))*(I3483 + (I3483 = 0))</f>
        <v>2.5</v>
      </c>
      <c r="K3483" s="11"/>
      <c r="L3483" s="11"/>
      <c r="M3483" s="11"/>
    </row>
    <row r="3484" spans="1:13" x14ac:dyDescent="0.2">
      <c r="A3484" s="11"/>
      <c r="B3484" s="11"/>
      <c r="C3484" s="11"/>
      <c r="D3484" s="30"/>
      <c r="E3484" s="10" t="s">
        <v>15</v>
      </c>
      <c r="F3484" s="14"/>
      <c r="G3484" s="15"/>
      <c r="H3484" s="15"/>
      <c r="I3484" s="15"/>
      <c r="J3484" s="12">
        <f>OR(F3484&lt;&gt;0,G3484&lt;&gt;0,H3484&lt;&gt;0,I3484&lt;&gt;0)*(F3484 + (F3484 = 0))*(G3484 + (G3484 = 0))*(H3484 + (H3484 = 0))*(I3484 + (I3484 = 0))</f>
        <v>0</v>
      </c>
      <c r="K3484" s="11"/>
      <c r="L3484" s="11"/>
      <c r="M3484" s="11"/>
    </row>
    <row r="3485" spans="1:13" x14ac:dyDescent="0.2">
      <c r="A3485" s="11"/>
      <c r="B3485" s="11"/>
      <c r="C3485" s="11"/>
      <c r="D3485" s="30"/>
      <c r="E3485" s="11"/>
      <c r="F3485" s="11"/>
      <c r="G3485" s="11"/>
      <c r="H3485" s="11"/>
      <c r="I3485" s="11"/>
      <c r="J3485" s="16" t="s">
        <v>2058</v>
      </c>
      <c r="K3485" s="17">
        <f>SUM(J3481:J3484)*1</f>
        <v>5</v>
      </c>
      <c r="L3485" s="15">
        <v>344.85</v>
      </c>
      <c r="M3485" s="17">
        <f>ROUND(K3485*L3485,2)</f>
        <v>1724.25</v>
      </c>
    </row>
    <row r="3486" spans="1:13" ht="1" customHeight="1" x14ac:dyDescent="0.2">
      <c r="A3486" s="18"/>
      <c r="B3486" s="18"/>
      <c r="C3486" s="18"/>
      <c r="D3486" s="31"/>
      <c r="E3486" s="18"/>
      <c r="F3486" s="18"/>
      <c r="G3486" s="18"/>
      <c r="H3486" s="18"/>
      <c r="I3486" s="18"/>
      <c r="J3486" s="18"/>
      <c r="K3486" s="18"/>
      <c r="L3486" s="18"/>
      <c r="M3486" s="18"/>
    </row>
    <row r="3487" spans="1:13" x14ac:dyDescent="0.2">
      <c r="A3487" s="9" t="s">
        <v>2059</v>
      </c>
      <c r="B3487" s="10" t="s">
        <v>20</v>
      </c>
      <c r="C3487" s="10" t="s">
        <v>2</v>
      </c>
      <c r="D3487" s="13" t="s">
        <v>2060</v>
      </c>
      <c r="E3487" s="11"/>
      <c r="F3487" s="11"/>
      <c r="G3487" s="11"/>
      <c r="H3487" s="11"/>
      <c r="I3487" s="11"/>
      <c r="J3487" s="11"/>
      <c r="K3487" s="12">
        <f>K3491</f>
        <v>10</v>
      </c>
      <c r="L3487" s="12">
        <f>L3491</f>
        <v>344.85</v>
      </c>
      <c r="M3487" s="12">
        <f>M3491</f>
        <v>3448.5</v>
      </c>
    </row>
    <row r="3488" spans="1:13" ht="120" x14ac:dyDescent="0.2">
      <c r="A3488" s="11"/>
      <c r="B3488" s="11"/>
      <c r="C3488" s="11"/>
      <c r="D3488" s="13" t="s">
        <v>2061</v>
      </c>
      <c r="E3488" s="11"/>
      <c r="F3488" s="11"/>
      <c r="G3488" s="11"/>
      <c r="H3488" s="11"/>
      <c r="I3488" s="11"/>
      <c r="J3488" s="11"/>
      <c r="K3488" s="11"/>
      <c r="L3488" s="11"/>
      <c r="M3488" s="11"/>
    </row>
    <row r="3489" spans="1:13" x14ac:dyDescent="0.2">
      <c r="A3489" s="11"/>
      <c r="B3489" s="11"/>
      <c r="C3489" s="11"/>
      <c r="D3489" s="30"/>
      <c r="E3489" s="10" t="s">
        <v>1281</v>
      </c>
      <c r="F3489" s="14">
        <v>10</v>
      </c>
      <c r="G3489" s="15">
        <v>0</v>
      </c>
      <c r="H3489" s="15">
        <v>0</v>
      </c>
      <c r="I3489" s="15">
        <v>0</v>
      </c>
      <c r="J3489" s="12">
        <f>OR(F3489&lt;&gt;0,G3489&lt;&gt;0,H3489&lt;&gt;0,I3489&lt;&gt;0)*(F3489 + (F3489 = 0))*(G3489 + (G3489 = 0))*(H3489 + (H3489 = 0))*(I3489 + (I3489 = 0))</f>
        <v>10</v>
      </c>
      <c r="K3489" s="11"/>
      <c r="L3489" s="11"/>
      <c r="M3489" s="11"/>
    </row>
    <row r="3490" spans="1:13" x14ac:dyDescent="0.2">
      <c r="A3490" s="11"/>
      <c r="B3490" s="11"/>
      <c r="C3490" s="11"/>
      <c r="D3490" s="30"/>
      <c r="E3490" s="10" t="s">
        <v>15</v>
      </c>
      <c r="F3490" s="14"/>
      <c r="G3490" s="15"/>
      <c r="H3490" s="15"/>
      <c r="I3490" s="15"/>
      <c r="J3490" s="12">
        <f>OR(F3490&lt;&gt;0,G3490&lt;&gt;0,H3490&lt;&gt;0,I3490&lt;&gt;0)*(F3490 + (F3490 = 0))*(G3490 + (G3490 = 0))*(H3490 + (H3490 = 0))*(I3490 + (I3490 = 0))</f>
        <v>0</v>
      </c>
      <c r="K3490" s="11"/>
      <c r="L3490" s="11"/>
      <c r="M3490" s="11"/>
    </row>
    <row r="3491" spans="1:13" x14ac:dyDescent="0.2">
      <c r="A3491" s="11"/>
      <c r="B3491" s="11"/>
      <c r="C3491" s="11"/>
      <c r="D3491" s="30"/>
      <c r="E3491" s="11"/>
      <c r="F3491" s="11"/>
      <c r="G3491" s="11"/>
      <c r="H3491" s="11"/>
      <c r="I3491" s="11"/>
      <c r="J3491" s="16" t="s">
        <v>2062</v>
      </c>
      <c r="K3491" s="17">
        <f>SUM(J3489:J3490)*1</f>
        <v>10</v>
      </c>
      <c r="L3491" s="15">
        <v>344.85</v>
      </c>
      <c r="M3491" s="17">
        <f>ROUND(K3491*L3491,2)</f>
        <v>3448.5</v>
      </c>
    </row>
    <row r="3492" spans="1:13" ht="1" customHeight="1" x14ac:dyDescent="0.2">
      <c r="A3492" s="18"/>
      <c r="B3492" s="18"/>
      <c r="C3492" s="18"/>
      <c r="D3492" s="31"/>
      <c r="E3492" s="18"/>
      <c r="F3492" s="18"/>
      <c r="G3492" s="18"/>
      <c r="H3492" s="18"/>
      <c r="I3492" s="18"/>
      <c r="J3492" s="18"/>
      <c r="K3492" s="18"/>
      <c r="L3492" s="18"/>
      <c r="M3492" s="18"/>
    </row>
    <row r="3493" spans="1:13" x14ac:dyDescent="0.2">
      <c r="A3493" s="9" t="s">
        <v>2063</v>
      </c>
      <c r="B3493" s="10" t="s">
        <v>20</v>
      </c>
      <c r="C3493" s="10" t="s">
        <v>2</v>
      </c>
      <c r="D3493" s="13" t="s">
        <v>2064</v>
      </c>
      <c r="E3493" s="11"/>
      <c r="F3493" s="11"/>
      <c r="G3493" s="11"/>
      <c r="H3493" s="11"/>
      <c r="I3493" s="11"/>
      <c r="J3493" s="11"/>
      <c r="K3493" s="12">
        <f>K3497</f>
        <v>15</v>
      </c>
      <c r="L3493" s="12">
        <f>L3497</f>
        <v>54.45</v>
      </c>
      <c r="M3493" s="12">
        <f>M3497</f>
        <v>816.75</v>
      </c>
    </row>
    <row r="3494" spans="1:13" ht="120" x14ac:dyDescent="0.2">
      <c r="A3494" s="11"/>
      <c r="B3494" s="11"/>
      <c r="C3494" s="11"/>
      <c r="D3494" s="13" t="s">
        <v>2065</v>
      </c>
      <c r="E3494" s="11"/>
      <c r="F3494" s="11"/>
      <c r="G3494" s="11"/>
      <c r="H3494" s="11"/>
      <c r="I3494" s="11"/>
      <c r="J3494" s="11"/>
      <c r="K3494" s="11"/>
      <c r="L3494" s="11"/>
      <c r="M3494" s="11"/>
    </row>
    <row r="3495" spans="1:13" x14ac:dyDescent="0.2">
      <c r="A3495" s="11"/>
      <c r="B3495" s="11"/>
      <c r="C3495" s="11"/>
      <c r="D3495" s="30"/>
      <c r="E3495" s="10" t="s">
        <v>2066</v>
      </c>
      <c r="F3495" s="14">
        <v>15</v>
      </c>
      <c r="G3495" s="15">
        <v>0</v>
      </c>
      <c r="H3495" s="15">
        <v>0</v>
      </c>
      <c r="I3495" s="15">
        <v>0</v>
      </c>
      <c r="J3495" s="12">
        <f>OR(F3495&lt;&gt;0,G3495&lt;&gt;0,H3495&lt;&gt;0,I3495&lt;&gt;0)*(F3495 + (F3495 = 0))*(G3495 + (G3495 = 0))*(H3495 + (H3495 = 0))*(I3495 + (I3495 = 0))</f>
        <v>15</v>
      </c>
      <c r="K3495" s="11"/>
      <c r="L3495" s="11"/>
      <c r="M3495" s="11"/>
    </row>
    <row r="3496" spans="1:13" x14ac:dyDescent="0.2">
      <c r="A3496" s="11"/>
      <c r="B3496" s="11"/>
      <c r="C3496" s="11"/>
      <c r="D3496" s="30"/>
      <c r="E3496" s="10" t="s">
        <v>15</v>
      </c>
      <c r="F3496" s="14"/>
      <c r="G3496" s="15"/>
      <c r="H3496" s="15"/>
      <c r="I3496" s="15"/>
      <c r="J3496" s="12">
        <f>OR(F3496&lt;&gt;0,G3496&lt;&gt;0,H3496&lt;&gt;0,I3496&lt;&gt;0)*(F3496 + (F3496 = 0))*(G3496 + (G3496 = 0))*(H3496 + (H3496 = 0))*(I3496 + (I3496 = 0))</f>
        <v>0</v>
      </c>
      <c r="K3496" s="11"/>
      <c r="L3496" s="11"/>
      <c r="M3496" s="11"/>
    </row>
    <row r="3497" spans="1:13" x14ac:dyDescent="0.2">
      <c r="A3497" s="11"/>
      <c r="B3497" s="11"/>
      <c r="C3497" s="11"/>
      <c r="D3497" s="30"/>
      <c r="E3497" s="11"/>
      <c r="F3497" s="11"/>
      <c r="G3497" s="11"/>
      <c r="H3497" s="11"/>
      <c r="I3497" s="11"/>
      <c r="J3497" s="16" t="s">
        <v>2067</v>
      </c>
      <c r="K3497" s="17">
        <f>SUM(J3495:J3496)*1</f>
        <v>15</v>
      </c>
      <c r="L3497" s="15">
        <v>54.45</v>
      </c>
      <c r="M3497" s="17">
        <f>ROUND(K3497*L3497,2)</f>
        <v>816.75</v>
      </c>
    </row>
    <row r="3498" spans="1:13" ht="1" customHeight="1" x14ac:dyDescent="0.2">
      <c r="A3498" s="18"/>
      <c r="B3498" s="18"/>
      <c r="C3498" s="18"/>
      <c r="D3498" s="31"/>
      <c r="E3498" s="18"/>
      <c r="F3498" s="18"/>
      <c r="G3498" s="18"/>
      <c r="H3498" s="18"/>
      <c r="I3498" s="18"/>
      <c r="J3498" s="18"/>
      <c r="K3498" s="18"/>
      <c r="L3498" s="18"/>
      <c r="M3498" s="18"/>
    </row>
    <row r="3499" spans="1:13" x14ac:dyDescent="0.2">
      <c r="A3499" s="9" t="s">
        <v>2068</v>
      </c>
      <c r="B3499" s="10" t="s">
        <v>20</v>
      </c>
      <c r="C3499" s="10" t="s">
        <v>1204</v>
      </c>
      <c r="D3499" s="13" t="s">
        <v>2069</v>
      </c>
      <c r="E3499" s="11"/>
      <c r="F3499" s="11"/>
      <c r="G3499" s="11"/>
      <c r="H3499" s="11"/>
      <c r="I3499" s="11"/>
      <c r="J3499" s="11"/>
      <c r="K3499" s="12">
        <f>K3503</f>
        <v>15</v>
      </c>
      <c r="L3499" s="12">
        <f>L3503</f>
        <v>54.45</v>
      </c>
      <c r="M3499" s="12">
        <f>M3503</f>
        <v>816.75</v>
      </c>
    </row>
    <row r="3500" spans="1:13" x14ac:dyDescent="0.2">
      <c r="A3500" s="11"/>
      <c r="B3500" s="11"/>
      <c r="C3500" s="11"/>
      <c r="D3500" s="30"/>
      <c r="E3500" s="10" t="s">
        <v>15</v>
      </c>
      <c r="F3500" s="14">
        <v>5</v>
      </c>
      <c r="G3500" s="15">
        <v>0</v>
      </c>
      <c r="H3500" s="15">
        <v>0</v>
      </c>
      <c r="I3500" s="15">
        <v>0</v>
      </c>
      <c r="J3500" s="12">
        <f>OR(F3500&lt;&gt;0,G3500&lt;&gt;0,H3500&lt;&gt;0,I3500&lt;&gt;0)*(F3500 + (F3500 = 0))*(G3500 + (G3500 = 0))*(H3500 + (H3500 = 0))*(I3500 + (I3500 = 0))</f>
        <v>5</v>
      </c>
      <c r="K3500" s="11"/>
      <c r="L3500" s="11"/>
      <c r="M3500" s="11"/>
    </row>
    <row r="3501" spans="1:13" x14ac:dyDescent="0.2">
      <c r="A3501" s="11"/>
      <c r="B3501" s="11"/>
      <c r="C3501" s="11"/>
      <c r="D3501" s="30"/>
      <c r="E3501" s="10" t="s">
        <v>15</v>
      </c>
      <c r="F3501" s="14">
        <v>10</v>
      </c>
      <c r="G3501" s="15">
        <v>0</v>
      </c>
      <c r="H3501" s="15">
        <v>0</v>
      </c>
      <c r="I3501" s="15">
        <v>0</v>
      </c>
      <c r="J3501" s="12">
        <f>OR(F3501&lt;&gt;0,G3501&lt;&gt;0,H3501&lt;&gt;0,I3501&lt;&gt;0)*(F3501 + (F3501 = 0))*(G3501 + (G3501 = 0))*(H3501 + (H3501 = 0))*(I3501 + (I3501 = 0))</f>
        <v>10</v>
      </c>
      <c r="K3501" s="11"/>
      <c r="L3501" s="11"/>
      <c r="M3501" s="11"/>
    </row>
    <row r="3502" spans="1:13" x14ac:dyDescent="0.2">
      <c r="A3502" s="11"/>
      <c r="B3502" s="11"/>
      <c r="C3502" s="11"/>
      <c r="D3502" s="30"/>
      <c r="E3502" s="10" t="s">
        <v>15</v>
      </c>
      <c r="F3502" s="14"/>
      <c r="G3502" s="15"/>
      <c r="H3502" s="15"/>
      <c r="I3502" s="15"/>
      <c r="J3502" s="12">
        <f>OR(F3502&lt;&gt;0,G3502&lt;&gt;0,H3502&lt;&gt;0,I3502&lt;&gt;0)*(F3502 + (F3502 = 0))*(G3502 + (G3502 = 0))*(H3502 + (H3502 = 0))*(I3502 + (I3502 = 0))</f>
        <v>0</v>
      </c>
      <c r="K3502" s="11"/>
      <c r="L3502" s="11"/>
      <c r="M3502" s="11"/>
    </row>
    <row r="3503" spans="1:13" x14ac:dyDescent="0.2">
      <c r="A3503" s="11"/>
      <c r="B3503" s="11"/>
      <c r="C3503" s="11"/>
      <c r="D3503" s="30"/>
      <c r="E3503" s="11"/>
      <c r="F3503" s="11"/>
      <c r="G3503" s="11"/>
      <c r="H3503" s="11"/>
      <c r="I3503" s="11"/>
      <c r="J3503" s="16" t="s">
        <v>2070</v>
      </c>
      <c r="K3503" s="17">
        <f>SUM(J3500:J3502)*1</f>
        <v>15</v>
      </c>
      <c r="L3503" s="15">
        <v>54.45</v>
      </c>
      <c r="M3503" s="17">
        <f>ROUND(K3503*L3503,2)</f>
        <v>816.75</v>
      </c>
    </row>
    <row r="3504" spans="1:13" ht="1" customHeight="1" x14ac:dyDescent="0.2">
      <c r="A3504" s="18"/>
      <c r="B3504" s="18"/>
      <c r="C3504" s="18"/>
      <c r="D3504" s="31"/>
      <c r="E3504" s="18"/>
      <c r="F3504" s="18"/>
      <c r="G3504" s="18"/>
      <c r="H3504" s="18"/>
      <c r="I3504" s="18"/>
      <c r="J3504" s="18"/>
      <c r="K3504" s="18"/>
      <c r="L3504" s="18"/>
      <c r="M3504" s="18"/>
    </row>
    <row r="3505" spans="1:13" x14ac:dyDescent="0.2">
      <c r="A3505" s="11"/>
      <c r="B3505" s="11"/>
      <c r="C3505" s="11"/>
      <c r="D3505" s="30"/>
      <c r="E3505" s="11"/>
      <c r="F3505" s="11"/>
      <c r="G3505" s="11"/>
      <c r="H3505" s="11"/>
      <c r="I3505" s="11"/>
      <c r="J3505" s="16" t="s">
        <v>2071</v>
      </c>
      <c r="K3505" s="25">
        <v>1</v>
      </c>
      <c r="L3505" s="17">
        <f>M3479+M3487+M3493+M3499</f>
        <v>6806.25</v>
      </c>
      <c r="M3505" s="17">
        <f>ROUND(K3505*L3505,2)</f>
        <v>6806.25</v>
      </c>
    </row>
    <row r="3506" spans="1:13" ht="1" customHeight="1" x14ac:dyDescent="0.2">
      <c r="A3506" s="18"/>
      <c r="B3506" s="18"/>
      <c r="C3506" s="18"/>
      <c r="D3506" s="31"/>
      <c r="E3506" s="18"/>
      <c r="F3506" s="18"/>
      <c r="G3506" s="18"/>
      <c r="H3506" s="18"/>
      <c r="I3506" s="18"/>
      <c r="J3506" s="18"/>
      <c r="K3506" s="18"/>
      <c r="L3506" s="18"/>
      <c r="M3506" s="18"/>
    </row>
    <row r="3507" spans="1:13" x14ac:dyDescent="0.2">
      <c r="A3507" s="2" t="s">
        <v>2072</v>
      </c>
      <c r="B3507" s="2" t="s">
        <v>14</v>
      </c>
      <c r="C3507" s="2" t="s">
        <v>15</v>
      </c>
      <c r="D3507" s="28" t="s">
        <v>2073</v>
      </c>
      <c r="E3507" s="3"/>
      <c r="F3507" s="3"/>
      <c r="G3507" s="3"/>
      <c r="H3507" s="3"/>
      <c r="I3507" s="3"/>
      <c r="J3507" s="3"/>
      <c r="K3507" s="4">
        <f>K3524</f>
        <v>1</v>
      </c>
      <c r="L3507" s="5">
        <f>L3524</f>
        <v>6298.9</v>
      </c>
      <c r="M3507" s="5">
        <f>M3524</f>
        <v>6298.9</v>
      </c>
    </row>
    <row r="3508" spans="1:13" x14ac:dyDescent="0.2">
      <c r="A3508" s="6" t="s">
        <v>2074</v>
      </c>
      <c r="B3508" s="6" t="s">
        <v>14</v>
      </c>
      <c r="C3508" s="6" t="s">
        <v>15</v>
      </c>
      <c r="D3508" s="29" t="s">
        <v>2075</v>
      </c>
      <c r="E3508" s="7"/>
      <c r="F3508" s="7"/>
      <c r="G3508" s="7"/>
      <c r="H3508" s="7"/>
      <c r="I3508" s="7"/>
      <c r="J3508" s="7"/>
      <c r="K3508" s="8">
        <f>K3517</f>
        <v>1</v>
      </c>
      <c r="L3508" s="8">
        <f>L3517</f>
        <v>4948.8999999999996</v>
      </c>
      <c r="M3508" s="8">
        <f>M3517</f>
        <v>4948.8999999999996</v>
      </c>
    </row>
    <row r="3509" spans="1:13" x14ac:dyDescent="0.2">
      <c r="A3509" s="9" t="s">
        <v>2076</v>
      </c>
      <c r="B3509" s="10" t="s">
        <v>20</v>
      </c>
      <c r="C3509" s="10" t="s">
        <v>1204</v>
      </c>
      <c r="D3509" s="13" t="s">
        <v>2077</v>
      </c>
      <c r="E3509" s="11"/>
      <c r="F3509" s="11"/>
      <c r="G3509" s="11"/>
      <c r="H3509" s="11"/>
      <c r="I3509" s="11"/>
      <c r="J3509" s="11"/>
      <c r="K3509" s="15">
        <v>1</v>
      </c>
      <c r="L3509" s="15">
        <v>1016.4</v>
      </c>
      <c r="M3509" s="12">
        <f>ROUND(K3509*L3509,2)</f>
        <v>1016.4</v>
      </c>
    </row>
    <row r="3510" spans="1:13" ht="36" x14ac:dyDescent="0.2">
      <c r="A3510" s="11"/>
      <c r="B3510" s="11"/>
      <c r="C3510" s="11"/>
      <c r="D3510" s="13" t="s">
        <v>2078</v>
      </c>
      <c r="E3510" s="11"/>
      <c r="F3510" s="11"/>
      <c r="G3510" s="11"/>
      <c r="H3510" s="11"/>
      <c r="I3510" s="11"/>
      <c r="J3510" s="11"/>
      <c r="K3510" s="11"/>
      <c r="L3510" s="11"/>
      <c r="M3510" s="11"/>
    </row>
    <row r="3511" spans="1:13" x14ac:dyDescent="0.2">
      <c r="A3511" s="9" t="s">
        <v>2079</v>
      </c>
      <c r="B3511" s="10" t="s">
        <v>20</v>
      </c>
      <c r="C3511" s="10" t="s">
        <v>2080</v>
      </c>
      <c r="D3511" s="13" t="s">
        <v>2081</v>
      </c>
      <c r="E3511" s="11"/>
      <c r="F3511" s="11"/>
      <c r="G3511" s="11"/>
      <c r="H3511" s="11"/>
      <c r="I3511" s="11"/>
      <c r="J3511" s="11"/>
      <c r="K3511" s="12">
        <f>K3515</f>
        <v>5</v>
      </c>
      <c r="L3511" s="12">
        <f>L3515</f>
        <v>786.5</v>
      </c>
      <c r="M3511" s="12">
        <f>M3515</f>
        <v>3932.5</v>
      </c>
    </row>
    <row r="3512" spans="1:13" ht="48" x14ac:dyDescent="0.2">
      <c r="A3512" s="11"/>
      <c r="B3512" s="11"/>
      <c r="C3512" s="11"/>
      <c r="D3512" s="13" t="s">
        <v>2082</v>
      </c>
      <c r="E3512" s="11"/>
      <c r="F3512" s="11"/>
      <c r="G3512" s="11"/>
      <c r="H3512" s="11"/>
      <c r="I3512" s="11"/>
      <c r="J3512" s="11"/>
      <c r="K3512" s="11"/>
      <c r="L3512" s="11"/>
      <c r="M3512" s="11"/>
    </row>
    <row r="3513" spans="1:13" x14ac:dyDescent="0.2">
      <c r="A3513" s="11"/>
      <c r="B3513" s="11"/>
      <c r="C3513" s="11"/>
      <c r="D3513" s="30"/>
      <c r="E3513" s="10" t="s">
        <v>2083</v>
      </c>
      <c r="F3513" s="14">
        <v>5</v>
      </c>
      <c r="G3513" s="15">
        <v>0</v>
      </c>
      <c r="H3513" s="15">
        <v>0</v>
      </c>
      <c r="I3513" s="15">
        <v>0</v>
      </c>
      <c r="J3513" s="12">
        <f>OR(F3513&lt;&gt;0,G3513&lt;&gt;0,H3513&lt;&gt;0,I3513&lt;&gt;0)*(F3513 + (F3513 = 0))*(G3513 + (G3513 = 0))*(H3513 + (H3513 = 0))*(I3513 + (I3513 = 0))</f>
        <v>5</v>
      </c>
      <c r="K3513" s="11"/>
      <c r="L3513" s="11"/>
      <c r="M3513" s="11"/>
    </row>
    <row r="3514" spans="1:13" x14ac:dyDescent="0.2">
      <c r="A3514" s="11"/>
      <c r="B3514" s="11"/>
      <c r="C3514" s="11"/>
      <c r="D3514" s="30"/>
      <c r="E3514" s="10" t="s">
        <v>15</v>
      </c>
      <c r="F3514" s="14"/>
      <c r="G3514" s="15"/>
      <c r="H3514" s="15"/>
      <c r="I3514" s="15"/>
      <c r="J3514" s="12">
        <f>OR(F3514&lt;&gt;0,G3514&lt;&gt;0,H3514&lt;&gt;0,I3514&lt;&gt;0)*(F3514 + (F3514 = 0))*(G3514 + (G3514 = 0))*(H3514 + (H3514 = 0))*(I3514 + (I3514 = 0))</f>
        <v>0</v>
      </c>
      <c r="K3514" s="11"/>
      <c r="L3514" s="11"/>
      <c r="M3514" s="11"/>
    </row>
    <row r="3515" spans="1:13" x14ac:dyDescent="0.2">
      <c r="A3515" s="11"/>
      <c r="B3515" s="11"/>
      <c r="C3515" s="11"/>
      <c r="D3515" s="30"/>
      <c r="E3515" s="11"/>
      <c r="F3515" s="11"/>
      <c r="G3515" s="11"/>
      <c r="H3515" s="11"/>
      <c r="I3515" s="11"/>
      <c r="J3515" s="16" t="s">
        <v>2084</v>
      </c>
      <c r="K3515" s="17">
        <f>SUM(J3513:J3514)*1</f>
        <v>5</v>
      </c>
      <c r="L3515" s="15">
        <v>786.5</v>
      </c>
      <c r="M3515" s="17">
        <f>ROUND(K3515*L3515,2)</f>
        <v>3932.5</v>
      </c>
    </row>
    <row r="3516" spans="1:13" ht="1" customHeight="1" x14ac:dyDescent="0.2">
      <c r="A3516" s="18"/>
      <c r="B3516" s="18"/>
      <c r="C3516" s="18"/>
      <c r="D3516" s="31"/>
      <c r="E3516" s="18"/>
      <c r="F3516" s="18"/>
      <c r="G3516" s="18"/>
      <c r="H3516" s="18"/>
      <c r="I3516" s="18"/>
      <c r="J3516" s="18"/>
      <c r="K3516" s="18"/>
      <c r="L3516" s="18"/>
      <c r="M3516" s="18"/>
    </row>
    <row r="3517" spans="1:13" x14ac:dyDescent="0.2">
      <c r="A3517" s="11"/>
      <c r="B3517" s="11"/>
      <c r="C3517" s="11"/>
      <c r="D3517" s="30"/>
      <c r="E3517" s="11"/>
      <c r="F3517" s="11"/>
      <c r="G3517" s="11"/>
      <c r="H3517" s="11"/>
      <c r="I3517" s="11"/>
      <c r="J3517" s="16" t="s">
        <v>2085</v>
      </c>
      <c r="K3517" s="15">
        <v>1</v>
      </c>
      <c r="L3517" s="17">
        <f>M3509+M3511</f>
        <v>4948.8999999999996</v>
      </c>
      <c r="M3517" s="17">
        <f>ROUND(K3517*L3517,2)</f>
        <v>4948.8999999999996</v>
      </c>
    </row>
    <row r="3518" spans="1:13" ht="1" customHeight="1" x14ac:dyDescent="0.2">
      <c r="A3518" s="18"/>
      <c r="B3518" s="18"/>
      <c r="C3518" s="18"/>
      <c r="D3518" s="31"/>
      <c r="E3518" s="18"/>
      <c r="F3518" s="18"/>
      <c r="G3518" s="18"/>
      <c r="H3518" s="18"/>
      <c r="I3518" s="18"/>
      <c r="J3518" s="18"/>
      <c r="K3518" s="18"/>
      <c r="L3518" s="18"/>
      <c r="M3518" s="18"/>
    </row>
    <row r="3519" spans="1:13" x14ac:dyDescent="0.2">
      <c r="A3519" s="6" t="s">
        <v>2086</v>
      </c>
      <c r="B3519" s="6" t="s">
        <v>14</v>
      </c>
      <c r="C3519" s="6" t="s">
        <v>15</v>
      </c>
      <c r="D3519" s="29" t="s">
        <v>2087</v>
      </c>
      <c r="E3519" s="7"/>
      <c r="F3519" s="7"/>
      <c r="G3519" s="7"/>
      <c r="H3519" s="7"/>
      <c r="I3519" s="7"/>
      <c r="J3519" s="7"/>
      <c r="K3519" s="8">
        <f>K3522</f>
        <v>1</v>
      </c>
      <c r="L3519" s="8">
        <f>L3522</f>
        <v>1350</v>
      </c>
      <c r="M3519" s="8">
        <f>M3522</f>
        <v>1350</v>
      </c>
    </row>
    <row r="3520" spans="1:13" x14ac:dyDescent="0.2">
      <c r="A3520" s="9" t="s">
        <v>2088</v>
      </c>
      <c r="B3520" s="10" t="s">
        <v>20</v>
      </c>
      <c r="C3520" s="10" t="s">
        <v>1204</v>
      </c>
      <c r="D3520" s="13" t="s">
        <v>1055</v>
      </c>
      <c r="E3520" s="11"/>
      <c r="F3520" s="11"/>
      <c r="G3520" s="11"/>
      <c r="H3520" s="11"/>
      <c r="I3520" s="11"/>
      <c r="J3520" s="11"/>
      <c r="K3520" s="15">
        <v>1</v>
      </c>
      <c r="L3520" s="15">
        <v>1350</v>
      </c>
      <c r="M3520" s="12">
        <f>ROUND(K3520*L3520,2)</f>
        <v>1350</v>
      </c>
    </row>
    <row r="3521" spans="1:13" ht="36" x14ac:dyDescent="0.2">
      <c r="A3521" s="11"/>
      <c r="B3521" s="11"/>
      <c r="C3521" s="11"/>
      <c r="D3521" s="13" t="s">
        <v>2089</v>
      </c>
      <c r="E3521" s="11"/>
      <c r="F3521" s="11"/>
      <c r="G3521" s="11"/>
      <c r="H3521" s="11"/>
      <c r="I3521" s="11"/>
      <c r="J3521" s="11"/>
      <c r="K3521" s="11"/>
      <c r="L3521" s="11"/>
      <c r="M3521" s="11"/>
    </row>
    <row r="3522" spans="1:13" x14ac:dyDescent="0.2">
      <c r="A3522" s="11"/>
      <c r="B3522" s="11"/>
      <c r="C3522" s="11"/>
      <c r="D3522" s="30"/>
      <c r="E3522" s="11"/>
      <c r="F3522" s="11"/>
      <c r="G3522" s="11"/>
      <c r="H3522" s="11"/>
      <c r="I3522" s="11"/>
      <c r="J3522" s="16" t="s">
        <v>2090</v>
      </c>
      <c r="K3522" s="15">
        <v>1</v>
      </c>
      <c r="L3522" s="17">
        <f>M3520</f>
        <v>1350</v>
      </c>
      <c r="M3522" s="17">
        <f>ROUND(K3522*L3522,2)</f>
        <v>1350</v>
      </c>
    </row>
    <row r="3523" spans="1:13" ht="1" customHeight="1" x14ac:dyDescent="0.2">
      <c r="A3523" s="18"/>
      <c r="B3523" s="18"/>
      <c r="C3523" s="18"/>
      <c r="D3523" s="31"/>
      <c r="E3523" s="18"/>
      <c r="F3523" s="18"/>
      <c r="G3523" s="18"/>
      <c r="H3523" s="18"/>
      <c r="I3523" s="18"/>
      <c r="J3523" s="18"/>
      <c r="K3523" s="18"/>
      <c r="L3523" s="18"/>
      <c r="M3523" s="18"/>
    </row>
    <row r="3524" spans="1:13" x14ac:dyDescent="0.2">
      <c r="A3524" s="11"/>
      <c r="B3524" s="11"/>
      <c r="C3524" s="11"/>
      <c r="D3524" s="30"/>
      <c r="E3524" s="11"/>
      <c r="F3524" s="11"/>
      <c r="G3524" s="11"/>
      <c r="H3524" s="11"/>
      <c r="I3524" s="11"/>
      <c r="J3524" s="16" t="s">
        <v>2091</v>
      </c>
      <c r="K3524" s="25">
        <v>1</v>
      </c>
      <c r="L3524" s="17">
        <f>M3508+M3519</f>
        <v>6298.9</v>
      </c>
      <c r="M3524" s="17">
        <f>ROUND(K3524*L3524,2)</f>
        <v>6298.9</v>
      </c>
    </row>
    <row r="3525" spans="1:13" ht="1" customHeight="1" x14ac:dyDescent="0.2">
      <c r="A3525" s="18"/>
      <c r="B3525" s="18"/>
      <c r="C3525" s="18"/>
      <c r="D3525" s="31"/>
      <c r="E3525" s="18"/>
      <c r="F3525" s="18"/>
      <c r="G3525" s="18"/>
      <c r="H3525" s="18"/>
      <c r="I3525" s="18"/>
      <c r="J3525" s="18"/>
      <c r="K3525" s="18"/>
      <c r="L3525" s="18"/>
      <c r="M3525" s="18"/>
    </row>
    <row r="3526" spans="1:13" x14ac:dyDescent="0.2">
      <c r="A3526" s="11"/>
      <c r="B3526" s="11"/>
      <c r="C3526" s="11"/>
      <c r="D3526" s="30"/>
      <c r="E3526" s="11"/>
      <c r="F3526" s="11"/>
      <c r="G3526" s="11"/>
      <c r="H3526" s="11"/>
      <c r="I3526" s="11"/>
      <c r="J3526" s="16" t="s">
        <v>2092</v>
      </c>
      <c r="K3526" s="25">
        <v>1</v>
      </c>
      <c r="L3526" s="17">
        <f>M2+M1794+M1860+M2290+M2331+M2370+M2415+M2528+M3024+M3339+M3478+M3507</f>
        <v>1956745.93</v>
      </c>
      <c r="M3526" s="17">
        <f>ROUND(K3526*L3526,2)</f>
        <v>1956745.93</v>
      </c>
    </row>
    <row r="3527" spans="1:13" ht="1" customHeight="1" x14ac:dyDescent="0.2">
      <c r="A3527" s="18"/>
      <c r="B3527" s="18"/>
      <c r="C3527" s="18"/>
      <c r="D3527" s="31"/>
      <c r="E3527" s="18"/>
      <c r="F3527" s="18"/>
      <c r="G3527" s="18"/>
      <c r="H3527" s="18"/>
      <c r="I3527" s="18"/>
      <c r="J3527" s="18"/>
      <c r="K3527" s="18"/>
      <c r="L3527" s="18"/>
      <c r="M3527" s="18"/>
    </row>
  </sheetData>
  <dataValidations count="1">
    <dataValidation type="list" allowBlank="1" showInputMessage="1" showErrorMessage="1" sqref="B2:B3527" xr:uid="{4987BADB-AE4F-4477-A6F7-442473434A88}">
      <formula1>"Capítulo,Partida,Mano de obra,Maquinaria,Material,Otros,Tarea,"</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8b403c5-3f7a-4599-a670-70b07ea5a239" xsi:nil="true"/>
    <lcf76f155ced4ddcb4097134ff3c332f xmlns="ed426e79-4e43-4773-84f1-f7c26429eab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E2E81C2D3BFE646B4B46E806A64BF8C" ma:contentTypeVersion="13" ma:contentTypeDescription="Crear nuevo documento." ma:contentTypeScope="" ma:versionID="bdb55f518519aba5710d8e8a94772f1c">
  <xsd:schema xmlns:xsd="http://www.w3.org/2001/XMLSchema" xmlns:xs="http://www.w3.org/2001/XMLSchema" xmlns:p="http://schemas.microsoft.com/office/2006/metadata/properties" xmlns:ns2="ed426e79-4e43-4773-84f1-f7c26429eab6" xmlns:ns3="18b403c5-3f7a-4599-a670-70b07ea5a239" targetNamespace="http://schemas.microsoft.com/office/2006/metadata/properties" ma:root="true" ma:fieldsID="a0de023682bcce5a31179315746787a8" ns2:_="" ns3:_="">
    <xsd:import namespace="ed426e79-4e43-4773-84f1-f7c26429eab6"/>
    <xsd:import namespace="18b403c5-3f7a-4599-a670-70b07ea5a23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426e79-4e43-4773-84f1-f7c26429ea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2caf3000-a03a-48c6-b9a9-0a223200fdd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b403c5-3f7a-4599-a670-70b07ea5a23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ebfd6b3-a070-412b-bf8d-03ceb0687d0c}" ma:internalName="TaxCatchAll" ma:showField="CatchAllData" ma:web="18b403c5-3f7a-4599-a670-70b07ea5a2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D776DA-26EE-49B8-B436-137277B8272A}">
  <ds:schemaRefs>
    <ds:schemaRef ds:uri="http://schemas.microsoft.com/office/2006/metadata/properties"/>
    <ds:schemaRef ds:uri="http://schemas.microsoft.com/office/infopath/2007/PartnerControls"/>
    <ds:schemaRef ds:uri="18b403c5-3f7a-4599-a670-70b07ea5a239"/>
    <ds:schemaRef ds:uri="ed426e79-4e43-4773-84f1-f7c26429eab6"/>
  </ds:schemaRefs>
</ds:datastoreItem>
</file>

<file path=customXml/itemProps2.xml><?xml version="1.0" encoding="utf-8"?>
<ds:datastoreItem xmlns:ds="http://schemas.openxmlformats.org/officeDocument/2006/customXml" ds:itemID="{AE1F9FC7-95C5-40D1-B483-6AEAC92FA8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426e79-4e43-4773-84f1-f7c26429eab6"/>
    <ds:schemaRef ds:uri="18b403c5-3f7a-4599-a670-70b07ea5a2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BB23E9-9580-4C19-8452-0530A0CDE2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Victor Solis</dc:creator>
  <cp:keywords/>
  <dc:description/>
  <cp:lastModifiedBy>Adrian Gonzalez Gallego</cp:lastModifiedBy>
  <cp:revision/>
  <dcterms:created xsi:type="dcterms:W3CDTF">2025-02-21T09:36:49Z</dcterms:created>
  <dcterms:modified xsi:type="dcterms:W3CDTF">2025-07-08T06:45:36Z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0x0101003E2E81C2D3BFE646B4B46E806A64BF8C</vt:lpwstr>
  </property>
  <property fmtid="{D5CDD505-2E9C-101B-9397-08002B2CF9AE}" pid="3" name="MediaServiceImageTags">
    <vt:lpwstr/>
  </property>
</Properties>
</file>