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51.1\dula\BAU\BAU3\2026\269087\02 - Docu - Estudio economico\Cliente\20260414_enviado OFERTA\"/>
    </mc:Choice>
  </mc:AlternateContent>
  <bookViews>
    <workbookView xWindow="0" yWindow="0" windowWidth="16935" windowHeight="14910"/>
  </bookViews>
  <sheets>
    <sheet name="Hoja1" sheetId="1" r:id="rId1"/>
  </sheets>
  <calcPr calcId="152511"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600" i="1" l="1"/>
  <c r="L601" i="1"/>
  <c r="J603" i="1"/>
  <c r="K604" i="1" s="1"/>
  <c r="K565" i="1"/>
  <c r="M596" i="1"/>
  <c r="L591" i="1"/>
  <c r="J593" i="1"/>
  <c r="K594" i="1" s="1"/>
  <c r="L586" i="1"/>
  <c r="J588" i="1"/>
  <c r="K589" i="1" s="1"/>
  <c r="L581" i="1"/>
  <c r="J583" i="1"/>
  <c r="K584" i="1" s="1"/>
  <c r="L576" i="1"/>
  <c r="J578" i="1"/>
  <c r="K579" i="1" s="1"/>
  <c r="L571" i="1"/>
  <c r="J573" i="1"/>
  <c r="K574" i="1" s="1"/>
  <c r="L566" i="1"/>
  <c r="J568" i="1"/>
  <c r="K569" i="1" s="1"/>
  <c r="K545" i="1"/>
  <c r="M561" i="1"/>
  <c r="L556" i="1"/>
  <c r="J558" i="1"/>
  <c r="K559" i="1" s="1"/>
  <c r="L551" i="1"/>
  <c r="J553" i="1"/>
  <c r="K554" i="1" s="1"/>
  <c r="L546" i="1"/>
  <c r="J548" i="1"/>
  <c r="K549" i="1" s="1"/>
  <c r="K503" i="1"/>
  <c r="K504" i="1"/>
  <c r="L536" i="1"/>
  <c r="J538" i="1"/>
  <c r="K539" i="1" s="1"/>
  <c r="L531" i="1"/>
  <c r="J533" i="1"/>
  <c r="K534" i="1" s="1"/>
  <c r="L526" i="1"/>
  <c r="J528" i="1"/>
  <c r="K529" i="1" s="1"/>
  <c r="L521" i="1"/>
  <c r="J523" i="1"/>
  <c r="K524" i="1" s="1"/>
  <c r="L516" i="1"/>
  <c r="J518" i="1"/>
  <c r="K519" i="1" s="1"/>
  <c r="L511" i="1"/>
  <c r="J513" i="1"/>
  <c r="K514" i="1" s="1"/>
  <c r="L506" i="1"/>
  <c r="J508" i="1"/>
  <c r="K509" i="1" s="1"/>
  <c r="K497" i="1"/>
  <c r="M499" i="1"/>
  <c r="L501" i="1" s="1"/>
  <c r="K465" i="1"/>
  <c r="M493" i="1"/>
  <c r="L488" i="1"/>
  <c r="J490" i="1"/>
  <c r="K491" i="1" s="1"/>
  <c r="L482" i="1"/>
  <c r="J485" i="1"/>
  <c r="K486" i="1" s="1"/>
  <c r="J484" i="1"/>
  <c r="L473" i="1"/>
  <c r="J479" i="1"/>
  <c r="J478" i="1"/>
  <c r="J477" i="1"/>
  <c r="J476" i="1"/>
  <c r="K480" i="1" s="1"/>
  <c r="J475" i="1"/>
  <c r="L466" i="1"/>
  <c r="K471" i="1"/>
  <c r="K466" i="1" s="1"/>
  <c r="J470" i="1"/>
  <c r="J469" i="1"/>
  <c r="J468" i="1"/>
  <c r="K439" i="1"/>
  <c r="M461" i="1"/>
  <c r="L455" i="1"/>
  <c r="J458" i="1"/>
  <c r="J457" i="1"/>
  <c r="K459" i="1" s="1"/>
  <c r="L448" i="1"/>
  <c r="J452" i="1"/>
  <c r="J451" i="1"/>
  <c r="J450" i="1"/>
  <c r="K453" i="1" s="1"/>
  <c r="L442" i="1"/>
  <c r="J445" i="1"/>
  <c r="J444" i="1"/>
  <c r="K446" i="1" s="1"/>
  <c r="M440" i="1"/>
  <c r="K376" i="1"/>
  <c r="M435" i="1"/>
  <c r="M433" i="1"/>
  <c r="L427" i="1"/>
  <c r="K431" i="1"/>
  <c r="K427" i="1" s="1"/>
  <c r="J430" i="1"/>
  <c r="J429" i="1"/>
  <c r="L422" i="1"/>
  <c r="J424" i="1"/>
  <c r="K425" i="1" s="1"/>
  <c r="L417" i="1"/>
  <c r="J419" i="1"/>
  <c r="K420" i="1" s="1"/>
  <c r="L412" i="1"/>
  <c r="J414" i="1"/>
  <c r="K415" i="1" s="1"/>
  <c r="L407" i="1"/>
  <c r="J409" i="1"/>
  <c r="K410" i="1" s="1"/>
  <c r="L402" i="1"/>
  <c r="J404" i="1"/>
  <c r="K405" i="1" s="1"/>
  <c r="L397" i="1"/>
  <c r="J399" i="1"/>
  <c r="K400" i="1" s="1"/>
  <c r="L392" i="1"/>
  <c r="J394" i="1"/>
  <c r="K395" i="1" s="1"/>
  <c r="L387" i="1"/>
  <c r="J389" i="1"/>
  <c r="K390" i="1" s="1"/>
  <c r="L382" i="1"/>
  <c r="J384" i="1"/>
  <c r="K385" i="1" s="1"/>
  <c r="L377" i="1"/>
  <c r="J379" i="1"/>
  <c r="K380" i="1" s="1"/>
  <c r="K368" i="1"/>
  <c r="L369" i="1"/>
  <c r="K372" i="1"/>
  <c r="K369" i="1" s="1"/>
  <c r="J371" i="1"/>
  <c r="K263" i="1"/>
  <c r="M364" i="1"/>
  <c r="M362" i="1"/>
  <c r="M360" i="1"/>
  <c r="M358" i="1"/>
  <c r="M356" i="1"/>
  <c r="M354" i="1"/>
  <c r="M352" i="1"/>
  <c r="M350" i="1"/>
  <c r="M348" i="1"/>
  <c r="M346" i="1"/>
  <c r="M344" i="1"/>
  <c r="M342" i="1"/>
  <c r="M340" i="1"/>
  <c r="M338" i="1"/>
  <c r="M336" i="1"/>
  <c r="M334" i="1"/>
  <c r="L329" i="1"/>
  <c r="J331" i="1"/>
  <c r="K332" i="1" s="1"/>
  <c r="M327" i="1"/>
  <c r="M325" i="1"/>
  <c r="M323" i="1"/>
  <c r="M321" i="1"/>
  <c r="L313" i="1"/>
  <c r="J318" i="1"/>
  <c r="J317" i="1"/>
  <c r="J316" i="1"/>
  <c r="J315" i="1"/>
  <c r="K319" i="1" s="1"/>
  <c r="K313" i="1" s="1"/>
  <c r="M311" i="1"/>
  <c r="M309" i="1"/>
  <c r="M307" i="1"/>
  <c r="M305" i="1"/>
  <c r="M303" i="1"/>
  <c r="L292" i="1"/>
  <c r="J300" i="1"/>
  <c r="J299" i="1"/>
  <c r="J298" i="1"/>
  <c r="J297" i="1"/>
  <c r="J296" i="1"/>
  <c r="J295" i="1"/>
  <c r="J294" i="1"/>
  <c r="L286" i="1"/>
  <c r="M290" i="1"/>
  <c r="M286" i="1" s="1"/>
  <c r="J289" i="1"/>
  <c r="K290" i="1" s="1"/>
  <c r="K286" i="1" s="1"/>
  <c r="J288" i="1"/>
  <c r="M281" i="1"/>
  <c r="L281" i="1"/>
  <c r="K281" i="1"/>
  <c r="K284" i="1"/>
  <c r="M284" i="1" s="1"/>
  <c r="J283" i="1"/>
  <c r="M275" i="1"/>
  <c r="L275" i="1"/>
  <c r="K279" i="1"/>
  <c r="M279" i="1" s="1"/>
  <c r="J278" i="1"/>
  <c r="J277" i="1"/>
  <c r="M273" i="1"/>
  <c r="M271" i="1"/>
  <c r="M269" i="1"/>
  <c r="M267" i="1"/>
  <c r="M265" i="1"/>
  <c r="K167" i="1"/>
  <c r="M259" i="1"/>
  <c r="M257" i="1"/>
  <c r="L252" i="1"/>
  <c r="M255" i="1"/>
  <c r="M252" i="1" s="1"/>
  <c r="J254" i="1"/>
  <c r="K255" i="1" s="1"/>
  <c r="K252" i="1" s="1"/>
  <c r="L247" i="1"/>
  <c r="M250" i="1"/>
  <c r="M247" i="1" s="1"/>
  <c r="J249" i="1"/>
  <c r="K250" i="1" s="1"/>
  <c r="K247" i="1" s="1"/>
  <c r="L242" i="1"/>
  <c r="J244" i="1"/>
  <c r="K245" i="1" s="1"/>
  <c r="K242" i="1" s="1"/>
  <c r="L237" i="1"/>
  <c r="J239" i="1"/>
  <c r="K240" i="1" s="1"/>
  <c r="K237" i="1" s="1"/>
  <c r="L232" i="1"/>
  <c r="M235" i="1"/>
  <c r="M232" i="1" s="1"/>
  <c r="J234" i="1"/>
  <c r="K235" i="1" s="1"/>
  <c r="K232" i="1" s="1"/>
  <c r="L225" i="1"/>
  <c r="M230" i="1"/>
  <c r="M225" i="1" s="1"/>
  <c r="J229" i="1"/>
  <c r="J228" i="1"/>
  <c r="J227" i="1"/>
  <c r="K230" i="1" s="1"/>
  <c r="K225" i="1" s="1"/>
  <c r="L218" i="1"/>
  <c r="J222" i="1"/>
  <c r="J221" i="1"/>
  <c r="J220" i="1"/>
  <c r="L212" i="1"/>
  <c r="J215" i="1"/>
  <c r="J214" i="1"/>
  <c r="L206" i="1"/>
  <c r="K210" i="1"/>
  <c r="K206" i="1" s="1"/>
  <c r="J209" i="1"/>
  <c r="J208" i="1"/>
  <c r="L199" i="1"/>
  <c r="J203" i="1"/>
  <c r="J202" i="1"/>
  <c r="J201" i="1"/>
  <c r="K204" i="1" s="1"/>
  <c r="L194" i="1"/>
  <c r="K197" i="1"/>
  <c r="K194" i="1" s="1"/>
  <c r="J196" i="1"/>
  <c r="L188" i="1"/>
  <c r="J191" i="1"/>
  <c r="J190" i="1"/>
  <c r="L183" i="1"/>
  <c r="J185" i="1"/>
  <c r="K186" i="1" s="1"/>
  <c r="L178" i="1"/>
  <c r="K178" i="1"/>
  <c r="M181" i="1"/>
  <c r="M178" i="1" s="1"/>
  <c r="K181" i="1"/>
  <c r="J180" i="1"/>
  <c r="L173" i="1"/>
  <c r="J175" i="1"/>
  <c r="K176" i="1" s="1"/>
  <c r="L168" i="1"/>
  <c r="K168" i="1"/>
  <c r="M171" i="1"/>
  <c r="M168" i="1" s="1"/>
  <c r="K171" i="1"/>
  <c r="J170" i="1"/>
  <c r="K110" i="1"/>
  <c r="L159" i="1"/>
  <c r="K163" i="1"/>
  <c r="M163" i="1" s="1"/>
  <c r="M159" i="1" s="1"/>
  <c r="J162" i="1"/>
  <c r="J161" i="1"/>
  <c r="L146" i="1"/>
  <c r="J156" i="1"/>
  <c r="J155" i="1"/>
  <c r="J154" i="1"/>
  <c r="J153" i="1"/>
  <c r="J152" i="1"/>
  <c r="J151" i="1"/>
  <c r="J150" i="1"/>
  <c r="J149" i="1"/>
  <c r="J148" i="1"/>
  <c r="K157" i="1" s="1"/>
  <c r="L137" i="1"/>
  <c r="J143" i="1"/>
  <c r="J142" i="1"/>
  <c r="J141" i="1"/>
  <c r="J140" i="1"/>
  <c r="K144" i="1" s="1"/>
  <c r="J139" i="1"/>
  <c r="L129" i="1"/>
  <c r="J134" i="1"/>
  <c r="J133" i="1"/>
  <c r="J132" i="1"/>
  <c r="J131" i="1"/>
  <c r="K135" i="1" s="1"/>
  <c r="L124" i="1"/>
  <c r="K127" i="1"/>
  <c r="M127" i="1" s="1"/>
  <c r="M124" i="1" s="1"/>
  <c r="J126" i="1"/>
  <c r="L111" i="1"/>
  <c r="J121" i="1"/>
  <c r="J120" i="1"/>
  <c r="J119" i="1"/>
  <c r="J118" i="1"/>
  <c r="J117" i="1"/>
  <c r="J116" i="1"/>
  <c r="J115" i="1"/>
  <c r="J114" i="1"/>
  <c r="J113" i="1"/>
  <c r="K122" i="1" s="1"/>
  <c r="K22" i="1"/>
  <c r="M106" i="1"/>
  <c r="L99" i="1"/>
  <c r="J103" i="1"/>
  <c r="J102" i="1"/>
  <c r="J101" i="1"/>
  <c r="K104" i="1" s="1"/>
  <c r="L90" i="1"/>
  <c r="J96" i="1"/>
  <c r="J95" i="1"/>
  <c r="J94" i="1"/>
  <c r="J93" i="1"/>
  <c r="J92" i="1"/>
  <c r="K97" i="1" s="1"/>
  <c r="L68" i="1"/>
  <c r="J87" i="1"/>
  <c r="J86" i="1"/>
  <c r="J85" i="1"/>
  <c r="J84" i="1"/>
  <c r="J83" i="1"/>
  <c r="J82" i="1"/>
  <c r="J81" i="1"/>
  <c r="J80" i="1"/>
  <c r="J79" i="1"/>
  <c r="J78" i="1"/>
  <c r="J77" i="1"/>
  <c r="J76" i="1"/>
  <c r="J75" i="1"/>
  <c r="J74" i="1"/>
  <c r="J73" i="1"/>
  <c r="J72" i="1"/>
  <c r="K88" i="1" s="1"/>
  <c r="J71" i="1"/>
  <c r="J70" i="1"/>
  <c r="L50" i="1"/>
  <c r="J65" i="1"/>
  <c r="J64" i="1"/>
  <c r="J63" i="1"/>
  <c r="J62" i="1"/>
  <c r="J61" i="1"/>
  <c r="J60" i="1"/>
  <c r="J59" i="1"/>
  <c r="J58" i="1"/>
  <c r="J57" i="1"/>
  <c r="J56" i="1"/>
  <c r="J55" i="1"/>
  <c r="J54" i="1"/>
  <c r="J53" i="1"/>
  <c r="J52" i="1"/>
  <c r="K66" i="1" s="1"/>
  <c r="L36" i="1"/>
  <c r="J47" i="1"/>
  <c r="J46" i="1"/>
  <c r="J45" i="1"/>
  <c r="J44" i="1"/>
  <c r="J43" i="1"/>
  <c r="J42" i="1"/>
  <c r="J41" i="1"/>
  <c r="J40" i="1"/>
  <c r="J39" i="1"/>
  <c r="J38" i="1"/>
  <c r="K48" i="1" s="1"/>
  <c r="L28" i="1"/>
  <c r="J33" i="1"/>
  <c r="J32" i="1"/>
  <c r="J31" i="1"/>
  <c r="J30" i="1"/>
  <c r="K34" i="1" s="1"/>
  <c r="L23" i="1"/>
  <c r="J25" i="1"/>
  <c r="K26" i="1" s="1"/>
  <c r="K9" i="1"/>
  <c r="L15" i="1"/>
  <c r="K15" i="1"/>
  <c r="M18" i="1"/>
  <c r="M15" i="1" s="1"/>
  <c r="K18" i="1"/>
  <c r="J17" i="1"/>
  <c r="L10" i="1"/>
  <c r="J12" i="1"/>
  <c r="K13" i="1" s="1"/>
  <c r="K4" i="1"/>
  <c r="M7" i="1"/>
  <c r="M4" i="1" s="1"/>
  <c r="L7" i="1"/>
  <c r="L4" i="1" s="1"/>
  <c r="M5" i="1"/>
  <c r="M88" i="1" l="1"/>
  <c r="M68" i="1" s="1"/>
  <c r="K68" i="1"/>
  <c r="K10" i="1"/>
  <c r="M13" i="1"/>
  <c r="M10" i="1" s="1"/>
  <c r="L20" i="1" s="1"/>
  <c r="M26" i="1"/>
  <c r="M23" i="1" s="1"/>
  <c r="K23" i="1"/>
  <c r="K90" i="1"/>
  <c r="M97" i="1"/>
  <c r="M90" i="1" s="1"/>
  <c r="K111" i="1"/>
  <c r="M122" i="1"/>
  <c r="M111" i="1" s="1"/>
  <c r="K146" i="1"/>
  <c r="M157" i="1"/>
  <c r="M146" i="1" s="1"/>
  <c r="K173" i="1"/>
  <c r="M176" i="1"/>
  <c r="M173" i="1" s="1"/>
  <c r="K36" i="1"/>
  <c r="M48" i="1"/>
  <c r="M36" i="1" s="1"/>
  <c r="K129" i="1"/>
  <c r="M135" i="1"/>
  <c r="M129" i="1" s="1"/>
  <c r="K28" i="1"/>
  <c r="M34" i="1"/>
  <c r="M28" i="1" s="1"/>
  <c r="K50" i="1"/>
  <c r="M66" i="1"/>
  <c r="M50" i="1" s="1"/>
  <c r="K99" i="1"/>
  <c r="M104" i="1"/>
  <c r="M99" i="1" s="1"/>
  <c r="K137" i="1"/>
  <c r="M144" i="1"/>
  <c r="M137" i="1" s="1"/>
  <c r="K183" i="1"/>
  <c r="M186" i="1"/>
  <c r="M183" i="1" s="1"/>
  <c r="K199" i="1"/>
  <c r="M204" i="1"/>
  <c r="M199" i="1" s="1"/>
  <c r="K124" i="1"/>
  <c r="K159" i="1"/>
  <c r="K192" i="1"/>
  <c r="M210" i="1"/>
  <c r="M206" i="1" s="1"/>
  <c r="K216" i="1"/>
  <c r="M240" i="1"/>
  <c r="M237" i="1" s="1"/>
  <c r="K275" i="1"/>
  <c r="K301" i="1"/>
  <c r="M332" i="1"/>
  <c r="M329" i="1" s="1"/>
  <c r="K329" i="1"/>
  <c r="K223" i="1"/>
  <c r="M385" i="1"/>
  <c r="M382" i="1" s="1"/>
  <c r="K382" i="1"/>
  <c r="M395" i="1"/>
  <c r="M392" i="1" s="1"/>
  <c r="K392" i="1"/>
  <c r="M405" i="1"/>
  <c r="M402" i="1" s="1"/>
  <c r="K402" i="1"/>
  <c r="M415" i="1"/>
  <c r="M412" i="1" s="1"/>
  <c r="K412" i="1"/>
  <c r="M425" i="1"/>
  <c r="M422" i="1" s="1"/>
  <c r="K422" i="1"/>
  <c r="K473" i="1"/>
  <c r="M480" i="1"/>
  <c r="M473" i="1" s="1"/>
  <c r="K488" i="1"/>
  <c r="M491" i="1"/>
  <c r="M488" i="1" s="1"/>
  <c r="L497" i="1"/>
  <c r="M501" i="1"/>
  <c r="M497" i="1" s="1"/>
  <c r="K511" i="1"/>
  <c r="M514" i="1"/>
  <c r="M511" i="1" s="1"/>
  <c r="K521" i="1"/>
  <c r="M524" i="1"/>
  <c r="M521" i="1" s="1"/>
  <c r="K531" i="1"/>
  <c r="M534" i="1"/>
  <c r="M531" i="1" s="1"/>
  <c r="K551" i="1"/>
  <c r="M554" i="1"/>
  <c r="M551" i="1" s="1"/>
  <c r="K571" i="1"/>
  <c r="M574" i="1"/>
  <c r="M571" i="1" s="1"/>
  <c r="K581" i="1"/>
  <c r="M584" i="1"/>
  <c r="M581" i="1" s="1"/>
  <c r="K591" i="1"/>
  <c r="M594" i="1"/>
  <c r="M591" i="1" s="1"/>
  <c r="K601" i="1"/>
  <c r="M604" i="1"/>
  <c r="M601" i="1" s="1"/>
  <c r="L606" i="1" s="1"/>
  <c r="M319" i="1"/>
  <c r="M313" i="1" s="1"/>
  <c r="K448" i="1"/>
  <c r="M453" i="1"/>
  <c r="M448" i="1" s="1"/>
  <c r="K455" i="1"/>
  <c r="M459" i="1"/>
  <c r="M455" i="1" s="1"/>
  <c r="L463" i="1" s="1"/>
  <c r="M197" i="1"/>
  <c r="M194" i="1" s="1"/>
  <c r="M245" i="1"/>
  <c r="M242" i="1" s="1"/>
  <c r="K377" i="1"/>
  <c r="M380" i="1"/>
  <c r="M377" i="1" s="1"/>
  <c r="K387" i="1"/>
  <c r="M390" i="1"/>
  <c r="M387" i="1" s="1"/>
  <c r="K397" i="1"/>
  <c r="M400" i="1"/>
  <c r="M397" i="1" s="1"/>
  <c r="K407" i="1"/>
  <c r="M410" i="1"/>
  <c r="M407" i="1" s="1"/>
  <c r="K417" i="1"/>
  <c r="M420" i="1"/>
  <c r="M417" i="1" s="1"/>
  <c r="K442" i="1"/>
  <c r="M446" i="1"/>
  <c r="M442" i="1" s="1"/>
  <c r="M486" i="1"/>
  <c r="M482" i="1" s="1"/>
  <c r="K482" i="1"/>
  <c r="M509" i="1"/>
  <c r="M506" i="1" s="1"/>
  <c r="K506" i="1"/>
  <c r="M519" i="1"/>
  <c r="M516" i="1" s="1"/>
  <c r="K516" i="1"/>
  <c r="M529" i="1"/>
  <c r="M526" i="1" s="1"/>
  <c r="K526" i="1"/>
  <c r="M539" i="1"/>
  <c r="M536" i="1" s="1"/>
  <c r="K536" i="1"/>
  <c r="M549" i="1"/>
  <c r="M546" i="1" s="1"/>
  <c r="K546" i="1"/>
  <c r="M559" i="1"/>
  <c r="M556" i="1" s="1"/>
  <c r="K556" i="1"/>
  <c r="M569" i="1"/>
  <c r="M566" i="1" s="1"/>
  <c r="K566" i="1"/>
  <c r="M579" i="1"/>
  <c r="M576" i="1" s="1"/>
  <c r="K576" i="1"/>
  <c r="M589" i="1"/>
  <c r="M586" i="1" s="1"/>
  <c r="K586" i="1"/>
  <c r="M372" i="1"/>
  <c r="M369" i="1" s="1"/>
  <c r="L374" i="1" s="1"/>
  <c r="M431" i="1"/>
  <c r="M427" i="1" s="1"/>
  <c r="M471" i="1"/>
  <c r="M466" i="1" s="1"/>
  <c r="L495" i="1" s="1"/>
  <c r="M463" i="1" l="1"/>
  <c r="M439" i="1" s="1"/>
  <c r="L439" i="1"/>
  <c r="M374" i="1"/>
  <c r="M368" i="1" s="1"/>
  <c r="L368" i="1"/>
  <c r="M606" i="1"/>
  <c r="M600" i="1" s="1"/>
  <c r="L600" i="1"/>
  <c r="K218" i="1"/>
  <c r="M223" i="1"/>
  <c r="M218" i="1" s="1"/>
  <c r="L9" i="1"/>
  <c r="M20" i="1"/>
  <c r="M9" i="1" s="1"/>
  <c r="M495" i="1"/>
  <c r="M465" i="1" s="1"/>
  <c r="L465" i="1"/>
  <c r="L598" i="1"/>
  <c r="L563" i="1"/>
  <c r="L541" i="1"/>
  <c r="K188" i="1"/>
  <c r="M192" i="1"/>
  <c r="M188" i="1" s="1"/>
  <c r="L261" i="1" s="1"/>
  <c r="L165" i="1"/>
  <c r="L437" i="1"/>
  <c r="K292" i="1"/>
  <c r="M301" i="1"/>
  <c r="M292" i="1" s="1"/>
  <c r="L366" i="1" s="1"/>
  <c r="K212" i="1"/>
  <c r="M216" i="1"/>
  <c r="M212" i="1" s="1"/>
  <c r="L108" i="1"/>
  <c r="M261" i="1" l="1"/>
  <c r="M167" i="1" s="1"/>
  <c r="L167" i="1"/>
  <c r="L110" i="1"/>
  <c r="M165" i="1"/>
  <c r="M110" i="1" s="1"/>
  <c r="L545" i="1"/>
  <c r="M563" i="1"/>
  <c r="M545" i="1" s="1"/>
  <c r="M108" i="1"/>
  <c r="M22" i="1" s="1"/>
  <c r="L22" i="1"/>
  <c r="L376" i="1"/>
  <c r="M437" i="1"/>
  <c r="M376" i="1" s="1"/>
  <c r="L504" i="1"/>
  <c r="M541" i="1"/>
  <c r="M504" i="1" s="1"/>
  <c r="L543" i="1" s="1"/>
  <c r="M598" i="1"/>
  <c r="M565" i="1" s="1"/>
  <c r="L565" i="1"/>
  <c r="L263" i="1"/>
  <c r="M366" i="1"/>
  <c r="M263" i="1" s="1"/>
  <c r="L503" i="1" l="1"/>
  <c r="M543" i="1"/>
  <c r="M503" i="1" s="1"/>
  <c r="L608" i="1" s="1"/>
  <c r="M608" i="1" s="1"/>
</calcChain>
</file>

<file path=xl/comments1.xml><?xml version="1.0" encoding="utf-8"?>
<comments xmlns="http://schemas.openxmlformats.org/spreadsheetml/2006/main">
  <authors>
    <author>Marta Miralles</author>
  </authors>
  <commentList>
    <comment ref="A3" authorId="0" shapeId="0">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
Los conceptos de tipo subtotal calculan la suma de los importes de los conceptos anteriores y sus códigos comienzan por el carácter 'Ʃ'. Pueden incluirse varios niveles de subtotales jerárquicos. Para insertar 'Ʃ' abra el "Mapa de caracteres" de Windows y busque el símbolo "Suma".
Los conceptos de tipo porcentaje calculan un porcentaje sobre los importes de los conceptos que están por encima de ellos en un análisis de precios y sus códigos contienen el símbolo '%'.
Los conceptos cuyo código comienza por 'Ʃ%', 'ƩƩ%' o 'ƩƩƩ%' calculan porcentajes sobre los distintos niveles de subtotales.</t>
        </r>
      </text>
    </comment>
    <comment ref="B3" authorId="0" shapeId="0">
      <text>
        <r>
          <rPr>
            <b/>
            <sz val="9"/>
            <color indexed="81"/>
            <rFont val="Tahoma"/>
            <family val="2"/>
          </rPr>
          <t>Naturaleza del concepto o de la entidad (ver menú contextual)</t>
        </r>
      </text>
    </comment>
    <comment ref="C3" authorId="0" shapeId="0">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text>
        <r>
          <rPr>
            <b/>
            <sz val="9"/>
            <color indexed="81"/>
            <rFont val="Tahoma"/>
            <family val="2"/>
          </rPr>
          <t>Descripción corta de la línea de medición</t>
        </r>
      </text>
    </comment>
    <comment ref="F3" authorId="0" shapeId="0">
      <text>
        <r>
          <rPr>
            <b/>
            <sz val="9"/>
            <color indexed="81"/>
            <rFont val="Tahoma"/>
            <family val="2"/>
          </rPr>
          <t>Columna A: Número de unidades iguales de la línea de medición</t>
        </r>
      </text>
    </comment>
    <comment ref="G3" authorId="0" shapeId="0">
      <text>
        <r>
          <rPr>
            <b/>
            <sz val="9"/>
            <color indexed="81"/>
            <rFont val="Tahoma"/>
            <family val="2"/>
          </rPr>
          <t>Columna B: Longitud de la línea de medición</t>
        </r>
      </text>
    </comment>
    <comment ref="H3" authorId="0" shapeId="0">
      <text>
        <r>
          <rPr>
            <b/>
            <sz val="9"/>
            <color indexed="81"/>
            <rFont val="Tahoma"/>
            <family val="2"/>
          </rPr>
          <t>Columna C: Anchura de la línea de medición</t>
        </r>
      </text>
    </comment>
    <comment ref="I3" authorId="0" shapeId="0">
      <text>
        <r>
          <rPr>
            <b/>
            <sz val="9"/>
            <color indexed="81"/>
            <rFont val="Tahoma"/>
            <family val="2"/>
          </rPr>
          <t>Columna D: Altura de la línea de medición</t>
        </r>
      </text>
    </comment>
    <comment ref="J3" authorId="0" shapeId="0">
      <text>
        <r>
          <rPr>
            <b/>
            <sz val="9"/>
            <color indexed="81"/>
            <rFont val="Tahoma"/>
            <family val="2"/>
          </rPr>
          <t>Cantidad
Verde: Referencia a otra partida 
Naranja: Fórmula de medición 
Azul: Expresión 
Magenta: Calculado a partir de las dimensiones 
Negro: Introducido directamente</t>
        </r>
      </text>
    </comment>
    <comment ref="K3" authorId="0" shapeId="0">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L3" authorId="0" shapeId="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M3" authorId="0" shapeId="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la producción, la dificultad, un factor, los costes indirectos o la divisa</t>
        </r>
      </text>
    </comment>
  </commentList>
</comments>
</file>

<file path=xl/sharedStrings.xml><?xml version="1.0" encoding="utf-8"?>
<sst xmlns="http://schemas.openxmlformats.org/spreadsheetml/2006/main" count="1101" uniqueCount="551">
  <si>
    <t>NUEVO SUPERMERCADO EROSKI ARENALES-ELCHE</t>
  </si>
  <si>
    <t>Presupuesto</t>
  </si>
  <si>
    <t>Código</t>
  </si>
  <si>
    <t>Nat</t>
  </si>
  <si>
    <t>Ud</t>
  </si>
  <si>
    <t>Resumen</t>
  </si>
  <si>
    <t>Comentario</t>
  </si>
  <si>
    <t>N</t>
  </si>
  <si>
    <t>Longitud</t>
  </si>
  <si>
    <t>Anchura</t>
  </si>
  <si>
    <t>Altura</t>
  </si>
  <si>
    <t>Cantidad</t>
  </si>
  <si>
    <t>CanPres</t>
  </si>
  <si>
    <t>Pres</t>
  </si>
  <si>
    <t>ImpPres</t>
  </si>
  <si>
    <t>XYZ</t>
  </si>
  <si>
    <t>Capítulo</t>
  </si>
  <si>
    <t/>
  </si>
  <si>
    <t>TRABAJOS PREVIOS Y DEMOLICIONES</t>
  </si>
  <si>
    <t>DEH023</t>
  </si>
  <si>
    <t>Partida</t>
  </si>
  <si>
    <t>m</t>
  </si>
  <si>
    <t>Perforación en húmedo realizada verticalmente en forjado reticular de hormigón armado, con corona diamantada de 112 mm de diámet</t>
  </si>
  <si>
    <t>Perforación en húmedo realizada verticalmente en forjado reticular de hormigón armado, con corona diamantada de 112 mm de diámetro, previo levantado del pavimento y su base, y carga manual sobre camión o contenedor.</t>
  </si>
  <si>
    <t>Total XYZ</t>
  </si>
  <si>
    <t>2</t>
  </si>
  <si>
    <t>FORMACION FACHADAS LIGERAS</t>
  </si>
  <si>
    <t>EAT020</t>
  </si>
  <si>
    <t>m²</t>
  </si>
  <si>
    <t>Estructura metálica ligera autoportante, formada por acero UNE-EN 10162 S235JRC, en perfiles conformados en frío de las series L</t>
  </si>
  <si>
    <t>Estructura metálica ligera autoportante, formada por acero UNE-EN 10162 S235JRC, en perfiles conformados en frío de las series L, U, C o Z, acabado galvanizado, con una cuantía de acero de 5 kg/m².</t>
  </si>
  <si>
    <t>Spc0010</t>
  </si>
  <si>
    <t>En soporte para fachadas de paneles sandwich</t>
  </si>
  <si>
    <t>Total EAT020</t>
  </si>
  <si>
    <t>FLM010</t>
  </si>
  <si>
    <t>Cerramiento de fachada con paneles sándwich aislantesmicronervado de la marca EUROPERFIL modelo NILHO PIR, de 50 mm de espesor y</t>
  </si>
  <si>
    <t>Cerramiento de fachada con paneles sándwich aislantesmicronervado de la marca EUROPERFIL modelo NILHO PIR, de 50 mm de espesor y 1100 mm de ancho, de poliisocianurato (PIR) de doble cara metálica de acero y autoportante para colocación en horizontal o vertical en fachada, acabado prelacado RAL 7040, de espesor exterior 0,5 mm y espesor interior 0,5 mm, montados en posición vertical, con sistema de fijación oculto.</t>
  </si>
  <si>
    <t>Fachadas</t>
  </si>
  <si>
    <t>Total FLM010</t>
  </si>
  <si>
    <t>Total 2</t>
  </si>
  <si>
    <t>3</t>
  </si>
  <si>
    <t>ALBAÑILERIA</t>
  </si>
  <si>
    <t>RSB022</t>
  </si>
  <si>
    <t>Base para pavimento interior, de 40 mm de espesor, de mortero autonivelante de cemento Weberfloor Fluid "WEBER", CT - C25 - F5 s</t>
  </si>
  <si>
    <t>Base para pavimento interior, de 40 mm de espesor, de mortero autonivelante de cemento Weberfloor Fluid "WEBER", CT - C25 - F5 según UNE-EN 13813, vertido con mezcladora-bombeadora, sobre soporte de hormigón, previa aplicación de imprimación, Weberprim TP05 "WEBER"; y posterior aplicación de líquido de curado incoloro, (0,15 l/m²). Incluso banda de panel rígido de poliestireno expandido para la preparación de las juntas perimetrales de dilatación.</t>
  </si>
  <si>
    <t>En todo el local</t>
  </si>
  <si>
    <t>Total RSB022</t>
  </si>
  <si>
    <t>FFQ010</t>
  </si>
  <si>
    <t>Hoja de partición interior de 9 cm de espesor de fábrica, de ladrillo cerámico hueco doble, para revestir, 24x11,5x9 cm, recibid</t>
  </si>
  <si>
    <t>Hoja de partición interior de 9 cm de espesor de fábrica, de ladrillo cerámico hueco doble, para revestir, 24x11,5x9 cm, recibida con mortero de cemento confeccionado en obra, con 250 kg/m³ de cemento, color gris, dosificación 1:6, suministrado en sacos.</t>
  </si>
  <si>
    <t>Zaguan carga/descarga - salida de emergencia</t>
  </si>
  <si>
    <t>Total FFQ010</t>
  </si>
  <si>
    <t>FBY010</t>
  </si>
  <si>
    <t>Tabique sencillo (15+70+15)/600</t>
  </si>
  <si>
    <t>Tabique sencillo (15+70+15)/600 (70), con placas de yeso laminado normales en tienda y con placas hidrofugas en aseos, sobre banda acústica, formado por una estructura simple, con disposición normal "N" de los montantes; 100 mm de espesor total.</t>
  </si>
  <si>
    <t>Zona oficina y aseos</t>
  </si>
  <si>
    <t>Zona almacén y obrador pan</t>
  </si>
  <si>
    <t>Total FBY010</t>
  </si>
  <si>
    <t>RRY005</t>
  </si>
  <si>
    <t>Trasdosado autoportante libre, realizado con placa de yeso laminado - /15 normal/, anclada a los forjados mediante estructura fo</t>
  </si>
  <si>
    <t>Trasdosado autoportante libre, realizado con placa de yeso laminado - /15 normal/, anclada a los forjados mediante estructura formada por canales y montantes; 85 mm de espesor total; separación entre montantes 600 mm.</t>
  </si>
  <si>
    <t>En paredes fachadas:</t>
  </si>
  <si>
    <t xml:space="preserve">   Aseo 2</t>
  </si>
  <si>
    <t xml:space="preserve">   Vestíbulo aseos</t>
  </si>
  <si>
    <t xml:space="preserve">   Sala venta</t>
  </si>
  <si>
    <t xml:space="preserve">   Carga/descarga - salida emergencia</t>
  </si>
  <si>
    <t xml:space="preserve">   Sala maquinas</t>
  </si>
  <si>
    <t>Total RRY005</t>
  </si>
  <si>
    <t>FBY010b</t>
  </si>
  <si>
    <t>Falseado con tabique sencillo (15+70)/600</t>
  </si>
  <si>
    <t>Falseado de paredes con tabique sencillo (15+70)/600 (70), con placa de yeso laminado normal en tienda y con placa hidrofuga en aseos, sobre banda acústica, formado por una estructura simple, con disposición normal "N" de los montantes; 85 mm de espesor total.</t>
  </si>
  <si>
    <t>En pilar aseo 2</t>
  </si>
  <si>
    <t>En pilares fahacadas sala ventas</t>
  </si>
  <si>
    <t>Pilar cenral sala ventas</t>
  </si>
  <si>
    <t>Chimeneas ventilación sótano en sala ventas</t>
  </si>
  <si>
    <t>Pilar carga/descarga - salida emergencia</t>
  </si>
  <si>
    <t>Pilares sala máquinas</t>
  </si>
  <si>
    <t>Pilar almacén</t>
  </si>
  <si>
    <t>Total FBY010b</t>
  </si>
  <si>
    <t>RPE010</t>
  </si>
  <si>
    <t>Revestimiento de paramentos interiores y exteriores con enfoscado a buena vista de mortero industrial para enlucido, tipo GP CSI</t>
  </si>
  <si>
    <t>Revestimiento de paramentos interiores y exteriores con enfoscado a buena vista de mortero industrial para enlucido, tipo GP CSIV W0, según UNE-EN 998-1, color gris, para la realización de la capa base en revestimientos continuos bicapa, acabado fratasado, espesor 15 mm, aplicado manualmente,armado y reforzado con malla antiálcalis en los cambios de material y en los frentes de forjado.</t>
  </si>
  <si>
    <t>Paredes salida emergencia en sala ventas</t>
  </si>
  <si>
    <t>Paredes salida emergencia</t>
  </si>
  <si>
    <t>Pared salida emergencia en almacén</t>
  </si>
  <si>
    <t>Pared salida emergencia en sala máquinas</t>
  </si>
  <si>
    <t>Total RPE010</t>
  </si>
  <si>
    <t>02.12</t>
  </si>
  <si>
    <t>RECIBIDO DE CARPINTERÍA EN FACHADA</t>
  </si>
  <si>
    <t>Recibido de la carpintería de fachada a la obra existente, incluso sellado de la misma y rematado de jambas y alféizar, totalmente rematado y terminado, para su posterior revestimiento final.</t>
  </si>
  <si>
    <t>Puerta entrada local</t>
  </si>
  <si>
    <t>Puerta salida emergencia</t>
  </si>
  <si>
    <t>Ventanal escaparate nuevo</t>
  </si>
  <si>
    <t>Total 02.12</t>
  </si>
  <si>
    <t>5.7</t>
  </si>
  <si>
    <t>PA</t>
  </si>
  <si>
    <t>Ayudas de albañilería para los desagües del local</t>
  </si>
  <si>
    <t>Ayudas de albañilería paso de los forjados para los desagües de los aseos, cámaras, congelados y máquinas de clima, incluyendo taladro del forjado a sótano donde sea posible.</t>
  </si>
  <si>
    <t>Total 3</t>
  </si>
  <si>
    <t>4</t>
  </si>
  <si>
    <t>SOLADOS Y REVESTIMIENTOS</t>
  </si>
  <si>
    <t>RSG010</t>
  </si>
  <si>
    <t>Solado de baldosas cerámicas de gres porcelánico modelo EROSKI SV HIERRO RECTIFICADO 60x60x1,4 cm.</t>
  </si>
  <si>
    <t>Solado de baldosas cerámicas de gres porcelánico modelo EROSKI SV HIERRO RECTIFICADO 60x60x1,4 cm, incluyendo:
- Material porcelánico
- Mermas y roturas
- Portes
- Palets
- Tasa energética a 3/10
- M.o. colocación
- Material agarre
- Rejunte
- Recogida restos y vertido a contenedor
- Limpieza</t>
  </si>
  <si>
    <t>En sala venta</t>
  </si>
  <si>
    <t>Carga/descarga - salida emergencia</t>
  </si>
  <si>
    <t>Oficina</t>
  </si>
  <si>
    <t>Almacén</t>
  </si>
  <si>
    <t>Sala máquinas</t>
  </si>
  <si>
    <t>Obrador pan</t>
  </si>
  <si>
    <t>Vestíbulo aseos</t>
  </si>
  <si>
    <t>Aseos</t>
  </si>
  <si>
    <t>Total RSG010</t>
  </si>
  <si>
    <t>RSP010</t>
  </si>
  <si>
    <t>Solado exterior de piedra caliza antideslizante, en acceso del local, s/n UNE 22170, recibido con mortero de cemento CEM II/B-P</t>
  </si>
  <si>
    <t>Solado exterior de piedra caliza antideslizante, en acceso del local, s/n UNE 22170, recibido con mortero de cemento CEM II/B-P 32,5 N y arena de miga 1/6, cama de arena de 2 cm. de espesor, i/rejuntado con lechada de cemento CEM II/B-P 32,5 N 1/2 y limpieza, s/NTE-RSR-1, medida la superficie ejecutada.</t>
  </si>
  <si>
    <t>Zaguan entrada</t>
  </si>
  <si>
    <t>Total RSP010</t>
  </si>
  <si>
    <t>RAG011</t>
  </si>
  <si>
    <t>Alicatado con azulejo acabado liso, acabado pulido, de 20x20 cm, 14 €/m², FABRI de PAMESA, capacidad de absorción de agua E&lt;0,5%</t>
  </si>
  <si>
    <t>Alicatado con azulejo acabado liso, acabado pulido, de 20x20 cm, 14 €/m², FABRI de PAMESA, capacidad de absorción de agua E&lt;0,5%, grupo BIa, resistencia al deslizamiento Rd&lt;=15, clase 0, recibidas con adhesivo cementoso mejorado, C2 sin ninguna característica adicional, color gris y rejuntadas con lechada de cemento y arena, L, 1/3 CEM II/A-P 32,5 R, para junta abierta (&gt; 15 mm), coloreada con la misma tonalidad de las piezas.
SE OFERTA AZULEJO 20x20 BLANCO MATE O BRILLO.</t>
  </si>
  <si>
    <t>Aseo 1</t>
  </si>
  <si>
    <t>Aseo 2</t>
  </si>
  <si>
    <t>Total RAG011</t>
  </si>
  <si>
    <t>RSS100</t>
  </si>
  <si>
    <t>Rodapié pvc negro de 7-10 cms</t>
  </si>
  <si>
    <t>Rodapié de PVC negro con base flexible co-extrusionada , de 70x5 mm., modelo Vinaflex o similar, recibido con adhesivo, alisado y limpieza, s/NTE-RSF-20, medido en su longitud.</t>
  </si>
  <si>
    <t>Paredes tienda</t>
  </si>
  <si>
    <t>Pilar central tienda</t>
  </si>
  <si>
    <t>Paredes almacén</t>
  </si>
  <si>
    <t>Total RSS100</t>
  </si>
  <si>
    <t>RTD020</t>
  </si>
  <si>
    <t>Falso techo registrable situado a una altura menor de 4 m, decorativo, formado por placas de yeso laminado, lisas, acabado sin r</t>
  </si>
  <si>
    <t>Falso techo registrable situado a una altura menor de 4 m, decorativo, formado por placas de yeso laminado, lisas, acabado sin revestir, de 600x600x9,5 mm, con perfilería vista.
SE OFERTA FALSO TECHO SCALACOUSTIC DE AMSTRONG 60X60 CMS</t>
  </si>
  <si>
    <t>Sala ventas</t>
  </si>
  <si>
    <t>Total RTD020</t>
  </si>
  <si>
    <t>6.01</t>
  </si>
  <si>
    <t>Forrado de pilares con zócalo de 1,20 m después del rodapié cerámico, con material vinílico, con cantonera y parte superior de c</t>
  </si>
  <si>
    <t>Forrado de pilares con zócalo de 1,20 m después del rodapié cerámico, con material vinílico, con cantonera y parte superior de color negro. A partir de esta altura se pintará en RAL 8019 hasta su encuentro con falso techo.
(ml por cada cara de pilar)</t>
  </si>
  <si>
    <t>Falsos pileres ventilación</t>
  </si>
  <si>
    <t>Total 6.01</t>
  </si>
  <si>
    <t>Total 4</t>
  </si>
  <si>
    <t>5</t>
  </si>
  <si>
    <t>CARPINTERÍAS</t>
  </si>
  <si>
    <t>FDC010b</t>
  </si>
  <si>
    <t>Cierre enrollable de lamas de chapa de acero galvanizado lacado color RAL 7024 corporativo de EROSKI, panel ciego, acabado sendz</t>
  </si>
  <si>
    <t>Cierre enrollable de lamas de chapa de acero galvanizado lacado color RAL 7024 corporativo de EROSKI, panel ciego, acabado sendzimir, para hueco de dimensiones: 250 cm de ancho x 300 cm de altura; motorizada apertura automática, totalmente instalada y lista para su uso.</t>
  </si>
  <si>
    <t>Entrada principal</t>
  </si>
  <si>
    <t>Total FDC010b</t>
  </si>
  <si>
    <t>FDC010c</t>
  </si>
  <si>
    <t>Cierre enrollable de lamas de chapa de acero galvanizado lacado color RAL 7024 corporativo de EROSKI, panel ciego, acabado sendzimir, para hueco de dimensiones: 150 cm de ancho x 300 cm de altura; motorizada apertura automática, totalmente instalada y lista para su uso.</t>
  </si>
  <si>
    <t>Total FDC010c</t>
  </si>
  <si>
    <t>7.01</t>
  </si>
  <si>
    <t>Suministro y colocación de portería de hierro para la sujección de la puerta almacen, a base de pilares y dintel de 50x100mm.</t>
  </si>
  <si>
    <t>Puerta automática entrada</t>
  </si>
  <si>
    <t>Total 7.01</t>
  </si>
  <si>
    <t>LBL020b</t>
  </si>
  <si>
    <t>Puerta corredera automática, de aluminio y vidrio, para acceso peatonal, con sistema de apertura lateral, de dos hojas deslizant</t>
  </si>
  <si>
    <t>Puerta corredera automática, de aluminio y vidrio, para acceso peatonal, con sistema de apertura lateral, de dos hojas deslizantes de 75x230 cm, compuesta por: dos fijos uno a cada lado de la puerta de 75 cm cada uno, cajón superior con mecanismos, equipo de motorización y batería de emergencia para apertura y cierre automático en caso de corte del suministro eléctrico, de aluminio lacado, color negro, dos detectores de presencia por radiofrecuencia, célula fotoeléctrica de seguridad y panel de control con cuatro modos de funcionamiento seleccionables; vidrio laminar de seguridad 5+5, incoloro, 1B1 según UNE-EN 12600 con perfiles de aluminio lacado, color negro, fijadas sobre los perfiles con perfil continuo de neopreno.</t>
  </si>
  <si>
    <t>Entrada local</t>
  </si>
  <si>
    <t>Total LBL020b</t>
  </si>
  <si>
    <t>LPA010b</t>
  </si>
  <si>
    <t>Puerta interior de acero galvanizado de dos hojas, 1440x2045 mm de luz y altura de paso, acabado lacado en color a elegir de la</t>
  </si>
  <si>
    <t>Puerta interior de acero galvanizado de dos hojas, 1440x2045 mm de luz y altura de paso, acabado lacado en color a elegir de la carta RAL.</t>
  </si>
  <si>
    <t>Puerta almacén - sala venta</t>
  </si>
  <si>
    <t>Puerta carga/descarga</t>
  </si>
  <si>
    <t>Total LPA010b</t>
  </si>
  <si>
    <t>LPA010</t>
  </si>
  <si>
    <t>Puerta interior de acero galvanizado de una hoja de 900x2040 mm de luz y altura, acabado lacado en color a elegir de la carta RA</t>
  </si>
  <si>
    <t>Puerta interior de acero galvanizado de una hoja de 900x2040 mm de luz y altura, acabado lacado en color a elegir de la carta RAL.</t>
  </si>
  <si>
    <t>Sala de máquinas</t>
  </si>
  <si>
    <t>Total LPA010</t>
  </si>
  <si>
    <t>7.02</t>
  </si>
  <si>
    <t>Suministro y colocación de portería de hierro, conformado por tubo de 70x70 mm, para la sujección de puerta metalica en tabiquer</t>
  </si>
  <si>
    <t>Suministro y colocación de portería de hierro, conformado por tubo de 70x70 mm, para la sujección de puerta metalica en tabiquería de pladur o de ladrillo, incluso anclaje al suelo y al forjado superior, totalmente instalado.</t>
  </si>
  <si>
    <t>Puerta sala de máquinas</t>
  </si>
  <si>
    <t>Total 7.02</t>
  </si>
  <si>
    <t>LPM021b</t>
  </si>
  <si>
    <t>Puerta interior corredera para doble tabique con hueco, ciega, de una hoja de 203x92,5x3,5 cm, de tablero de fibras acabado en m</t>
  </si>
  <si>
    <t>Puerta interior corredera para doble tabique con hueco, ciega, de una hoja de 203x92,5x3,5 cm, de tablero de fibras acabado en melamina de color blanco, con alma alveolar de papel kraft; precerco de pino país de 90x35 mm; galces de MDF, con revestimiento de melamina, color blanco de 90x20 mm; tapajuntas de MDF, con revestimiento de melamina, color blanco de 70x10 mm; con herrajes de colgar y de cierre.</t>
  </si>
  <si>
    <t>Total LPM021b</t>
  </si>
  <si>
    <t>7.04</t>
  </si>
  <si>
    <t>Premarco metálico de puerta corredera para tabiquería de cartón yeso, o guía superior para deslizamiento exterior de la puerta c</t>
  </si>
  <si>
    <t>Premarco metálico de puerta corredera para tabiquería de cartón yeso, o guía superior para deslizamiento exterior de la puerta corredera.</t>
  </si>
  <si>
    <t>Total 7.04</t>
  </si>
  <si>
    <t>LPM010</t>
  </si>
  <si>
    <t>Puerta interior abatible ciega, de una hoja de 210x82,5x3,5 cm, de tablero aglomerado, chapado con pino país, barnizada en talle</t>
  </si>
  <si>
    <t>Puerta interior abatible ciega, de una hoja de 210x82,5x3,5 cm, de tablero aglomerado, chapado con pino país, barnizada en taller; precerco de pino país de 90x35 mm; galces de MDF, con rechapado de madera, de pino país de 90x20 mm; tapajuntas de MDF, con rechapado de madera, de pino país de 70x10 mm; con herrajes de colgar y de cierre.</t>
  </si>
  <si>
    <t>Total LPM010</t>
  </si>
  <si>
    <t>7.03</t>
  </si>
  <si>
    <t>Premarco de puerta abatible para tabiquería de cartón yeso o ladrillo</t>
  </si>
  <si>
    <t>Total 7.03</t>
  </si>
  <si>
    <t>LFA010b</t>
  </si>
  <si>
    <t>Puerta cortafuegos de acero galvanizado homologada, EI2 60-C5, de una hoja, 900x2000 mm de luz y altura de paso, acabado lacado</t>
  </si>
  <si>
    <t>Puerta cortafuegos de acero galvanizado homologada, EI2 60-C5, de una hoja, 900x2000 mm de luz y altura de paso, acabado lacado en color blanco, con cierrapuertas para uso moderado.</t>
  </si>
  <si>
    <t>Salida emergencia</t>
  </si>
  <si>
    <t>Total LFA010b</t>
  </si>
  <si>
    <t>7.05</t>
  </si>
  <si>
    <t>Suministro y colocación de portería de hierro, conformado por tubo de 70x70 mm, para la sujección de la puerta RF en la tabiquer</t>
  </si>
  <si>
    <t>Suministro y colocación de portería de hierro, conformado por tubo de 70x70 mm, para la sujección de la puerta RF en la tabiquería de pladur o de ladrillo, incluso anclaje al suelo y al forjado superior, totalmente instalado.</t>
  </si>
  <si>
    <t>Total 7.05</t>
  </si>
  <si>
    <t>7.07</t>
  </si>
  <si>
    <t>KIT ANTIPANICO</t>
  </si>
  <si>
    <t>KIT ANTIPANICO.</t>
  </si>
  <si>
    <t>Puertas RF salida emergencia</t>
  </si>
  <si>
    <t>Total 7.07</t>
  </si>
  <si>
    <t>7.08</t>
  </si>
  <si>
    <t>Instalación de rejilla de 400 cm de largo y 50 cm de alto para ventilación con malla antipajaro, en ral deficido por la direcció</t>
  </si>
  <si>
    <t>Instalación de rejilla de 400 cm de largo y 60 cm de alto para ventilación con malla antipajaro, en ral deficido por la dirección facultativa.
INCLUSO SUMINISTRO</t>
  </si>
  <si>
    <t>Total 7.08</t>
  </si>
  <si>
    <t>7.09</t>
  </si>
  <si>
    <t>Instalación de rejilla de 2,20x60 cm de largo y alto para ventilación con malla antipajaro, en ral deficido por la dirección fac</t>
  </si>
  <si>
    <t>Instalación de rejilla de 2,20x60 cm de largo y alto para ventilación con malla antipajaro, en ral deficido por la dirección facultativa.
INCLUSO SUMINISTRO</t>
  </si>
  <si>
    <t>Salida Recuperador</t>
  </si>
  <si>
    <t>Total 7.09</t>
  </si>
  <si>
    <t>7.10</t>
  </si>
  <si>
    <t>Instalación de rejilla de 50x50 cm de largo y alto para ventilación con malla antipajaro, en ral deficido por la dirección facul</t>
  </si>
  <si>
    <t>Instalación de rejilla de 50x50 cm de largo y alto para ventilación con malla antipajaro, en ral deficido por la dirección facultativa.
INCLUSO SUMINISTRO</t>
  </si>
  <si>
    <t>ERO.11.15</t>
  </si>
  <si>
    <t>CARPINTERÍA EXTERIOR ESCAPARATE</t>
  </si>
  <si>
    <t>Suministro e instalación de escaparate de dimensiones 2,5x2,30 compuesto por vidrio laminar de seguridad incoloro 6+6, sobre carpintería de aluminio lacado RAL 7024, perfil con rotura de puente térmico, perfil europeo curvado, junquillo en aluminio lacado RAL 7024. Incluso recibido y p.p. de medios auxiliares, totalmente instalado.</t>
  </si>
  <si>
    <t>Total 5</t>
  </si>
  <si>
    <t>6</t>
  </si>
  <si>
    <t>ELECTRICIDAD</t>
  </si>
  <si>
    <t>ELECTRICIDAD
(Todas las partidas llevan incluidas instalacione y mano de obra)</t>
  </si>
  <si>
    <t>IEI040b</t>
  </si>
  <si>
    <t>CUADRO GENERAL DISTRIBUCIÓN (ver esquema electrico de los planos).</t>
  </si>
  <si>
    <t>Suministro e instalación de cuadro general de protección y distribución, formado por armario metálico con puerta de protección y mecanismos según esquema unifilar (Marca posibles para la instalación Schneider Electric, Legrand, Siemens o ABB, de la marca elegida debe ser toda la instalación) con una reserva mínima del 30 % para posibles ampliaciones, construido conforme UNE-EN 60.439.1. Incluso todos los elementos interiores de protección.  Incluso p.p. de recibido y ayudas de albañilería necesarias para su instalacion. Totalmente montado, según unifilar de proyecto.
(ver esquema electrico en planos).</t>
  </si>
  <si>
    <t>IEO010</t>
  </si>
  <si>
    <t>BANDEJA METALICA TIPO REJIBAND 300X60 mm</t>
  </si>
  <si>
    <t>ml. 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</si>
  <si>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IEO010b</t>
  </si>
  <si>
    <t>BANDEJA METALICA TIPO REJIBAND 150X60 mm</t>
  </si>
  <si>
    <t>ml. 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</si>
  <si>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DIA1202b</t>
  </si>
  <si>
    <t>CANAL PVC 110x40 mm</t>
  </si>
  <si>
    <t>Suministro e instalación de canal protectora de PVC, aislante, no propagador de la llama, con grados de protección IP4X e IK08, cumple norma UNE-EN 50085-1, incluso p.p. de piezas especiales y accesorios de fijación y unión. Totalmente instalada.
Previsión para cuartos técnicos y zonas de instalaciones.</t>
  </si>
  <si>
    <t>ICN016b</t>
  </si>
  <si>
    <t>CANALIZACIÓN TUBO PVC FLEXIBLE PVC M-20</t>
  </si>
  <si>
    <t>ml. Canalización realizada con tubo flexible de doble capa, métrica 20 / 25, tendido en bandeja ya instalada o fijado directamente sobre paramentos con bridas o abrazaderas. Totalmente instalada, incluso guia de alambre galvanizado, p.p. de medios auxiliares, caja de registro, piezas especiales, grapas, tacos y tornillos.
Previsión para cuartos técnicos y zonas de instalaciones.</t>
  </si>
  <si>
    <t>IOD025b</t>
  </si>
  <si>
    <t>CAJA SUPERFICIE MMCONECTA 6 RED+MÓDULO RJ45</t>
  </si>
  <si>
    <t>Caja modular mecanismos, formada por cofret de PVC conteniendo 8 elementos (3 RED 3 SAI+2 RJ45). Totalmente instalada.</t>
  </si>
  <si>
    <t>Cajas</t>
  </si>
  <si>
    <t>Total IOD025b</t>
  </si>
  <si>
    <t>IEM015</t>
  </si>
  <si>
    <t>CAJA TECHO 2 SCHUKOS CON OBTUTADOR DE SEGURIDAD (MM35)</t>
  </si>
  <si>
    <t>Suministro y colocación de kit Caja con 1 enchufe doble schuko con obturador de seguridad.</t>
  </si>
  <si>
    <t>Insectocutor</t>
  </si>
  <si>
    <t>Total IEM015</t>
  </si>
  <si>
    <t>IEM066</t>
  </si>
  <si>
    <t>BASE ENCHUFE 400 V / 32 A</t>
  </si>
  <si>
    <t>Base de enchufe trifásica de 32 A (3F+N+T), instalada con cinco conductores del tipo no propagador de incendio  con emisión de humos y opacidad reducida (H07Z1-K, UNE 211002) de cobre de 10 mm2 de sección nominal, empotrados y aislados con tubo flexible corrugado (longitud medida 3 m), incluso caja de derivación y elementos de conexión, construída según REBT.</t>
  </si>
  <si>
    <t>Horno 1</t>
  </si>
  <si>
    <t>Horno 2</t>
  </si>
  <si>
    <t>Total IEM066</t>
  </si>
  <si>
    <t>IEM060</t>
  </si>
  <si>
    <t>Base de toma de corriente con contacto de tierra (2P+T), tipo Schuko, gama básica, intensidad asignada 16 A, tensión asignada 25</t>
  </si>
  <si>
    <t>Base de toma de corriente con contacto de tierra (2P+T), tipo Schuko, gama básica, intensidad asignada 16 A, tensión asignada 250 V, con tapa, de color blanco y marco embellecedor para un elemento, de color blanco, empotrada.</t>
  </si>
  <si>
    <t>Aseos-otros usos</t>
  </si>
  <si>
    <t>Murales-fuerza</t>
  </si>
  <si>
    <t>Congeladores-fuerza</t>
  </si>
  <si>
    <t>Murales-alumbrado</t>
  </si>
  <si>
    <t>Insectocaptor</t>
  </si>
  <si>
    <t>Varios</t>
  </si>
  <si>
    <t>Total IEM060</t>
  </si>
  <si>
    <t>DIA1204c</t>
  </si>
  <si>
    <t>INSTALACIÓN CAJA DE COBRO</t>
  </si>
  <si>
    <t>Instalación cableado y elementos de conexión en caja de cobro en su ubicación definitiva. i. p/p de accesorios, tubos, cableado, caja de derivación de bornas, soportación y medios auxiliares. Totalmente instalada y funcionando.</t>
  </si>
  <si>
    <t>IIC020b</t>
  </si>
  <si>
    <t>DETECTOR DE PRESENCIA/LUZ DIURNA AUTÓNOMO</t>
  </si>
  <si>
    <t>Detector de presencia autónomo de superficie para varias unidades de iluminación en paralelo, con sensor de alta precisión para superficies de hasta 50 m² y altura recomendada de montaje de 2,70 m. Compatible con cualquier tipo de luminaria y lámpara. Dispone de una pantalla retráctil para impedir la detección de zonas adyacentes, incorpora una fotocélula inhibidora que evita que las luces se enciendan cuando hay suficiente aportación de luz solar. Totalmente instalado, incluido montaje y conexionado.
Materiales con marcado CE según Reglamento (UE) 305/2011 e instalación conforme al CTE DB-HE-3, CTE DB-SUA-4 y NTE-IEI.</t>
  </si>
  <si>
    <t>DIA1205e</t>
  </si>
  <si>
    <t>Pa</t>
  </si>
  <si>
    <t>INSTALACIÓN LUMINARIA LED SOBRE CARRIL</t>
  </si>
  <si>
    <t>Recepción, custodia e instalación de luminaria (suministrada por provedor)según plano de iluminación, modelo según ficha técnica aportada, instalada sobre carril trifásico de 7 hilos. I. p/p de medios auxiliares y gastos indirectos. Totalmente instalada y en funcionamiento.Incluso p.p. de medios auxiliares.
Incluye p.p. de montaje de carril trifásico de 7 hilos (suministrado por la propiedad), modelo según ficha técnica aportada.</t>
  </si>
  <si>
    <t>DIA1205f</t>
  </si>
  <si>
    <t>INSTALACIÓN PROYECTOR SOBRE CARRIL (ILUMINACIÓN ACENTO)</t>
  </si>
  <si>
    <t>Recepción, custodia e instalación de proyectores de acento (suministrada por provedor)según plano de iluminación, modelo según ficha técnica aportada, instalada sobre carril trifásico de 7 hilos. I. p/p de medios auxiliares y gastos indirectos. Totalmente instalada y en funcionamiento.Incluso p.p. de medios auxiliares.
Incluye p.p. de montaje de carril trifásico de 7 hilos (suministrado por la propiedad), modelo según ficha técnica aportada.</t>
  </si>
  <si>
    <t>III130</t>
  </si>
  <si>
    <t>INSTALACIÓN LUMINARIA PANEL DIFUSOR LED 60x60 mm</t>
  </si>
  <si>
    <t>Instalación de luminaria tipo panel difusor con óptica extensiva (suministrada por la instalador), modelo FLICKER FREE C7 de CELER de 40 W de potencia nominal o similar, preparada para montaje en falso techo de placas desmontables. i. p/p de medios auxiliares y gastaos indirectos. Totalmente instalada y en funcionamiento.Incluso p.p. de medios auxiliares</t>
  </si>
  <si>
    <t>DIA1205</t>
  </si>
  <si>
    <t>LUMINARIA LED ESTANCA 18 W (B)</t>
  </si>
  <si>
    <t>Instalación y suministro equipo de iluminación de Led de 40 W, formado por luminaria estanca con cuerpo de material termoplástico con fibra de vidrio, dotada de cierres articulados y estanqueidad por junta de neopreno. Instalada en montaje superficial. Totalmente instalada y en funcionamiento.Incluso p.p. de medios auxiliares.</t>
  </si>
  <si>
    <t>Cámara frigorífica</t>
  </si>
  <si>
    <t>Camara negativo</t>
  </si>
  <si>
    <t>Total DIA1205</t>
  </si>
  <si>
    <t>DIA1205b</t>
  </si>
  <si>
    <t>LUMINARIA LED 10 W</t>
  </si>
  <si>
    <t>Instalación y suministro equipo de iluminación de Led de 10 W, formado por luminaria downlight. Instalada en montaje empotrado. Totalmente instalada y en funcionamiento.Incluso p.p. de medios auxiliares.</t>
  </si>
  <si>
    <t>IOA020</t>
  </si>
  <si>
    <t>LUMINARIA EMERGENCIA 100 LUMENES</t>
  </si>
  <si>
    <t>Suministro e instalación de equipo autónomo de alumbrado de emergencia estanca para colocar en falso techo 100 lumenes, a i. p/p de medios auxiliares y gastos indirectos. Totalmente instalada y funcionando. Incluso p.p. de medios auxiliares. 
En el caso de que se encuentre descatalogado el modelo se suministrará otro similar.</t>
  </si>
  <si>
    <t>IOA020b</t>
  </si>
  <si>
    <t>LUMINARIA EMERGENCIA 300 LUMENES</t>
  </si>
  <si>
    <t>Suministro e instalación de equipo autónomo de alumbrado de emergencia estanca para colocar en falso techo 300 lumenes, a i. p/p de medios auxiliares y gastos indirectos. Totalmente instalada y funcionando. Incluso p.p. de medios auxiliares. 
En el caso de que se encuentre descatalogado el modelo se suministrará otro similar.</t>
  </si>
  <si>
    <t>DIA1206c</t>
  </si>
  <si>
    <t>Montaje de instalación de Megafonia compuesta de central de sonido mono, adaptable a cualquier fuente musical, 2 reguladores de</t>
  </si>
  <si>
    <t>Montaje de instalación de Megafonia compuesta de central de sonido mono, adaptable a cualquier fuente musical, 2 reguladores de sonido analogico de 1 canal musical mono que permiten regular el volumen de cada estancia, 8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</si>
  <si>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IAF090b</t>
  </si>
  <si>
    <t>Toma simple con conector tipo RJ-45 de 8 contactos, categoría 6, marco y embellecedor.</t>
  </si>
  <si>
    <t>Obrador para balanza</t>
  </si>
  <si>
    <t>Total IAF090b</t>
  </si>
  <si>
    <t>IEI010c</t>
  </si>
  <si>
    <t>PUNTO CONEXIÓN LUZ LED 600x600mm</t>
  </si>
  <si>
    <t>Punto de conexión de luminaria realizado mediante cable RZ1-Kde 2x1,5mm2+2,5TT con p.p. de tubo corrugado reforzado libre de halógenos y bridas para sujeción.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el material auxiliar y mano de obra .Para luminaria estandard y/o emergencia.
CRITERIO DE MEDICIÓN: 1 unidad para cada luminaria instalada aisladamente, 1 unidad para cada emergencia instalada aisladamente.
Para techos registrables, y en paramentos verticales ya sean en tabiquería seca o húmeda. Incluye ayudas de albañilería y p.p. de material auxiliar. Totalmente instalado.
Luminiarias LED 600x600mm</t>
  </si>
  <si>
    <t>IEI010d</t>
  </si>
  <si>
    <t>PUNTO DE LUZ EMPOTRADO</t>
  </si>
  <si>
    <t>Punto de luz simple empotrado realizado mediante cable RZ1-Kde 2x1,5mm2+2,5TT con p.p. de tubo corrugado reforzado libre de halógenos y mecanismo empotrado.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
CRITERIO DE MEDICIÓN: 1 unidad para cada luminaria o conjunto de luminarias de la misma estancia. Para techos registrables, y en paramentos verticales ya sean en tabiquería seca o húmeda. Incluye ayudas de albañilería y p.p. de material auxiliar. Totalmente instalado.</t>
  </si>
  <si>
    <t>AAA</t>
  </si>
  <si>
    <t>PUNTO LUZ DETECTOR DE PRESENCIA</t>
  </si>
  <si>
    <t>Punto de luz realizado mediante cable RZ1-Kde 2x1,5mm2+2,5TT con p.p. de tubo corrugado reforazado libre de halógenos y bridas para sujeción, accinado mediante detector de presencia incluido.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
CRITERIO DE MEDICIÓN: 1 unidad para cada conjunto de luminarias en una misma estancia y dentro del radio de acción del detector (al menos 25m²)
Para techos registrables, y en paramentos verticales ya sean en tabiquería seca o húmeda. Incluye ayudas de albañilería y p.p. de material auxiliar. Totalmente instalad</t>
  </si>
  <si>
    <t>III140c</t>
  </si>
  <si>
    <t>MONTAJE LUMINARIA EN SUPERFICIE</t>
  </si>
  <si>
    <t>Montaje y conexionado de luminaria (SUMINISTRADA POR OTRO) en superficie, a circuito según documentación/indicaciones de la D.F. y REBT. Con p.p. de ayudas y material auxiliar, totalmente instalada y funcionando.</t>
  </si>
  <si>
    <t>III140d</t>
  </si>
  <si>
    <t>Montaje y conexionado para punto de luz de mueble de pan.</t>
  </si>
  <si>
    <t>IEP030b</t>
  </si>
  <si>
    <t>Red de equipotencialidad en cuarto húmedo.</t>
  </si>
  <si>
    <t>IED010</t>
  </si>
  <si>
    <t>DERIVACIÓN INDIVIDUAL 4(1x25)+1x16mm² RZ1-K CU B/TUBO</t>
  </si>
  <si>
    <t>Línea de Derivación Individual de abastecimiento eléctrico, en sistema trifásico 3(1x25)+1x15 mm², formada por conductores unipolares de cobre aislado para una tensión nominal de 0,6/1kV de tipo RZ1-K (AS) B2ca-s1b,d1,a1 de 50 mm2 de sección, no propagador de la llama ni del incendio, con baja opacidad de humos y bajo índice de acidez de los gases de la combustión; instalación bajo tubo. Incluyendo p.p. de cableado, tubo, cajas de registro, regletas de conexión, medios de elevación, ayudas de albañilería, totalmente montadado y en correcto funcionamiento.
Totalmente realizado; i/p.p. de conexiones. Conforme a REBT: ITC-BT-09, ITC-BT-14, ITC-BT-15, ITC-BT-20, ITC-BT-28 e ITC-BT-29. Cableado conforme UNE-EN 60332-1-2-3 y UNE 21123-4; con marcado CE y Declaración de Prestaciones (CPR) según Reglamento Europeo (UE) 305/2011.</t>
  </si>
  <si>
    <t>IEH010g</t>
  </si>
  <si>
    <t>Cable tripolar ES07Z1-K (AS), reacción al fuego clase Cca-s1b,d1,a1, con conductor multifilar de cobre clase 5 (-K) de 1,5 mm² d</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</si>
  <si>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</si>
  <si>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IEH010i</t>
  </si>
  <si>
    <t>Cable tetrapolar ES07Z1-K (AS), reacción al fuego clase Cca-s1b,d1,a1, con conductor multifilar de cobre clase 5 (-K) de 2,5 mm²</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</si>
  <si>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</si>
  <si>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IEH010j</t>
  </si>
  <si>
    <t>Cable tripolar ES07Z1-K (AS), reacción al fuego clase Cca-s1b,d1,a1, con conductor multifilar de cobre clase 5 (-K) de 2,5 mm² d</t>
  </si>
  <si>
    <t>Cable triplar ES07Z1-K (AS), reacción al fuego clase Cca-s1b,d1,a1, con conductor multifilar de cobre clase 5 (-K) de 2,5 mm² de sección, con aislamiento de compuesto termoplástico a base de poliolefina libre de halógenos con baja emisión de humos y gases corrosivos (Z1).</t>
  </si>
  <si>
    <t>IEH010k</t>
  </si>
  <si>
    <t>Cable tripolar ES07Z1-K (AS), reacción al fuego clase Cca-s1b,d1,a1, con conductor multifilar de cobre clase 5 (-K) de 4 mm² de</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</si>
  <si>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</si>
  <si>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IEH010l</t>
  </si>
  <si>
    <t>Cable tetrapolar ES07Z1-K (AS), reacción al fuego clase Cca-s1b,d1,a1, con conductor multifilar de cobre clase 5 (-K) de 4 mm² d</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</si>
  <si>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</si>
  <si>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IEH010m</t>
  </si>
  <si>
    <t>Cable tetrapolar ES07Z1-K (AS), reacción al fuego clase Cca-s1b,d1,a1, con conductor multifilar de cobre clase 5 (-K) de 6 mm² d</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</si>
  <si>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</si>
  <si>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IEH010n</t>
  </si>
  <si>
    <t>Cable tetrapolar ES07Z1-K (AS), reacción al fuego clase Cca-s1b,d1,a1, con conductor multifilar de cobre clase 5 (-K) de 10 mm²</t>
  </si>
  <si>
    <t>Cable tetrapolar ES07Z1-K (AS), reacción al fuego clase Cca-s1b,d1,a1, con conductor multifilar de cobre clase 5 (-K) de 10 mm² de sección, con aislamiento de compuesto termoplástico a base de poliolefina libre de halógenos con baja emisión de humos y gases corrosivos (Z1).</t>
  </si>
  <si>
    <t>IIX005</t>
  </si>
  <si>
    <t>Iluminación Exterior: Para iluminación de acento en fachada, cada cartel (en vidrio o pared) debe tener un foco LED. Focos: • Ac</t>
  </si>
  <si>
    <t>Iluminación Exterior, para de acento en fachada, cada cartel (en vidrio o pared) debe tener un foco LED. Focos: 
• Acabado color negro (similar a RAL 7043). 
• Focos adosados a pared (sin brazos extensibles). 
• Conectado con autómata para su encendido y apagado. 
• 50W / modelo Flood Light / 4000K 
• Ubicación: centrado en cartel cartel/hueco de fachada. 50 cm sobre cartel/hueco de fachada</t>
  </si>
  <si>
    <t>DIA1603</t>
  </si>
  <si>
    <t>PUNTO LLAMADA ACCESIBLE</t>
  </si>
  <si>
    <t>Punto de llamada en aseo accesible, conectado con alarma y desactivador ubicados en caja de cobro, para poder recibir asistencia en caso de accidente. Cumplirá las condiciones establecidas en el Anejo A del CTE BD SUA. Señal visual y acústica, totalmente instalado.</t>
  </si>
  <si>
    <t>Total 6</t>
  </si>
  <si>
    <t>7</t>
  </si>
  <si>
    <t>INSTALACION INFORMATICA</t>
  </si>
  <si>
    <t>RED</t>
  </si>
  <si>
    <t>Preinstalación de tubos para los cables de red</t>
  </si>
  <si>
    <t>Preinstalación Red Datos, solo incluido tubos y cajas, para la instalación de cables UTP y tomas RJ45</t>
  </si>
  <si>
    <t>Total RED</t>
  </si>
  <si>
    <t>Total 7</t>
  </si>
  <si>
    <t>8</t>
  </si>
  <si>
    <t>INSTALACIÓN FONTANERÍA Y SANEAMIENTO DE SANITARIOS</t>
  </si>
  <si>
    <t>IFI010</t>
  </si>
  <si>
    <t>Instalación interior de fontanería para aseo con dotación para: inodoro, urinario y lavabo, sencillo, caslentador; realizada con</t>
  </si>
  <si>
    <t>Instalación interior de fontanería para aseo con dotación para: inodoro, urinario y lavabo, sencillo, caslentador; realizada con polietileno reticulado (PE-X), para la red de agua fría y caliente.</t>
  </si>
  <si>
    <t>Total IFI010</t>
  </si>
  <si>
    <t>IFI010b</t>
  </si>
  <si>
    <t>Instalación interior de fontanería para usos complementarios con dotación para: lavamanos y pila en obrador, realizada con polie</t>
  </si>
  <si>
    <t>Instalación interior de fontanería para usos complementarios con dotación para: lavamanos y pila en obrador, realizada con polietileno reticulado (PE-X), para la red de agua fría y caliente.</t>
  </si>
  <si>
    <t>Punto caliente</t>
  </si>
  <si>
    <t>Total IFI010b</t>
  </si>
  <si>
    <t>ISD020</t>
  </si>
  <si>
    <t>Red interior de evacuación para aseo con dotación para: inodoro, lavabo sencillo, y en su caso urinario, realizada con tubo de P</t>
  </si>
  <si>
    <t>Red interior de evacuación para aseo con dotación para: inodoro, lavabo sencillo, y en su caso urinario, realizada con tubo de PVC, serie B para la red de desagües. La instalacion será previa a la colocación del sistema caviti para elevar el suelo, tener en cuenta para la instalación.</t>
  </si>
  <si>
    <t>Total ISD020</t>
  </si>
  <si>
    <t>ISD020b</t>
  </si>
  <si>
    <t>Red interior de evacuación para usos complementarios con dotación para: lavamanos y pila en obrador, realizada con tubo de PVC,</t>
  </si>
  <si>
    <t>Red interior de evacuación para usos complementarios con dotación para: lavamanos y pila en obrador, realizada con tubo de PVC, serie B para la red de desagües. La instalacion será previa a la colocación del sistema caviti para elevar el suelo, tener en cuenta para la instalación.</t>
  </si>
  <si>
    <t>Total ISD020b</t>
  </si>
  <si>
    <t>SAL050</t>
  </si>
  <si>
    <t>Lavabo mural, de porcelana sanitaria, modelo Victoria "ROCA", color Blanco, de 650x510 mm, con juego de fijación, con pedestal d</t>
  </si>
  <si>
    <t>Lavabo mural, de porcelana sanitaria, modelo Victoria "ROCA", color Blanco, de 650x510 mm, con juego de fijación, con pedestal de lavabo, equipado con grifería monomando de repisa para lavabo, con cartucho cerámico y limitador de caudal a 6 l/min, acabado cromado, modelo Thesis, y desagüe, acabado cromado. Incluso juego de fijación y silicona para sellado de juntas.</t>
  </si>
  <si>
    <t>Total SAL050</t>
  </si>
  <si>
    <t>SPL010</t>
  </si>
  <si>
    <t>Lavabo de porcelana sanitaria adaptado minusvalidos, mural, de altura fija, de 715x570 mm, equipado con grifo monomando con caño</t>
  </si>
  <si>
    <t>Lavabo de porcelana sanitaria adaptado minusvalidos, mural, de altura fija, de 715x570 mm, equipado con grifo monomando con caño extraíble de accionamiento por palanca, cuerpo de latón cromado y flexible de 1,25 m de longitud, fijado a bastidor metálico regulable, de acero pintado con poliéster, empotrado en muro de fábrica o en tabique de placas de yeso, de 495 mm de anchura y 1120 a 1320 mm de altura. Incluso válvula de desagüe y sifón individual y silicona para sellado de juntas.</t>
  </si>
  <si>
    <t>Total SPL010</t>
  </si>
  <si>
    <t>SAI010</t>
  </si>
  <si>
    <t>Taza de inodoro de tanque bajo, de porcelana sanitaria, modelo Victoria "ROCA", color Blanco, de 370x665x780 mm, con cisterna de</t>
  </si>
  <si>
    <t>Taza de inodoro de tanque bajo, de porcelana sanitaria, modelo Victoria "ROCA", color Blanco, de 370x665x780 mm, con cisterna de inodoro, de doble descarga, de 385x180x430 mm, asiento y tapa de inodoro, de caída amortiguada. Incluso llave de regulación, enlace de alimentación flexible y silicona para sellado de juntas.</t>
  </si>
  <si>
    <t>Total SAI010</t>
  </si>
  <si>
    <t>SPA020</t>
  </si>
  <si>
    <t>Barra de sujeción para minusválidos, rehabilitación y tercera edad, para inodoro, colocada en pared, abatible, con forma de U, d</t>
  </si>
  <si>
    <t>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t>
  </si>
  <si>
    <t>Total SPA020</t>
  </si>
  <si>
    <t>SAU010</t>
  </si>
  <si>
    <t>Urinario de porcelana sanitaria, con alimentación superior vista, modelo Mural "ROCA", color Blanco, de 330x460x720 mm, equipado</t>
  </si>
  <si>
    <t>Urinario de porcelana sanitaria, con alimentación superior vista, modelo Mural "ROCA", color Blanco, de 330x460x720 mm, equipado con grifo de paso angular para urinario, con tiempo de flujo ajustable, acabado cromado, modelo Instant. Incluso silicona para sellado de juntas.</t>
  </si>
  <si>
    <t>Total SAU010</t>
  </si>
  <si>
    <t>10.1</t>
  </si>
  <si>
    <t>Desagües de murales de frio positivo, negativo y cámara de negativo y positivo, asó como horno del punto caliente. La instalacio</t>
  </si>
  <si>
    <t>Desagües de murales de frio positivo, negativo y cámara de negativo y positivo, asó como horno del punto caliente. La instalacion será previa a la colocación del sistema caviti para elevar el suelo, tener en cuenta para la instalación.</t>
  </si>
  <si>
    <t>Total 10.1</t>
  </si>
  <si>
    <t>ICA010</t>
  </si>
  <si>
    <t>Termo eléctrico para el servicio de A.C.S., mural vertical, resistencia blindada, capacidad 30 l, potencia 1,2 kW, de 586 mm de</t>
  </si>
  <si>
    <t>Termo eléctrico para el servicio de A.C.S., mural vertical, resistencia blindada, capacidad 30 l, potencia 1,2 kW, de 586 mm de altura y 353 mm de diámetro, totalmente instalado.</t>
  </si>
  <si>
    <t>Obrador</t>
  </si>
  <si>
    <t>Total ICA010</t>
  </si>
  <si>
    <t>O9</t>
  </si>
  <si>
    <t>Conexión desagüe de obrar e instalacion de colector, desagüe punto agua en obrador.</t>
  </si>
  <si>
    <t>IFW070</t>
  </si>
  <si>
    <t>Arqueta prefabricada de polipropileno, de dimensiones interiores 40x40x40, con tapa, para alojamiento de la válvula, previa exca</t>
  </si>
  <si>
    <t>Arqueta prefabricada de polipropileno, de dimensiones interiores 40x40x40, con tapa, para alojamiento de la válvula, previa excavación con medios manuales y posterior relleno del trasdós con material granular u hormigón.</t>
  </si>
  <si>
    <t>Total 8</t>
  </si>
  <si>
    <t>11</t>
  </si>
  <si>
    <t>INSTALACION CONTRA INCENDIOS</t>
  </si>
  <si>
    <t>IOJ041</t>
  </si>
  <si>
    <t>Franja cortafuegos inclinada, de 1 m en proyección horizontal, con una resistencia al fuego EI 60, para edificio de uso industri</t>
  </si>
  <si>
    <t>Franja cortafuegos inclinada, de 1 m en proyección horizontal, con una resistencia al fuego EI 60, para edificio de uso industrial, fijada mecánicamente a la medianera con subestructura soporte, sistema D113-FC.es 01 "KNAUF", compuesta por 2 placas de yeso laminado DF / UNE-EN 520 - 1200 / longitud / 15 / con los bordes longitudinales afinados, cortafuego "KNAUF", fijadas a la subestructura soporte compuesta por canales y montantes, formando escuadras separadas 750 mm entre sí, conectores y maestras separadas 400 mm entre sí. Incluso tornillos para la fijación de las placas, y pasta y cinta para el tratamiento de juntas.</t>
  </si>
  <si>
    <t>IOX010</t>
  </si>
  <si>
    <t>Suministro y colocación de extintor portátil de polvo químico ABC polivalente antibrasa, con presión incorporada, de eficacia 21</t>
  </si>
  <si>
    <t>Suministro y colocación de extintor portátil de polvo químico ABC polivalente antibrasa, con presión incorporada, de eficacia 21A-144B-C, con 6 kg de agente extintor, con manómetro y manguera con boquilla difusora. Incluso soporte y accesorios de montaje.</t>
  </si>
  <si>
    <t>Tienda</t>
  </si>
  <si>
    <t>Total IOX010</t>
  </si>
  <si>
    <t>IOX010b</t>
  </si>
  <si>
    <t>Suministro y colocación de extintor portátil de nieve carbónica CO2, de eficacia 34B, con 2 kg de agente extintor, con vaso difu</t>
  </si>
  <si>
    <t>Suministro y colocación de extintor portátil de nieve carbónica CO2, de eficacia 34B, con 2 kg de agente extintor, con vaso difusor. Incluso soporte y accesorios de montaje.</t>
  </si>
  <si>
    <t>Total IOX010b</t>
  </si>
  <si>
    <t>IOS010b</t>
  </si>
  <si>
    <t>Placa de señalización de equipos contra incendios, de poliestireno fotoluminiscente, de 210x210 mm. Incluso elementos de fijació</t>
  </si>
  <si>
    <t>Placa de señalización de equipos contra incendios, de poliestireno fotoluminiscente, de 210x210 mm. Incluso elementos de fijación.</t>
  </si>
  <si>
    <t>Extintores ABC</t>
  </si>
  <si>
    <t>Extintores CO2</t>
  </si>
  <si>
    <t>Total IOS010b</t>
  </si>
  <si>
    <t>IOS020b</t>
  </si>
  <si>
    <t>Placa de señalización de medios de evacuación, de poliestireno fotoluminiscente, de 210x210 mm. Incluso elementos de fijación.</t>
  </si>
  <si>
    <t>Total 11</t>
  </si>
  <si>
    <t>12</t>
  </si>
  <si>
    <t>REVESTIMIENTOS Y PINTURAS</t>
  </si>
  <si>
    <t>RIP035</t>
  </si>
  <si>
    <t>Aplicación manual de dos manos de pintura poliuretano, color blanco, acabado mate, textura lisa, lavable profesional, la primera</t>
  </si>
  <si>
    <t>Aplicación manual de dos manos de pintura poliuretano, color blanco, acabado mate, textura lisa, lavable profesional, la primera mano diluida con un 20% de agua y la siguiente sin diluir,(rendimiento: 0,11 l/m² cada mano); previa aplicación de una mano de imprimación a base de copolímeros acrílicos en suspensión acuosa, sobre paramento interior de yeso o escayola, vertical, de más de 3 m de altura.</t>
  </si>
  <si>
    <t>Pilar central sala ventas</t>
  </si>
  <si>
    <t>Total RIP035</t>
  </si>
  <si>
    <t>RIP035b</t>
  </si>
  <si>
    <t>Aplicación manual de dos manos de pintura plástica, color blanco, acabado mate, textura lisa, lavable profesional, la primera ma</t>
  </si>
  <si>
    <t>Aplicación manual de dos manos de pintura plástica, color blanco, acabado mate, textura lisa, lavable profesional, la primera mano diluida con un 20% de agua y la siguiente sin diluir, (rendimiento: 0,11 l/m² cada mano); previa aplicación de una mano de imprimación a base de copolímeros acrílicos en suspensión acuosa, sobre paramento interior de yeso o escayola, vertical, de más de 3 m de altura.</t>
  </si>
  <si>
    <t>Carga/descarga - sala emergencia</t>
  </si>
  <si>
    <t>Total RIP035b</t>
  </si>
  <si>
    <t>RIP035c</t>
  </si>
  <si>
    <t>Aplicación manual de dos manos de pintura plástica, color salmón, acabado mate, textura lisa, lavable profesional, la primera ma</t>
  </si>
  <si>
    <t>Aplicación manual de dos manos de pintura plástica, color salmón, acabado mate, textura lisa, lavable profesional, la primera mano diluida con un 15 a 20% de agua y la siguiente diluida con un 5 a 10% de agua o sin diluir, (rendimiento: 0,1 l/m² cada mano); previa aplicación de una mano de imprimación acrílica reguladora de la absorción, sobre paramento exterior.</t>
  </si>
  <si>
    <t>Falso techo sala venta</t>
  </si>
  <si>
    <t>Total RIP035c</t>
  </si>
  <si>
    <t>RFP010</t>
  </si>
  <si>
    <t>Aplicación manual de dos manos de pintura plástica color RAL 7040, acabado mate, textura lisa, la primera mano diluida con un 15</t>
  </si>
  <si>
    <t>Aplicación manual de dos manos de pintura plástica color RAL 7040,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t>
  </si>
  <si>
    <t>Fachada enfoscada</t>
  </si>
  <si>
    <t>Total RFP010</t>
  </si>
  <si>
    <t>RNE010</t>
  </si>
  <si>
    <t>Esmalte sintético, color RAL 7024, acabado satinado, sobre superficie de metal, limpieza y preparación de la superficie a pintar</t>
  </si>
  <si>
    <t>Esmalte sintético, color RAL 7024, acabado satinado, sobre superficie de metal, limpieza y preparación de la superficie a pintar, mediante medios manuales hasta dejarla exenta de grasas, dos manos de imprimación de secado rápido, con un espesor mínimo de película seca de 55 micras por mano (rendimiento: 0,1 l/m²) y dos manos de acabado con esmalte sintético con un espesor mínimo de película seca de 45 micras por mano (rendimiento: 0,102 l/m²).</t>
  </si>
  <si>
    <t>Total 12</t>
  </si>
  <si>
    <t>17</t>
  </si>
  <si>
    <t>INSTALACIONES DE PUNTO CALIENTE</t>
  </si>
  <si>
    <t>17.5</t>
  </si>
  <si>
    <t>ud</t>
  </si>
  <si>
    <t>Suministro y montaje de pila de 60x60 con grifo accionado de pedal</t>
  </si>
  <si>
    <t>Total 17</t>
  </si>
  <si>
    <t>18</t>
  </si>
  <si>
    <t>MOBILIARIO Y EQUIPAMIENTOS</t>
  </si>
  <si>
    <t>18.10</t>
  </si>
  <si>
    <t>ASEO</t>
  </si>
  <si>
    <t>SMA022</t>
  </si>
  <si>
    <t>Jabonera de pared, para baño, de acero inoxidable AISI 304, acabado satinado, rectangular, abatible, de 120x100 mm.</t>
  </si>
  <si>
    <t>Total SMA022</t>
  </si>
  <si>
    <t>SMA032b</t>
  </si>
  <si>
    <t>Escobillero de pared, para baño, de acero inoxidable AISI 304, acabado lacado, color blanco, con soporte mural.</t>
  </si>
  <si>
    <t>Total SMA032b</t>
  </si>
  <si>
    <t>SMA040</t>
  </si>
  <si>
    <t>Suministro y colocación de portarrollos mediclinics, modelo AI0080CS, incluso atornillado.</t>
  </si>
  <si>
    <t>Total SMA040</t>
  </si>
  <si>
    <t>SME010</t>
  </si>
  <si>
    <t>Suministro y colocación de dispensador Papel de acero inoxidable.</t>
  </si>
  <si>
    <t>Total SME010</t>
  </si>
  <si>
    <t>SMH010b</t>
  </si>
  <si>
    <t>Suministro de cubo redondo.</t>
  </si>
  <si>
    <t>Total SMH010b</t>
  </si>
  <si>
    <t>RVE010</t>
  </si>
  <si>
    <t>Suministro y colocación de luna espejo rectangular 550x900, incluso sellado y sujección a pared.</t>
  </si>
  <si>
    <t>Aseo</t>
  </si>
  <si>
    <t>Total RVE010</t>
  </si>
  <si>
    <t>IND.17.24</t>
  </si>
  <si>
    <t>Suministro y montaje de espejo de luna inclolora de 3 mm de espesor, fijado mecánicamente al paramento, colocado para ser visibl</t>
  </si>
  <si>
    <t>Suministro y montaje de espejo de luna inclolora de 3 mm de espesor, fijado mecánicamente al paramento, colocado para ser visible desde posición de silla de ruedas. De medidas, inclinación y colocación según planos (aprox. 120x80cm). Perfectamente colocado y rematado.</t>
  </si>
  <si>
    <t>Aseo minusvalidos</t>
  </si>
  <si>
    <t>Total IND.17.24</t>
  </si>
  <si>
    <t>Total 18.10</t>
  </si>
  <si>
    <t>Total 18</t>
  </si>
  <si>
    <t>19</t>
  </si>
  <si>
    <t>VARIOS</t>
  </si>
  <si>
    <t>HYA010</t>
  </si>
  <si>
    <t>Ayudas de albañilería en edificio de otros usos.</t>
  </si>
  <si>
    <t>Total HYA010</t>
  </si>
  <si>
    <t>19.1</t>
  </si>
  <si>
    <t>Limpiéza general del local, incluyendo: limpieza de cristale y carpinterías, limpieza de sanitarios, limpieza de pavimentos, eli</t>
  </si>
  <si>
    <t>Limpiéza general del local, incluyendo: limpieza de cristale y carpinterías, limpieza de sanitarios, limpieza de pavimentos, eliminación de polvo, etc., ayudas.</t>
  </si>
  <si>
    <t>Total 19.1</t>
  </si>
  <si>
    <t>19.2</t>
  </si>
  <si>
    <t>Elementos remates varios.</t>
  </si>
  <si>
    <t>Remates varios:
- Colocación pletinas de transición bajo puertas.
- Colocación de burletes en puertas al exterior, atornillado y sellado.
- Colocación de topes de seguridad en puertas.
- Etc...</t>
  </si>
  <si>
    <t>Total 19.2</t>
  </si>
  <si>
    <t>19.23</t>
  </si>
  <si>
    <t>Repaso remates y pintura tras colocación estanterías.</t>
  </si>
  <si>
    <t>Total 19</t>
  </si>
  <si>
    <t>20</t>
  </si>
  <si>
    <t>SEGURIDAD Y SALUD</t>
  </si>
  <si>
    <t>YSS030</t>
  </si>
  <si>
    <t>Señal de advertencia, de PVC serigrafiado, de 297x210 mm, con pictograma negro de forma triangular sobre fondo amarillo, amortiz</t>
  </si>
  <si>
    <t>Señal de advertencia, de PVC serigrafiado, de 297x210 mm, con pictograma negro de forma triangular sobre fondo amarillo, amortizable en 3 usos, fijada con bridas.</t>
  </si>
  <si>
    <t>Total YSS030</t>
  </si>
  <si>
    <t>YSS031</t>
  </si>
  <si>
    <t>Señal de prohibición, de PVC serigrafiado, de 297x210 mm, con pictograma negro de forma circular sobre fondo blanco, amortizable</t>
  </si>
  <si>
    <t>Señal de prohibición, de PVC serigrafiado, de 297x210 mm, con pictograma negro de forma circular sobre fondo blanco, amortizable en 3 usos, fijada con bridas.</t>
  </si>
  <si>
    <t>Total YSS031</t>
  </si>
  <si>
    <t>YSS032</t>
  </si>
  <si>
    <t>Señal de obligación, de PVC serigrafiado, de 297x210 mm, con pictograma blanco de forma circular sobre fondo azul, amortizable e</t>
  </si>
  <si>
    <t>Señal de obligación, de PVC serigrafiado, de 297x210 mm, con pictograma blanco de forma circular sobre fondo azul, amortizable en 3 usos, fijada con bridas.</t>
  </si>
  <si>
    <t>Total YSS032</t>
  </si>
  <si>
    <t>YSS033</t>
  </si>
  <si>
    <t>Señal de extinción, de PVC serigrafiado, de 297x210 mm, con pictograma blanco de forma rectangular sobre fondo rojo, amortizable</t>
  </si>
  <si>
    <t>Señal de extinción, de PVC serigrafiado, de 297x210 mm, con pictograma blanco de forma rectangular sobre fondo rojo, amortizable en 3 usos, fijada con bridas.</t>
  </si>
  <si>
    <t>Total YSS033</t>
  </si>
  <si>
    <t>YSS034b</t>
  </si>
  <si>
    <t>Señal de evacuación, salvamento y socorro, de PVC serigrafiado, de 297x210 mm, con pictograma blanco de forma rectangular sobre</t>
  </si>
  <si>
    <t>Señal de evacuación, salvamento y socorro, de PVC serigrafiado, de 297x210 mm, con pictograma blanco de forma rectangular sobre fondo verde, amortizable en 3 usos, fijada con adhesivo.</t>
  </si>
  <si>
    <t>Total YSS034b</t>
  </si>
  <si>
    <t>YSS020b</t>
  </si>
  <si>
    <t>Cartel general indicativo de riesgos, de PVC serigrafiado, de 990x670 mm, amortizable en 3 usos, fijado con bridas.</t>
  </si>
  <si>
    <t>Total YSS020b</t>
  </si>
  <si>
    <t>YIX010</t>
  </si>
  <si>
    <t>Conjunto de equipos de protección individual, necesarios para el cumplimiento de la normativa vigente en materia de Seguridad y</t>
  </si>
  <si>
    <t>Conjunto de equipos de protección individual, necesarios para el cumplimiento de la normativa vigente en materia de Seguridad y Salud en el Trabajo.</t>
  </si>
  <si>
    <t>Total 20</t>
  </si>
  <si>
    <t>21</t>
  </si>
  <si>
    <t>GESTION DE RESIDUOS</t>
  </si>
  <si>
    <t>GRA010b</t>
  </si>
  <si>
    <t>Transporte de mezcla sin clasificar de residuos inertes producidos en obras de construcción y/o demolición, con contenedor de 3,</t>
  </si>
  <si>
    <t>Transporte de mezcla sin clasificar de residuos inertes producidos en obras de construcción y/o demolición, con contenedor de 3,5 m³, a vertedero específico, instalación de tratamiento de residuos de construcción y demolición externa a la obra o centro de valorización o eliminación de residuos.</t>
  </si>
  <si>
    <t>Contenedores derribo</t>
  </si>
  <si>
    <t>Total GRA010b</t>
  </si>
  <si>
    <t>Total 21</t>
  </si>
  <si>
    <t>Total MEDICION_Y_PRESUPUEST000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</si>
</sst>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0000"/>
      <name val="Calibri"/>
      <family val="2"/>
      <scheme val="minor"/>
    </font>
    <font>
      <sz val="8"/>
      <color rgb="FFFF40FF"/>
      <name val="Calibri"/>
      <family val="2"/>
      <scheme val="minor"/>
    </font>
  </fonts>
  <fills count="6">
    <fill>
      <patternFill patternType="none"/>
    </fill>
    <fill>
      <patternFill patternType="gray125"/>
    </fill>
    <fill>
      <patternFill patternType="solid">
        <fgColor rgb="FFBED2B7"/>
        <bgColor indexed="64"/>
      </patternFill>
    </fill>
    <fill>
      <patternFill patternType="solid">
        <fgColor rgb="FFFFEDDB"/>
        <bgColor indexed="64"/>
      </patternFill>
    </fill>
    <fill>
      <patternFill patternType="solid">
        <fgColor rgb="FFC0C0C0"/>
        <bgColor indexed="64"/>
      </patternFill>
    </fill>
    <fill>
      <patternFill patternType="solid">
        <fgColor rgb="FFCADAC4"/>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0" fontId="5" fillId="2" borderId="0" xfId="0"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7" fillId="3" borderId="0" xfId="0" applyNumberFormat="1" applyFont="1" applyFill="1" applyAlignment="1">
      <alignment vertical="top"/>
    </xf>
    <xf numFmtId="49" fontId="7" fillId="0" borderId="0" xfId="0" applyNumberFormat="1" applyFont="1" applyAlignment="1">
      <alignment vertical="top"/>
    </xf>
    <xf numFmtId="0" fontId="7" fillId="0" borderId="0" xfId="0"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4" fontId="9" fillId="0" borderId="0" xfId="0" applyNumberFormat="1" applyFont="1" applyAlignment="1">
      <alignment vertical="top"/>
    </xf>
    <xf numFmtId="49" fontId="5" fillId="0" borderId="0" xfId="0" applyNumberFormat="1" applyFont="1" applyAlignment="1">
      <alignment vertical="top"/>
    </xf>
    <xf numFmtId="3" fontId="7" fillId="0" borderId="0" xfId="0" applyNumberFormat="1" applyFont="1" applyAlignment="1">
      <alignment vertical="top"/>
    </xf>
    <xf numFmtId="4" fontId="6" fillId="0" borderId="0" xfId="0" applyNumberFormat="1" applyFont="1" applyAlignment="1">
      <alignment vertical="top"/>
    </xf>
    <xf numFmtId="0" fontId="7" fillId="4" borderId="0" xfId="0" applyFont="1" applyFill="1" applyAlignment="1">
      <alignment vertical="top"/>
    </xf>
    <xf numFmtId="164" fontId="7" fillId="0" borderId="0" xfId="0" applyNumberFormat="1" applyFont="1" applyAlignment="1">
      <alignment vertical="top"/>
    </xf>
    <xf numFmtId="49" fontId="7" fillId="0" borderId="0" xfId="0" applyNumberFormat="1" applyFont="1" applyAlignment="1">
      <alignment vertical="top" wrapText="1"/>
    </xf>
    <xf numFmtId="49" fontId="5" fillId="5" borderId="0" xfId="0" applyNumberFormat="1" applyFont="1" applyFill="1" applyAlignment="1">
      <alignment vertical="top"/>
    </xf>
    <xf numFmtId="0" fontId="5" fillId="5" borderId="0" xfId="0" applyFont="1" applyFill="1" applyAlignment="1">
      <alignment vertical="top"/>
    </xf>
    <xf numFmtId="4" fontId="6" fillId="5" borderId="0" xfId="0" applyNumberFormat="1" applyFont="1" applyFill="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0" fontId="7" fillId="0" borderId="0" xfId="0" applyFont="1" applyAlignment="1">
      <alignment vertical="top" wrapText="1"/>
    </xf>
    <xf numFmtId="0" fontId="7" fillId="4" borderId="0" xfId="0" applyFont="1" applyFill="1" applyAlignment="1">
      <alignment vertical="top" wrapText="1"/>
    </xf>
    <xf numFmtId="49" fontId="5"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09"/>
  <sheetViews>
    <sheetView tabSelected="1"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RowHeight="15" x14ac:dyDescent="0.25"/>
  <cols>
    <col min="1" max="1" width="7.85546875" customWidth="1"/>
    <col min="2" max="2" width="6.5703125" customWidth="1"/>
    <col min="3" max="3" width="6.7109375" customWidth="1"/>
    <col min="4" max="4" width="32.85546875" customWidth="1"/>
    <col min="5" max="5" width="33" bestFit="1" customWidth="1"/>
    <col min="6" max="6" width="11.7109375" bestFit="1" customWidth="1"/>
    <col min="7" max="7" width="8.5703125" customWidth="1"/>
    <col min="8" max="8" width="8.140625" customWidth="1"/>
    <col min="9" max="9" width="6.5703125" customWidth="1"/>
    <col min="10" max="10" width="24.7109375" bestFit="1" customWidth="1"/>
    <col min="11" max="11" width="7.85546875" customWidth="1"/>
    <col min="12" max="13" width="8.7109375" customWidth="1"/>
  </cols>
  <sheetData>
    <row r="1" spans="1:13" x14ac:dyDescent="0.25">
      <c r="A1" s="1" t="s">
        <v>0</v>
      </c>
      <c r="B1" s="2"/>
      <c r="C1" s="2"/>
      <c r="D1" s="2"/>
      <c r="E1" s="2"/>
      <c r="F1" s="2"/>
      <c r="G1" s="2"/>
      <c r="H1" s="2"/>
      <c r="I1" s="2"/>
      <c r="J1" s="2"/>
      <c r="K1" s="2"/>
      <c r="L1" s="2"/>
      <c r="M1" s="2"/>
    </row>
    <row r="2" spans="1:13" ht="18.75" x14ac:dyDescent="0.25">
      <c r="A2" s="3" t="s">
        <v>1</v>
      </c>
      <c r="B2" s="2"/>
      <c r="C2" s="2"/>
      <c r="D2" s="2"/>
      <c r="E2" s="2"/>
      <c r="F2" s="2"/>
      <c r="G2" s="2"/>
      <c r="H2" s="2"/>
      <c r="I2" s="2"/>
      <c r="J2" s="2"/>
      <c r="K2" s="2"/>
      <c r="L2" s="2"/>
      <c r="M2" s="2"/>
    </row>
    <row r="3" spans="1:13" x14ac:dyDescent="0.25">
      <c r="A3" s="4" t="s">
        <v>2</v>
      </c>
      <c r="B3" s="4" t="s">
        <v>3</v>
      </c>
      <c r="C3" s="4" t="s">
        <v>4</v>
      </c>
      <c r="D3" s="24" t="s">
        <v>5</v>
      </c>
      <c r="E3" s="4" t="s">
        <v>6</v>
      </c>
      <c r="F3" s="4" t="s">
        <v>7</v>
      </c>
      <c r="G3" s="4" t="s">
        <v>8</v>
      </c>
      <c r="H3" s="4" t="s">
        <v>9</v>
      </c>
      <c r="I3" s="4" t="s">
        <v>10</v>
      </c>
      <c r="J3" s="4" t="s">
        <v>11</v>
      </c>
      <c r="K3" s="4" t="s">
        <v>12</v>
      </c>
      <c r="L3" s="4" t="s">
        <v>13</v>
      </c>
      <c r="M3" s="4" t="s">
        <v>14</v>
      </c>
    </row>
    <row r="4" spans="1:13" x14ac:dyDescent="0.25">
      <c r="A4" s="5" t="s">
        <v>15</v>
      </c>
      <c r="B4" s="5" t="s">
        <v>16</v>
      </c>
      <c r="C4" s="5" t="s">
        <v>17</v>
      </c>
      <c r="D4" s="25" t="s">
        <v>18</v>
      </c>
      <c r="E4" s="6"/>
      <c r="F4" s="6"/>
      <c r="G4" s="6"/>
      <c r="H4" s="6"/>
      <c r="I4" s="6"/>
      <c r="J4" s="6"/>
      <c r="K4" s="7">
        <f>K7</f>
        <v>1</v>
      </c>
      <c r="L4" s="8">
        <f>L7</f>
        <v>4428</v>
      </c>
      <c r="M4" s="8">
        <f>M7</f>
        <v>4428</v>
      </c>
    </row>
    <row r="5" spans="1:13" ht="45" x14ac:dyDescent="0.25">
      <c r="A5" s="9" t="s">
        <v>19</v>
      </c>
      <c r="B5" s="10" t="s">
        <v>20</v>
      </c>
      <c r="C5" s="10" t="s">
        <v>21</v>
      </c>
      <c r="D5" s="20" t="s">
        <v>22</v>
      </c>
      <c r="E5" s="11"/>
      <c r="F5" s="11"/>
      <c r="G5" s="11"/>
      <c r="H5" s="11"/>
      <c r="I5" s="11"/>
      <c r="J5" s="11"/>
      <c r="K5" s="12">
        <v>10</v>
      </c>
      <c r="L5" s="13">
        <v>442.8</v>
      </c>
      <c r="M5" s="14">
        <f>ROUND(K5*L5,2)</f>
        <v>4428</v>
      </c>
    </row>
    <row r="6" spans="1:13" ht="67.5" x14ac:dyDescent="0.25">
      <c r="A6" s="11"/>
      <c r="B6" s="11"/>
      <c r="C6" s="11"/>
      <c r="D6" s="20" t="s">
        <v>23</v>
      </c>
      <c r="E6" s="11"/>
      <c r="F6" s="11"/>
      <c r="G6" s="11"/>
      <c r="H6" s="11"/>
      <c r="I6" s="11"/>
      <c r="J6" s="11"/>
      <c r="K6" s="11"/>
      <c r="L6" s="11"/>
      <c r="M6" s="11"/>
    </row>
    <row r="7" spans="1:13" x14ac:dyDescent="0.25">
      <c r="A7" s="11"/>
      <c r="B7" s="11"/>
      <c r="C7" s="11"/>
      <c r="D7" s="26"/>
      <c r="E7" s="11"/>
      <c r="F7" s="11"/>
      <c r="G7" s="11"/>
      <c r="H7" s="11"/>
      <c r="I7" s="11"/>
      <c r="J7" s="15" t="s">
        <v>24</v>
      </c>
      <c r="K7" s="16">
        <v>1</v>
      </c>
      <c r="L7" s="17">
        <f>M5</f>
        <v>4428</v>
      </c>
      <c r="M7" s="17">
        <f>ROUND(K7*L7,2)</f>
        <v>4428</v>
      </c>
    </row>
    <row r="8" spans="1:13" ht="0.95" customHeight="1" x14ac:dyDescent="0.25">
      <c r="A8" s="18"/>
      <c r="B8" s="18"/>
      <c r="C8" s="18"/>
      <c r="D8" s="27"/>
      <c r="E8" s="18"/>
      <c r="F8" s="18"/>
      <c r="G8" s="18"/>
      <c r="H8" s="18"/>
      <c r="I8" s="18"/>
      <c r="J8" s="18"/>
      <c r="K8" s="18"/>
      <c r="L8" s="18"/>
      <c r="M8" s="18"/>
    </row>
    <row r="9" spans="1:13" x14ac:dyDescent="0.25">
      <c r="A9" s="5" t="s">
        <v>25</v>
      </c>
      <c r="B9" s="5" t="s">
        <v>16</v>
      </c>
      <c r="C9" s="5" t="s">
        <v>17</v>
      </c>
      <c r="D9" s="25" t="s">
        <v>26</v>
      </c>
      <c r="E9" s="6"/>
      <c r="F9" s="6"/>
      <c r="G9" s="6"/>
      <c r="H9" s="6"/>
      <c r="I9" s="6"/>
      <c r="J9" s="6"/>
      <c r="K9" s="7">
        <f>K20</f>
        <v>1</v>
      </c>
      <c r="L9" s="8">
        <f>L20</f>
        <v>19276.490000000002</v>
      </c>
      <c r="M9" s="8">
        <f>M20</f>
        <v>19276.490000000002</v>
      </c>
    </row>
    <row r="10" spans="1:13" ht="33.75" x14ac:dyDescent="0.25">
      <c r="A10" s="9" t="s">
        <v>27</v>
      </c>
      <c r="B10" s="10" t="s">
        <v>20</v>
      </c>
      <c r="C10" s="10" t="s">
        <v>28</v>
      </c>
      <c r="D10" s="20" t="s">
        <v>29</v>
      </c>
      <c r="E10" s="11"/>
      <c r="F10" s="11"/>
      <c r="G10" s="11"/>
      <c r="H10" s="11"/>
      <c r="I10" s="11"/>
      <c r="J10" s="11"/>
      <c r="K10" s="14">
        <f>K13</f>
        <v>208.62</v>
      </c>
      <c r="L10" s="14">
        <f>L13</f>
        <v>32.4</v>
      </c>
      <c r="M10" s="14">
        <f>M13</f>
        <v>6759.29</v>
      </c>
    </row>
    <row r="11" spans="1:13" ht="56.25" x14ac:dyDescent="0.25">
      <c r="A11" s="11"/>
      <c r="B11" s="11"/>
      <c r="C11" s="11"/>
      <c r="D11" s="20" t="s">
        <v>30</v>
      </c>
      <c r="E11" s="11"/>
      <c r="F11" s="11"/>
      <c r="G11" s="11"/>
      <c r="H11" s="11"/>
      <c r="I11" s="11"/>
      <c r="J11" s="11"/>
      <c r="K11" s="11"/>
      <c r="L11" s="11"/>
      <c r="M11" s="11"/>
    </row>
    <row r="12" spans="1:13" x14ac:dyDescent="0.25">
      <c r="A12" s="11"/>
      <c r="B12" s="11"/>
      <c r="C12" s="10" t="s">
        <v>31</v>
      </c>
      <c r="D12" s="26"/>
      <c r="E12" s="10" t="s">
        <v>32</v>
      </c>
      <c r="F12" s="19">
        <v>1</v>
      </c>
      <c r="G12" s="12">
        <v>46.36</v>
      </c>
      <c r="H12" s="12">
        <v>0</v>
      </c>
      <c r="I12" s="12">
        <v>4.5</v>
      </c>
      <c r="J12" s="14">
        <f>OR(F12&lt;&gt;0,G12&lt;&gt;0,H12&lt;&gt;0,I12&lt;&gt;0)*(F12 + (F12 = 0))*(G12 + (G12 = 0))*(H12 + (H12 = 0))*(I12 + (I12 = 0))</f>
        <v>208.62</v>
      </c>
      <c r="K12" s="11"/>
      <c r="L12" s="11"/>
      <c r="M12" s="11"/>
    </row>
    <row r="13" spans="1:13" x14ac:dyDescent="0.25">
      <c r="A13" s="11"/>
      <c r="B13" s="11"/>
      <c r="C13" s="11"/>
      <c r="D13" s="26"/>
      <c r="E13" s="11"/>
      <c r="F13" s="11"/>
      <c r="G13" s="11"/>
      <c r="H13" s="11"/>
      <c r="I13" s="11"/>
      <c r="J13" s="15" t="s">
        <v>33</v>
      </c>
      <c r="K13" s="17">
        <f>J12</f>
        <v>208.62</v>
      </c>
      <c r="L13" s="13">
        <v>32.4</v>
      </c>
      <c r="M13" s="17">
        <f>ROUND(K13*L13,2)</f>
        <v>6759.29</v>
      </c>
    </row>
    <row r="14" spans="1:13" ht="0.95" customHeight="1" x14ac:dyDescent="0.25">
      <c r="A14" s="18"/>
      <c r="B14" s="18"/>
      <c r="C14" s="18"/>
      <c r="D14" s="27"/>
      <c r="E14" s="18"/>
      <c r="F14" s="18"/>
      <c r="G14" s="18"/>
      <c r="H14" s="18"/>
      <c r="I14" s="18"/>
      <c r="J14" s="18"/>
      <c r="K14" s="18"/>
      <c r="L14" s="18"/>
      <c r="M14" s="18"/>
    </row>
    <row r="15" spans="1:13" ht="45" x14ac:dyDescent="0.25">
      <c r="A15" s="9" t="s">
        <v>34</v>
      </c>
      <c r="B15" s="10" t="s">
        <v>20</v>
      </c>
      <c r="C15" s="10" t="s">
        <v>28</v>
      </c>
      <c r="D15" s="20" t="s">
        <v>35</v>
      </c>
      <c r="E15" s="11"/>
      <c r="F15" s="11"/>
      <c r="G15" s="11"/>
      <c r="H15" s="11"/>
      <c r="I15" s="11"/>
      <c r="J15" s="11"/>
      <c r="K15" s="14">
        <f>K18</f>
        <v>208.62</v>
      </c>
      <c r="L15" s="14">
        <f>L18</f>
        <v>60</v>
      </c>
      <c r="M15" s="14">
        <f>M18</f>
        <v>12517.2</v>
      </c>
    </row>
    <row r="16" spans="1:13" ht="123.75" x14ac:dyDescent="0.25">
      <c r="A16" s="11"/>
      <c r="B16" s="11"/>
      <c r="C16" s="11"/>
      <c r="D16" s="20" t="s">
        <v>36</v>
      </c>
      <c r="E16" s="11"/>
      <c r="F16" s="11"/>
      <c r="G16" s="11"/>
      <c r="H16" s="11"/>
      <c r="I16" s="11"/>
      <c r="J16" s="11"/>
      <c r="K16" s="11"/>
      <c r="L16" s="11"/>
      <c r="M16" s="11"/>
    </row>
    <row r="17" spans="1:13" x14ac:dyDescent="0.25">
      <c r="A17" s="11"/>
      <c r="B17" s="11"/>
      <c r="C17" s="10" t="s">
        <v>31</v>
      </c>
      <c r="D17" s="26"/>
      <c r="E17" s="10" t="s">
        <v>37</v>
      </c>
      <c r="F17" s="19">
        <v>1</v>
      </c>
      <c r="G17" s="12">
        <v>46.36</v>
      </c>
      <c r="H17" s="12">
        <v>0</v>
      </c>
      <c r="I17" s="12">
        <v>4.5</v>
      </c>
      <c r="J17" s="14">
        <f>OR(F17&lt;&gt;0,G17&lt;&gt;0,H17&lt;&gt;0,I17&lt;&gt;0)*(F17 + (F17 = 0))*(G17 + (G17 = 0))*(H17 + (H17 = 0))*(I17 + (I17 = 0))</f>
        <v>208.62</v>
      </c>
      <c r="K17" s="11"/>
      <c r="L17" s="11"/>
      <c r="M17" s="11"/>
    </row>
    <row r="18" spans="1:13" x14ac:dyDescent="0.25">
      <c r="A18" s="11"/>
      <c r="B18" s="11"/>
      <c r="C18" s="11"/>
      <c r="D18" s="26"/>
      <c r="E18" s="11"/>
      <c r="F18" s="11"/>
      <c r="G18" s="11"/>
      <c r="H18" s="11"/>
      <c r="I18" s="11"/>
      <c r="J18" s="15" t="s">
        <v>38</v>
      </c>
      <c r="K18" s="17">
        <f>J17</f>
        <v>208.62</v>
      </c>
      <c r="L18" s="13">
        <v>60</v>
      </c>
      <c r="M18" s="17">
        <f>ROUND(K18*L18,2)</f>
        <v>12517.2</v>
      </c>
    </row>
    <row r="19" spans="1:13" ht="0.95" customHeight="1" x14ac:dyDescent="0.25">
      <c r="A19" s="18"/>
      <c r="B19" s="18"/>
      <c r="C19" s="18"/>
      <c r="D19" s="27"/>
      <c r="E19" s="18"/>
      <c r="F19" s="18"/>
      <c r="G19" s="18"/>
      <c r="H19" s="18"/>
      <c r="I19" s="18"/>
      <c r="J19" s="18"/>
      <c r="K19" s="18"/>
      <c r="L19" s="18"/>
      <c r="M19" s="18"/>
    </row>
    <row r="20" spans="1:13" x14ac:dyDescent="0.25">
      <c r="A20" s="11"/>
      <c r="B20" s="11"/>
      <c r="C20" s="11"/>
      <c r="D20" s="26"/>
      <c r="E20" s="11"/>
      <c r="F20" s="11"/>
      <c r="G20" s="11"/>
      <c r="H20" s="11"/>
      <c r="I20" s="11"/>
      <c r="J20" s="15" t="s">
        <v>39</v>
      </c>
      <c r="K20" s="16">
        <v>1</v>
      </c>
      <c r="L20" s="17">
        <f>M10+M15</f>
        <v>19276.490000000002</v>
      </c>
      <c r="M20" s="17">
        <f>ROUND(K20*L20,2)</f>
        <v>19276.490000000002</v>
      </c>
    </row>
    <row r="21" spans="1:13" ht="0.95" customHeight="1" x14ac:dyDescent="0.25">
      <c r="A21" s="18"/>
      <c r="B21" s="18"/>
      <c r="C21" s="18"/>
      <c r="D21" s="27"/>
      <c r="E21" s="18"/>
      <c r="F21" s="18"/>
      <c r="G21" s="18"/>
      <c r="H21" s="18"/>
      <c r="I21" s="18"/>
      <c r="J21" s="18"/>
      <c r="K21" s="18"/>
      <c r="L21" s="18"/>
      <c r="M21" s="18"/>
    </row>
    <row r="22" spans="1:13" x14ac:dyDescent="0.25">
      <c r="A22" s="5" t="s">
        <v>40</v>
      </c>
      <c r="B22" s="5" t="s">
        <v>16</v>
      </c>
      <c r="C22" s="5" t="s">
        <v>17</v>
      </c>
      <c r="D22" s="25" t="s">
        <v>41</v>
      </c>
      <c r="E22" s="6"/>
      <c r="F22" s="6"/>
      <c r="G22" s="6"/>
      <c r="H22" s="6"/>
      <c r="I22" s="6"/>
      <c r="J22" s="6"/>
      <c r="K22" s="7">
        <f>K108</f>
        <v>1</v>
      </c>
      <c r="L22" s="8">
        <f>L108</f>
        <v>32077.21</v>
      </c>
      <c r="M22" s="8">
        <f>M108</f>
        <v>32077.21</v>
      </c>
    </row>
    <row r="23" spans="1:13" ht="45" x14ac:dyDescent="0.25">
      <c r="A23" s="9" t="s">
        <v>42</v>
      </c>
      <c r="B23" s="10" t="s">
        <v>20</v>
      </c>
      <c r="C23" s="10" t="s">
        <v>28</v>
      </c>
      <c r="D23" s="20" t="s">
        <v>43</v>
      </c>
      <c r="E23" s="11"/>
      <c r="F23" s="11"/>
      <c r="G23" s="11"/>
      <c r="H23" s="11"/>
      <c r="I23" s="11"/>
      <c r="J23" s="11"/>
      <c r="K23" s="14">
        <f>K26</f>
        <v>451</v>
      </c>
      <c r="L23" s="14">
        <f>L26</f>
        <v>30</v>
      </c>
      <c r="M23" s="14">
        <f>M26</f>
        <v>13530</v>
      </c>
    </row>
    <row r="24" spans="1:13" ht="123.75" x14ac:dyDescent="0.25">
      <c r="A24" s="11"/>
      <c r="B24" s="11"/>
      <c r="C24" s="11"/>
      <c r="D24" s="20" t="s">
        <v>44</v>
      </c>
      <c r="E24" s="11"/>
      <c r="F24" s="11"/>
      <c r="G24" s="11"/>
      <c r="H24" s="11"/>
      <c r="I24" s="11"/>
      <c r="J24" s="11"/>
      <c r="K24" s="11"/>
      <c r="L24" s="11"/>
      <c r="M24" s="11"/>
    </row>
    <row r="25" spans="1:13" x14ac:dyDescent="0.25">
      <c r="A25" s="11"/>
      <c r="B25" s="11"/>
      <c r="C25" s="10" t="s">
        <v>31</v>
      </c>
      <c r="D25" s="26"/>
      <c r="E25" s="10" t="s">
        <v>45</v>
      </c>
      <c r="F25" s="19">
        <v>1</v>
      </c>
      <c r="G25" s="12">
        <v>451</v>
      </c>
      <c r="H25" s="12">
        <v>0</v>
      </c>
      <c r="I25" s="12">
        <v>0</v>
      </c>
      <c r="J25" s="14">
        <f>OR(F25&lt;&gt;0,G25&lt;&gt;0,H25&lt;&gt;0,I25&lt;&gt;0)*(F25 + (F25 = 0))*(G25 + (G25 = 0))*(H25 + (H25 = 0))*(I25 + (I25 = 0))</f>
        <v>451</v>
      </c>
      <c r="K25" s="11"/>
      <c r="L25" s="11"/>
      <c r="M25" s="11"/>
    </row>
    <row r="26" spans="1:13" x14ac:dyDescent="0.25">
      <c r="A26" s="11"/>
      <c r="B26" s="11"/>
      <c r="C26" s="11"/>
      <c r="D26" s="26"/>
      <c r="E26" s="11"/>
      <c r="F26" s="11"/>
      <c r="G26" s="11"/>
      <c r="H26" s="11"/>
      <c r="I26" s="11"/>
      <c r="J26" s="15" t="s">
        <v>46</v>
      </c>
      <c r="K26" s="17">
        <f>J25</f>
        <v>451</v>
      </c>
      <c r="L26" s="12">
        <v>30</v>
      </c>
      <c r="M26" s="17">
        <f>ROUND(K26*L26,2)</f>
        <v>13530</v>
      </c>
    </row>
    <row r="27" spans="1:13" ht="0.95" customHeight="1" x14ac:dyDescent="0.25">
      <c r="A27" s="18"/>
      <c r="B27" s="18"/>
      <c r="C27" s="18"/>
      <c r="D27" s="27"/>
      <c r="E27" s="18"/>
      <c r="F27" s="18"/>
      <c r="G27" s="18"/>
      <c r="H27" s="18"/>
      <c r="I27" s="18"/>
      <c r="J27" s="18"/>
      <c r="K27" s="18"/>
      <c r="L27" s="18"/>
      <c r="M27" s="18"/>
    </row>
    <row r="28" spans="1:13" ht="33.75" x14ac:dyDescent="0.25">
      <c r="A28" s="9" t="s">
        <v>47</v>
      </c>
      <c r="B28" s="10" t="s">
        <v>20</v>
      </c>
      <c r="C28" s="10" t="s">
        <v>28</v>
      </c>
      <c r="D28" s="20" t="s">
        <v>48</v>
      </c>
      <c r="E28" s="11"/>
      <c r="F28" s="11"/>
      <c r="G28" s="11"/>
      <c r="H28" s="11"/>
      <c r="I28" s="11"/>
      <c r="J28" s="11"/>
      <c r="K28" s="14">
        <f>K34</f>
        <v>32.65</v>
      </c>
      <c r="L28" s="14">
        <f>L34</f>
        <v>50.4</v>
      </c>
      <c r="M28" s="14">
        <f>M34</f>
        <v>1645.56</v>
      </c>
    </row>
    <row r="29" spans="1:13" ht="67.5" x14ac:dyDescent="0.25">
      <c r="A29" s="11"/>
      <c r="B29" s="11"/>
      <c r="C29" s="11"/>
      <c r="D29" s="20" t="s">
        <v>49</v>
      </c>
      <c r="E29" s="11"/>
      <c r="F29" s="11"/>
      <c r="G29" s="11"/>
      <c r="H29" s="11"/>
      <c r="I29" s="11"/>
      <c r="J29" s="11"/>
      <c r="K29" s="11"/>
      <c r="L29" s="11"/>
      <c r="M29" s="11"/>
    </row>
    <row r="30" spans="1:13" x14ac:dyDescent="0.25">
      <c r="A30" s="11"/>
      <c r="B30" s="11"/>
      <c r="C30" s="10" t="s">
        <v>31</v>
      </c>
      <c r="D30" s="26"/>
      <c r="E30" s="10" t="s">
        <v>50</v>
      </c>
      <c r="F30" s="19">
        <v>1</v>
      </c>
      <c r="G30" s="12">
        <v>3.12</v>
      </c>
      <c r="H30" s="12">
        <v>0</v>
      </c>
      <c r="I30" s="12">
        <v>3.15</v>
      </c>
      <c r="J30" s="14">
        <f>OR(F30&lt;&gt;0,G30&lt;&gt;0,H30&lt;&gt;0,I30&lt;&gt;0)*(F30 + (F30 = 0))*(G30 + (G30 = 0))*(H30 + (H30 = 0))*(I30 + (I30 = 0))</f>
        <v>9.83</v>
      </c>
      <c r="K30" s="11"/>
      <c r="L30" s="11"/>
      <c r="M30" s="11"/>
    </row>
    <row r="31" spans="1:13" x14ac:dyDescent="0.25">
      <c r="A31" s="11"/>
      <c r="B31" s="11"/>
      <c r="C31" s="10" t="s">
        <v>31</v>
      </c>
      <c r="D31" s="26"/>
      <c r="E31" s="10" t="s">
        <v>17</v>
      </c>
      <c r="F31" s="19">
        <v>1</v>
      </c>
      <c r="G31" s="12">
        <v>2.15</v>
      </c>
      <c r="H31" s="12">
        <v>0</v>
      </c>
      <c r="I31" s="12">
        <v>3.15</v>
      </c>
      <c r="J31" s="14">
        <f>OR(F31&lt;&gt;0,G31&lt;&gt;0,H31&lt;&gt;0,I31&lt;&gt;0)*(F31 + (F31 = 0))*(G31 + (G31 = 0))*(H31 + (H31 = 0))*(I31 + (I31 = 0))</f>
        <v>6.77</v>
      </c>
      <c r="K31" s="11"/>
      <c r="L31" s="11"/>
      <c r="M31" s="11"/>
    </row>
    <row r="32" spans="1:13" x14ac:dyDescent="0.25">
      <c r="A32" s="11"/>
      <c r="B32" s="11"/>
      <c r="C32" s="10" t="s">
        <v>31</v>
      </c>
      <c r="D32" s="26"/>
      <c r="E32" s="10" t="s">
        <v>17</v>
      </c>
      <c r="F32" s="19">
        <v>1</v>
      </c>
      <c r="G32" s="12">
        <v>1.92</v>
      </c>
      <c r="H32" s="12">
        <v>0</v>
      </c>
      <c r="I32" s="12">
        <v>3.15</v>
      </c>
      <c r="J32" s="14">
        <f>OR(F32&lt;&gt;0,G32&lt;&gt;0,H32&lt;&gt;0,I32&lt;&gt;0)*(F32 + (F32 = 0))*(G32 + (G32 = 0))*(H32 + (H32 = 0))*(I32 + (I32 = 0))</f>
        <v>6.05</v>
      </c>
      <c r="K32" s="11"/>
      <c r="L32" s="11"/>
      <c r="M32" s="11"/>
    </row>
    <row r="33" spans="1:13" x14ac:dyDescent="0.25">
      <c r="A33" s="11"/>
      <c r="B33" s="11"/>
      <c r="C33" s="10" t="s">
        <v>31</v>
      </c>
      <c r="D33" s="26"/>
      <c r="E33" s="10" t="s">
        <v>17</v>
      </c>
      <c r="F33" s="19">
        <v>1</v>
      </c>
      <c r="G33" s="12">
        <v>10</v>
      </c>
      <c r="H33" s="12">
        <v>0</v>
      </c>
      <c r="I33" s="12">
        <v>0</v>
      </c>
      <c r="J33" s="14">
        <f>OR(F33&lt;&gt;0,G33&lt;&gt;0,H33&lt;&gt;0,I33&lt;&gt;0)*(F33 + (F33 = 0))*(G33 + (G33 = 0))*(H33 + (H33 = 0))*(I33 + (I33 = 0))</f>
        <v>10</v>
      </c>
      <c r="K33" s="11"/>
      <c r="L33" s="11"/>
      <c r="M33" s="11"/>
    </row>
    <row r="34" spans="1:13" x14ac:dyDescent="0.25">
      <c r="A34" s="11"/>
      <c r="B34" s="11"/>
      <c r="C34" s="11"/>
      <c r="D34" s="26"/>
      <c r="E34" s="11"/>
      <c r="F34" s="11"/>
      <c r="G34" s="11"/>
      <c r="H34" s="11"/>
      <c r="I34" s="11"/>
      <c r="J34" s="15" t="s">
        <v>51</v>
      </c>
      <c r="K34" s="17">
        <f>SUM(J30:J33)</f>
        <v>32.65</v>
      </c>
      <c r="L34" s="12">
        <v>50.4</v>
      </c>
      <c r="M34" s="17">
        <f>ROUND(K34*L34,2)</f>
        <v>1645.56</v>
      </c>
    </row>
    <row r="35" spans="1:13" ht="0.95" customHeight="1" x14ac:dyDescent="0.25">
      <c r="A35" s="18"/>
      <c r="B35" s="18"/>
      <c r="C35" s="18"/>
      <c r="D35" s="27"/>
      <c r="E35" s="18"/>
      <c r="F35" s="18"/>
      <c r="G35" s="18"/>
      <c r="H35" s="18"/>
      <c r="I35" s="18"/>
      <c r="J35" s="18"/>
      <c r="K35" s="18"/>
      <c r="L35" s="18"/>
      <c r="M35" s="18"/>
    </row>
    <row r="36" spans="1:13" x14ac:dyDescent="0.25">
      <c r="A36" s="9" t="s">
        <v>52</v>
      </c>
      <c r="B36" s="10" t="s">
        <v>20</v>
      </c>
      <c r="C36" s="10" t="s">
        <v>28</v>
      </c>
      <c r="D36" s="20" t="s">
        <v>53</v>
      </c>
      <c r="E36" s="11"/>
      <c r="F36" s="11"/>
      <c r="G36" s="11"/>
      <c r="H36" s="11"/>
      <c r="I36" s="11"/>
      <c r="J36" s="11"/>
      <c r="K36" s="14">
        <f>K48</f>
        <v>145.63999999999999</v>
      </c>
      <c r="L36" s="14">
        <f>L48</f>
        <v>51</v>
      </c>
      <c r="M36" s="14">
        <f>M48</f>
        <v>7427.64</v>
      </c>
    </row>
    <row r="37" spans="1:13" ht="67.5" x14ac:dyDescent="0.25">
      <c r="A37" s="11"/>
      <c r="B37" s="11"/>
      <c r="C37" s="11"/>
      <c r="D37" s="20" t="s">
        <v>54</v>
      </c>
      <c r="E37" s="11"/>
      <c r="F37" s="11"/>
      <c r="G37" s="11"/>
      <c r="H37" s="11"/>
      <c r="I37" s="11"/>
      <c r="J37" s="11"/>
      <c r="K37" s="11"/>
      <c r="L37" s="11"/>
      <c r="M37" s="11"/>
    </row>
    <row r="38" spans="1:13" x14ac:dyDescent="0.25">
      <c r="A38" s="11"/>
      <c r="B38" s="11"/>
      <c r="C38" s="10" t="s">
        <v>31</v>
      </c>
      <c r="D38" s="26"/>
      <c r="E38" s="10" t="s">
        <v>55</v>
      </c>
      <c r="F38" s="19">
        <v>1</v>
      </c>
      <c r="G38" s="12">
        <v>5.24</v>
      </c>
      <c r="H38" s="12">
        <v>0</v>
      </c>
      <c r="I38" s="12">
        <v>3.1</v>
      </c>
      <c r="J38" s="14">
        <f>OR(F38&lt;&gt;0,G38&lt;&gt;0,H38&lt;&gt;0,I38&lt;&gt;0)*(F38 + (F38 = 0))*(G38 + (G38 = 0))*(H38 + (H38 = 0))*(I38 + (I38 = 0))</f>
        <v>16.239999999999998</v>
      </c>
      <c r="K38" s="11"/>
      <c r="L38" s="11"/>
      <c r="M38" s="11"/>
    </row>
    <row r="39" spans="1:13" x14ac:dyDescent="0.25">
      <c r="A39" s="11"/>
      <c r="B39" s="11"/>
      <c r="C39" s="10" t="s">
        <v>31</v>
      </c>
      <c r="D39" s="26"/>
      <c r="E39" s="10" t="s">
        <v>17</v>
      </c>
      <c r="F39" s="19">
        <v>1</v>
      </c>
      <c r="G39" s="12">
        <v>3.7</v>
      </c>
      <c r="H39" s="12">
        <v>0</v>
      </c>
      <c r="I39" s="12">
        <v>3.1</v>
      </c>
      <c r="J39" s="14">
        <f>OR(F39&lt;&gt;0,G39&lt;&gt;0,H39&lt;&gt;0,I39&lt;&gt;0)*(F39 + (F39 = 0))*(G39 + (G39 = 0))*(H39 + (H39 = 0))*(I39 + (I39 = 0))</f>
        <v>11.47</v>
      </c>
      <c r="K39" s="11"/>
      <c r="L39" s="11"/>
      <c r="M39" s="11"/>
    </row>
    <row r="40" spans="1:13" x14ac:dyDescent="0.25">
      <c r="A40" s="11"/>
      <c r="B40" s="11"/>
      <c r="C40" s="10" t="s">
        <v>31</v>
      </c>
      <c r="D40" s="26"/>
      <c r="E40" s="10" t="s">
        <v>17</v>
      </c>
      <c r="F40" s="19">
        <v>1</v>
      </c>
      <c r="G40" s="12">
        <v>3.7</v>
      </c>
      <c r="H40" s="12">
        <v>0</v>
      </c>
      <c r="I40" s="12">
        <v>2.9</v>
      </c>
      <c r="J40" s="14">
        <f>OR(F40&lt;&gt;0,G40&lt;&gt;0,H40&lt;&gt;0,I40&lt;&gt;0)*(F40 + (F40 = 0))*(G40 + (G40 = 0))*(H40 + (H40 = 0))*(I40 + (I40 = 0))</f>
        <v>10.73</v>
      </c>
      <c r="K40" s="11"/>
      <c r="L40" s="11"/>
      <c r="M40" s="11"/>
    </row>
    <row r="41" spans="1:13" x14ac:dyDescent="0.25">
      <c r="A41" s="11"/>
      <c r="B41" s="11"/>
      <c r="C41" s="10" t="s">
        <v>31</v>
      </c>
      <c r="D41" s="26"/>
      <c r="E41" s="10" t="s">
        <v>17</v>
      </c>
      <c r="F41" s="19">
        <v>1</v>
      </c>
      <c r="G41" s="12">
        <v>3.7</v>
      </c>
      <c r="H41" s="12">
        <v>0</v>
      </c>
      <c r="I41" s="12">
        <v>2.6</v>
      </c>
      <c r="J41" s="14">
        <f>OR(F41&lt;&gt;0,G41&lt;&gt;0,H41&lt;&gt;0,I41&lt;&gt;0)*(F41 + (F41 = 0))*(G41 + (G41 = 0))*(H41 + (H41 = 0))*(I41 + (I41 = 0))</f>
        <v>9.6199999999999992</v>
      </c>
      <c r="K41" s="11"/>
      <c r="L41" s="11"/>
      <c r="M41" s="11"/>
    </row>
    <row r="42" spans="1:13" x14ac:dyDescent="0.25">
      <c r="A42" s="11"/>
      <c r="B42" s="11"/>
      <c r="C42" s="10" t="s">
        <v>31</v>
      </c>
      <c r="D42" s="26"/>
      <c r="E42" s="10" t="s">
        <v>17</v>
      </c>
      <c r="F42" s="19">
        <v>1</v>
      </c>
      <c r="G42" s="12">
        <v>1.73</v>
      </c>
      <c r="H42" s="12">
        <v>0</v>
      </c>
      <c r="I42" s="12">
        <v>2.6</v>
      </c>
      <c r="J42" s="14">
        <f>OR(F42&lt;&gt;0,G42&lt;&gt;0,H42&lt;&gt;0,I42&lt;&gt;0)*(F42 + (F42 = 0))*(G42 + (G42 = 0))*(H42 + (H42 = 0))*(I42 + (I42 = 0))</f>
        <v>4.5</v>
      </c>
      <c r="K42" s="11"/>
      <c r="L42" s="11"/>
      <c r="M42" s="11"/>
    </row>
    <row r="43" spans="1:13" x14ac:dyDescent="0.25">
      <c r="A43" s="11"/>
      <c r="B43" s="11"/>
      <c r="C43" s="10" t="s">
        <v>31</v>
      </c>
      <c r="D43" s="26"/>
      <c r="E43" s="10" t="s">
        <v>56</v>
      </c>
      <c r="F43" s="19">
        <v>2</v>
      </c>
      <c r="G43" s="12">
        <v>8.01</v>
      </c>
      <c r="H43" s="12">
        <v>0</v>
      </c>
      <c r="I43" s="12">
        <v>3.1</v>
      </c>
      <c r="J43" s="14">
        <f>OR(F43&lt;&gt;0,G43&lt;&gt;0,H43&lt;&gt;0,I43&lt;&gt;0)*(F43 + (F43 = 0))*(G43 + (G43 = 0))*(H43 + (H43 = 0))*(I43 + (I43 = 0))</f>
        <v>49.66</v>
      </c>
      <c r="K43" s="11"/>
      <c r="L43" s="11"/>
      <c r="M43" s="11"/>
    </row>
    <row r="44" spans="1:13" x14ac:dyDescent="0.25">
      <c r="A44" s="11"/>
      <c r="B44" s="11"/>
      <c r="C44" s="10" t="s">
        <v>31</v>
      </c>
      <c r="D44" s="26"/>
      <c r="E44" s="10" t="s">
        <v>17</v>
      </c>
      <c r="F44" s="19">
        <v>1</v>
      </c>
      <c r="G44" s="12">
        <v>3.36</v>
      </c>
      <c r="H44" s="12">
        <v>0</v>
      </c>
      <c r="I44" s="12">
        <v>3.1</v>
      </c>
      <c r="J44" s="14">
        <f>OR(F44&lt;&gt;0,G44&lt;&gt;0,H44&lt;&gt;0,I44&lt;&gt;0)*(F44 + (F44 = 0))*(G44 + (G44 = 0))*(H44 + (H44 = 0))*(I44 + (I44 = 0))</f>
        <v>10.42</v>
      </c>
      <c r="K44" s="11"/>
      <c r="L44" s="11"/>
      <c r="M44" s="11"/>
    </row>
    <row r="45" spans="1:13" x14ac:dyDescent="0.25">
      <c r="A45" s="11"/>
      <c r="B45" s="11"/>
      <c r="C45" s="10" t="s">
        <v>31</v>
      </c>
      <c r="D45" s="26"/>
      <c r="E45" s="10" t="s">
        <v>17</v>
      </c>
      <c r="F45" s="19">
        <v>1</v>
      </c>
      <c r="G45" s="12">
        <v>2.6</v>
      </c>
      <c r="H45" s="12">
        <v>0</v>
      </c>
      <c r="I45" s="12">
        <v>3.1</v>
      </c>
      <c r="J45" s="14">
        <f>OR(F45&lt;&gt;0,G45&lt;&gt;0,H45&lt;&gt;0,I45&lt;&gt;0)*(F45 + (F45 = 0))*(G45 + (G45 = 0))*(H45 + (H45 = 0))*(I45 + (I45 = 0))</f>
        <v>8.06</v>
      </c>
      <c r="K45" s="11"/>
      <c r="L45" s="11"/>
      <c r="M45" s="11"/>
    </row>
    <row r="46" spans="1:13" x14ac:dyDescent="0.25">
      <c r="A46" s="11"/>
      <c r="B46" s="11"/>
      <c r="C46" s="10" t="s">
        <v>31</v>
      </c>
      <c r="D46" s="26"/>
      <c r="E46" s="10" t="s">
        <v>17</v>
      </c>
      <c r="F46" s="19">
        <v>1</v>
      </c>
      <c r="G46" s="12">
        <v>4.82</v>
      </c>
      <c r="H46" s="12">
        <v>0</v>
      </c>
      <c r="I46" s="12">
        <v>3.1</v>
      </c>
      <c r="J46" s="14">
        <f>OR(F46&lt;&gt;0,G46&lt;&gt;0,H46&lt;&gt;0,I46&lt;&gt;0)*(F46 + (F46 = 0))*(G46 + (G46 = 0))*(H46 + (H46 = 0))*(I46 + (I46 = 0))</f>
        <v>14.94</v>
      </c>
      <c r="K46" s="11"/>
      <c r="L46" s="11"/>
      <c r="M46" s="11"/>
    </row>
    <row r="47" spans="1:13" x14ac:dyDescent="0.25">
      <c r="A47" s="11"/>
      <c r="B47" s="11"/>
      <c r="C47" s="10" t="s">
        <v>31</v>
      </c>
      <c r="D47" s="26"/>
      <c r="E47" s="10" t="s">
        <v>17</v>
      </c>
      <c r="F47" s="19">
        <v>1</v>
      </c>
      <c r="G47" s="12">
        <v>10</v>
      </c>
      <c r="H47" s="12">
        <v>0</v>
      </c>
      <c r="I47" s="12">
        <v>0</v>
      </c>
      <c r="J47" s="14">
        <f>OR(F47&lt;&gt;0,G47&lt;&gt;0,H47&lt;&gt;0,I47&lt;&gt;0)*(F47 + (F47 = 0))*(G47 + (G47 = 0))*(H47 + (H47 = 0))*(I47 + (I47 = 0))</f>
        <v>10</v>
      </c>
      <c r="K47" s="11"/>
      <c r="L47" s="11"/>
      <c r="M47" s="11"/>
    </row>
    <row r="48" spans="1:13" x14ac:dyDescent="0.25">
      <c r="A48" s="11"/>
      <c r="B48" s="11"/>
      <c r="C48" s="11"/>
      <c r="D48" s="26"/>
      <c r="E48" s="11"/>
      <c r="F48" s="11"/>
      <c r="G48" s="11"/>
      <c r="H48" s="11"/>
      <c r="I48" s="11"/>
      <c r="J48" s="15" t="s">
        <v>57</v>
      </c>
      <c r="K48" s="17">
        <f>SUM(J38:J47)</f>
        <v>145.63999999999999</v>
      </c>
      <c r="L48" s="12">
        <v>51</v>
      </c>
      <c r="M48" s="17">
        <f>ROUND(K48*L48,2)</f>
        <v>7427.64</v>
      </c>
    </row>
    <row r="49" spans="1:13" ht="0.95" customHeight="1" x14ac:dyDescent="0.25">
      <c r="A49" s="18"/>
      <c r="B49" s="18"/>
      <c r="C49" s="18"/>
      <c r="D49" s="27"/>
      <c r="E49" s="18"/>
      <c r="F49" s="18"/>
      <c r="G49" s="18"/>
      <c r="H49" s="18"/>
      <c r="I49" s="18"/>
      <c r="J49" s="18"/>
      <c r="K49" s="18"/>
      <c r="L49" s="18"/>
      <c r="M49" s="18"/>
    </row>
    <row r="50" spans="1:13" ht="33.75" x14ac:dyDescent="0.25">
      <c r="A50" s="9" t="s">
        <v>58</v>
      </c>
      <c r="B50" s="10" t="s">
        <v>20</v>
      </c>
      <c r="C50" s="10" t="s">
        <v>28</v>
      </c>
      <c r="D50" s="20" t="s">
        <v>59</v>
      </c>
      <c r="E50" s="11"/>
      <c r="F50" s="11"/>
      <c r="G50" s="11"/>
      <c r="H50" s="11"/>
      <c r="I50" s="11"/>
      <c r="J50" s="11"/>
      <c r="K50" s="14">
        <f>K66</f>
        <v>151.9</v>
      </c>
      <c r="L50" s="14">
        <f>L66</f>
        <v>36.04</v>
      </c>
      <c r="M50" s="14">
        <f>M66</f>
        <v>5474.48</v>
      </c>
    </row>
    <row r="51" spans="1:13" ht="56.25" x14ac:dyDescent="0.25">
      <c r="A51" s="11"/>
      <c r="B51" s="11"/>
      <c r="C51" s="11"/>
      <c r="D51" s="20" t="s">
        <v>60</v>
      </c>
      <c r="E51" s="11"/>
      <c r="F51" s="11"/>
      <c r="G51" s="11"/>
      <c r="H51" s="11"/>
      <c r="I51" s="11"/>
      <c r="J51" s="11"/>
      <c r="K51" s="11"/>
      <c r="L51" s="11"/>
      <c r="M51" s="11"/>
    </row>
    <row r="52" spans="1:13" x14ac:dyDescent="0.25">
      <c r="A52" s="11"/>
      <c r="B52" s="11"/>
      <c r="C52" s="10" t="s">
        <v>31</v>
      </c>
      <c r="D52" s="26"/>
      <c r="E52" s="10" t="s">
        <v>61</v>
      </c>
      <c r="F52" s="19"/>
      <c r="G52" s="12"/>
      <c r="H52" s="12"/>
      <c r="I52" s="12"/>
      <c r="J52" s="14">
        <f>OR(F52&lt;&gt;0,G52&lt;&gt;0,H52&lt;&gt;0,I52&lt;&gt;0)*(F52 + (F52 = 0))*(G52 + (G52 = 0))*(H52 + (H52 = 0))*(I52 + (I52 = 0))</f>
        <v>0</v>
      </c>
      <c r="K52" s="11"/>
      <c r="L52" s="11"/>
      <c r="M52" s="11"/>
    </row>
    <row r="53" spans="1:13" x14ac:dyDescent="0.25">
      <c r="A53" s="11"/>
      <c r="B53" s="11"/>
      <c r="C53" s="10" t="s">
        <v>31</v>
      </c>
      <c r="D53" s="26"/>
      <c r="E53" s="10" t="s">
        <v>62</v>
      </c>
      <c r="F53" s="19">
        <v>1</v>
      </c>
      <c r="G53" s="12">
        <v>1.91</v>
      </c>
      <c r="H53" s="12">
        <v>0</v>
      </c>
      <c r="I53" s="12">
        <v>2.8</v>
      </c>
      <c r="J53" s="14">
        <f>OR(F53&lt;&gt;0,G53&lt;&gt;0,H53&lt;&gt;0,I53&lt;&gt;0)*(F53 + (F53 = 0))*(G53 + (G53 = 0))*(H53 + (H53 = 0))*(I53 + (I53 = 0))</f>
        <v>5.35</v>
      </c>
      <c r="K53" s="11"/>
      <c r="L53" s="11"/>
      <c r="M53" s="11"/>
    </row>
    <row r="54" spans="1:13" x14ac:dyDescent="0.25">
      <c r="A54" s="11"/>
      <c r="B54" s="11"/>
      <c r="C54" s="10" t="s">
        <v>31</v>
      </c>
      <c r="D54" s="26"/>
      <c r="E54" s="10" t="s">
        <v>63</v>
      </c>
      <c r="F54" s="19">
        <v>1</v>
      </c>
      <c r="G54" s="12">
        <v>1.5</v>
      </c>
      <c r="H54" s="12">
        <v>0</v>
      </c>
      <c r="I54" s="12">
        <v>2.8</v>
      </c>
      <c r="J54" s="14">
        <f>OR(F54&lt;&gt;0,G54&lt;&gt;0,H54&lt;&gt;0,I54&lt;&gt;0)*(F54 + (F54 = 0))*(G54 + (G54 = 0))*(H54 + (H54 = 0))*(I54 + (I54 = 0))</f>
        <v>4.2</v>
      </c>
      <c r="K54" s="11"/>
      <c r="L54" s="11"/>
      <c r="M54" s="11"/>
    </row>
    <row r="55" spans="1:13" x14ac:dyDescent="0.25">
      <c r="A55" s="11"/>
      <c r="B55" s="11"/>
      <c r="C55" s="10" t="s">
        <v>31</v>
      </c>
      <c r="D55" s="26"/>
      <c r="E55" s="10" t="s">
        <v>64</v>
      </c>
      <c r="F55" s="19">
        <v>1</v>
      </c>
      <c r="G55" s="12">
        <v>3.93</v>
      </c>
      <c r="H55" s="12">
        <v>0</v>
      </c>
      <c r="I55" s="12">
        <v>3.2</v>
      </c>
      <c r="J55" s="14">
        <f>OR(F55&lt;&gt;0,G55&lt;&gt;0,H55&lt;&gt;0,I55&lt;&gt;0)*(F55 + (F55 = 0))*(G55 + (G55 = 0))*(H55 + (H55 = 0))*(I55 + (I55 = 0))</f>
        <v>12.58</v>
      </c>
      <c r="K55" s="11"/>
      <c r="L55" s="11"/>
      <c r="M55" s="11"/>
    </row>
    <row r="56" spans="1:13" x14ac:dyDescent="0.25">
      <c r="A56" s="11"/>
      <c r="B56" s="11"/>
      <c r="C56" s="10" t="s">
        <v>31</v>
      </c>
      <c r="D56" s="26"/>
      <c r="E56" s="10" t="s">
        <v>17</v>
      </c>
      <c r="F56" s="19">
        <v>1</v>
      </c>
      <c r="G56" s="12">
        <v>2</v>
      </c>
      <c r="H56" s="12">
        <v>0</v>
      </c>
      <c r="I56" s="12">
        <v>3.2</v>
      </c>
      <c r="J56" s="14">
        <f>OR(F56&lt;&gt;0,G56&lt;&gt;0,H56&lt;&gt;0,I56&lt;&gt;0)*(F56 + (F56 = 0))*(G56 + (G56 = 0))*(H56 + (H56 = 0))*(I56 + (I56 = 0))</f>
        <v>6.4</v>
      </c>
      <c r="K56" s="11"/>
      <c r="L56" s="11"/>
      <c r="M56" s="11"/>
    </row>
    <row r="57" spans="1:13" x14ac:dyDescent="0.25">
      <c r="A57" s="11"/>
      <c r="B57" s="11"/>
      <c r="C57" s="10" t="s">
        <v>31</v>
      </c>
      <c r="D57" s="26"/>
      <c r="E57" s="10" t="s">
        <v>17</v>
      </c>
      <c r="F57" s="19">
        <v>1</v>
      </c>
      <c r="G57" s="12">
        <v>4.13</v>
      </c>
      <c r="H57" s="12">
        <v>0</v>
      </c>
      <c r="I57" s="12">
        <v>3.2</v>
      </c>
      <c r="J57" s="14">
        <f>OR(F57&lt;&gt;0,G57&lt;&gt;0,H57&lt;&gt;0,I57&lt;&gt;0)*(F57 + (F57 = 0))*(G57 + (G57 = 0))*(H57 + (H57 = 0))*(I57 + (I57 = 0))</f>
        <v>13.22</v>
      </c>
      <c r="K57" s="11"/>
      <c r="L57" s="11"/>
      <c r="M57" s="11"/>
    </row>
    <row r="58" spans="1:13" x14ac:dyDescent="0.25">
      <c r="A58" s="11"/>
      <c r="B58" s="11"/>
      <c r="C58" s="10" t="s">
        <v>31</v>
      </c>
      <c r="D58" s="26"/>
      <c r="E58" s="10" t="s">
        <v>17</v>
      </c>
      <c r="F58" s="19">
        <v>1</v>
      </c>
      <c r="G58" s="12">
        <v>1.98</v>
      </c>
      <c r="H58" s="12">
        <v>0</v>
      </c>
      <c r="I58" s="12">
        <v>3.2</v>
      </c>
      <c r="J58" s="14">
        <f>OR(F58&lt;&gt;0,G58&lt;&gt;0,H58&lt;&gt;0,I58&lt;&gt;0)*(F58 + (F58 = 0))*(G58 + (G58 = 0))*(H58 + (H58 = 0))*(I58 + (I58 = 0))</f>
        <v>6.34</v>
      </c>
      <c r="K58" s="11"/>
      <c r="L58" s="11"/>
      <c r="M58" s="11"/>
    </row>
    <row r="59" spans="1:13" x14ac:dyDescent="0.25">
      <c r="A59" s="11"/>
      <c r="B59" s="11"/>
      <c r="C59" s="10" t="s">
        <v>31</v>
      </c>
      <c r="D59" s="26"/>
      <c r="E59" s="10" t="s">
        <v>17</v>
      </c>
      <c r="F59" s="19">
        <v>1</v>
      </c>
      <c r="G59" s="12">
        <v>5.33</v>
      </c>
      <c r="H59" s="12">
        <v>0</v>
      </c>
      <c r="I59" s="12">
        <v>3.2</v>
      </c>
      <c r="J59" s="14">
        <f>OR(F59&lt;&gt;0,G59&lt;&gt;0,H59&lt;&gt;0,I59&lt;&gt;0)*(F59 + (F59 = 0))*(G59 + (G59 = 0))*(H59 + (H59 = 0))*(I59 + (I59 = 0))</f>
        <v>17.059999999999999</v>
      </c>
      <c r="K59" s="11"/>
      <c r="L59" s="11"/>
      <c r="M59" s="11"/>
    </row>
    <row r="60" spans="1:13" x14ac:dyDescent="0.25">
      <c r="A60" s="11"/>
      <c r="B60" s="11"/>
      <c r="C60" s="10" t="s">
        <v>31</v>
      </c>
      <c r="D60" s="26"/>
      <c r="E60" s="10" t="s">
        <v>17</v>
      </c>
      <c r="F60" s="19">
        <v>2</v>
      </c>
      <c r="G60" s="12">
        <v>4.5599999999999996</v>
      </c>
      <c r="H60" s="12">
        <v>0</v>
      </c>
      <c r="I60" s="12">
        <v>3.2</v>
      </c>
      <c r="J60" s="14">
        <f>OR(F60&lt;&gt;0,G60&lt;&gt;0,H60&lt;&gt;0,I60&lt;&gt;0)*(F60 + (F60 = 0))*(G60 + (G60 = 0))*(H60 + (H60 = 0))*(I60 + (I60 = 0))</f>
        <v>29.18</v>
      </c>
      <c r="K60" s="11"/>
      <c r="L60" s="11"/>
      <c r="M60" s="11"/>
    </row>
    <row r="61" spans="1:13" x14ac:dyDescent="0.25">
      <c r="A61" s="11"/>
      <c r="B61" s="11"/>
      <c r="C61" s="10" t="s">
        <v>31</v>
      </c>
      <c r="D61" s="26"/>
      <c r="E61" s="10" t="s">
        <v>17</v>
      </c>
      <c r="F61" s="19">
        <v>1</v>
      </c>
      <c r="G61" s="12">
        <v>4.66</v>
      </c>
      <c r="H61" s="12">
        <v>0</v>
      </c>
      <c r="I61" s="12">
        <v>3.2</v>
      </c>
      <c r="J61" s="14">
        <f>OR(F61&lt;&gt;0,G61&lt;&gt;0,H61&lt;&gt;0,I61&lt;&gt;0)*(F61 + (F61 = 0))*(G61 + (G61 = 0))*(H61 + (H61 = 0))*(I61 + (I61 = 0))</f>
        <v>14.91</v>
      </c>
      <c r="K61" s="11"/>
      <c r="L61" s="11"/>
      <c r="M61" s="11"/>
    </row>
    <row r="62" spans="1:13" x14ac:dyDescent="0.25">
      <c r="A62" s="11"/>
      <c r="B62" s="11"/>
      <c r="C62" s="10" t="s">
        <v>31</v>
      </c>
      <c r="D62" s="26"/>
      <c r="E62" s="10" t="s">
        <v>17</v>
      </c>
      <c r="F62" s="19">
        <v>1</v>
      </c>
      <c r="G62" s="12">
        <v>1.78</v>
      </c>
      <c r="H62" s="12">
        <v>0</v>
      </c>
      <c r="I62" s="12">
        <v>3.2</v>
      </c>
      <c r="J62" s="14">
        <f>OR(F62&lt;&gt;0,G62&lt;&gt;0,H62&lt;&gt;0,I62&lt;&gt;0)*(F62 + (F62 = 0))*(G62 + (G62 = 0))*(H62 + (H62 = 0))*(I62 + (I62 = 0))</f>
        <v>5.7</v>
      </c>
      <c r="K62" s="11"/>
      <c r="L62" s="11"/>
      <c r="M62" s="11"/>
    </row>
    <row r="63" spans="1:13" x14ac:dyDescent="0.25">
      <c r="A63" s="11"/>
      <c r="B63" s="11"/>
      <c r="C63" s="10" t="s">
        <v>31</v>
      </c>
      <c r="D63" s="26"/>
      <c r="E63" s="10" t="s">
        <v>65</v>
      </c>
      <c r="F63" s="19">
        <v>1</v>
      </c>
      <c r="G63" s="12">
        <v>2.96</v>
      </c>
      <c r="H63" s="12">
        <v>0</v>
      </c>
      <c r="I63" s="12">
        <v>3</v>
      </c>
      <c r="J63" s="14">
        <f>OR(F63&lt;&gt;0,G63&lt;&gt;0,H63&lt;&gt;0,I63&lt;&gt;0)*(F63 + (F63 = 0))*(G63 + (G63 = 0))*(H63 + (H63 = 0))*(I63 + (I63 = 0))</f>
        <v>8.8800000000000008</v>
      </c>
      <c r="K63" s="11"/>
      <c r="L63" s="11"/>
      <c r="M63" s="11"/>
    </row>
    <row r="64" spans="1:13" x14ac:dyDescent="0.25">
      <c r="A64" s="11"/>
      <c r="B64" s="11"/>
      <c r="C64" s="10" t="s">
        <v>31</v>
      </c>
      <c r="D64" s="26"/>
      <c r="E64" s="10" t="s">
        <v>66</v>
      </c>
      <c r="F64" s="19">
        <v>1</v>
      </c>
      <c r="G64" s="12">
        <v>4.3600000000000003</v>
      </c>
      <c r="H64" s="12">
        <v>0</v>
      </c>
      <c r="I64" s="12">
        <v>3</v>
      </c>
      <c r="J64" s="14">
        <f>OR(F64&lt;&gt;0,G64&lt;&gt;0,H64&lt;&gt;0,I64&lt;&gt;0)*(F64 + (F64 = 0))*(G64 + (G64 = 0))*(H64 + (H64 = 0))*(I64 + (I64 = 0))</f>
        <v>13.08</v>
      </c>
      <c r="K64" s="11"/>
      <c r="L64" s="11"/>
      <c r="M64" s="11"/>
    </row>
    <row r="65" spans="1:13" x14ac:dyDescent="0.25">
      <c r="A65" s="11"/>
      <c r="B65" s="11"/>
      <c r="C65" s="10" t="s">
        <v>31</v>
      </c>
      <c r="D65" s="26"/>
      <c r="E65" s="10" t="s">
        <v>17</v>
      </c>
      <c r="F65" s="19">
        <v>1</v>
      </c>
      <c r="G65" s="12">
        <v>15</v>
      </c>
      <c r="H65" s="12">
        <v>0</v>
      </c>
      <c r="I65" s="12">
        <v>0</v>
      </c>
      <c r="J65" s="14">
        <f>OR(F65&lt;&gt;0,G65&lt;&gt;0,H65&lt;&gt;0,I65&lt;&gt;0)*(F65 + (F65 = 0))*(G65 + (G65 = 0))*(H65 + (H65 = 0))*(I65 + (I65 = 0))</f>
        <v>15</v>
      </c>
      <c r="K65" s="11"/>
      <c r="L65" s="11"/>
      <c r="M65" s="11"/>
    </row>
    <row r="66" spans="1:13" x14ac:dyDescent="0.25">
      <c r="A66" s="11"/>
      <c r="B66" s="11"/>
      <c r="C66" s="11"/>
      <c r="D66" s="26"/>
      <c r="E66" s="11"/>
      <c r="F66" s="11"/>
      <c r="G66" s="11"/>
      <c r="H66" s="11"/>
      <c r="I66" s="11"/>
      <c r="J66" s="15" t="s">
        <v>67</v>
      </c>
      <c r="K66" s="17">
        <f>SUM(J52:J65)</f>
        <v>151.9</v>
      </c>
      <c r="L66" s="13">
        <v>36.04</v>
      </c>
      <c r="M66" s="17">
        <f>ROUND(K66*L66,2)</f>
        <v>5474.48</v>
      </c>
    </row>
    <row r="67" spans="1:13" ht="0.95" customHeight="1" x14ac:dyDescent="0.25">
      <c r="A67" s="18"/>
      <c r="B67" s="18"/>
      <c r="C67" s="18"/>
      <c r="D67" s="27"/>
      <c r="E67" s="18"/>
      <c r="F67" s="18"/>
      <c r="G67" s="18"/>
      <c r="H67" s="18"/>
      <c r="I67" s="18"/>
      <c r="J67" s="18"/>
      <c r="K67" s="18"/>
      <c r="L67" s="18"/>
      <c r="M67" s="18"/>
    </row>
    <row r="68" spans="1:13" x14ac:dyDescent="0.25">
      <c r="A68" s="9" t="s">
        <v>68</v>
      </c>
      <c r="B68" s="10" t="s">
        <v>20</v>
      </c>
      <c r="C68" s="10" t="s">
        <v>28</v>
      </c>
      <c r="D68" s="20" t="s">
        <v>69</v>
      </c>
      <c r="E68" s="11"/>
      <c r="F68" s="11"/>
      <c r="G68" s="11"/>
      <c r="H68" s="11"/>
      <c r="I68" s="11"/>
      <c r="J68" s="11"/>
      <c r="K68" s="14">
        <f>K88</f>
        <v>42.81</v>
      </c>
      <c r="L68" s="14">
        <f>L88</f>
        <v>42.64</v>
      </c>
      <c r="M68" s="14">
        <f>M88</f>
        <v>1825.42</v>
      </c>
    </row>
    <row r="69" spans="1:13" ht="67.5" x14ac:dyDescent="0.25">
      <c r="A69" s="11"/>
      <c r="B69" s="11"/>
      <c r="C69" s="11"/>
      <c r="D69" s="20" t="s">
        <v>70</v>
      </c>
      <c r="E69" s="11"/>
      <c r="F69" s="11"/>
      <c r="G69" s="11"/>
      <c r="H69" s="11"/>
      <c r="I69" s="11"/>
      <c r="J69" s="11"/>
      <c r="K69" s="11"/>
      <c r="L69" s="11"/>
      <c r="M69" s="11"/>
    </row>
    <row r="70" spans="1:13" x14ac:dyDescent="0.25">
      <c r="A70" s="11"/>
      <c r="B70" s="11"/>
      <c r="C70" s="10" t="s">
        <v>31</v>
      </c>
      <c r="D70" s="26"/>
      <c r="E70" s="10" t="s">
        <v>71</v>
      </c>
      <c r="F70" s="19">
        <v>1</v>
      </c>
      <c r="G70" s="12">
        <v>0.31</v>
      </c>
      <c r="H70" s="12">
        <v>0</v>
      </c>
      <c r="I70" s="12">
        <v>2.5</v>
      </c>
      <c r="J70" s="14">
        <f>OR(F70&lt;&gt;0,G70&lt;&gt;0,H70&lt;&gt;0,I70&lt;&gt;0)*(F70 + (F70 = 0))*(G70 + (G70 = 0))*(H70 + (H70 = 0))*(I70 + (I70 = 0))</f>
        <v>0.78</v>
      </c>
      <c r="K70" s="11"/>
      <c r="L70" s="11"/>
      <c r="M70" s="11"/>
    </row>
    <row r="71" spans="1:13" x14ac:dyDescent="0.25">
      <c r="A71" s="11"/>
      <c r="B71" s="11"/>
      <c r="C71" s="10" t="s">
        <v>31</v>
      </c>
      <c r="D71" s="26"/>
      <c r="E71" s="10" t="s">
        <v>17</v>
      </c>
      <c r="F71" s="19">
        <v>1</v>
      </c>
      <c r="G71" s="12">
        <v>0.14000000000000001</v>
      </c>
      <c r="H71" s="12">
        <v>0</v>
      </c>
      <c r="I71" s="12">
        <v>2.5</v>
      </c>
      <c r="J71" s="14">
        <f>OR(F71&lt;&gt;0,G71&lt;&gt;0,H71&lt;&gt;0,I71&lt;&gt;0)*(F71 + (F71 = 0))*(G71 + (G71 = 0))*(H71 + (H71 = 0))*(I71 + (I71 = 0))</f>
        <v>0.35</v>
      </c>
      <c r="K71" s="11"/>
      <c r="L71" s="11"/>
      <c r="M71" s="11"/>
    </row>
    <row r="72" spans="1:13" x14ac:dyDescent="0.25">
      <c r="A72" s="11"/>
      <c r="B72" s="11"/>
      <c r="C72" s="10" t="s">
        <v>31</v>
      </c>
      <c r="D72" s="26"/>
      <c r="E72" s="10" t="s">
        <v>72</v>
      </c>
      <c r="F72" s="19">
        <v>2</v>
      </c>
      <c r="G72" s="12">
        <v>0.31</v>
      </c>
      <c r="H72" s="12">
        <v>0</v>
      </c>
      <c r="I72" s="12">
        <v>3</v>
      </c>
      <c r="J72" s="14">
        <f>OR(F72&lt;&gt;0,G72&lt;&gt;0,H72&lt;&gt;0,I72&lt;&gt;0)*(F72 + (F72 = 0))*(G72 + (G72 = 0))*(H72 + (H72 = 0))*(I72 + (I72 = 0))</f>
        <v>1.86</v>
      </c>
      <c r="K72" s="11"/>
      <c r="L72" s="11"/>
      <c r="M72" s="11"/>
    </row>
    <row r="73" spans="1:13" x14ac:dyDescent="0.25">
      <c r="A73" s="11"/>
      <c r="B73" s="11"/>
      <c r="C73" s="10" t="s">
        <v>31</v>
      </c>
      <c r="D73" s="26"/>
      <c r="E73" s="10" t="s">
        <v>17</v>
      </c>
      <c r="F73" s="19">
        <v>1</v>
      </c>
      <c r="G73" s="12">
        <v>0.36</v>
      </c>
      <c r="H73" s="12">
        <v>0</v>
      </c>
      <c r="I73" s="12">
        <v>3</v>
      </c>
      <c r="J73" s="14">
        <f>OR(F73&lt;&gt;0,G73&lt;&gt;0,H73&lt;&gt;0,I73&lt;&gt;0)*(F73 + (F73 = 0))*(G73 + (G73 = 0))*(H73 + (H73 = 0))*(I73 + (I73 = 0))</f>
        <v>1.08</v>
      </c>
      <c r="K73" s="11"/>
      <c r="L73" s="11"/>
      <c r="M73" s="11"/>
    </row>
    <row r="74" spans="1:13" x14ac:dyDescent="0.25">
      <c r="A74" s="11"/>
      <c r="B74" s="11"/>
      <c r="C74" s="10" t="s">
        <v>31</v>
      </c>
      <c r="D74" s="26"/>
      <c r="E74" s="10" t="s">
        <v>17</v>
      </c>
      <c r="F74" s="19">
        <v>10</v>
      </c>
      <c r="G74" s="12">
        <v>0.28999999999999998</v>
      </c>
      <c r="H74" s="12">
        <v>0</v>
      </c>
      <c r="I74" s="12">
        <v>3</v>
      </c>
      <c r="J74" s="14">
        <f>OR(F74&lt;&gt;0,G74&lt;&gt;0,H74&lt;&gt;0,I74&lt;&gt;0)*(F74 + (F74 = 0))*(G74 + (G74 = 0))*(H74 + (H74 = 0))*(I74 + (I74 = 0))</f>
        <v>8.6999999999999993</v>
      </c>
      <c r="K74" s="11"/>
      <c r="L74" s="11"/>
      <c r="M74" s="11"/>
    </row>
    <row r="75" spans="1:13" x14ac:dyDescent="0.25">
      <c r="A75" s="11"/>
      <c r="B75" s="11"/>
      <c r="C75" s="10" t="s">
        <v>31</v>
      </c>
      <c r="D75" s="26"/>
      <c r="E75" s="10" t="s">
        <v>17</v>
      </c>
      <c r="F75" s="19">
        <v>5</v>
      </c>
      <c r="G75" s="12">
        <v>0.34</v>
      </c>
      <c r="H75" s="12">
        <v>0</v>
      </c>
      <c r="I75" s="12">
        <v>3</v>
      </c>
      <c r="J75" s="14">
        <f>OR(F75&lt;&gt;0,G75&lt;&gt;0,H75&lt;&gt;0,I75&lt;&gt;0)*(F75 + (F75 = 0))*(G75 + (G75 = 0))*(H75 + (H75 = 0))*(I75 + (I75 = 0))</f>
        <v>5.0999999999999996</v>
      </c>
      <c r="K75" s="11"/>
      <c r="L75" s="11"/>
      <c r="M75" s="11"/>
    </row>
    <row r="76" spans="1:13" x14ac:dyDescent="0.25">
      <c r="A76" s="11"/>
      <c r="B76" s="11"/>
      <c r="C76" s="10" t="s">
        <v>31</v>
      </c>
      <c r="D76" s="26"/>
      <c r="E76" s="10" t="s">
        <v>73</v>
      </c>
      <c r="F76" s="19">
        <v>2</v>
      </c>
      <c r="G76" s="12">
        <v>0.5</v>
      </c>
      <c r="H76" s="12">
        <v>0</v>
      </c>
      <c r="I76" s="12">
        <v>3</v>
      </c>
      <c r="J76" s="14">
        <f>OR(F76&lt;&gt;0,G76&lt;&gt;0,H76&lt;&gt;0,I76&lt;&gt;0)*(F76 + (F76 = 0))*(G76 + (G76 = 0))*(H76 + (H76 = 0))*(I76 + (I76 = 0))</f>
        <v>3</v>
      </c>
      <c r="K76" s="11"/>
      <c r="L76" s="11"/>
      <c r="M76" s="11"/>
    </row>
    <row r="77" spans="1:13" x14ac:dyDescent="0.25">
      <c r="A77" s="11"/>
      <c r="B77" s="11"/>
      <c r="C77" s="10" t="s">
        <v>31</v>
      </c>
      <c r="D77" s="26"/>
      <c r="E77" s="10" t="s">
        <v>17</v>
      </c>
      <c r="F77" s="19">
        <v>2</v>
      </c>
      <c r="G77" s="12">
        <v>0.55000000000000004</v>
      </c>
      <c r="H77" s="12">
        <v>0</v>
      </c>
      <c r="I77" s="12">
        <v>3</v>
      </c>
      <c r="J77" s="14">
        <f>OR(F77&lt;&gt;0,G77&lt;&gt;0,H77&lt;&gt;0,I77&lt;&gt;0)*(F77 + (F77 = 0))*(G77 + (G77 = 0))*(H77 + (H77 = 0))*(I77 + (I77 = 0))</f>
        <v>3.3</v>
      </c>
      <c r="K77" s="11"/>
      <c r="L77" s="11"/>
      <c r="M77" s="11"/>
    </row>
    <row r="78" spans="1:13" x14ac:dyDescent="0.25">
      <c r="A78" s="11"/>
      <c r="B78" s="11"/>
      <c r="C78" s="10" t="s">
        <v>31</v>
      </c>
      <c r="D78" s="26"/>
      <c r="E78" s="10" t="s">
        <v>74</v>
      </c>
      <c r="F78" s="19">
        <v>7</v>
      </c>
      <c r="G78" s="12">
        <v>0.17</v>
      </c>
      <c r="H78" s="12">
        <v>0</v>
      </c>
      <c r="I78" s="12">
        <v>3</v>
      </c>
      <c r="J78" s="14">
        <f>OR(F78&lt;&gt;0,G78&lt;&gt;0,H78&lt;&gt;0,I78&lt;&gt;0)*(F78 + (F78 = 0))*(G78 + (G78 = 0))*(H78 + (H78 = 0))*(I78 + (I78 = 0))</f>
        <v>3.57</v>
      </c>
      <c r="K78" s="11"/>
      <c r="L78" s="11"/>
      <c r="M78" s="11"/>
    </row>
    <row r="79" spans="1:13" x14ac:dyDescent="0.25">
      <c r="A79" s="11"/>
      <c r="B79" s="11"/>
      <c r="C79" s="10" t="s">
        <v>31</v>
      </c>
      <c r="D79" s="26"/>
      <c r="E79" s="10" t="s">
        <v>17</v>
      </c>
      <c r="F79" s="19">
        <v>1</v>
      </c>
      <c r="G79" s="12">
        <v>0.85</v>
      </c>
      <c r="H79" s="12">
        <v>0</v>
      </c>
      <c r="I79" s="12">
        <v>3</v>
      </c>
      <c r="J79" s="14">
        <f>OR(F79&lt;&gt;0,G79&lt;&gt;0,H79&lt;&gt;0,I79&lt;&gt;0)*(F79 + (F79 = 0))*(G79 + (G79 = 0))*(H79 + (H79 = 0))*(I79 + (I79 = 0))</f>
        <v>2.5499999999999998</v>
      </c>
      <c r="K79" s="11"/>
      <c r="L79" s="11"/>
      <c r="M79" s="11"/>
    </row>
    <row r="80" spans="1:13" x14ac:dyDescent="0.25">
      <c r="A80" s="11"/>
      <c r="B80" s="11"/>
      <c r="C80" s="10" t="s">
        <v>31</v>
      </c>
      <c r="D80" s="26"/>
      <c r="E80" s="10" t="s">
        <v>17</v>
      </c>
      <c r="F80" s="19">
        <v>1</v>
      </c>
      <c r="G80" s="12">
        <v>0.22</v>
      </c>
      <c r="H80" s="12">
        <v>0</v>
      </c>
      <c r="I80" s="12">
        <v>3</v>
      </c>
      <c r="J80" s="14">
        <f>OR(F80&lt;&gt;0,G80&lt;&gt;0,H80&lt;&gt;0,I80&lt;&gt;0)*(F80 + (F80 = 0))*(G80 + (G80 = 0))*(H80 + (H80 = 0))*(I80 + (I80 = 0))</f>
        <v>0.66</v>
      </c>
      <c r="K80" s="11"/>
      <c r="L80" s="11"/>
      <c r="M80" s="11"/>
    </row>
    <row r="81" spans="1:13" x14ac:dyDescent="0.25">
      <c r="A81" s="11"/>
      <c r="B81" s="11"/>
      <c r="C81" s="10" t="s">
        <v>31</v>
      </c>
      <c r="D81" s="26"/>
      <c r="E81" s="10" t="s">
        <v>75</v>
      </c>
      <c r="F81" s="19">
        <v>1</v>
      </c>
      <c r="G81" s="12">
        <v>0.24</v>
      </c>
      <c r="H81" s="12">
        <v>0</v>
      </c>
      <c r="I81" s="12">
        <v>2.8</v>
      </c>
      <c r="J81" s="14">
        <f>OR(F81&lt;&gt;0,G81&lt;&gt;0,H81&lt;&gt;0,I81&lt;&gt;0)*(F81 + (F81 = 0))*(G81 + (G81 = 0))*(H81 + (H81 = 0))*(I81 + (I81 = 0))</f>
        <v>0.67</v>
      </c>
      <c r="K81" s="11"/>
      <c r="L81" s="11"/>
      <c r="M81" s="11"/>
    </row>
    <row r="82" spans="1:13" x14ac:dyDescent="0.25">
      <c r="A82" s="11"/>
      <c r="B82" s="11"/>
      <c r="C82" s="10" t="s">
        <v>31</v>
      </c>
      <c r="D82" s="26"/>
      <c r="E82" s="10" t="s">
        <v>76</v>
      </c>
      <c r="F82" s="19">
        <v>1</v>
      </c>
      <c r="G82" s="12">
        <v>0.25</v>
      </c>
      <c r="H82" s="12">
        <v>0</v>
      </c>
      <c r="I82" s="12">
        <v>2.8</v>
      </c>
      <c r="J82" s="14">
        <f>OR(F82&lt;&gt;0,G82&lt;&gt;0,H82&lt;&gt;0,I82&lt;&gt;0)*(F82 + (F82 = 0))*(G82 + (G82 = 0))*(H82 + (H82 = 0))*(I82 + (I82 = 0))</f>
        <v>0.7</v>
      </c>
      <c r="K82" s="11"/>
      <c r="L82" s="11"/>
      <c r="M82" s="11"/>
    </row>
    <row r="83" spans="1:13" x14ac:dyDescent="0.25">
      <c r="A83" s="11"/>
      <c r="B83" s="11"/>
      <c r="C83" s="10" t="s">
        <v>31</v>
      </c>
      <c r="D83" s="26"/>
      <c r="E83" s="10" t="s">
        <v>17</v>
      </c>
      <c r="F83" s="19">
        <v>1</v>
      </c>
      <c r="G83" s="12">
        <v>0.28999999999999998</v>
      </c>
      <c r="H83" s="12">
        <v>0</v>
      </c>
      <c r="I83" s="12">
        <v>2.8</v>
      </c>
      <c r="J83" s="14">
        <f>OR(F83&lt;&gt;0,G83&lt;&gt;0,H83&lt;&gt;0,I83&lt;&gt;0)*(F83 + (F83 = 0))*(G83 + (G83 = 0))*(H83 + (H83 = 0))*(I83 + (I83 = 0))</f>
        <v>0.81</v>
      </c>
      <c r="K83" s="11"/>
      <c r="L83" s="11"/>
      <c r="M83" s="11"/>
    </row>
    <row r="84" spans="1:13" x14ac:dyDescent="0.25">
      <c r="A84" s="11"/>
      <c r="B84" s="11"/>
      <c r="C84" s="10" t="s">
        <v>31</v>
      </c>
      <c r="D84" s="26"/>
      <c r="E84" s="10" t="s">
        <v>17</v>
      </c>
      <c r="F84" s="19">
        <v>2</v>
      </c>
      <c r="G84" s="12">
        <v>0.31</v>
      </c>
      <c r="H84" s="12">
        <v>0</v>
      </c>
      <c r="I84" s="12">
        <v>2.8</v>
      </c>
      <c r="J84" s="14">
        <f>OR(F84&lt;&gt;0,G84&lt;&gt;0,H84&lt;&gt;0,I84&lt;&gt;0)*(F84 + (F84 = 0))*(G84 + (G84 = 0))*(H84 + (H84 = 0))*(I84 + (I84 = 0))</f>
        <v>1.74</v>
      </c>
      <c r="K84" s="11"/>
      <c r="L84" s="11"/>
      <c r="M84" s="11"/>
    </row>
    <row r="85" spans="1:13" x14ac:dyDescent="0.25">
      <c r="A85" s="11"/>
      <c r="B85" s="11"/>
      <c r="C85" s="10" t="s">
        <v>31</v>
      </c>
      <c r="D85" s="26"/>
      <c r="E85" s="10" t="s">
        <v>77</v>
      </c>
      <c r="F85" s="19">
        <v>2</v>
      </c>
      <c r="G85" s="12">
        <v>0.31</v>
      </c>
      <c r="H85" s="12">
        <v>0</v>
      </c>
      <c r="I85" s="12">
        <v>3</v>
      </c>
      <c r="J85" s="14">
        <f>OR(F85&lt;&gt;0,G85&lt;&gt;0,H85&lt;&gt;0,I85&lt;&gt;0)*(F85 + (F85 = 0))*(G85 + (G85 = 0))*(H85 + (H85 = 0))*(I85 + (I85 = 0))</f>
        <v>1.86</v>
      </c>
      <c r="K85" s="11"/>
      <c r="L85" s="11"/>
      <c r="M85" s="11"/>
    </row>
    <row r="86" spans="1:13" x14ac:dyDescent="0.25">
      <c r="A86" s="11"/>
      <c r="B86" s="11"/>
      <c r="C86" s="10" t="s">
        <v>31</v>
      </c>
      <c r="D86" s="26"/>
      <c r="E86" s="10" t="s">
        <v>17</v>
      </c>
      <c r="F86" s="19">
        <v>1</v>
      </c>
      <c r="G86" s="12">
        <v>0.36</v>
      </c>
      <c r="H86" s="12">
        <v>0</v>
      </c>
      <c r="I86" s="12">
        <v>3</v>
      </c>
      <c r="J86" s="14">
        <f>OR(F86&lt;&gt;0,G86&lt;&gt;0,H86&lt;&gt;0,I86&lt;&gt;0)*(F86 + (F86 = 0))*(G86 + (G86 = 0))*(H86 + (H86 = 0))*(I86 + (I86 = 0))</f>
        <v>1.08</v>
      </c>
      <c r="K86" s="11"/>
      <c r="L86" s="11"/>
      <c r="M86" s="11"/>
    </row>
    <row r="87" spans="1:13" x14ac:dyDescent="0.25">
      <c r="A87" s="11"/>
      <c r="B87" s="11"/>
      <c r="C87" s="10" t="s">
        <v>31</v>
      </c>
      <c r="D87" s="26"/>
      <c r="E87" s="10" t="s">
        <v>17</v>
      </c>
      <c r="F87" s="19">
        <v>1</v>
      </c>
      <c r="G87" s="12">
        <v>5</v>
      </c>
      <c r="H87" s="12">
        <v>0</v>
      </c>
      <c r="I87" s="12">
        <v>0</v>
      </c>
      <c r="J87" s="14">
        <f>OR(F87&lt;&gt;0,G87&lt;&gt;0,H87&lt;&gt;0,I87&lt;&gt;0)*(F87 + (F87 = 0))*(G87 + (G87 = 0))*(H87 + (H87 = 0))*(I87 + (I87 = 0))</f>
        <v>5</v>
      </c>
      <c r="K87" s="11"/>
      <c r="L87" s="11"/>
      <c r="M87" s="11"/>
    </row>
    <row r="88" spans="1:13" x14ac:dyDescent="0.25">
      <c r="A88" s="11"/>
      <c r="B88" s="11"/>
      <c r="C88" s="11"/>
      <c r="D88" s="26"/>
      <c r="E88" s="11"/>
      <c r="F88" s="11"/>
      <c r="G88" s="11"/>
      <c r="H88" s="11"/>
      <c r="I88" s="11"/>
      <c r="J88" s="15" t="s">
        <v>78</v>
      </c>
      <c r="K88" s="17">
        <f>SUM(J70:J87)</f>
        <v>42.81</v>
      </c>
      <c r="L88" s="12">
        <v>42.64</v>
      </c>
      <c r="M88" s="17">
        <f>ROUND(K88*L88,2)</f>
        <v>1825.42</v>
      </c>
    </row>
    <row r="89" spans="1:13" ht="0.95" customHeight="1" x14ac:dyDescent="0.25">
      <c r="A89" s="18"/>
      <c r="B89" s="18"/>
      <c r="C89" s="18"/>
      <c r="D89" s="27"/>
      <c r="E89" s="18"/>
      <c r="F89" s="18"/>
      <c r="G89" s="18"/>
      <c r="H89" s="18"/>
      <c r="I89" s="18"/>
      <c r="J89" s="18"/>
      <c r="K89" s="18"/>
      <c r="L89" s="18"/>
      <c r="M89" s="18"/>
    </row>
    <row r="90" spans="1:13" ht="33.75" x14ac:dyDescent="0.25">
      <c r="A90" s="9" t="s">
        <v>79</v>
      </c>
      <c r="B90" s="10" t="s">
        <v>20</v>
      </c>
      <c r="C90" s="10" t="s">
        <v>28</v>
      </c>
      <c r="D90" s="20" t="s">
        <v>80</v>
      </c>
      <c r="E90" s="11"/>
      <c r="F90" s="11"/>
      <c r="G90" s="11"/>
      <c r="H90" s="11"/>
      <c r="I90" s="11"/>
      <c r="J90" s="11"/>
      <c r="K90" s="14">
        <f>K97</f>
        <v>60.08</v>
      </c>
      <c r="L90" s="14">
        <f>L97</f>
        <v>26.4</v>
      </c>
      <c r="M90" s="14">
        <f>M97</f>
        <v>1586.11</v>
      </c>
    </row>
    <row r="91" spans="1:13" ht="101.25" x14ac:dyDescent="0.25">
      <c r="A91" s="11"/>
      <c r="B91" s="11"/>
      <c r="C91" s="11"/>
      <c r="D91" s="20" t="s">
        <v>81</v>
      </c>
      <c r="E91" s="11"/>
      <c r="F91" s="11"/>
      <c r="G91" s="11"/>
      <c r="H91" s="11"/>
      <c r="I91" s="11"/>
      <c r="J91" s="11"/>
      <c r="K91" s="11"/>
      <c r="L91" s="11"/>
      <c r="M91" s="11"/>
    </row>
    <row r="92" spans="1:13" x14ac:dyDescent="0.25">
      <c r="A92" s="11"/>
      <c r="B92" s="11"/>
      <c r="C92" s="10" t="s">
        <v>31</v>
      </c>
      <c r="D92" s="26"/>
      <c r="E92" s="10" t="s">
        <v>82</v>
      </c>
      <c r="F92" s="19">
        <v>1</v>
      </c>
      <c r="G92" s="12">
        <v>2.87</v>
      </c>
      <c r="H92" s="12">
        <v>0</v>
      </c>
      <c r="I92" s="12">
        <v>3</v>
      </c>
      <c r="J92" s="14">
        <f>OR(F92&lt;&gt;0,G92&lt;&gt;0,H92&lt;&gt;0,I92&lt;&gt;0)*(F92 + (F92 = 0))*(G92 + (G92 = 0))*(H92 + (H92 = 0))*(I92 + (I92 = 0))</f>
        <v>8.61</v>
      </c>
      <c r="K92" s="11"/>
      <c r="L92" s="11"/>
      <c r="M92" s="11"/>
    </row>
    <row r="93" spans="1:13" x14ac:dyDescent="0.25">
      <c r="A93" s="11"/>
      <c r="B93" s="11"/>
      <c r="C93" s="10" t="s">
        <v>31</v>
      </c>
      <c r="D93" s="26"/>
      <c r="E93" s="10" t="s">
        <v>83</v>
      </c>
      <c r="F93" s="19">
        <v>1</v>
      </c>
      <c r="G93" s="12">
        <v>6.87</v>
      </c>
      <c r="H93" s="12">
        <v>0</v>
      </c>
      <c r="I93" s="12">
        <v>2.8</v>
      </c>
      <c r="J93" s="14">
        <f>OR(F93&lt;&gt;0,G93&lt;&gt;0,H93&lt;&gt;0,I93&lt;&gt;0)*(F93 + (F93 = 0))*(G93 + (G93 = 0))*(H93 + (H93 = 0))*(I93 + (I93 = 0))</f>
        <v>19.239999999999998</v>
      </c>
      <c r="K93" s="11"/>
      <c r="L93" s="11"/>
      <c r="M93" s="11"/>
    </row>
    <row r="94" spans="1:13" x14ac:dyDescent="0.25">
      <c r="A94" s="11"/>
      <c r="B94" s="11"/>
      <c r="C94" s="10" t="s">
        <v>31</v>
      </c>
      <c r="D94" s="26"/>
      <c r="E94" s="10" t="s">
        <v>84</v>
      </c>
      <c r="F94" s="19">
        <v>1</v>
      </c>
      <c r="G94" s="12">
        <v>2.33</v>
      </c>
      <c r="H94" s="12">
        <v>0</v>
      </c>
      <c r="I94" s="12">
        <v>3</v>
      </c>
      <c r="J94" s="14">
        <f>OR(F94&lt;&gt;0,G94&lt;&gt;0,H94&lt;&gt;0,I94&lt;&gt;0)*(F94 + (F94 = 0))*(G94 + (G94 = 0))*(H94 + (H94 = 0))*(I94 + (I94 = 0))</f>
        <v>6.99</v>
      </c>
      <c r="K94" s="11"/>
      <c r="L94" s="11"/>
      <c r="M94" s="11"/>
    </row>
    <row r="95" spans="1:13" x14ac:dyDescent="0.25">
      <c r="A95" s="11"/>
      <c r="B95" s="11"/>
      <c r="C95" s="10" t="s">
        <v>31</v>
      </c>
      <c r="D95" s="26"/>
      <c r="E95" s="10" t="s">
        <v>85</v>
      </c>
      <c r="F95" s="19">
        <v>1</v>
      </c>
      <c r="G95" s="12">
        <v>1.87</v>
      </c>
      <c r="H95" s="12">
        <v>0</v>
      </c>
      <c r="I95" s="12">
        <v>2.8</v>
      </c>
      <c r="J95" s="14">
        <f>OR(F95&lt;&gt;0,G95&lt;&gt;0,H95&lt;&gt;0,I95&lt;&gt;0)*(F95 + (F95 = 0))*(G95 + (G95 = 0))*(H95 + (H95 = 0))*(I95 + (I95 = 0))</f>
        <v>5.24</v>
      </c>
      <c r="K95" s="11"/>
      <c r="L95" s="11"/>
      <c r="M95" s="11"/>
    </row>
    <row r="96" spans="1:13" x14ac:dyDescent="0.25">
      <c r="A96" s="11"/>
      <c r="B96" s="11"/>
      <c r="C96" s="10" t="s">
        <v>31</v>
      </c>
      <c r="D96" s="26"/>
      <c r="E96" s="10" t="s">
        <v>17</v>
      </c>
      <c r="F96" s="19">
        <v>1</v>
      </c>
      <c r="G96" s="12">
        <v>20</v>
      </c>
      <c r="H96" s="12">
        <v>0</v>
      </c>
      <c r="I96" s="12">
        <v>0</v>
      </c>
      <c r="J96" s="14">
        <f>OR(F96&lt;&gt;0,G96&lt;&gt;0,H96&lt;&gt;0,I96&lt;&gt;0)*(F96 + (F96 = 0))*(G96 + (G96 = 0))*(H96 + (H96 = 0))*(I96 + (I96 = 0))</f>
        <v>20</v>
      </c>
      <c r="K96" s="11"/>
      <c r="L96" s="11"/>
      <c r="M96" s="11"/>
    </row>
    <row r="97" spans="1:13" x14ac:dyDescent="0.25">
      <c r="A97" s="11"/>
      <c r="B97" s="11"/>
      <c r="C97" s="11"/>
      <c r="D97" s="26"/>
      <c r="E97" s="11"/>
      <c r="F97" s="11"/>
      <c r="G97" s="11"/>
      <c r="H97" s="11"/>
      <c r="I97" s="11"/>
      <c r="J97" s="15" t="s">
        <v>86</v>
      </c>
      <c r="K97" s="17">
        <f>SUM(J92:J96)</f>
        <v>60.08</v>
      </c>
      <c r="L97" s="12">
        <v>26.4</v>
      </c>
      <c r="M97" s="17">
        <f>ROUND(K97*L97,2)</f>
        <v>1586.11</v>
      </c>
    </row>
    <row r="98" spans="1:13" ht="0.95" customHeight="1" x14ac:dyDescent="0.25">
      <c r="A98" s="18"/>
      <c r="B98" s="18"/>
      <c r="C98" s="18"/>
      <c r="D98" s="27"/>
      <c r="E98" s="18"/>
      <c r="F98" s="18"/>
      <c r="G98" s="18"/>
      <c r="H98" s="18"/>
      <c r="I98" s="18"/>
      <c r="J98" s="18"/>
      <c r="K98" s="18"/>
      <c r="L98" s="18"/>
      <c r="M98" s="18"/>
    </row>
    <row r="99" spans="1:13" x14ac:dyDescent="0.25">
      <c r="A99" s="9" t="s">
        <v>87</v>
      </c>
      <c r="B99" s="10" t="s">
        <v>20</v>
      </c>
      <c r="C99" s="10" t="s">
        <v>4</v>
      </c>
      <c r="D99" s="20" t="s">
        <v>88</v>
      </c>
      <c r="E99" s="11"/>
      <c r="F99" s="11"/>
      <c r="G99" s="11"/>
      <c r="H99" s="11"/>
      <c r="I99" s="11"/>
      <c r="J99" s="11"/>
      <c r="K99" s="14">
        <f>K104</f>
        <v>3</v>
      </c>
      <c r="L99" s="14">
        <f>L104</f>
        <v>96</v>
      </c>
      <c r="M99" s="14">
        <f>M104</f>
        <v>288</v>
      </c>
    </row>
    <row r="100" spans="1:13" ht="56.25" x14ac:dyDescent="0.25">
      <c r="A100" s="11"/>
      <c r="B100" s="11"/>
      <c r="C100" s="11"/>
      <c r="D100" s="20" t="s">
        <v>89</v>
      </c>
      <c r="E100" s="11"/>
      <c r="F100" s="11"/>
      <c r="G100" s="11"/>
      <c r="H100" s="11"/>
      <c r="I100" s="11"/>
      <c r="J100" s="11"/>
      <c r="K100" s="11"/>
      <c r="L100" s="11"/>
      <c r="M100" s="11"/>
    </row>
    <row r="101" spans="1:13" x14ac:dyDescent="0.25">
      <c r="A101" s="11"/>
      <c r="B101" s="11"/>
      <c r="C101" s="10" t="s">
        <v>31</v>
      </c>
      <c r="D101" s="26"/>
      <c r="E101" s="10" t="s">
        <v>90</v>
      </c>
      <c r="F101" s="19">
        <v>1</v>
      </c>
      <c r="G101" s="12">
        <v>0</v>
      </c>
      <c r="H101" s="12">
        <v>0</v>
      </c>
      <c r="I101" s="12">
        <v>0</v>
      </c>
      <c r="J101" s="14">
        <f>OR(F101&lt;&gt;0,G101&lt;&gt;0,H101&lt;&gt;0,I101&lt;&gt;0)*(F101 + (F101 = 0))*(G101 + (G101 = 0))*(H101 + (H101 = 0))*(I101 + (I101 = 0))</f>
        <v>1</v>
      </c>
      <c r="K101" s="11"/>
      <c r="L101" s="11"/>
      <c r="M101" s="11"/>
    </row>
    <row r="102" spans="1:13" x14ac:dyDescent="0.25">
      <c r="A102" s="11"/>
      <c r="B102" s="11"/>
      <c r="C102" s="10" t="s">
        <v>31</v>
      </c>
      <c r="D102" s="26"/>
      <c r="E102" s="10" t="s">
        <v>91</v>
      </c>
      <c r="F102" s="19">
        <v>1</v>
      </c>
      <c r="G102" s="12">
        <v>0</v>
      </c>
      <c r="H102" s="12">
        <v>0</v>
      </c>
      <c r="I102" s="12">
        <v>0</v>
      </c>
      <c r="J102" s="14">
        <f>OR(F102&lt;&gt;0,G102&lt;&gt;0,H102&lt;&gt;0,I102&lt;&gt;0)*(F102 + (F102 = 0))*(G102 + (G102 = 0))*(H102 + (H102 = 0))*(I102 + (I102 = 0))</f>
        <v>1</v>
      </c>
      <c r="K102" s="11"/>
      <c r="L102" s="11"/>
      <c r="M102" s="11"/>
    </row>
    <row r="103" spans="1:13" x14ac:dyDescent="0.25">
      <c r="A103" s="11"/>
      <c r="B103" s="11"/>
      <c r="C103" s="10" t="s">
        <v>31</v>
      </c>
      <c r="D103" s="26"/>
      <c r="E103" s="10" t="s">
        <v>92</v>
      </c>
      <c r="F103" s="19">
        <v>1</v>
      </c>
      <c r="G103" s="12">
        <v>0</v>
      </c>
      <c r="H103" s="12">
        <v>0</v>
      </c>
      <c r="I103" s="12">
        <v>0</v>
      </c>
      <c r="J103" s="14">
        <f>OR(F103&lt;&gt;0,G103&lt;&gt;0,H103&lt;&gt;0,I103&lt;&gt;0)*(F103 + (F103 = 0))*(G103 + (G103 = 0))*(H103 + (H103 = 0))*(I103 + (I103 = 0))</f>
        <v>1</v>
      </c>
      <c r="K103" s="11"/>
      <c r="L103" s="11"/>
      <c r="M103" s="11"/>
    </row>
    <row r="104" spans="1:13" x14ac:dyDescent="0.25">
      <c r="A104" s="11"/>
      <c r="B104" s="11"/>
      <c r="C104" s="11"/>
      <c r="D104" s="26"/>
      <c r="E104" s="11"/>
      <c r="F104" s="11"/>
      <c r="G104" s="11"/>
      <c r="H104" s="11"/>
      <c r="I104" s="11"/>
      <c r="J104" s="15" t="s">
        <v>93</v>
      </c>
      <c r="K104" s="17">
        <f>SUM(J101:J103)</f>
        <v>3</v>
      </c>
      <c r="L104" s="12">
        <v>96</v>
      </c>
      <c r="M104" s="17">
        <f>ROUND(K104*L104,2)</f>
        <v>288</v>
      </c>
    </row>
    <row r="105" spans="1:13" ht="0.95" customHeight="1" x14ac:dyDescent="0.25">
      <c r="A105" s="18"/>
      <c r="B105" s="18"/>
      <c r="C105" s="18"/>
      <c r="D105" s="27"/>
      <c r="E105" s="18"/>
      <c r="F105" s="18"/>
      <c r="G105" s="18"/>
      <c r="H105" s="18"/>
      <c r="I105" s="18"/>
      <c r="J105" s="18"/>
      <c r="K105" s="18"/>
      <c r="L105" s="18"/>
      <c r="M105" s="18"/>
    </row>
    <row r="106" spans="1:13" ht="22.5" x14ac:dyDescent="0.25">
      <c r="A106" s="9" t="s">
        <v>94</v>
      </c>
      <c r="B106" s="10" t="s">
        <v>20</v>
      </c>
      <c r="C106" s="10" t="s">
        <v>95</v>
      </c>
      <c r="D106" s="20" t="s">
        <v>96</v>
      </c>
      <c r="E106" s="11"/>
      <c r="F106" s="11"/>
      <c r="G106" s="11"/>
      <c r="H106" s="11"/>
      <c r="I106" s="11"/>
      <c r="J106" s="11"/>
      <c r="K106" s="12">
        <v>1</v>
      </c>
      <c r="L106" s="12">
        <v>300</v>
      </c>
      <c r="M106" s="14">
        <f>ROUND(K106*L106,2)</f>
        <v>300</v>
      </c>
    </row>
    <row r="107" spans="1:13" ht="56.25" x14ac:dyDescent="0.25">
      <c r="A107" s="11"/>
      <c r="B107" s="11"/>
      <c r="C107" s="11"/>
      <c r="D107" s="20" t="s">
        <v>97</v>
      </c>
      <c r="E107" s="11"/>
      <c r="F107" s="11"/>
      <c r="G107" s="11"/>
      <c r="H107" s="11"/>
      <c r="I107" s="11"/>
      <c r="J107" s="11"/>
      <c r="K107" s="11"/>
      <c r="L107" s="11"/>
      <c r="M107" s="11"/>
    </row>
    <row r="108" spans="1:13" x14ac:dyDescent="0.25">
      <c r="A108" s="11"/>
      <c r="B108" s="11"/>
      <c r="C108" s="11"/>
      <c r="D108" s="26"/>
      <c r="E108" s="11"/>
      <c r="F108" s="11"/>
      <c r="G108" s="11"/>
      <c r="H108" s="11"/>
      <c r="I108" s="11"/>
      <c r="J108" s="15" t="s">
        <v>98</v>
      </c>
      <c r="K108" s="16">
        <v>1</v>
      </c>
      <c r="L108" s="17">
        <f>M23+M28+M36+M50+M68+M90+M99+M106</f>
        <v>32077.21</v>
      </c>
      <c r="M108" s="17">
        <f>ROUND(K108*L108,2)</f>
        <v>32077.21</v>
      </c>
    </row>
    <row r="109" spans="1:13" ht="0.95" customHeight="1" x14ac:dyDescent="0.25">
      <c r="A109" s="18"/>
      <c r="B109" s="18"/>
      <c r="C109" s="18"/>
      <c r="D109" s="27"/>
      <c r="E109" s="18"/>
      <c r="F109" s="18"/>
      <c r="G109" s="18"/>
      <c r="H109" s="18"/>
      <c r="I109" s="18"/>
      <c r="J109" s="18"/>
      <c r="K109" s="18"/>
      <c r="L109" s="18"/>
      <c r="M109" s="18"/>
    </row>
    <row r="110" spans="1:13" x14ac:dyDescent="0.25">
      <c r="A110" s="5" t="s">
        <v>99</v>
      </c>
      <c r="B110" s="5" t="s">
        <v>16</v>
      </c>
      <c r="C110" s="5" t="s">
        <v>17</v>
      </c>
      <c r="D110" s="25" t="s">
        <v>100</v>
      </c>
      <c r="E110" s="6"/>
      <c r="F110" s="6"/>
      <c r="G110" s="6"/>
      <c r="H110" s="6"/>
      <c r="I110" s="6"/>
      <c r="J110" s="6"/>
      <c r="K110" s="7">
        <f>K165</f>
        <v>1</v>
      </c>
      <c r="L110" s="8">
        <f>L165</f>
        <v>52418.26</v>
      </c>
      <c r="M110" s="8">
        <f>M165</f>
        <v>52418.26</v>
      </c>
    </row>
    <row r="111" spans="1:13" ht="33.75" x14ac:dyDescent="0.25">
      <c r="A111" s="9" t="s">
        <v>101</v>
      </c>
      <c r="B111" s="10" t="s">
        <v>20</v>
      </c>
      <c r="C111" s="10" t="s">
        <v>28</v>
      </c>
      <c r="D111" s="20" t="s">
        <v>102</v>
      </c>
      <c r="E111" s="11"/>
      <c r="F111" s="11"/>
      <c r="G111" s="11"/>
      <c r="H111" s="11"/>
      <c r="I111" s="11"/>
      <c r="J111" s="11"/>
      <c r="K111" s="14">
        <f>K122</f>
        <v>445.97</v>
      </c>
      <c r="L111" s="14">
        <f>L122</f>
        <v>76.150000000000006</v>
      </c>
      <c r="M111" s="14">
        <f>M122</f>
        <v>33960.620000000003</v>
      </c>
    </row>
    <row r="112" spans="1:13" ht="146.25" x14ac:dyDescent="0.25">
      <c r="A112" s="11"/>
      <c r="B112" s="11"/>
      <c r="C112" s="11"/>
      <c r="D112" s="20" t="s">
        <v>103</v>
      </c>
      <c r="E112" s="11"/>
      <c r="F112" s="11"/>
      <c r="G112" s="11"/>
      <c r="H112" s="11"/>
      <c r="I112" s="11"/>
      <c r="J112" s="11"/>
      <c r="K112" s="11"/>
      <c r="L112" s="11"/>
      <c r="M112" s="11"/>
    </row>
    <row r="113" spans="1:13" x14ac:dyDescent="0.25">
      <c r="A113" s="11"/>
      <c r="B113" s="11"/>
      <c r="C113" s="10" t="s">
        <v>31</v>
      </c>
      <c r="D113" s="26"/>
      <c r="E113" s="10" t="s">
        <v>104</v>
      </c>
      <c r="F113" s="19">
        <v>1</v>
      </c>
      <c r="G113" s="12">
        <v>323.89</v>
      </c>
      <c r="H113" s="12">
        <v>0</v>
      </c>
      <c r="I113" s="12">
        <v>0</v>
      </c>
      <c r="J113" s="14">
        <f>OR(F113&lt;&gt;0,G113&lt;&gt;0,H113&lt;&gt;0,I113&lt;&gt;0)*(F113 + (F113 = 0))*(G113 + (G113 = 0))*(H113 + (H113 = 0))*(I113 + (I113 = 0))</f>
        <v>323.89</v>
      </c>
      <c r="K113" s="11"/>
      <c r="L113" s="11"/>
      <c r="M113" s="11"/>
    </row>
    <row r="114" spans="1:13" x14ac:dyDescent="0.25">
      <c r="A114" s="11"/>
      <c r="B114" s="11"/>
      <c r="C114" s="10" t="s">
        <v>31</v>
      </c>
      <c r="D114" s="26"/>
      <c r="E114" s="10" t="s">
        <v>105</v>
      </c>
      <c r="F114" s="19">
        <v>1</v>
      </c>
      <c r="G114" s="12">
        <v>6.11</v>
      </c>
      <c r="H114" s="12">
        <v>0</v>
      </c>
      <c r="I114" s="12">
        <v>0</v>
      </c>
      <c r="J114" s="14">
        <f>OR(F114&lt;&gt;0,G114&lt;&gt;0,H114&lt;&gt;0,I114&lt;&gt;0)*(F114 + (F114 = 0))*(G114 + (G114 = 0))*(H114 + (H114 = 0))*(I114 + (I114 = 0))</f>
        <v>6.11</v>
      </c>
      <c r="K114" s="11"/>
      <c r="L114" s="11"/>
      <c r="M114" s="11"/>
    </row>
    <row r="115" spans="1:13" x14ac:dyDescent="0.25">
      <c r="A115" s="11"/>
      <c r="B115" s="11"/>
      <c r="C115" s="10" t="s">
        <v>31</v>
      </c>
      <c r="D115" s="26"/>
      <c r="E115" s="10" t="s">
        <v>106</v>
      </c>
      <c r="F115" s="19">
        <v>1</v>
      </c>
      <c r="G115" s="12">
        <v>5.58</v>
      </c>
      <c r="H115" s="12">
        <v>0</v>
      </c>
      <c r="I115" s="12">
        <v>0</v>
      </c>
      <c r="J115" s="14">
        <f>OR(F115&lt;&gt;0,G115&lt;&gt;0,H115&lt;&gt;0,I115&lt;&gt;0)*(F115 + (F115 = 0))*(G115 + (G115 = 0))*(H115 + (H115 = 0))*(I115 + (I115 = 0))</f>
        <v>5.58</v>
      </c>
      <c r="K115" s="11"/>
      <c r="L115" s="11"/>
      <c r="M115" s="11"/>
    </row>
    <row r="116" spans="1:13" x14ac:dyDescent="0.25">
      <c r="A116" s="11"/>
      <c r="B116" s="11"/>
      <c r="C116" s="10" t="s">
        <v>31</v>
      </c>
      <c r="D116" s="26"/>
      <c r="E116" s="10" t="s">
        <v>107</v>
      </c>
      <c r="F116" s="19">
        <v>1</v>
      </c>
      <c r="G116" s="12">
        <v>48.47</v>
      </c>
      <c r="H116" s="12">
        <v>0</v>
      </c>
      <c r="I116" s="12">
        <v>0</v>
      </c>
      <c r="J116" s="14">
        <f>OR(F116&lt;&gt;0,G116&lt;&gt;0,H116&lt;&gt;0,I116&lt;&gt;0)*(F116 + (F116 = 0))*(G116 + (G116 = 0))*(H116 + (H116 = 0))*(I116 + (I116 = 0))</f>
        <v>48.47</v>
      </c>
      <c r="K116" s="11"/>
      <c r="L116" s="11"/>
      <c r="M116" s="11"/>
    </row>
    <row r="117" spans="1:13" x14ac:dyDescent="0.25">
      <c r="A117" s="11"/>
      <c r="B117" s="11"/>
      <c r="C117" s="10" t="s">
        <v>31</v>
      </c>
      <c r="D117" s="26"/>
      <c r="E117" s="10" t="s">
        <v>108</v>
      </c>
      <c r="F117" s="19">
        <v>1</v>
      </c>
      <c r="G117" s="12">
        <v>10</v>
      </c>
      <c r="H117" s="12">
        <v>0</v>
      </c>
      <c r="I117" s="12">
        <v>0</v>
      </c>
      <c r="J117" s="14">
        <f>OR(F117&lt;&gt;0,G117&lt;&gt;0,H117&lt;&gt;0,I117&lt;&gt;0)*(F117 + (F117 = 0))*(G117 + (G117 = 0))*(H117 + (H117 = 0))*(I117 + (I117 = 0))</f>
        <v>10</v>
      </c>
      <c r="K117" s="11"/>
      <c r="L117" s="11"/>
      <c r="M117" s="11"/>
    </row>
    <row r="118" spans="1:13" x14ac:dyDescent="0.25">
      <c r="A118" s="11"/>
      <c r="B118" s="11"/>
      <c r="C118" s="10" t="s">
        <v>31</v>
      </c>
      <c r="D118" s="26"/>
      <c r="E118" s="10" t="s">
        <v>109</v>
      </c>
      <c r="F118" s="19">
        <v>1</v>
      </c>
      <c r="G118" s="12">
        <v>10.23</v>
      </c>
      <c r="H118" s="12">
        <v>0</v>
      </c>
      <c r="I118" s="12">
        <v>0</v>
      </c>
      <c r="J118" s="14">
        <f>OR(F118&lt;&gt;0,G118&lt;&gt;0,H118&lt;&gt;0,I118&lt;&gt;0)*(F118 + (F118 = 0))*(G118 + (G118 = 0))*(H118 + (H118 = 0))*(I118 + (I118 = 0))</f>
        <v>10.23</v>
      </c>
      <c r="K118" s="11"/>
      <c r="L118" s="11"/>
      <c r="M118" s="11"/>
    </row>
    <row r="119" spans="1:13" x14ac:dyDescent="0.25">
      <c r="A119" s="11"/>
      <c r="B119" s="11"/>
      <c r="C119" s="10" t="s">
        <v>31</v>
      </c>
      <c r="D119" s="26"/>
      <c r="E119" s="10" t="s">
        <v>110</v>
      </c>
      <c r="F119" s="19">
        <v>1</v>
      </c>
      <c r="G119" s="12">
        <v>2.48</v>
      </c>
      <c r="H119" s="12">
        <v>0</v>
      </c>
      <c r="I119" s="12">
        <v>0</v>
      </c>
      <c r="J119" s="14">
        <f>OR(F119&lt;&gt;0,G119&lt;&gt;0,H119&lt;&gt;0,I119&lt;&gt;0)*(F119 + (F119 = 0))*(G119 + (G119 = 0))*(H119 + (H119 = 0))*(I119 + (I119 = 0))</f>
        <v>2.48</v>
      </c>
      <c r="K119" s="11"/>
      <c r="L119" s="11"/>
      <c r="M119" s="11"/>
    </row>
    <row r="120" spans="1:13" x14ac:dyDescent="0.25">
      <c r="A120" s="11"/>
      <c r="B120" s="11"/>
      <c r="C120" s="10" t="s">
        <v>31</v>
      </c>
      <c r="D120" s="26"/>
      <c r="E120" s="10" t="s">
        <v>111</v>
      </c>
      <c r="F120" s="19">
        <v>1</v>
      </c>
      <c r="G120" s="12">
        <v>9.2100000000000009</v>
      </c>
      <c r="H120" s="12">
        <v>0</v>
      </c>
      <c r="I120" s="12">
        <v>0</v>
      </c>
      <c r="J120" s="14">
        <f>OR(F120&lt;&gt;0,G120&lt;&gt;0,H120&lt;&gt;0,I120&lt;&gt;0)*(F120 + (F120 = 0))*(G120 + (G120 = 0))*(H120 + (H120 = 0))*(I120 + (I120 = 0))</f>
        <v>9.2100000000000009</v>
      </c>
      <c r="K120" s="11"/>
      <c r="L120" s="11"/>
      <c r="M120" s="11"/>
    </row>
    <row r="121" spans="1:13" x14ac:dyDescent="0.25">
      <c r="A121" s="11"/>
      <c r="B121" s="11"/>
      <c r="C121" s="10" t="s">
        <v>31</v>
      </c>
      <c r="D121" s="26"/>
      <c r="E121" s="10" t="s">
        <v>17</v>
      </c>
      <c r="F121" s="19">
        <v>1</v>
      </c>
      <c r="G121" s="12">
        <v>30</v>
      </c>
      <c r="H121" s="12">
        <v>0</v>
      </c>
      <c r="I121" s="12">
        <v>0</v>
      </c>
      <c r="J121" s="14">
        <f>OR(F121&lt;&gt;0,G121&lt;&gt;0,H121&lt;&gt;0,I121&lt;&gt;0)*(F121 + (F121 = 0))*(G121 + (G121 = 0))*(H121 + (H121 = 0))*(I121 + (I121 = 0))</f>
        <v>30</v>
      </c>
      <c r="K121" s="11"/>
      <c r="L121" s="11"/>
      <c r="M121" s="11"/>
    </row>
    <row r="122" spans="1:13" x14ac:dyDescent="0.25">
      <c r="A122" s="11"/>
      <c r="B122" s="11"/>
      <c r="C122" s="11"/>
      <c r="D122" s="26"/>
      <c r="E122" s="11"/>
      <c r="F122" s="11"/>
      <c r="G122" s="11"/>
      <c r="H122" s="11"/>
      <c r="I122" s="11"/>
      <c r="J122" s="15" t="s">
        <v>112</v>
      </c>
      <c r="K122" s="17">
        <f>SUM(J113:J121)</f>
        <v>445.97</v>
      </c>
      <c r="L122" s="12">
        <v>76.150000000000006</v>
      </c>
      <c r="M122" s="17">
        <f>ROUND(K122*L122,2)</f>
        <v>33960.620000000003</v>
      </c>
    </row>
    <row r="123" spans="1:13" ht="0.95" customHeight="1" x14ac:dyDescent="0.25">
      <c r="A123" s="18"/>
      <c r="B123" s="18"/>
      <c r="C123" s="18"/>
      <c r="D123" s="27"/>
      <c r="E123" s="18"/>
      <c r="F123" s="18"/>
      <c r="G123" s="18"/>
      <c r="H123" s="18"/>
      <c r="I123" s="18"/>
      <c r="J123" s="18"/>
      <c r="K123" s="18"/>
      <c r="L123" s="18"/>
      <c r="M123" s="18"/>
    </row>
    <row r="124" spans="1:13" ht="45" x14ac:dyDescent="0.25">
      <c r="A124" s="9" t="s">
        <v>113</v>
      </c>
      <c r="B124" s="10" t="s">
        <v>20</v>
      </c>
      <c r="C124" s="10" t="s">
        <v>28</v>
      </c>
      <c r="D124" s="20" t="s">
        <v>114</v>
      </c>
      <c r="E124" s="11"/>
      <c r="F124" s="11"/>
      <c r="G124" s="11"/>
      <c r="H124" s="11"/>
      <c r="I124" s="11"/>
      <c r="J124" s="11"/>
      <c r="K124" s="14">
        <f>K127</f>
        <v>4.51</v>
      </c>
      <c r="L124" s="14">
        <f>L127</f>
        <v>78</v>
      </c>
      <c r="M124" s="14">
        <f>M127</f>
        <v>351.78</v>
      </c>
    </row>
    <row r="125" spans="1:13" ht="90" x14ac:dyDescent="0.25">
      <c r="A125" s="11"/>
      <c r="B125" s="11"/>
      <c r="C125" s="11"/>
      <c r="D125" s="20" t="s">
        <v>115</v>
      </c>
      <c r="E125" s="11"/>
      <c r="F125" s="11"/>
      <c r="G125" s="11"/>
      <c r="H125" s="11"/>
      <c r="I125" s="11"/>
      <c r="J125" s="11"/>
      <c r="K125" s="11"/>
      <c r="L125" s="11"/>
      <c r="M125" s="11"/>
    </row>
    <row r="126" spans="1:13" x14ac:dyDescent="0.25">
      <c r="A126" s="11"/>
      <c r="B126" s="11"/>
      <c r="C126" s="10" t="s">
        <v>31</v>
      </c>
      <c r="D126" s="26"/>
      <c r="E126" s="10" t="s">
        <v>116</v>
      </c>
      <c r="F126" s="19">
        <v>1</v>
      </c>
      <c r="G126" s="12">
        <v>4.51</v>
      </c>
      <c r="H126" s="12">
        <v>0</v>
      </c>
      <c r="I126" s="12">
        <v>0</v>
      </c>
      <c r="J126" s="14">
        <f>OR(F126&lt;&gt;0,G126&lt;&gt;0,H126&lt;&gt;0,I126&lt;&gt;0)*(F126 + (F126 = 0))*(G126 + (G126 = 0))*(H126 + (H126 = 0))*(I126 + (I126 = 0))</f>
        <v>4.51</v>
      </c>
      <c r="K126" s="11"/>
      <c r="L126" s="11"/>
      <c r="M126" s="11"/>
    </row>
    <row r="127" spans="1:13" x14ac:dyDescent="0.25">
      <c r="A127" s="11"/>
      <c r="B127" s="11"/>
      <c r="C127" s="11"/>
      <c r="D127" s="26"/>
      <c r="E127" s="11"/>
      <c r="F127" s="11"/>
      <c r="G127" s="11"/>
      <c r="H127" s="11"/>
      <c r="I127" s="11"/>
      <c r="J127" s="15" t="s">
        <v>117</v>
      </c>
      <c r="K127" s="17">
        <f>J126</f>
        <v>4.51</v>
      </c>
      <c r="L127" s="13">
        <v>78</v>
      </c>
      <c r="M127" s="17">
        <f>ROUND(K127*L127,2)</f>
        <v>351.78</v>
      </c>
    </row>
    <row r="128" spans="1:13" ht="0.95" customHeight="1" x14ac:dyDescent="0.25">
      <c r="A128" s="18"/>
      <c r="B128" s="18"/>
      <c r="C128" s="18"/>
      <c r="D128" s="27"/>
      <c r="E128" s="18"/>
      <c r="F128" s="18"/>
      <c r="G128" s="18"/>
      <c r="H128" s="18"/>
      <c r="I128" s="18"/>
      <c r="J128" s="18"/>
      <c r="K128" s="18"/>
      <c r="L128" s="18"/>
      <c r="M128" s="18"/>
    </row>
    <row r="129" spans="1:13" ht="45" x14ac:dyDescent="0.25">
      <c r="A129" s="9" t="s">
        <v>118</v>
      </c>
      <c r="B129" s="10" t="s">
        <v>20</v>
      </c>
      <c r="C129" s="10" t="s">
        <v>28</v>
      </c>
      <c r="D129" s="20" t="s">
        <v>119</v>
      </c>
      <c r="E129" s="11"/>
      <c r="F129" s="11"/>
      <c r="G129" s="11"/>
      <c r="H129" s="11"/>
      <c r="I129" s="11"/>
      <c r="J129" s="11"/>
      <c r="K129" s="14">
        <f>K135</f>
        <v>102.5</v>
      </c>
      <c r="L129" s="14">
        <f>L135</f>
        <v>27.88</v>
      </c>
      <c r="M129" s="14">
        <f>M135</f>
        <v>2857.7</v>
      </c>
    </row>
    <row r="130" spans="1:13" ht="157.5" x14ac:dyDescent="0.25">
      <c r="A130" s="11"/>
      <c r="B130" s="11"/>
      <c r="C130" s="11"/>
      <c r="D130" s="20" t="s">
        <v>120</v>
      </c>
      <c r="E130" s="11"/>
      <c r="F130" s="11"/>
      <c r="G130" s="11"/>
      <c r="H130" s="11"/>
      <c r="I130" s="11"/>
      <c r="J130" s="11"/>
      <c r="K130" s="11"/>
      <c r="L130" s="11"/>
      <c r="M130" s="11"/>
    </row>
    <row r="131" spans="1:13" x14ac:dyDescent="0.25">
      <c r="A131" s="11"/>
      <c r="B131" s="11"/>
      <c r="C131" s="10" t="s">
        <v>31</v>
      </c>
      <c r="D131" s="26"/>
      <c r="E131" s="10" t="s">
        <v>121</v>
      </c>
      <c r="F131" s="19">
        <v>1</v>
      </c>
      <c r="G131" s="12">
        <v>10.5</v>
      </c>
      <c r="H131" s="12">
        <v>0</v>
      </c>
      <c r="I131" s="12">
        <v>2.5</v>
      </c>
      <c r="J131" s="14">
        <f>OR(F131&lt;&gt;0,G131&lt;&gt;0,H131&lt;&gt;0,I131&lt;&gt;0)*(F131 + (F131 = 0))*(G131 + (G131 = 0))*(H131 + (H131 = 0))*(I131 + (I131 = 0))</f>
        <v>26.25</v>
      </c>
      <c r="K131" s="11"/>
      <c r="L131" s="11"/>
      <c r="M131" s="11"/>
    </row>
    <row r="132" spans="1:13" x14ac:dyDescent="0.25">
      <c r="A132" s="11"/>
      <c r="B132" s="11"/>
      <c r="C132" s="10" t="s">
        <v>31</v>
      </c>
      <c r="D132" s="26"/>
      <c r="E132" s="10" t="s">
        <v>122</v>
      </c>
      <c r="F132" s="19">
        <v>1</v>
      </c>
      <c r="G132" s="12">
        <v>7.3</v>
      </c>
      <c r="H132" s="12">
        <v>0</v>
      </c>
      <c r="I132" s="12">
        <v>2.5</v>
      </c>
      <c r="J132" s="14">
        <f>OR(F132&lt;&gt;0,G132&lt;&gt;0,H132&lt;&gt;0,I132&lt;&gt;0)*(F132 + (F132 = 0))*(G132 + (G132 = 0))*(H132 + (H132 = 0))*(I132 + (I132 = 0))</f>
        <v>18.25</v>
      </c>
      <c r="K132" s="11"/>
      <c r="L132" s="11"/>
      <c r="M132" s="11"/>
    </row>
    <row r="133" spans="1:13" x14ac:dyDescent="0.25">
      <c r="A133" s="11"/>
      <c r="B133" s="11"/>
      <c r="C133" s="10" t="s">
        <v>31</v>
      </c>
      <c r="D133" s="26"/>
      <c r="E133" s="10" t="s">
        <v>109</v>
      </c>
      <c r="F133" s="19">
        <v>1</v>
      </c>
      <c r="G133" s="12">
        <v>16</v>
      </c>
      <c r="H133" s="12">
        <v>0</v>
      </c>
      <c r="I133" s="12">
        <v>3</v>
      </c>
      <c r="J133" s="14">
        <f>OR(F133&lt;&gt;0,G133&lt;&gt;0,H133&lt;&gt;0,I133&lt;&gt;0)*(F133 + (F133 = 0))*(G133 + (G133 = 0))*(H133 + (H133 = 0))*(I133 + (I133 = 0))</f>
        <v>48</v>
      </c>
      <c r="K133" s="11"/>
      <c r="L133" s="11"/>
      <c r="M133" s="11"/>
    </row>
    <row r="134" spans="1:13" x14ac:dyDescent="0.25">
      <c r="A134" s="11"/>
      <c r="B134" s="11"/>
      <c r="C134" s="10" t="s">
        <v>31</v>
      </c>
      <c r="D134" s="26"/>
      <c r="E134" s="10" t="s">
        <v>17</v>
      </c>
      <c r="F134" s="19">
        <v>1</v>
      </c>
      <c r="G134" s="12">
        <v>10</v>
      </c>
      <c r="H134" s="12">
        <v>0</v>
      </c>
      <c r="I134" s="12">
        <v>0</v>
      </c>
      <c r="J134" s="14">
        <f>OR(F134&lt;&gt;0,G134&lt;&gt;0,H134&lt;&gt;0,I134&lt;&gt;0)*(F134 + (F134 = 0))*(G134 + (G134 = 0))*(H134 + (H134 = 0))*(I134 + (I134 = 0))</f>
        <v>10</v>
      </c>
      <c r="K134" s="11"/>
      <c r="L134" s="11"/>
      <c r="M134" s="11"/>
    </row>
    <row r="135" spans="1:13" x14ac:dyDescent="0.25">
      <c r="A135" s="11"/>
      <c r="B135" s="11"/>
      <c r="C135" s="11"/>
      <c r="D135" s="26"/>
      <c r="E135" s="11"/>
      <c r="F135" s="11"/>
      <c r="G135" s="11"/>
      <c r="H135" s="11"/>
      <c r="I135" s="11"/>
      <c r="J135" s="15" t="s">
        <v>123</v>
      </c>
      <c r="K135" s="17">
        <f>SUM(J131:J134)</f>
        <v>102.5</v>
      </c>
      <c r="L135" s="13">
        <v>27.88</v>
      </c>
      <c r="M135" s="17">
        <f>ROUND(K135*L135,2)</f>
        <v>2857.7</v>
      </c>
    </row>
    <row r="136" spans="1:13" ht="0.95" customHeight="1" x14ac:dyDescent="0.25">
      <c r="A136" s="18"/>
      <c r="B136" s="18"/>
      <c r="C136" s="18"/>
      <c r="D136" s="27"/>
      <c r="E136" s="18"/>
      <c r="F136" s="18"/>
      <c r="G136" s="18"/>
      <c r="H136" s="18"/>
      <c r="I136" s="18"/>
      <c r="J136" s="18"/>
      <c r="K136" s="18"/>
      <c r="L136" s="18"/>
      <c r="M136" s="18"/>
    </row>
    <row r="137" spans="1:13" x14ac:dyDescent="0.25">
      <c r="A137" s="9" t="s">
        <v>124</v>
      </c>
      <c r="B137" s="10" t="s">
        <v>20</v>
      </c>
      <c r="C137" s="10" t="s">
        <v>21</v>
      </c>
      <c r="D137" s="20" t="s">
        <v>125</v>
      </c>
      <c r="E137" s="11"/>
      <c r="F137" s="11"/>
      <c r="G137" s="11"/>
      <c r="H137" s="11"/>
      <c r="I137" s="11"/>
      <c r="J137" s="11"/>
      <c r="K137" s="14">
        <f>K144</f>
        <v>127.17</v>
      </c>
      <c r="L137" s="14">
        <f>L144</f>
        <v>17.100000000000001</v>
      </c>
      <c r="M137" s="14">
        <f>M144</f>
        <v>2174.61</v>
      </c>
    </row>
    <row r="138" spans="1:13" ht="45" x14ac:dyDescent="0.25">
      <c r="A138" s="11"/>
      <c r="B138" s="11"/>
      <c r="C138" s="11"/>
      <c r="D138" s="20" t="s">
        <v>126</v>
      </c>
      <c r="E138" s="11"/>
      <c r="F138" s="11"/>
      <c r="G138" s="11"/>
      <c r="H138" s="11"/>
      <c r="I138" s="11"/>
      <c r="J138" s="11"/>
      <c r="K138" s="11"/>
      <c r="L138" s="11"/>
      <c r="M138" s="11"/>
    </row>
    <row r="139" spans="1:13" x14ac:dyDescent="0.25">
      <c r="A139" s="11"/>
      <c r="B139" s="11"/>
      <c r="C139" s="10" t="s">
        <v>31</v>
      </c>
      <c r="D139" s="26"/>
      <c r="E139" s="10" t="s">
        <v>127</v>
      </c>
      <c r="F139" s="19">
        <v>1</v>
      </c>
      <c r="G139" s="12">
        <v>83.83</v>
      </c>
      <c r="H139" s="12">
        <v>0</v>
      </c>
      <c r="I139" s="12">
        <v>0</v>
      </c>
      <c r="J139" s="14">
        <f>OR(F139&lt;&gt;0,G139&lt;&gt;0,H139&lt;&gt;0,I139&lt;&gt;0)*(F139 + (F139 = 0))*(G139 + (G139 = 0))*(H139 + (H139 = 0))*(I139 + (I139 = 0))</f>
        <v>83.83</v>
      </c>
      <c r="K139" s="11"/>
      <c r="L139" s="11"/>
      <c r="M139" s="11"/>
    </row>
    <row r="140" spans="1:13" x14ac:dyDescent="0.25">
      <c r="A140" s="11"/>
      <c r="B140" s="11"/>
      <c r="C140" s="10" t="s">
        <v>31</v>
      </c>
      <c r="D140" s="26"/>
      <c r="E140" s="10" t="s">
        <v>128</v>
      </c>
      <c r="F140" s="19">
        <v>1</v>
      </c>
      <c r="G140" s="12">
        <v>2.1</v>
      </c>
      <c r="H140" s="12">
        <v>0</v>
      </c>
      <c r="I140" s="12">
        <v>0</v>
      </c>
      <c r="J140" s="14">
        <f>OR(F140&lt;&gt;0,G140&lt;&gt;0,H140&lt;&gt;0,I140&lt;&gt;0)*(F140 + (F140 = 0))*(G140 + (G140 = 0))*(H140 + (H140 = 0))*(I140 + (I140 = 0))</f>
        <v>2.1</v>
      </c>
      <c r="K140" s="11"/>
      <c r="L140" s="11"/>
      <c r="M140" s="11"/>
    </row>
    <row r="141" spans="1:13" x14ac:dyDescent="0.25">
      <c r="A141" s="11"/>
      <c r="B141" s="11"/>
      <c r="C141" s="10" t="s">
        <v>31</v>
      </c>
      <c r="D141" s="26"/>
      <c r="E141" s="10" t="s">
        <v>106</v>
      </c>
      <c r="F141" s="19">
        <v>1</v>
      </c>
      <c r="G141" s="12">
        <v>9.4</v>
      </c>
      <c r="H141" s="12">
        <v>0</v>
      </c>
      <c r="I141" s="12">
        <v>0</v>
      </c>
      <c r="J141" s="14">
        <f>OR(F141&lt;&gt;0,G141&lt;&gt;0,H141&lt;&gt;0,I141&lt;&gt;0)*(F141 + (F141 = 0))*(G141 + (G141 = 0))*(H141 + (H141 = 0))*(I141 + (I141 = 0))</f>
        <v>9.4</v>
      </c>
      <c r="K141" s="11"/>
      <c r="L141" s="11"/>
      <c r="M141" s="11"/>
    </row>
    <row r="142" spans="1:13" x14ac:dyDescent="0.25">
      <c r="A142" s="11"/>
      <c r="B142" s="11"/>
      <c r="C142" s="10" t="s">
        <v>31</v>
      </c>
      <c r="D142" s="26"/>
      <c r="E142" s="10" t="s">
        <v>105</v>
      </c>
      <c r="F142" s="19">
        <v>1</v>
      </c>
      <c r="G142" s="12">
        <v>6.02</v>
      </c>
      <c r="H142" s="12">
        <v>0</v>
      </c>
      <c r="I142" s="12">
        <v>0</v>
      </c>
      <c r="J142" s="14">
        <f>OR(F142&lt;&gt;0,G142&lt;&gt;0,H142&lt;&gt;0,I142&lt;&gt;0)*(F142 + (F142 = 0))*(G142 + (G142 = 0))*(H142 + (H142 = 0))*(I142 + (I142 = 0))</f>
        <v>6.02</v>
      </c>
      <c r="K142" s="11"/>
      <c r="L142" s="11"/>
      <c r="M142" s="11"/>
    </row>
    <row r="143" spans="1:13" x14ac:dyDescent="0.25">
      <c r="A143" s="11"/>
      <c r="B143" s="11"/>
      <c r="C143" s="10" t="s">
        <v>31</v>
      </c>
      <c r="D143" s="26"/>
      <c r="E143" s="10" t="s">
        <v>129</v>
      </c>
      <c r="F143" s="19">
        <v>1</v>
      </c>
      <c r="G143" s="12">
        <v>25.82</v>
      </c>
      <c r="H143" s="12">
        <v>0</v>
      </c>
      <c r="I143" s="12">
        <v>0</v>
      </c>
      <c r="J143" s="14">
        <f>OR(F143&lt;&gt;0,G143&lt;&gt;0,H143&lt;&gt;0,I143&lt;&gt;0)*(F143 + (F143 = 0))*(G143 + (G143 = 0))*(H143 + (H143 = 0))*(I143 + (I143 = 0))</f>
        <v>25.82</v>
      </c>
      <c r="K143" s="11"/>
      <c r="L143" s="11"/>
      <c r="M143" s="11"/>
    </row>
    <row r="144" spans="1:13" x14ac:dyDescent="0.25">
      <c r="A144" s="11"/>
      <c r="B144" s="11"/>
      <c r="C144" s="11"/>
      <c r="D144" s="26"/>
      <c r="E144" s="11"/>
      <c r="F144" s="11"/>
      <c r="G144" s="11"/>
      <c r="H144" s="11"/>
      <c r="I144" s="11"/>
      <c r="J144" s="15" t="s">
        <v>130</v>
      </c>
      <c r="K144" s="17">
        <f>SUM(J139:J143)</f>
        <v>127.17</v>
      </c>
      <c r="L144" s="12">
        <v>17.100000000000001</v>
      </c>
      <c r="M144" s="17">
        <f>ROUND(K144*L144,2)</f>
        <v>2174.61</v>
      </c>
    </row>
    <row r="145" spans="1:13" ht="0.95" customHeight="1" x14ac:dyDescent="0.25">
      <c r="A145" s="18"/>
      <c r="B145" s="18"/>
      <c r="C145" s="18"/>
      <c r="D145" s="27"/>
      <c r="E145" s="18"/>
      <c r="F145" s="18"/>
      <c r="G145" s="18"/>
      <c r="H145" s="18"/>
      <c r="I145" s="18"/>
      <c r="J145" s="18"/>
      <c r="K145" s="18"/>
      <c r="L145" s="18"/>
      <c r="M145" s="18"/>
    </row>
    <row r="146" spans="1:13" ht="33.75" x14ac:dyDescent="0.25">
      <c r="A146" s="9" t="s">
        <v>131</v>
      </c>
      <c r="B146" s="10" t="s">
        <v>20</v>
      </c>
      <c r="C146" s="10" t="s">
        <v>28</v>
      </c>
      <c r="D146" s="20" t="s">
        <v>132</v>
      </c>
      <c r="E146" s="11"/>
      <c r="F146" s="11"/>
      <c r="G146" s="11"/>
      <c r="H146" s="11"/>
      <c r="I146" s="11"/>
      <c r="J146" s="11"/>
      <c r="K146" s="14">
        <f>K157</f>
        <v>445.97</v>
      </c>
      <c r="L146" s="14">
        <f>L157</f>
        <v>27.48</v>
      </c>
      <c r="M146" s="14">
        <f>M157</f>
        <v>12255.26</v>
      </c>
    </row>
    <row r="147" spans="1:13" ht="67.5" x14ac:dyDescent="0.25">
      <c r="A147" s="11"/>
      <c r="B147" s="11"/>
      <c r="C147" s="11"/>
      <c r="D147" s="20" t="s">
        <v>133</v>
      </c>
      <c r="E147" s="11"/>
      <c r="F147" s="11"/>
      <c r="G147" s="11"/>
      <c r="H147" s="11"/>
      <c r="I147" s="11"/>
      <c r="J147" s="11"/>
      <c r="K147" s="11"/>
      <c r="L147" s="11"/>
      <c r="M147" s="11"/>
    </row>
    <row r="148" spans="1:13" x14ac:dyDescent="0.25">
      <c r="A148" s="11"/>
      <c r="B148" s="11"/>
      <c r="C148" s="10" t="s">
        <v>31</v>
      </c>
      <c r="D148" s="26"/>
      <c r="E148" s="10" t="s">
        <v>134</v>
      </c>
      <c r="F148" s="19">
        <v>1</v>
      </c>
      <c r="G148" s="12">
        <v>323.89</v>
      </c>
      <c r="H148" s="12">
        <v>0</v>
      </c>
      <c r="I148" s="12">
        <v>0</v>
      </c>
      <c r="J148" s="14">
        <f>OR(F148&lt;&gt;0,G148&lt;&gt;0,H148&lt;&gt;0,I148&lt;&gt;0)*(F148 + (F148 = 0))*(G148 + (G148 = 0))*(H148 + (H148 = 0))*(I148 + (I148 = 0))</f>
        <v>323.89</v>
      </c>
      <c r="K148" s="11"/>
      <c r="L148" s="11"/>
      <c r="M148" s="11"/>
    </row>
    <row r="149" spans="1:13" x14ac:dyDescent="0.25">
      <c r="A149" s="11"/>
      <c r="B149" s="11"/>
      <c r="C149" s="10" t="s">
        <v>31</v>
      </c>
      <c r="D149" s="26"/>
      <c r="E149" s="10" t="s">
        <v>106</v>
      </c>
      <c r="F149" s="19">
        <v>1</v>
      </c>
      <c r="G149" s="12">
        <v>5.58</v>
      </c>
      <c r="H149" s="12">
        <v>0</v>
      </c>
      <c r="I149" s="12">
        <v>0</v>
      </c>
      <c r="J149" s="14">
        <f>OR(F149&lt;&gt;0,G149&lt;&gt;0,H149&lt;&gt;0,I149&lt;&gt;0)*(F149 + (F149 = 0))*(G149 + (G149 = 0))*(H149 + (H149 = 0))*(I149 + (I149 = 0))</f>
        <v>5.58</v>
      </c>
      <c r="K149" s="11"/>
      <c r="L149" s="11"/>
      <c r="M149" s="11"/>
    </row>
    <row r="150" spans="1:13" x14ac:dyDescent="0.25">
      <c r="A150" s="11"/>
      <c r="B150" s="11"/>
      <c r="C150" s="10" t="s">
        <v>31</v>
      </c>
      <c r="D150" s="26"/>
      <c r="E150" s="10" t="s">
        <v>110</v>
      </c>
      <c r="F150" s="19">
        <v>1</v>
      </c>
      <c r="G150" s="12">
        <v>2.48</v>
      </c>
      <c r="H150" s="12">
        <v>0</v>
      </c>
      <c r="I150" s="12">
        <v>0</v>
      </c>
      <c r="J150" s="14">
        <f>OR(F150&lt;&gt;0,G150&lt;&gt;0,H150&lt;&gt;0,I150&lt;&gt;0)*(F150 + (F150 = 0))*(G150 + (G150 = 0))*(H150 + (H150 = 0))*(I150 + (I150 = 0))</f>
        <v>2.48</v>
      </c>
      <c r="K150" s="11"/>
      <c r="L150" s="11"/>
      <c r="M150" s="11"/>
    </row>
    <row r="151" spans="1:13" x14ac:dyDescent="0.25">
      <c r="A151" s="11"/>
      <c r="B151" s="11"/>
      <c r="C151" s="10" t="s">
        <v>31</v>
      </c>
      <c r="D151" s="26"/>
      <c r="E151" s="10" t="s">
        <v>111</v>
      </c>
      <c r="F151" s="19">
        <v>1</v>
      </c>
      <c r="G151" s="12">
        <v>9.2100000000000009</v>
      </c>
      <c r="H151" s="12">
        <v>0</v>
      </c>
      <c r="I151" s="12">
        <v>0</v>
      </c>
      <c r="J151" s="14">
        <f>OR(F151&lt;&gt;0,G151&lt;&gt;0,H151&lt;&gt;0,I151&lt;&gt;0)*(F151 + (F151 = 0))*(G151 + (G151 = 0))*(H151 + (H151 = 0))*(I151 + (I151 = 0))</f>
        <v>9.2100000000000009</v>
      </c>
      <c r="K151" s="11"/>
      <c r="L151" s="11"/>
      <c r="M151" s="11"/>
    </row>
    <row r="152" spans="1:13" x14ac:dyDescent="0.25">
      <c r="A152" s="11"/>
      <c r="B152" s="11"/>
      <c r="C152" s="10" t="s">
        <v>31</v>
      </c>
      <c r="D152" s="26"/>
      <c r="E152" s="10" t="s">
        <v>105</v>
      </c>
      <c r="F152" s="19">
        <v>1</v>
      </c>
      <c r="G152" s="12">
        <v>6.11</v>
      </c>
      <c r="H152" s="12">
        <v>0</v>
      </c>
      <c r="I152" s="12">
        <v>0</v>
      </c>
      <c r="J152" s="14">
        <f>OR(F152&lt;&gt;0,G152&lt;&gt;0,H152&lt;&gt;0,I152&lt;&gt;0)*(F152 + (F152 = 0))*(G152 + (G152 = 0))*(H152 + (H152 = 0))*(I152 + (I152 = 0))</f>
        <v>6.11</v>
      </c>
      <c r="K152" s="11"/>
      <c r="L152" s="11"/>
      <c r="M152" s="11"/>
    </row>
    <row r="153" spans="1:13" x14ac:dyDescent="0.25">
      <c r="A153" s="11"/>
      <c r="B153" s="11"/>
      <c r="C153" s="10" t="s">
        <v>31</v>
      </c>
      <c r="D153" s="26"/>
      <c r="E153" s="10" t="s">
        <v>107</v>
      </c>
      <c r="F153" s="19">
        <v>1</v>
      </c>
      <c r="G153" s="12">
        <v>48.47</v>
      </c>
      <c r="H153" s="12">
        <v>0</v>
      </c>
      <c r="I153" s="12">
        <v>0</v>
      </c>
      <c r="J153" s="14">
        <f>OR(F153&lt;&gt;0,G153&lt;&gt;0,H153&lt;&gt;0,I153&lt;&gt;0)*(F153 + (F153 = 0))*(G153 + (G153 = 0))*(H153 + (H153 = 0))*(I153 + (I153 = 0))</f>
        <v>48.47</v>
      </c>
      <c r="K153" s="11"/>
      <c r="L153" s="11"/>
      <c r="M153" s="11"/>
    </row>
    <row r="154" spans="1:13" x14ac:dyDescent="0.25">
      <c r="A154" s="11"/>
      <c r="B154" s="11"/>
      <c r="C154" s="10" t="s">
        <v>31</v>
      </c>
      <c r="D154" s="26"/>
      <c r="E154" s="10" t="s">
        <v>109</v>
      </c>
      <c r="F154" s="19">
        <v>1</v>
      </c>
      <c r="G154" s="12">
        <v>10.23</v>
      </c>
      <c r="H154" s="12">
        <v>0</v>
      </c>
      <c r="I154" s="12">
        <v>0</v>
      </c>
      <c r="J154" s="14">
        <f>OR(F154&lt;&gt;0,G154&lt;&gt;0,H154&lt;&gt;0,I154&lt;&gt;0)*(F154 + (F154 = 0))*(G154 + (G154 = 0))*(H154 + (H154 = 0))*(I154 + (I154 = 0))</f>
        <v>10.23</v>
      </c>
      <c r="K154" s="11"/>
      <c r="L154" s="11"/>
      <c r="M154" s="11"/>
    </row>
    <row r="155" spans="1:13" x14ac:dyDescent="0.25">
      <c r="A155" s="11"/>
      <c r="B155" s="11"/>
      <c r="C155" s="10" t="s">
        <v>31</v>
      </c>
      <c r="D155" s="26"/>
      <c r="E155" s="10" t="s">
        <v>108</v>
      </c>
      <c r="F155" s="19">
        <v>1</v>
      </c>
      <c r="G155" s="12">
        <v>10</v>
      </c>
      <c r="H155" s="12">
        <v>0</v>
      </c>
      <c r="I155" s="12">
        <v>0</v>
      </c>
      <c r="J155" s="14">
        <f>OR(F155&lt;&gt;0,G155&lt;&gt;0,H155&lt;&gt;0,I155&lt;&gt;0)*(F155 + (F155 = 0))*(G155 + (G155 = 0))*(H155 + (H155 = 0))*(I155 + (I155 = 0))</f>
        <v>10</v>
      </c>
      <c r="K155" s="11"/>
      <c r="L155" s="11"/>
      <c r="M155" s="11"/>
    </row>
    <row r="156" spans="1:13" x14ac:dyDescent="0.25">
      <c r="A156" s="11"/>
      <c r="B156" s="11"/>
      <c r="C156" s="10" t="s">
        <v>31</v>
      </c>
      <c r="D156" s="26"/>
      <c r="E156" s="10" t="s">
        <v>17</v>
      </c>
      <c r="F156" s="19">
        <v>1</v>
      </c>
      <c r="G156" s="12">
        <v>30</v>
      </c>
      <c r="H156" s="12">
        <v>0</v>
      </c>
      <c r="I156" s="12">
        <v>0</v>
      </c>
      <c r="J156" s="14">
        <f>OR(F156&lt;&gt;0,G156&lt;&gt;0,H156&lt;&gt;0,I156&lt;&gt;0)*(F156 + (F156 = 0))*(G156 + (G156 = 0))*(H156 + (H156 = 0))*(I156 + (I156 = 0))</f>
        <v>30</v>
      </c>
      <c r="K156" s="11"/>
      <c r="L156" s="11"/>
      <c r="M156" s="11"/>
    </row>
    <row r="157" spans="1:13" x14ac:dyDescent="0.25">
      <c r="A157" s="11"/>
      <c r="B157" s="11"/>
      <c r="C157" s="11"/>
      <c r="D157" s="26"/>
      <c r="E157" s="11"/>
      <c r="F157" s="11"/>
      <c r="G157" s="11"/>
      <c r="H157" s="11"/>
      <c r="I157" s="11"/>
      <c r="J157" s="15" t="s">
        <v>135</v>
      </c>
      <c r="K157" s="17">
        <f>SUM(J148:J156)</f>
        <v>445.97</v>
      </c>
      <c r="L157" s="12">
        <v>27.48</v>
      </c>
      <c r="M157" s="17">
        <f>ROUND(K157*L157,2)</f>
        <v>12255.26</v>
      </c>
    </row>
    <row r="158" spans="1:13" ht="0.95" customHeight="1" x14ac:dyDescent="0.25">
      <c r="A158" s="18"/>
      <c r="B158" s="18"/>
      <c r="C158" s="18"/>
      <c r="D158" s="27"/>
      <c r="E158" s="18"/>
      <c r="F158" s="18"/>
      <c r="G158" s="18"/>
      <c r="H158" s="18"/>
      <c r="I158" s="18"/>
      <c r="J158" s="18"/>
      <c r="K158" s="18"/>
      <c r="L158" s="18"/>
      <c r="M158" s="18"/>
    </row>
    <row r="159" spans="1:13" ht="33.75" x14ac:dyDescent="0.25">
      <c r="A159" s="9" t="s">
        <v>136</v>
      </c>
      <c r="B159" s="10" t="s">
        <v>20</v>
      </c>
      <c r="C159" s="10" t="s">
        <v>21</v>
      </c>
      <c r="D159" s="20" t="s">
        <v>137</v>
      </c>
      <c r="E159" s="11"/>
      <c r="F159" s="11"/>
      <c r="G159" s="11"/>
      <c r="H159" s="11"/>
      <c r="I159" s="11"/>
      <c r="J159" s="11"/>
      <c r="K159" s="14">
        <f>K163</f>
        <v>13.86</v>
      </c>
      <c r="L159" s="14">
        <f>L163</f>
        <v>59.04</v>
      </c>
      <c r="M159" s="14">
        <f>M163</f>
        <v>818.29</v>
      </c>
    </row>
    <row r="160" spans="1:13" ht="78.75" x14ac:dyDescent="0.25">
      <c r="A160" s="11"/>
      <c r="B160" s="11"/>
      <c r="C160" s="11"/>
      <c r="D160" s="20" t="s">
        <v>138</v>
      </c>
      <c r="E160" s="11"/>
      <c r="F160" s="11"/>
      <c r="G160" s="11"/>
      <c r="H160" s="11"/>
      <c r="I160" s="11"/>
      <c r="J160" s="11"/>
      <c r="K160" s="11"/>
      <c r="L160" s="11"/>
      <c r="M160" s="11"/>
    </row>
    <row r="161" spans="1:13" x14ac:dyDescent="0.25">
      <c r="A161" s="11"/>
      <c r="B161" s="11"/>
      <c r="C161" s="10" t="s">
        <v>31</v>
      </c>
      <c r="D161" s="26"/>
      <c r="E161" s="10" t="s">
        <v>128</v>
      </c>
      <c r="F161" s="19">
        <v>1</v>
      </c>
      <c r="G161" s="12">
        <v>2.1</v>
      </c>
      <c r="H161" s="12">
        <v>0</v>
      </c>
      <c r="I161" s="12">
        <v>0</v>
      </c>
      <c r="J161" s="14">
        <f>OR(F161&lt;&gt;0,G161&lt;&gt;0,H161&lt;&gt;0,I161&lt;&gt;0)*(F161 + (F161 = 0))*(G161 + (G161 = 0))*(H161 + (H161 = 0))*(I161 + (I161 = 0))</f>
        <v>2.1</v>
      </c>
      <c r="K161" s="11"/>
      <c r="L161" s="11"/>
      <c r="M161" s="11"/>
    </row>
    <row r="162" spans="1:13" x14ac:dyDescent="0.25">
      <c r="A162" s="11"/>
      <c r="B162" s="11"/>
      <c r="C162" s="10" t="s">
        <v>31</v>
      </c>
      <c r="D162" s="26"/>
      <c r="E162" s="10" t="s">
        <v>139</v>
      </c>
      <c r="F162" s="19">
        <v>4</v>
      </c>
      <c r="G162" s="12">
        <v>2.4500000000000002</v>
      </c>
      <c r="H162" s="12">
        <v>0</v>
      </c>
      <c r="I162" s="12">
        <v>1.2</v>
      </c>
      <c r="J162" s="14">
        <f>OR(F162&lt;&gt;0,G162&lt;&gt;0,H162&lt;&gt;0,I162&lt;&gt;0)*(F162 + (F162 = 0))*(G162 + (G162 = 0))*(H162 + (H162 = 0))*(I162 + (I162 = 0))</f>
        <v>11.76</v>
      </c>
      <c r="K162" s="11"/>
      <c r="L162" s="11"/>
      <c r="M162" s="11"/>
    </row>
    <row r="163" spans="1:13" x14ac:dyDescent="0.25">
      <c r="A163" s="11"/>
      <c r="B163" s="11"/>
      <c r="C163" s="11"/>
      <c r="D163" s="26"/>
      <c r="E163" s="11"/>
      <c r="F163" s="11"/>
      <c r="G163" s="11"/>
      <c r="H163" s="11"/>
      <c r="I163" s="11"/>
      <c r="J163" s="15" t="s">
        <v>140</v>
      </c>
      <c r="K163" s="17">
        <f>SUM(J161:J162)</f>
        <v>13.86</v>
      </c>
      <c r="L163" s="12">
        <v>59.04</v>
      </c>
      <c r="M163" s="17">
        <f>ROUND(K163*L163,2)</f>
        <v>818.29</v>
      </c>
    </row>
    <row r="164" spans="1:13" ht="0.95" customHeight="1" x14ac:dyDescent="0.25">
      <c r="A164" s="18"/>
      <c r="B164" s="18"/>
      <c r="C164" s="18"/>
      <c r="D164" s="27"/>
      <c r="E164" s="18"/>
      <c r="F164" s="18"/>
      <c r="G164" s="18"/>
      <c r="H164" s="18"/>
      <c r="I164" s="18"/>
      <c r="J164" s="18"/>
      <c r="K164" s="18"/>
      <c r="L164" s="18"/>
      <c r="M164" s="18"/>
    </row>
    <row r="165" spans="1:13" x14ac:dyDescent="0.25">
      <c r="A165" s="11"/>
      <c r="B165" s="11"/>
      <c r="C165" s="11"/>
      <c r="D165" s="26"/>
      <c r="E165" s="11"/>
      <c r="F165" s="11"/>
      <c r="G165" s="11"/>
      <c r="H165" s="11"/>
      <c r="I165" s="11"/>
      <c r="J165" s="15" t="s">
        <v>141</v>
      </c>
      <c r="K165" s="16">
        <v>1</v>
      </c>
      <c r="L165" s="17">
        <f>M111+M124+M129+M137+M146+M159</f>
        <v>52418.26</v>
      </c>
      <c r="M165" s="17">
        <f>ROUND(K165*L165,2)</f>
        <v>52418.26</v>
      </c>
    </row>
    <row r="166" spans="1:13" ht="0.95" customHeight="1" x14ac:dyDescent="0.25">
      <c r="A166" s="18"/>
      <c r="B166" s="18"/>
      <c r="C166" s="18"/>
      <c r="D166" s="27"/>
      <c r="E166" s="18"/>
      <c r="F166" s="18"/>
      <c r="G166" s="18"/>
      <c r="H166" s="18"/>
      <c r="I166" s="18"/>
      <c r="J166" s="18"/>
      <c r="K166" s="18"/>
      <c r="L166" s="18"/>
      <c r="M166" s="18"/>
    </row>
    <row r="167" spans="1:13" x14ac:dyDescent="0.25">
      <c r="A167" s="5" t="s">
        <v>142</v>
      </c>
      <c r="B167" s="5" t="s">
        <v>16</v>
      </c>
      <c r="C167" s="5" t="s">
        <v>17</v>
      </c>
      <c r="D167" s="25" t="s">
        <v>143</v>
      </c>
      <c r="E167" s="6"/>
      <c r="F167" s="6"/>
      <c r="G167" s="6"/>
      <c r="H167" s="6"/>
      <c r="I167" s="6"/>
      <c r="J167" s="6"/>
      <c r="K167" s="7">
        <f>K261</f>
        <v>1</v>
      </c>
      <c r="L167" s="8">
        <f>L261</f>
        <v>22651.26</v>
      </c>
      <c r="M167" s="8">
        <f>M261</f>
        <v>22651.26</v>
      </c>
    </row>
    <row r="168" spans="1:13" ht="33.75" x14ac:dyDescent="0.25">
      <c r="A168" s="9" t="s">
        <v>144</v>
      </c>
      <c r="B168" s="10" t="s">
        <v>20</v>
      </c>
      <c r="C168" s="10" t="s">
        <v>4</v>
      </c>
      <c r="D168" s="20" t="s">
        <v>145</v>
      </c>
      <c r="E168" s="11"/>
      <c r="F168" s="11"/>
      <c r="G168" s="11"/>
      <c r="H168" s="11"/>
      <c r="I168" s="11"/>
      <c r="J168" s="11"/>
      <c r="K168" s="14">
        <f>K171</f>
        <v>1</v>
      </c>
      <c r="L168" s="14">
        <f>L171</f>
        <v>2484</v>
      </c>
      <c r="M168" s="14">
        <f>M171</f>
        <v>2484</v>
      </c>
    </row>
    <row r="169" spans="1:13" ht="78.75" x14ac:dyDescent="0.25">
      <c r="A169" s="11"/>
      <c r="B169" s="11"/>
      <c r="C169" s="11"/>
      <c r="D169" s="20" t="s">
        <v>146</v>
      </c>
      <c r="E169" s="11"/>
      <c r="F169" s="11"/>
      <c r="G169" s="11"/>
      <c r="H169" s="11"/>
      <c r="I169" s="11"/>
      <c r="J169" s="11"/>
      <c r="K169" s="11"/>
      <c r="L169" s="11"/>
      <c r="M169" s="11"/>
    </row>
    <row r="170" spans="1:13" x14ac:dyDescent="0.25">
      <c r="A170" s="11"/>
      <c r="B170" s="11"/>
      <c r="C170" s="10" t="s">
        <v>31</v>
      </c>
      <c r="D170" s="26"/>
      <c r="E170" s="10" t="s">
        <v>147</v>
      </c>
      <c r="F170" s="19">
        <v>1</v>
      </c>
      <c r="G170" s="12">
        <v>0</v>
      </c>
      <c r="H170" s="12">
        <v>0</v>
      </c>
      <c r="I170" s="12">
        <v>0</v>
      </c>
      <c r="J170" s="14">
        <f>OR(F170&lt;&gt;0,G170&lt;&gt;0,H170&lt;&gt;0,I170&lt;&gt;0)*(F170 + (F170 = 0))*(G170 + (G170 = 0))*(H170 + (H170 = 0))*(I170 + (I170 = 0))</f>
        <v>1</v>
      </c>
      <c r="K170" s="11"/>
      <c r="L170" s="11"/>
      <c r="M170" s="11"/>
    </row>
    <row r="171" spans="1:13" x14ac:dyDescent="0.25">
      <c r="A171" s="11"/>
      <c r="B171" s="11"/>
      <c r="C171" s="11"/>
      <c r="D171" s="26"/>
      <c r="E171" s="11"/>
      <c r="F171" s="11"/>
      <c r="G171" s="11"/>
      <c r="H171" s="11"/>
      <c r="I171" s="11"/>
      <c r="J171" s="15" t="s">
        <v>148</v>
      </c>
      <c r="K171" s="17">
        <f>J170</f>
        <v>1</v>
      </c>
      <c r="L171" s="12">
        <v>2484</v>
      </c>
      <c r="M171" s="17">
        <f>ROUND(K171*L171,2)</f>
        <v>2484</v>
      </c>
    </row>
    <row r="172" spans="1:13" ht="0.95" customHeight="1" x14ac:dyDescent="0.25">
      <c r="A172" s="18"/>
      <c r="B172" s="18"/>
      <c r="C172" s="18"/>
      <c r="D172" s="27"/>
      <c r="E172" s="18"/>
      <c r="F172" s="18"/>
      <c r="G172" s="18"/>
      <c r="H172" s="18"/>
      <c r="I172" s="18"/>
      <c r="J172" s="18"/>
      <c r="K172" s="18"/>
      <c r="L172" s="18"/>
      <c r="M172" s="18"/>
    </row>
    <row r="173" spans="1:13" ht="33.75" x14ac:dyDescent="0.25">
      <c r="A173" s="9" t="s">
        <v>149</v>
      </c>
      <c r="B173" s="10" t="s">
        <v>20</v>
      </c>
      <c r="C173" s="10" t="s">
        <v>4</v>
      </c>
      <c r="D173" s="20" t="s">
        <v>145</v>
      </c>
      <c r="E173" s="11"/>
      <c r="F173" s="11"/>
      <c r="G173" s="11"/>
      <c r="H173" s="11"/>
      <c r="I173" s="11"/>
      <c r="J173" s="11"/>
      <c r="K173" s="14">
        <f>K176</f>
        <v>1</v>
      </c>
      <c r="L173" s="14">
        <f>L176</f>
        <v>1968</v>
      </c>
      <c r="M173" s="14">
        <f>M176</f>
        <v>1968</v>
      </c>
    </row>
    <row r="174" spans="1:13" ht="78.75" x14ac:dyDescent="0.25">
      <c r="A174" s="11"/>
      <c r="B174" s="11"/>
      <c r="C174" s="11"/>
      <c r="D174" s="20" t="s">
        <v>150</v>
      </c>
      <c r="E174" s="11"/>
      <c r="F174" s="11"/>
      <c r="G174" s="11"/>
      <c r="H174" s="11"/>
      <c r="I174" s="11"/>
      <c r="J174" s="11"/>
      <c r="K174" s="11"/>
      <c r="L174" s="11"/>
      <c r="M174" s="11"/>
    </row>
    <row r="175" spans="1:13" x14ac:dyDescent="0.25">
      <c r="A175" s="11"/>
      <c r="B175" s="11"/>
      <c r="C175" s="10" t="s">
        <v>31</v>
      </c>
      <c r="D175" s="26"/>
      <c r="E175" s="10" t="s">
        <v>105</v>
      </c>
      <c r="F175" s="19">
        <v>1</v>
      </c>
      <c r="G175" s="12">
        <v>0</v>
      </c>
      <c r="H175" s="12">
        <v>0</v>
      </c>
      <c r="I175" s="12">
        <v>0</v>
      </c>
      <c r="J175" s="14">
        <f>OR(F175&lt;&gt;0,G175&lt;&gt;0,H175&lt;&gt;0,I175&lt;&gt;0)*(F175 + (F175 = 0))*(G175 + (G175 = 0))*(H175 + (H175 = 0))*(I175 + (I175 = 0))</f>
        <v>1</v>
      </c>
      <c r="K175" s="11"/>
      <c r="L175" s="11"/>
      <c r="M175" s="11"/>
    </row>
    <row r="176" spans="1:13" x14ac:dyDescent="0.25">
      <c r="A176" s="11"/>
      <c r="B176" s="11"/>
      <c r="C176" s="11"/>
      <c r="D176" s="26"/>
      <c r="E176" s="11"/>
      <c r="F176" s="11"/>
      <c r="G176" s="11"/>
      <c r="H176" s="11"/>
      <c r="I176" s="11"/>
      <c r="J176" s="15" t="s">
        <v>151</v>
      </c>
      <c r="K176" s="17">
        <f>J175</f>
        <v>1</v>
      </c>
      <c r="L176" s="12">
        <v>1968</v>
      </c>
      <c r="M176" s="17">
        <f>ROUND(K176*L176,2)</f>
        <v>1968</v>
      </c>
    </row>
    <row r="177" spans="1:13" ht="0.95" customHeight="1" x14ac:dyDescent="0.25">
      <c r="A177" s="18"/>
      <c r="B177" s="18"/>
      <c r="C177" s="18"/>
      <c r="D177" s="27"/>
      <c r="E177" s="18"/>
      <c r="F177" s="18"/>
      <c r="G177" s="18"/>
      <c r="H177" s="18"/>
      <c r="I177" s="18"/>
      <c r="J177" s="18"/>
      <c r="K177" s="18"/>
      <c r="L177" s="18"/>
      <c r="M177" s="18"/>
    </row>
    <row r="178" spans="1:13" ht="33.75" x14ac:dyDescent="0.25">
      <c r="A178" s="9" t="s">
        <v>152</v>
      </c>
      <c r="B178" s="10" t="s">
        <v>20</v>
      </c>
      <c r="C178" s="10" t="s">
        <v>4</v>
      </c>
      <c r="D178" s="20" t="s">
        <v>153</v>
      </c>
      <c r="E178" s="11"/>
      <c r="F178" s="11"/>
      <c r="G178" s="11"/>
      <c r="H178" s="11"/>
      <c r="I178" s="11"/>
      <c r="J178" s="11"/>
      <c r="K178" s="14">
        <f>K181</f>
        <v>1</v>
      </c>
      <c r="L178" s="14">
        <f>L181</f>
        <v>420</v>
      </c>
      <c r="M178" s="14">
        <f>M181</f>
        <v>420</v>
      </c>
    </row>
    <row r="179" spans="1:13" ht="33.75" x14ac:dyDescent="0.25">
      <c r="A179" s="11"/>
      <c r="B179" s="11"/>
      <c r="C179" s="11"/>
      <c r="D179" s="20" t="s">
        <v>153</v>
      </c>
      <c r="E179" s="11"/>
      <c r="F179" s="11"/>
      <c r="G179" s="11"/>
      <c r="H179" s="11"/>
      <c r="I179" s="11"/>
      <c r="J179" s="11"/>
      <c r="K179" s="11"/>
      <c r="L179" s="11"/>
      <c r="M179" s="11"/>
    </row>
    <row r="180" spans="1:13" x14ac:dyDescent="0.25">
      <c r="A180" s="11"/>
      <c r="B180" s="11"/>
      <c r="C180" s="10" t="s">
        <v>31</v>
      </c>
      <c r="D180" s="26"/>
      <c r="E180" s="10" t="s">
        <v>154</v>
      </c>
      <c r="F180" s="19">
        <v>1</v>
      </c>
      <c r="G180" s="12">
        <v>0</v>
      </c>
      <c r="H180" s="12">
        <v>0</v>
      </c>
      <c r="I180" s="12">
        <v>0</v>
      </c>
      <c r="J180" s="14">
        <f>OR(F180&lt;&gt;0,G180&lt;&gt;0,H180&lt;&gt;0,I180&lt;&gt;0)*(F180 + (F180 = 0))*(G180 + (G180 = 0))*(H180 + (H180 = 0))*(I180 + (I180 = 0))</f>
        <v>1</v>
      </c>
      <c r="K180" s="11"/>
      <c r="L180" s="11"/>
      <c r="M180" s="11"/>
    </row>
    <row r="181" spans="1:13" x14ac:dyDescent="0.25">
      <c r="A181" s="11"/>
      <c r="B181" s="11"/>
      <c r="C181" s="11"/>
      <c r="D181" s="26"/>
      <c r="E181" s="11"/>
      <c r="F181" s="11"/>
      <c r="G181" s="11"/>
      <c r="H181" s="11"/>
      <c r="I181" s="11"/>
      <c r="J181" s="15" t="s">
        <v>155</v>
      </c>
      <c r="K181" s="17">
        <f>J180</f>
        <v>1</v>
      </c>
      <c r="L181" s="12">
        <v>420</v>
      </c>
      <c r="M181" s="17">
        <f>ROUND(K181*L181,2)</f>
        <v>420</v>
      </c>
    </row>
    <row r="182" spans="1:13" ht="0.95" customHeight="1" x14ac:dyDescent="0.25">
      <c r="A182" s="18"/>
      <c r="B182" s="18"/>
      <c r="C182" s="18"/>
      <c r="D182" s="27"/>
      <c r="E182" s="18"/>
      <c r="F182" s="18"/>
      <c r="G182" s="18"/>
      <c r="H182" s="18"/>
      <c r="I182" s="18"/>
      <c r="J182" s="18"/>
      <c r="K182" s="18"/>
      <c r="L182" s="18"/>
      <c r="M182" s="18"/>
    </row>
    <row r="183" spans="1:13" ht="33.75" x14ac:dyDescent="0.25">
      <c r="A183" s="9" t="s">
        <v>156</v>
      </c>
      <c r="B183" s="10" t="s">
        <v>20</v>
      </c>
      <c r="C183" s="10" t="s">
        <v>4</v>
      </c>
      <c r="D183" s="20" t="s">
        <v>157</v>
      </c>
      <c r="E183" s="11"/>
      <c r="F183" s="11"/>
      <c r="G183" s="11"/>
      <c r="H183" s="11"/>
      <c r="I183" s="11"/>
      <c r="J183" s="11"/>
      <c r="K183" s="14">
        <f>K186</f>
        <v>1</v>
      </c>
      <c r="L183" s="14">
        <f>L186</f>
        <v>5958</v>
      </c>
      <c r="M183" s="14">
        <f>M186</f>
        <v>5958</v>
      </c>
    </row>
    <row r="184" spans="1:13" ht="191.25" x14ac:dyDescent="0.25">
      <c r="A184" s="11"/>
      <c r="B184" s="11"/>
      <c r="C184" s="11"/>
      <c r="D184" s="20" t="s">
        <v>158</v>
      </c>
      <c r="E184" s="11"/>
      <c r="F184" s="11"/>
      <c r="G184" s="11"/>
      <c r="H184" s="11"/>
      <c r="I184" s="11"/>
      <c r="J184" s="11"/>
      <c r="K184" s="11"/>
      <c r="L184" s="11"/>
      <c r="M184" s="11"/>
    </row>
    <row r="185" spans="1:13" x14ac:dyDescent="0.25">
      <c r="A185" s="11"/>
      <c r="B185" s="11"/>
      <c r="C185" s="10" t="s">
        <v>31</v>
      </c>
      <c r="D185" s="26"/>
      <c r="E185" s="10" t="s">
        <v>159</v>
      </c>
      <c r="F185" s="19">
        <v>1</v>
      </c>
      <c r="G185" s="12">
        <v>0</v>
      </c>
      <c r="H185" s="12">
        <v>0</v>
      </c>
      <c r="I185" s="12">
        <v>0</v>
      </c>
      <c r="J185" s="14">
        <f>OR(F185&lt;&gt;0,G185&lt;&gt;0,H185&lt;&gt;0,I185&lt;&gt;0)*(F185 + (F185 = 0))*(G185 + (G185 = 0))*(H185 + (H185 = 0))*(I185 + (I185 = 0))</f>
        <v>1</v>
      </c>
      <c r="K185" s="11"/>
      <c r="L185" s="11"/>
      <c r="M185" s="11"/>
    </row>
    <row r="186" spans="1:13" x14ac:dyDescent="0.25">
      <c r="A186" s="11"/>
      <c r="B186" s="11"/>
      <c r="C186" s="11"/>
      <c r="D186" s="26"/>
      <c r="E186" s="11"/>
      <c r="F186" s="11"/>
      <c r="G186" s="11"/>
      <c r="H186" s="11"/>
      <c r="I186" s="11"/>
      <c r="J186" s="15" t="s">
        <v>160</v>
      </c>
      <c r="K186" s="17">
        <f>J185</f>
        <v>1</v>
      </c>
      <c r="L186" s="12">
        <v>5958</v>
      </c>
      <c r="M186" s="17">
        <f>ROUND(K186*L186,2)</f>
        <v>5958</v>
      </c>
    </row>
    <row r="187" spans="1:13" ht="0.95" customHeight="1" x14ac:dyDescent="0.25">
      <c r="A187" s="18"/>
      <c r="B187" s="18"/>
      <c r="C187" s="18"/>
      <c r="D187" s="27"/>
      <c r="E187" s="18"/>
      <c r="F187" s="18"/>
      <c r="G187" s="18"/>
      <c r="H187" s="18"/>
      <c r="I187" s="18"/>
      <c r="J187" s="18"/>
      <c r="K187" s="18"/>
      <c r="L187" s="18"/>
      <c r="M187" s="18"/>
    </row>
    <row r="188" spans="1:13" ht="33.75" x14ac:dyDescent="0.25">
      <c r="A188" s="9" t="s">
        <v>161</v>
      </c>
      <c r="B188" s="10" t="s">
        <v>20</v>
      </c>
      <c r="C188" s="10" t="s">
        <v>4</v>
      </c>
      <c r="D188" s="20" t="s">
        <v>162</v>
      </c>
      <c r="E188" s="11"/>
      <c r="F188" s="11"/>
      <c r="G188" s="11"/>
      <c r="H188" s="11"/>
      <c r="I188" s="11"/>
      <c r="J188" s="11"/>
      <c r="K188" s="14">
        <f>K192</f>
        <v>2</v>
      </c>
      <c r="L188" s="14">
        <f>L192</f>
        <v>563.4</v>
      </c>
      <c r="M188" s="14">
        <f>M192</f>
        <v>1126.8</v>
      </c>
    </row>
    <row r="189" spans="1:13" ht="45" x14ac:dyDescent="0.25">
      <c r="A189" s="11"/>
      <c r="B189" s="11"/>
      <c r="C189" s="11"/>
      <c r="D189" s="20" t="s">
        <v>163</v>
      </c>
      <c r="E189" s="11"/>
      <c r="F189" s="11"/>
      <c r="G189" s="11"/>
      <c r="H189" s="11"/>
      <c r="I189" s="11"/>
      <c r="J189" s="11"/>
      <c r="K189" s="11"/>
      <c r="L189" s="11"/>
      <c r="M189" s="11"/>
    </row>
    <row r="190" spans="1:13" x14ac:dyDescent="0.25">
      <c r="A190" s="11"/>
      <c r="B190" s="11"/>
      <c r="C190" s="10" t="s">
        <v>31</v>
      </c>
      <c r="D190" s="26"/>
      <c r="E190" s="10" t="s">
        <v>164</v>
      </c>
      <c r="F190" s="19">
        <v>1</v>
      </c>
      <c r="G190" s="12">
        <v>0</v>
      </c>
      <c r="H190" s="12">
        <v>0</v>
      </c>
      <c r="I190" s="12">
        <v>0</v>
      </c>
      <c r="J190" s="14">
        <f>OR(F190&lt;&gt;0,G190&lt;&gt;0,H190&lt;&gt;0,I190&lt;&gt;0)*(F190 + (F190 = 0))*(G190 + (G190 = 0))*(H190 + (H190 = 0))*(I190 + (I190 = 0))</f>
        <v>1</v>
      </c>
      <c r="K190" s="11"/>
      <c r="L190" s="11"/>
      <c r="M190" s="11"/>
    </row>
    <row r="191" spans="1:13" x14ac:dyDescent="0.25">
      <c r="A191" s="11"/>
      <c r="B191" s="11"/>
      <c r="C191" s="10" t="s">
        <v>31</v>
      </c>
      <c r="D191" s="26"/>
      <c r="E191" s="10" t="s">
        <v>165</v>
      </c>
      <c r="F191" s="19">
        <v>1</v>
      </c>
      <c r="G191" s="12">
        <v>0</v>
      </c>
      <c r="H191" s="12">
        <v>0</v>
      </c>
      <c r="I191" s="12">
        <v>0</v>
      </c>
      <c r="J191" s="14">
        <f>OR(F191&lt;&gt;0,G191&lt;&gt;0,H191&lt;&gt;0,I191&lt;&gt;0)*(F191 + (F191 = 0))*(G191 + (G191 = 0))*(H191 + (H191 = 0))*(I191 + (I191 = 0))</f>
        <v>1</v>
      </c>
      <c r="K191" s="11"/>
      <c r="L191" s="11"/>
      <c r="M191" s="11"/>
    </row>
    <row r="192" spans="1:13" x14ac:dyDescent="0.25">
      <c r="A192" s="11"/>
      <c r="B192" s="11"/>
      <c r="C192" s="11"/>
      <c r="D192" s="26"/>
      <c r="E192" s="11"/>
      <c r="F192" s="11"/>
      <c r="G192" s="11"/>
      <c r="H192" s="11"/>
      <c r="I192" s="11"/>
      <c r="J192" s="15" t="s">
        <v>166</v>
      </c>
      <c r="K192" s="17">
        <f>SUM(J190:J191)</f>
        <v>2</v>
      </c>
      <c r="L192" s="13">
        <v>563.4</v>
      </c>
      <c r="M192" s="17">
        <f>ROUND(K192*L192,2)</f>
        <v>1126.8</v>
      </c>
    </row>
    <row r="193" spans="1:13" ht="0.95" customHeight="1" x14ac:dyDescent="0.25">
      <c r="A193" s="18"/>
      <c r="B193" s="18"/>
      <c r="C193" s="18"/>
      <c r="D193" s="27"/>
      <c r="E193" s="18"/>
      <c r="F193" s="18"/>
      <c r="G193" s="18"/>
      <c r="H193" s="18"/>
      <c r="I193" s="18"/>
      <c r="J193" s="18"/>
      <c r="K193" s="18"/>
      <c r="L193" s="18"/>
      <c r="M193" s="18"/>
    </row>
    <row r="194" spans="1:13" ht="33.75" x14ac:dyDescent="0.25">
      <c r="A194" s="9" t="s">
        <v>167</v>
      </c>
      <c r="B194" s="10" t="s">
        <v>20</v>
      </c>
      <c r="C194" s="10" t="s">
        <v>4</v>
      </c>
      <c r="D194" s="20" t="s">
        <v>168</v>
      </c>
      <c r="E194" s="11"/>
      <c r="F194" s="11"/>
      <c r="G194" s="11"/>
      <c r="H194" s="11"/>
      <c r="I194" s="11"/>
      <c r="J194" s="11"/>
      <c r="K194" s="14">
        <f>K197</f>
        <v>1</v>
      </c>
      <c r="L194" s="14">
        <f>L197</f>
        <v>479.52</v>
      </c>
      <c r="M194" s="14">
        <f>M197</f>
        <v>479.52</v>
      </c>
    </row>
    <row r="195" spans="1:13" ht="33.75" x14ac:dyDescent="0.25">
      <c r="A195" s="11"/>
      <c r="B195" s="11"/>
      <c r="C195" s="11"/>
      <c r="D195" s="20" t="s">
        <v>169</v>
      </c>
      <c r="E195" s="11"/>
      <c r="F195" s="11"/>
      <c r="G195" s="11"/>
      <c r="H195" s="11"/>
      <c r="I195" s="11"/>
      <c r="J195" s="11"/>
      <c r="K195" s="11"/>
      <c r="L195" s="11"/>
      <c r="M195" s="11"/>
    </row>
    <row r="196" spans="1:13" x14ac:dyDescent="0.25">
      <c r="A196" s="11"/>
      <c r="B196" s="11"/>
      <c r="C196" s="10" t="s">
        <v>31</v>
      </c>
      <c r="D196" s="26"/>
      <c r="E196" s="10" t="s">
        <v>170</v>
      </c>
      <c r="F196" s="19">
        <v>1</v>
      </c>
      <c r="G196" s="12">
        <v>0</v>
      </c>
      <c r="H196" s="12">
        <v>0</v>
      </c>
      <c r="I196" s="12">
        <v>0</v>
      </c>
      <c r="J196" s="14">
        <f>OR(F196&lt;&gt;0,G196&lt;&gt;0,H196&lt;&gt;0,I196&lt;&gt;0)*(F196 + (F196 = 0))*(G196 + (G196 = 0))*(H196 + (H196 = 0))*(I196 + (I196 = 0))</f>
        <v>1</v>
      </c>
      <c r="K196" s="11"/>
      <c r="L196" s="11"/>
      <c r="M196" s="11"/>
    </row>
    <row r="197" spans="1:13" x14ac:dyDescent="0.25">
      <c r="A197" s="11"/>
      <c r="B197" s="11"/>
      <c r="C197" s="11"/>
      <c r="D197" s="26"/>
      <c r="E197" s="11"/>
      <c r="F197" s="11"/>
      <c r="G197" s="11"/>
      <c r="H197" s="11"/>
      <c r="I197" s="11"/>
      <c r="J197" s="15" t="s">
        <v>171</v>
      </c>
      <c r="K197" s="17">
        <f>J196</f>
        <v>1</v>
      </c>
      <c r="L197" s="12">
        <v>479.52</v>
      </c>
      <c r="M197" s="17">
        <f>ROUND(K197*L197,2)</f>
        <v>479.52</v>
      </c>
    </row>
    <row r="198" spans="1:13" ht="0.95" customHeight="1" x14ac:dyDescent="0.25">
      <c r="A198" s="18"/>
      <c r="B198" s="18"/>
      <c r="C198" s="18"/>
      <c r="D198" s="27"/>
      <c r="E198" s="18"/>
      <c r="F198" s="18"/>
      <c r="G198" s="18"/>
      <c r="H198" s="18"/>
      <c r="I198" s="18"/>
      <c r="J198" s="18"/>
      <c r="K198" s="18"/>
      <c r="L198" s="18"/>
      <c r="M198" s="18"/>
    </row>
    <row r="199" spans="1:13" ht="33.75" x14ac:dyDescent="0.25">
      <c r="A199" s="9" t="s">
        <v>172</v>
      </c>
      <c r="B199" s="10" t="s">
        <v>20</v>
      </c>
      <c r="C199" s="10" t="s">
        <v>4</v>
      </c>
      <c r="D199" s="20" t="s">
        <v>173</v>
      </c>
      <c r="E199" s="11"/>
      <c r="F199" s="11"/>
      <c r="G199" s="11"/>
      <c r="H199" s="11"/>
      <c r="I199" s="11"/>
      <c r="J199" s="11"/>
      <c r="K199" s="14">
        <f>K204</f>
        <v>3</v>
      </c>
      <c r="L199" s="14">
        <f>L204</f>
        <v>477.6</v>
      </c>
      <c r="M199" s="14">
        <f>M204</f>
        <v>1432.8</v>
      </c>
    </row>
    <row r="200" spans="1:13" ht="56.25" x14ac:dyDescent="0.25">
      <c r="A200" s="11"/>
      <c r="B200" s="11"/>
      <c r="C200" s="11"/>
      <c r="D200" s="20" t="s">
        <v>174</v>
      </c>
      <c r="E200" s="11"/>
      <c r="F200" s="11"/>
      <c r="G200" s="11"/>
      <c r="H200" s="11"/>
      <c r="I200" s="11"/>
      <c r="J200" s="11"/>
      <c r="K200" s="11"/>
      <c r="L200" s="11"/>
      <c r="M200" s="11"/>
    </row>
    <row r="201" spans="1:13" x14ac:dyDescent="0.25">
      <c r="A201" s="11"/>
      <c r="B201" s="11"/>
      <c r="C201" s="10" t="s">
        <v>31</v>
      </c>
      <c r="D201" s="26"/>
      <c r="E201" s="10" t="s">
        <v>175</v>
      </c>
      <c r="F201" s="19">
        <v>1</v>
      </c>
      <c r="G201" s="12">
        <v>0</v>
      </c>
      <c r="H201" s="12">
        <v>0</v>
      </c>
      <c r="I201" s="12">
        <v>0</v>
      </c>
      <c r="J201" s="14">
        <f>OR(F201&lt;&gt;0,G201&lt;&gt;0,H201&lt;&gt;0,I201&lt;&gt;0)*(F201 + (F201 = 0))*(G201 + (G201 = 0))*(H201 + (H201 = 0))*(I201 + (I201 = 0))</f>
        <v>1</v>
      </c>
      <c r="K201" s="11"/>
      <c r="L201" s="11"/>
      <c r="M201" s="11"/>
    </row>
    <row r="202" spans="1:13" x14ac:dyDescent="0.25">
      <c r="A202" s="11"/>
      <c r="B202" s="11"/>
      <c r="C202" s="10" t="s">
        <v>31</v>
      </c>
      <c r="D202" s="26"/>
      <c r="E202" s="10" t="s">
        <v>164</v>
      </c>
      <c r="F202" s="19">
        <v>1</v>
      </c>
      <c r="G202" s="12">
        <v>0</v>
      </c>
      <c r="H202" s="12">
        <v>0</v>
      </c>
      <c r="I202" s="12">
        <v>0</v>
      </c>
      <c r="J202" s="14">
        <f>OR(F202&lt;&gt;0,G202&lt;&gt;0,H202&lt;&gt;0,I202&lt;&gt;0)*(F202 + (F202 = 0))*(G202 + (G202 = 0))*(H202 + (H202 = 0))*(I202 + (I202 = 0))</f>
        <v>1</v>
      </c>
      <c r="K202" s="11"/>
      <c r="L202" s="11"/>
      <c r="M202" s="11"/>
    </row>
    <row r="203" spans="1:13" x14ac:dyDescent="0.25">
      <c r="A203" s="11"/>
      <c r="B203" s="11"/>
      <c r="C203" s="10" t="s">
        <v>31</v>
      </c>
      <c r="D203" s="26"/>
      <c r="E203" s="10" t="s">
        <v>165</v>
      </c>
      <c r="F203" s="19">
        <v>1</v>
      </c>
      <c r="G203" s="12">
        <v>0</v>
      </c>
      <c r="H203" s="12">
        <v>0</v>
      </c>
      <c r="I203" s="12">
        <v>0</v>
      </c>
      <c r="J203" s="14">
        <f>OR(F203&lt;&gt;0,G203&lt;&gt;0,H203&lt;&gt;0,I203&lt;&gt;0)*(F203 + (F203 = 0))*(G203 + (G203 = 0))*(H203 + (H203 = 0))*(I203 + (I203 = 0))</f>
        <v>1</v>
      </c>
      <c r="K203" s="11"/>
      <c r="L203" s="11"/>
      <c r="M203" s="11"/>
    </row>
    <row r="204" spans="1:13" x14ac:dyDescent="0.25">
      <c r="A204" s="11"/>
      <c r="B204" s="11"/>
      <c r="C204" s="11"/>
      <c r="D204" s="26"/>
      <c r="E204" s="11"/>
      <c r="F204" s="11"/>
      <c r="G204" s="11"/>
      <c r="H204" s="11"/>
      <c r="I204" s="11"/>
      <c r="J204" s="15" t="s">
        <v>176</v>
      </c>
      <c r="K204" s="17">
        <f>SUM(J201:J203)</f>
        <v>3</v>
      </c>
      <c r="L204" s="12">
        <v>477.6</v>
      </c>
      <c r="M204" s="17">
        <f>ROUND(K204*L204,2)</f>
        <v>1432.8</v>
      </c>
    </row>
    <row r="205" spans="1:13" ht="0.95" customHeight="1" x14ac:dyDescent="0.25">
      <c r="A205" s="18"/>
      <c r="B205" s="18"/>
      <c r="C205" s="18"/>
      <c r="D205" s="27"/>
      <c r="E205" s="18"/>
      <c r="F205" s="18"/>
      <c r="G205" s="18"/>
      <c r="H205" s="18"/>
      <c r="I205" s="18"/>
      <c r="J205" s="18"/>
      <c r="K205" s="18"/>
      <c r="L205" s="18"/>
      <c r="M205" s="18"/>
    </row>
    <row r="206" spans="1:13" ht="33.75" x14ac:dyDescent="0.25">
      <c r="A206" s="9" t="s">
        <v>177</v>
      </c>
      <c r="B206" s="10" t="s">
        <v>20</v>
      </c>
      <c r="C206" s="10" t="s">
        <v>4</v>
      </c>
      <c r="D206" s="20" t="s">
        <v>178</v>
      </c>
      <c r="E206" s="11"/>
      <c r="F206" s="11"/>
      <c r="G206" s="11"/>
      <c r="H206" s="11"/>
      <c r="I206" s="11"/>
      <c r="J206" s="11"/>
      <c r="K206" s="14">
        <f>K210</f>
        <v>2</v>
      </c>
      <c r="L206" s="14">
        <f>L210</f>
        <v>960.22</v>
      </c>
      <c r="M206" s="14">
        <f>M210</f>
        <v>1920.44</v>
      </c>
    </row>
    <row r="207" spans="1:13" ht="112.5" x14ac:dyDescent="0.25">
      <c r="A207" s="11"/>
      <c r="B207" s="11"/>
      <c r="C207" s="11"/>
      <c r="D207" s="20" t="s">
        <v>179</v>
      </c>
      <c r="E207" s="11"/>
      <c r="F207" s="11"/>
      <c r="G207" s="11"/>
      <c r="H207" s="11"/>
      <c r="I207" s="11"/>
      <c r="J207" s="11"/>
      <c r="K207" s="11"/>
      <c r="L207" s="11"/>
      <c r="M207" s="11"/>
    </row>
    <row r="208" spans="1:13" x14ac:dyDescent="0.25">
      <c r="A208" s="11"/>
      <c r="B208" s="11"/>
      <c r="C208" s="10" t="s">
        <v>31</v>
      </c>
      <c r="D208" s="26"/>
      <c r="E208" s="10" t="s">
        <v>110</v>
      </c>
      <c r="F208" s="19">
        <v>1</v>
      </c>
      <c r="G208" s="12">
        <v>0</v>
      </c>
      <c r="H208" s="12">
        <v>0</v>
      </c>
      <c r="I208" s="12">
        <v>0</v>
      </c>
      <c r="J208" s="14">
        <f>OR(F208&lt;&gt;0,G208&lt;&gt;0,H208&lt;&gt;0,I208&lt;&gt;0)*(F208 + (F208 = 0))*(G208 + (G208 = 0))*(H208 + (H208 = 0))*(I208 + (I208 = 0))</f>
        <v>1</v>
      </c>
      <c r="K208" s="11"/>
      <c r="L208" s="11"/>
      <c r="M208" s="11"/>
    </row>
    <row r="209" spans="1:13" x14ac:dyDescent="0.25">
      <c r="A209" s="11"/>
      <c r="B209" s="11"/>
      <c r="C209" s="10" t="s">
        <v>31</v>
      </c>
      <c r="D209" s="26"/>
      <c r="E209" s="10" t="s">
        <v>121</v>
      </c>
      <c r="F209" s="19">
        <v>1</v>
      </c>
      <c r="G209" s="12">
        <v>0</v>
      </c>
      <c r="H209" s="12">
        <v>0</v>
      </c>
      <c r="I209" s="12">
        <v>0</v>
      </c>
      <c r="J209" s="14">
        <f>OR(F209&lt;&gt;0,G209&lt;&gt;0,H209&lt;&gt;0,I209&lt;&gt;0)*(F209 + (F209 = 0))*(G209 + (G209 = 0))*(H209 + (H209 = 0))*(I209 + (I209 = 0))</f>
        <v>1</v>
      </c>
      <c r="K209" s="11"/>
      <c r="L209" s="11"/>
      <c r="M209" s="11"/>
    </row>
    <row r="210" spans="1:13" x14ac:dyDescent="0.25">
      <c r="A210" s="11"/>
      <c r="B210" s="11"/>
      <c r="C210" s="11"/>
      <c r="D210" s="26"/>
      <c r="E210" s="11"/>
      <c r="F210" s="11"/>
      <c r="G210" s="11"/>
      <c r="H210" s="11"/>
      <c r="I210" s="11"/>
      <c r="J210" s="15" t="s">
        <v>180</v>
      </c>
      <c r="K210" s="17">
        <f>SUM(J208:J209)</f>
        <v>2</v>
      </c>
      <c r="L210" s="12">
        <v>960.22</v>
      </c>
      <c r="M210" s="17">
        <f>ROUND(K210*L210,2)</f>
        <v>1920.44</v>
      </c>
    </row>
    <row r="211" spans="1:13" ht="0.95" customHeight="1" x14ac:dyDescent="0.25">
      <c r="A211" s="18"/>
      <c r="B211" s="18"/>
      <c r="C211" s="18"/>
      <c r="D211" s="27"/>
      <c r="E211" s="18"/>
      <c r="F211" s="18"/>
      <c r="G211" s="18"/>
      <c r="H211" s="18"/>
      <c r="I211" s="18"/>
      <c r="J211" s="18"/>
      <c r="K211" s="18"/>
      <c r="L211" s="18"/>
      <c r="M211" s="18"/>
    </row>
    <row r="212" spans="1:13" ht="33.75" x14ac:dyDescent="0.25">
      <c r="A212" s="9" t="s">
        <v>181</v>
      </c>
      <c r="B212" s="10" t="s">
        <v>20</v>
      </c>
      <c r="C212" s="10" t="s">
        <v>4</v>
      </c>
      <c r="D212" s="20" t="s">
        <v>182</v>
      </c>
      <c r="E212" s="11"/>
      <c r="F212" s="11"/>
      <c r="G212" s="11"/>
      <c r="H212" s="11"/>
      <c r="I212" s="11"/>
      <c r="J212" s="11"/>
      <c r="K212" s="14">
        <f>K216</f>
        <v>2</v>
      </c>
      <c r="L212" s="14">
        <f>L216</f>
        <v>300.3</v>
      </c>
      <c r="M212" s="14">
        <f>M216</f>
        <v>600.6</v>
      </c>
    </row>
    <row r="213" spans="1:13" ht="45" x14ac:dyDescent="0.25">
      <c r="A213" s="11"/>
      <c r="B213" s="11"/>
      <c r="C213" s="11"/>
      <c r="D213" s="20" t="s">
        <v>183</v>
      </c>
      <c r="E213" s="11"/>
      <c r="F213" s="11"/>
      <c r="G213" s="11"/>
      <c r="H213" s="11"/>
      <c r="I213" s="11"/>
      <c r="J213" s="11"/>
      <c r="K213" s="11"/>
      <c r="L213" s="11"/>
      <c r="M213" s="11"/>
    </row>
    <row r="214" spans="1:13" x14ac:dyDescent="0.25">
      <c r="A214" s="11"/>
      <c r="B214" s="11"/>
      <c r="C214" s="10" t="s">
        <v>31</v>
      </c>
      <c r="D214" s="26"/>
      <c r="E214" s="10" t="s">
        <v>110</v>
      </c>
      <c r="F214" s="19">
        <v>1</v>
      </c>
      <c r="G214" s="12">
        <v>0</v>
      </c>
      <c r="H214" s="12">
        <v>0</v>
      </c>
      <c r="I214" s="12">
        <v>0</v>
      </c>
      <c r="J214" s="14">
        <f>OR(F214&lt;&gt;0,G214&lt;&gt;0,H214&lt;&gt;0,I214&lt;&gt;0)*(F214 + (F214 = 0))*(G214 + (G214 = 0))*(H214 + (H214 = 0))*(I214 + (I214 = 0))</f>
        <v>1</v>
      </c>
      <c r="K214" s="11"/>
      <c r="L214" s="11"/>
      <c r="M214" s="11"/>
    </row>
    <row r="215" spans="1:13" x14ac:dyDescent="0.25">
      <c r="A215" s="11"/>
      <c r="B215" s="11"/>
      <c r="C215" s="10" t="s">
        <v>31</v>
      </c>
      <c r="D215" s="26"/>
      <c r="E215" s="10" t="s">
        <v>121</v>
      </c>
      <c r="F215" s="19">
        <v>1</v>
      </c>
      <c r="G215" s="12">
        <v>0</v>
      </c>
      <c r="H215" s="12">
        <v>0</v>
      </c>
      <c r="I215" s="12">
        <v>0</v>
      </c>
      <c r="J215" s="14">
        <f>OR(F215&lt;&gt;0,G215&lt;&gt;0,H215&lt;&gt;0,I215&lt;&gt;0)*(F215 + (F215 = 0))*(G215 + (G215 = 0))*(H215 + (H215 = 0))*(I215 + (I215 = 0))</f>
        <v>1</v>
      </c>
      <c r="K215" s="11"/>
      <c r="L215" s="11"/>
      <c r="M215" s="11"/>
    </row>
    <row r="216" spans="1:13" x14ac:dyDescent="0.25">
      <c r="A216" s="11"/>
      <c r="B216" s="11"/>
      <c r="C216" s="11"/>
      <c r="D216" s="26"/>
      <c r="E216" s="11"/>
      <c r="F216" s="11"/>
      <c r="G216" s="11"/>
      <c r="H216" s="11"/>
      <c r="I216" s="11"/>
      <c r="J216" s="15" t="s">
        <v>184</v>
      </c>
      <c r="K216" s="17">
        <f>SUM(J214:J215)</f>
        <v>2</v>
      </c>
      <c r="L216" s="12">
        <v>300.3</v>
      </c>
      <c r="M216" s="17">
        <f>ROUND(K216*L216,2)</f>
        <v>600.6</v>
      </c>
    </row>
    <row r="217" spans="1:13" ht="0.95" customHeight="1" x14ac:dyDescent="0.25">
      <c r="A217" s="18"/>
      <c r="B217" s="18"/>
      <c r="C217" s="18"/>
      <c r="D217" s="27"/>
      <c r="E217" s="18"/>
      <c r="F217" s="18"/>
      <c r="G217" s="18"/>
      <c r="H217" s="18"/>
      <c r="I217" s="18"/>
      <c r="J217" s="18"/>
      <c r="K217" s="18"/>
      <c r="L217" s="18"/>
      <c r="M217" s="18"/>
    </row>
    <row r="218" spans="1:13" ht="33.75" x14ac:dyDescent="0.25">
      <c r="A218" s="9" t="s">
        <v>185</v>
      </c>
      <c r="B218" s="10" t="s">
        <v>20</v>
      </c>
      <c r="C218" s="10" t="s">
        <v>4</v>
      </c>
      <c r="D218" s="20" t="s">
        <v>186</v>
      </c>
      <c r="E218" s="11"/>
      <c r="F218" s="11"/>
      <c r="G218" s="11"/>
      <c r="H218" s="11"/>
      <c r="I218" s="11"/>
      <c r="J218" s="11"/>
      <c r="K218" s="14">
        <f>K223</f>
        <v>3</v>
      </c>
      <c r="L218" s="14">
        <f>L223</f>
        <v>721.2</v>
      </c>
      <c r="M218" s="14">
        <f>M223</f>
        <v>2163.6</v>
      </c>
    </row>
    <row r="219" spans="1:13" ht="90" x14ac:dyDescent="0.25">
      <c r="A219" s="11"/>
      <c r="B219" s="11"/>
      <c r="C219" s="11"/>
      <c r="D219" s="20" t="s">
        <v>187</v>
      </c>
      <c r="E219" s="11"/>
      <c r="F219" s="11"/>
      <c r="G219" s="11"/>
      <c r="H219" s="11"/>
      <c r="I219" s="11"/>
      <c r="J219" s="11"/>
      <c r="K219" s="11"/>
      <c r="L219" s="11"/>
      <c r="M219" s="11"/>
    </row>
    <row r="220" spans="1:13" x14ac:dyDescent="0.25">
      <c r="A220" s="11"/>
      <c r="B220" s="11"/>
      <c r="C220" s="10" t="s">
        <v>31</v>
      </c>
      <c r="D220" s="26"/>
      <c r="E220" s="10" t="s">
        <v>106</v>
      </c>
      <c r="F220" s="19">
        <v>1</v>
      </c>
      <c r="G220" s="12">
        <v>0</v>
      </c>
      <c r="H220" s="12">
        <v>0</v>
      </c>
      <c r="I220" s="12">
        <v>0</v>
      </c>
      <c r="J220" s="14">
        <f>OR(F220&lt;&gt;0,G220&lt;&gt;0,H220&lt;&gt;0,I220&lt;&gt;0)*(F220 + (F220 = 0))*(G220 + (G220 = 0))*(H220 + (H220 = 0))*(I220 + (I220 = 0))</f>
        <v>1</v>
      </c>
      <c r="K220" s="11"/>
      <c r="L220" s="11"/>
      <c r="M220" s="11"/>
    </row>
    <row r="221" spans="1:13" x14ac:dyDescent="0.25">
      <c r="A221" s="11"/>
      <c r="B221" s="11"/>
      <c r="C221" s="10" t="s">
        <v>31</v>
      </c>
      <c r="D221" s="26"/>
      <c r="E221" s="10" t="s">
        <v>122</v>
      </c>
      <c r="F221" s="19">
        <v>1</v>
      </c>
      <c r="G221" s="12">
        <v>0</v>
      </c>
      <c r="H221" s="12">
        <v>0</v>
      </c>
      <c r="I221" s="12">
        <v>0</v>
      </c>
      <c r="J221" s="14">
        <f>OR(F221&lt;&gt;0,G221&lt;&gt;0,H221&lt;&gt;0,I221&lt;&gt;0)*(F221 + (F221 = 0))*(G221 + (G221 = 0))*(H221 + (H221 = 0))*(I221 + (I221 = 0))</f>
        <v>1</v>
      </c>
      <c r="K221" s="11"/>
      <c r="L221" s="11"/>
      <c r="M221" s="11"/>
    </row>
    <row r="222" spans="1:13" x14ac:dyDescent="0.25">
      <c r="A222" s="11"/>
      <c r="B222" s="11"/>
      <c r="C222" s="10" t="s">
        <v>31</v>
      </c>
      <c r="D222" s="26"/>
      <c r="E222" s="10" t="s">
        <v>109</v>
      </c>
      <c r="F222" s="19">
        <v>1</v>
      </c>
      <c r="G222" s="12">
        <v>0</v>
      </c>
      <c r="H222" s="12">
        <v>0</v>
      </c>
      <c r="I222" s="12">
        <v>0</v>
      </c>
      <c r="J222" s="14">
        <f>OR(F222&lt;&gt;0,G222&lt;&gt;0,H222&lt;&gt;0,I222&lt;&gt;0)*(F222 + (F222 = 0))*(G222 + (G222 = 0))*(H222 + (H222 = 0))*(I222 + (I222 = 0))</f>
        <v>1</v>
      </c>
      <c r="K222" s="11"/>
      <c r="L222" s="11"/>
      <c r="M222" s="11"/>
    </row>
    <row r="223" spans="1:13" x14ac:dyDescent="0.25">
      <c r="A223" s="11"/>
      <c r="B223" s="11"/>
      <c r="C223" s="11"/>
      <c r="D223" s="26"/>
      <c r="E223" s="11"/>
      <c r="F223" s="11"/>
      <c r="G223" s="11"/>
      <c r="H223" s="11"/>
      <c r="I223" s="11"/>
      <c r="J223" s="15" t="s">
        <v>188</v>
      </c>
      <c r="K223" s="17">
        <f>SUM(J220:J222)</f>
        <v>3</v>
      </c>
      <c r="L223" s="12">
        <v>721.2</v>
      </c>
      <c r="M223" s="17">
        <f>ROUND(K223*L223,2)</f>
        <v>2163.6</v>
      </c>
    </row>
    <row r="224" spans="1:13" ht="0.95" customHeight="1" x14ac:dyDescent="0.25">
      <c r="A224" s="18"/>
      <c r="B224" s="18"/>
      <c r="C224" s="18"/>
      <c r="D224" s="27"/>
      <c r="E224" s="18"/>
      <c r="F224" s="18"/>
      <c r="G224" s="18"/>
      <c r="H224" s="18"/>
      <c r="I224" s="18"/>
      <c r="J224" s="18"/>
      <c r="K224" s="18"/>
      <c r="L224" s="18"/>
      <c r="M224" s="18"/>
    </row>
    <row r="225" spans="1:13" ht="22.5" x14ac:dyDescent="0.25">
      <c r="A225" s="9" t="s">
        <v>189</v>
      </c>
      <c r="B225" s="10" t="s">
        <v>20</v>
      </c>
      <c r="C225" s="10" t="s">
        <v>4</v>
      </c>
      <c r="D225" s="20" t="s">
        <v>190</v>
      </c>
      <c r="E225" s="11"/>
      <c r="F225" s="11"/>
      <c r="G225" s="11"/>
      <c r="H225" s="11"/>
      <c r="I225" s="11"/>
      <c r="J225" s="11"/>
      <c r="K225" s="14">
        <f>K230</f>
        <v>3</v>
      </c>
      <c r="L225" s="14">
        <f>L230</f>
        <v>102</v>
      </c>
      <c r="M225" s="14">
        <f>M230</f>
        <v>306</v>
      </c>
    </row>
    <row r="226" spans="1:13" ht="22.5" x14ac:dyDescent="0.25">
      <c r="A226" s="11"/>
      <c r="B226" s="11"/>
      <c r="C226" s="11"/>
      <c r="D226" s="20" t="s">
        <v>190</v>
      </c>
      <c r="E226" s="11"/>
      <c r="F226" s="11"/>
      <c r="G226" s="11"/>
      <c r="H226" s="11"/>
      <c r="I226" s="11"/>
      <c r="J226" s="11"/>
      <c r="K226" s="11"/>
      <c r="L226" s="11"/>
      <c r="M226" s="11"/>
    </row>
    <row r="227" spans="1:13" x14ac:dyDescent="0.25">
      <c r="A227" s="11"/>
      <c r="B227" s="11"/>
      <c r="C227" s="10" t="s">
        <v>31</v>
      </c>
      <c r="D227" s="26"/>
      <c r="E227" s="10" t="s">
        <v>106</v>
      </c>
      <c r="F227" s="19">
        <v>1</v>
      </c>
      <c r="G227" s="12">
        <v>0</v>
      </c>
      <c r="H227" s="12">
        <v>0</v>
      </c>
      <c r="I227" s="12">
        <v>0</v>
      </c>
      <c r="J227" s="14">
        <f>OR(F227&lt;&gt;0,G227&lt;&gt;0,H227&lt;&gt;0,I227&lt;&gt;0)*(F227 + (F227 = 0))*(G227 + (G227 = 0))*(H227 + (H227 = 0))*(I227 + (I227 = 0))</f>
        <v>1</v>
      </c>
      <c r="K227" s="11"/>
      <c r="L227" s="11"/>
      <c r="M227" s="11"/>
    </row>
    <row r="228" spans="1:13" x14ac:dyDescent="0.25">
      <c r="A228" s="11"/>
      <c r="B228" s="11"/>
      <c r="C228" s="10" t="s">
        <v>31</v>
      </c>
      <c r="D228" s="26"/>
      <c r="E228" s="10" t="s">
        <v>122</v>
      </c>
      <c r="F228" s="19">
        <v>1</v>
      </c>
      <c r="G228" s="12">
        <v>0</v>
      </c>
      <c r="H228" s="12">
        <v>0</v>
      </c>
      <c r="I228" s="12">
        <v>0</v>
      </c>
      <c r="J228" s="14">
        <f>OR(F228&lt;&gt;0,G228&lt;&gt;0,H228&lt;&gt;0,I228&lt;&gt;0)*(F228 + (F228 = 0))*(G228 + (G228 = 0))*(H228 + (H228 = 0))*(I228 + (I228 = 0))</f>
        <v>1</v>
      </c>
      <c r="K228" s="11"/>
      <c r="L228" s="11"/>
      <c r="M228" s="11"/>
    </row>
    <row r="229" spans="1:13" x14ac:dyDescent="0.25">
      <c r="A229" s="11"/>
      <c r="B229" s="11"/>
      <c r="C229" s="10" t="s">
        <v>31</v>
      </c>
      <c r="D229" s="26"/>
      <c r="E229" s="10" t="s">
        <v>109</v>
      </c>
      <c r="F229" s="19">
        <v>1</v>
      </c>
      <c r="G229" s="12">
        <v>0</v>
      </c>
      <c r="H229" s="12">
        <v>0</v>
      </c>
      <c r="I229" s="12">
        <v>0</v>
      </c>
      <c r="J229" s="14">
        <f>OR(F229&lt;&gt;0,G229&lt;&gt;0,H229&lt;&gt;0,I229&lt;&gt;0)*(F229 + (F229 = 0))*(G229 + (G229 = 0))*(H229 + (H229 = 0))*(I229 + (I229 = 0))</f>
        <v>1</v>
      </c>
      <c r="K229" s="11"/>
      <c r="L229" s="11"/>
      <c r="M229" s="11"/>
    </row>
    <row r="230" spans="1:13" x14ac:dyDescent="0.25">
      <c r="A230" s="11"/>
      <c r="B230" s="11"/>
      <c r="C230" s="11"/>
      <c r="D230" s="26"/>
      <c r="E230" s="11"/>
      <c r="F230" s="11"/>
      <c r="G230" s="11"/>
      <c r="H230" s="11"/>
      <c r="I230" s="11"/>
      <c r="J230" s="15" t="s">
        <v>191</v>
      </c>
      <c r="K230" s="17">
        <f>SUM(J227:J229)</f>
        <v>3</v>
      </c>
      <c r="L230" s="12">
        <v>102</v>
      </c>
      <c r="M230" s="17">
        <f>ROUND(K230*L230,2)</f>
        <v>306</v>
      </c>
    </row>
    <row r="231" spans="1:13" ht="0.95" customHeight="1" x14ac:dyDescent="0.25">
      <c r="A231" s="18"/>
      <c r="B231" s="18"/>
      <c r="C231" s="18"/>
      <c r="D231" s="27"/>
      <c r="E231" s="18"/>
      <c r="F231" s="18"/>
      <c r="G231" s="18"/>
      <c r="H231" s="18"/>
      <c r="I231" s="18"/>
      <c r="J231" s="18"/>
      <c r="K231" s="18"/>
      <c r="L231" s="18"/>
      <c r="M231" s="18"/>
    </row>
    <row r="232" spans="1:13" ht="33.75" x14ac:dyDescent="0.25">
      <c r="A232" s="9" t="s">
        <v>192</v>
      </c>
      <c r="B232" s="10" t="s">
        <v>20</v>
      </c>
      <c r="C232" s="10" t="s">
        <v>4</v>
      </c>
      <c r="D232" s="20" t="s">
        <v>193</v>
      </c>
      <c r="E232" s="11"/>
      <c r="F232" s="11"/>
      <c r="G232" s="11"/>
      <c r="H232" s="11"/>
      <c r="I232" s="11"/>
      <c r="J232" s="11"/>
      <c r="K232" s="14">
        <f>K235</f>
        <v>1</v>
      </c>
      <c r="L232" s="14">
        <f>L235</f>
        <v>961.06</v>
      </c>
      <c r="M232" s="14">
        <f>M235</f>
        <v>961.06</v>
      </c>
    </row>
    <row r="233" spans="1:13" ht="56.25" x14ac:dyDescent="0.25">
      <c r="A233" s="11"/>
      <c r="B233" s="11"/>
      <c r="C233" s="11"/>
      <c r="D233" s="20" t="s">
        <v>194</v>
      </c>
      <c r="E233" s="11"/>
      <c r="F233" s="11"/>
      <c r="G233" s="11"/>
      <c r="H233" s="11"/>
      <c r="I233" s="11"/>
      <c r="J233" s="11"/>
      <c r="K233" s="11"/>
      <c r="L233" s="11"/>
      <c r="M233" s="11"/>
    </row>
    <row r="234" spans="1:13" x14ac:dyDescent="0.25">
      <c r="A234" s="11"/>
      <c r="B234" s="11"/>
      <c r="C234" s="10" t="s">
        <v>31</v>
      </c>
      <c r="D234" s="26"/>
      <c r="E234" s="10" t="s">
        <v>195</v>
      </c>
      <c r="F234" s="19">
        <v>1</v>
      </c>
      <c r="G234" s="12">
        <v>0</v>
      </c>
      <c r="H234" s="12">
        <v>0</v>
      </c>
      <c r="I234" s="12">
        <v>0</v>
      </c>
      <c r="J234" s="14">
        <f>OR(F234&lt;&gt;0,G234&lt;&gt;0,H234&lt;&gt;0,I234&lt;&gt;0)*(F234 + (F234 = 0))*(G234 + (G234 = 0))*(H234 + (H234 = 0))*(I234 + (I234 = 0))</f>
        <v>1</v>
      </c>
      <c r="K234" s="11"/>
      <c r="L234" s="11"/>
      <c r="M234" s="11"/>
    </row>
    <row r="235" spans="1:13" x14ac:dyDescent="0.25">
      <c r="A235" s="11"/>
      <c r="B235" s="11"/>
      <c r="C235" s="11"/>
      <c r="D235" s="26"/>
      <c r="E235" s="11"/>
      <c r="F235" s="11"/>
      <c r="G235" s="11"/>
      <c r="H235" s="11"/>
      <c r="I235" s="11"/>
      <c r="J235" s="15" t="s">
        <v>196</v>
      </c>
      <c r="K235" s="17">
        <f>J234</f>
        <v>1</v>
      </c>
      <c r="L235" s="12">
        <v>961.06</v>
      </c>
      <c r="M235" s="17">
        <f>ROUND(K235*L235,2)</f>
        <v>961.06</v>
      </c>
    </row>
    <row r="236" spans="1:13" ht="0.95" customHeight="1" x14ac:dyDescent="0.25">
      <c r="A236" s="18"/>
      <c r="B236" s="18"/>
      <c r="C236" s="18"/>
      <c r="D236" s="27"/>
      <c r="E236" s="18"/>
      <c r="F236" s="18"/>
      <c r="G236" s="18"/>
      <c r="H236" s="18"/>
      <c r="I236" s="18"/>
      <c r="J236" s="18"/>
      <c r="K236" s="18"/>
      <c r="L236" s="18"/>
      <c r="M236" s="18"/>
    </row>
    <row r="237" spans="1:13" ht="33.75" x14ac:dyDescent="0.25">
      <c r="A237" s="9" t="s">
        <v>197</v>
      </c>
      <c r="B237" s="10" t="s">
        <v>20</v>
      </c>
      <c r="C237" s="10" t="s">
        <v>4</v>
      </c>
      <c r="D237" s="20" t="s">
        <v>198</v>
      </c>
      <c r="E237" s="11"/>
      <c r="F237" s="11"/>
      <c r="G237" s="11"/>
      <c r="H237" s="11"/>
      <c r="I237" s="11"/>
      <c r="J237" s="11"/>
      <c r="K237" s="14">
        <f>K240</f>
        <v>1</v>
      </c>
      <c r="L237" s="14">
        <f>L240</f>
        <v>180</v>
      </c>
      <c r="M237" s="14">
        <f>M240</f>
        <v>180</v>
      </c>
    </row>
    <row r="238" spans="1:13" ht="56.25" x14ac:dyDescent="0.25">
      <c r="A238" s="11"/>
      <c r="B238" s="11"/>
      <c r="C238" s="11"/>
      <c r="D238" s="20" t="s">
        <v>199</v>
      </c>
      <c r="E238" s="11"/>
      <c r="F238" s="11"/>
      <c r="G238" s="11"/>
      <c r="H238" s="11"/>
      <c r="I238" s="11"/>
      <c r="J238" s="11"/>
      <c r="K238" s="11"/>
      <c r="L238" s="11"/>
      <c r="M238" s="11"/>
    </row>
    <row r="239" spans="1:13" x14ac:dyDescent="0.25">
      <c r="A239" s="11"/>
      <c r="B239" s="11"/>
      <c r="C239" s="10" t="s">
        <v>31</v>
      </c>
      <c r="D239" s="26"/>
      <c r="E239" s="10" t="s">
        <v>195</v>
      </c>
      <c r="F239" s="19">
        <v>1</v>
      </c>
      <c r="G239" s="12">
        <v>0</v>
      </c>
      <c r="H239" s="12">
        <v>0</v>
      </c>
      <c r="I239" s="12">
        <v>0</v>
      </c>
      <c r="J239" s="14">
        <f>OR(F239&lt;&gt;0,G239&lt;&gt;0,H239&lt;&gt;0,I239&lt;&gt;0)*(F239 + (F239 = 0))*(G239 + (G239 = 0))*(H239 + (H239 = 0))*(I239 + (I239 = 0))</f>
        <v>1</v>
      </c>
      <c r="K239" s="11"/>
      <c r="L239" s="11"/>
      <c r="M239" s="11"/>
    </row>
    <row r="240" spans="1:13" x14ac:dyDescent="0.25">
      <c r="A240" s="11"/>
      <c r="B240" s="11"/>
      <c r="C240" s="11"/>
      <c r="D240" s="26"/>
      <c r="E240" s="11"/>
      <c r="F240" s="11"/>
      <c r="G240" s="11"/>
      <c r="H240" s="11"/>
      <c r="I240" s="11"/>
      <c r="J240" s="15" t="s">
        <v>200</v>
      </c>
      <c r="K240" s="17">
        <f>J239</f>
        <v>1</v>
      </c>
      <c r="L240" s="12">
        <v>180</v>
      </c>
      <c r="M240" s="17">
        <f>ROUND(K240*L240,2)</f>
        <v>180</v>
      </c>
    </row>
    <row r="241" spans="1:13" ht="0.95" customHeight="1" x14ac:dyDescent="0.25">
      <c r="A241" s="18"/>
      <c r="B241" s="18"/>
      <c r="C241" s="18"/>
      <c r="D241" s="27"/>
      <c r="E241" s="18"/>
      <c r="F241" s="18"/>
      <c r="G241" s="18"/>
      <c r="H241" s="18"/>
      <c r="I241" s="18"/>
      <c r="J241" s="18"/>
      <c r="K241" s="18"/>
      <c r="L241" s="18"/>
      <c r="M241" s="18"/>
    </row>
    <row r="242" spans="1:13" x14ac:dyDescent="0.25">
      <c r="A242" s="9" t="s">
        <v>201</v>
      </c>
      <c r="B242" s="10" t="s">
        <v>20</v>
      </c>
      <c r="C242" s="10" t="s">
        <v>4</v>
      </c>
      <c r="D242" s="20" t="s">
        <v>202</v>
      </c>
      <c r="E242" s="11"/>
      <c r="F242" s="11"/>
      <c r="G242" s="11"/>
      <c r="H242" s="11"/>
      <c r="I242" s="11"/>
      <c r="J242" s="11"/>
      <c r="K242" s="14">
        <f>K245</f>
        <v>1</v>
      </c>
      <c r="L242" s="14">
        <f>L245</f>
        <v>227.88</v>
      </c>
      <c r="M242" s="14">
        <f>M245</f>
        <v>227.88</v>
      </c>
    </row>
    <row r="243" spans="1:13" x14ac:dyDescent="0.25">
      <c r="A243" s="11"/>
      <c r="B243" s="11"/>
      <c r="C243" s="11"/>
      <c r="D243" s="20" t="s">
        <v>203</v>
      </c>
      <c r="E243" s="11"/>
      <c r="F243" s="11"/>
      <c r="G243" s="11"/>
      <c r="H243" s="11"/>
      <c r="I243" s="11"/>
      <c r="J243" s="11"/>
      <c r="K243" s="11"/>
      <c r="L243" s="11"/>
      <c r="M243" s="11"/>
    </row>
    <row r="244" spans="1:13" x14ac:dyDescent="0.25">
      <c r="A244" s="11"/>
      <c r="B244" s="11"/>
      <c r="C244" s="10" t="s">
        <v>31</v>
      </c>
      <c r="D244" s="26"/>
      <c r="E244" s="10" t="s">
        <v>204</v>
      </c>
      <c r="F244" s="19">
        <v>1</v>
      </c>
      <c r="G244" s="12">
        <v>0</v>
      </c>
      <c r="H244" s="12">
        <v>0</v>
      </c>
      <c r="I244" s="12">
        <v>0</v>
      </c>
      <c r="J244" s="14">
        <f>OR(F244&lt;&gt;0,G244&lt;&gt;0,H244&lt;&gt;0,I244&lt;&gt;0)*(F244 + (F244 = 0))*(G244 + (G244 = 0))*(H244 + (H244 = 0))*(I244 + (I244 = 0))</f>
        <v>1</v>
      </c>
      <c r="K244" s="11"/>
      <c r="L244" s="11"/>
      <c r="M244" s="11"/>
    </row>
    <row r="245" spans="1:13" x14ac:dyDescent="0.25">
      <c r="A245" s="11"/>
      <c r="B245" s="11"/>
      <c r="C245" s="11"/>
      <c r="D245" s="26"/>
      <c r="E245" s="11"/>
      <c r="F245" s="11"/>
      <c r="G245" s="11"/>
      <c r="H245" s="11"/>
      <c r="I245" s="11"/>
      <c r="J245" s="15" t="s">
        <v>205</v>
      </c>
      <c r="K245" s="17">
        <f>J244</f>
        <v>1</v>
      </c>
      <c r="L245" s="12">
        <v>227.88</v>
      </c>
      <c r="M245" s="17">
        <f>ROUND(K245*L245,2)</f>
        <v>227.88</v>
      </c>
    </row>
    <row r="246" spans="1:13" ht="0.95" customHeight="1" x14ac:dyDescent="0.25">
      <c r="A246" s="18"/>
      <c r="B246" s="18"/>
      <c r="C246" s="18"/>
      <c r="D246" s="27"/>
      <c r="E246" s="18"/>
      <c r="F246" s="18"/>
      <c r="G246" s="18"/>
      <c r="H246" s="18"/>
      <c r="I246" s="18"/>
      <c r="J246" s="18"/>
      <c r="K246" s="18"/>
      <c r="L246" s="18"/>
      <c r="M246" s="18"/>
    </row>
    <row r="247" spans="1:13" ht="33.75" x14ac:dyDescent="0.25">
      <c r="A247" s="9" t="s">
        <v>206</v>
      </c>
      <c r="B247" s="10" t="s">
        <v>20</v>
      </c>
      <c r="C247" s="10" t="s">
        <v>4</v>
      </c>
      <c r="D247" s="20" t="s">
        <v>207</v>
      </c>
      <c r="E247" s="11"/>
      <c r="F247" s="11"/>
      <c r="G247" s="11"/>
      <c r="H247" s="11"/>
      <c r="I247" s="11"/>
      <c r="J247" s="11"/>
      <c r="K247" s="14">
        <f>K250</f>
        <v>1</v>
      </c>
      <c r="L247" s="14">
        <f>L250</f>
        <v>354.6</v>
      </c>
      <c r="M247" s="14">
        <f>M250</f>
        <v>354.6</v>
      </c>
    </row>
    <row r="248" spans="1:13" ht="67.5" x14ac:dyDescent="0.25">
      <c r="A248" s="11"/>
      <c r="B248" s="11"/>
      <c r="C248" s="11"/>
      <c r="D248" s="20" t="s">
        <v>208</v>
      </c>
      <c r="E248" s="11"/>
      <c r="F248" s="11"/>
      <c r="G248" s="11"/>
      <c r="H248" s="11"/>
      <c r="I248" s="11"/>
      <c r="J248" s="11"/>
      <c r="K248" s="11"/>
      <c r="L248" s="11"/>
      <c r="M248" s="11"/>
    </row>
    <row r="249" spans="1:13" x14ac:dyDescent="0.25">
      <c r="A249" s="11"/>
      <c r="B249" s="11"/>
      <c r="C249" s="10" t="s">
        <v>31</v>
      </c>
      <c r="D249" s="26"/>
      <c r="E249" s="10" t="s">
        <v>108</v>
      </c>
      <c r="F249" s="19">
        <v>1</v>
      </c>
      <c r="G249" s="12">
        <v>0</v>
      </c>
      <c r="H249" s="12">
        <v>0</v>
      </c>
      <c r="I249" s="12">
        <v>0</v>
      </c>
      <c r="J249" s="14">
        <f>OR(F249&lt;&gt;0,G249&lt;&gt;0,H249&lt;&gt;0,I249&lt;&gt;0)*(F249 + (F249 = 0))*(G249 + (G249 = 0))*(H249 + (H249 = 0))*(I249 + (I249 = 0))</f>
        <v>1</v>
      </c>
      <c r="K249" s="11"/>
      <c r="L249" s="11"/>
      <c r="M249" s="11"/>
    </row>
    <row r="250" spans="1:13" x14ac:dyDescent="0.25">
      <c r="A250" s="11"/>
      <c r="B250" s="11"/>
      <c r="C250" s="11"/>
      <c r="D250" s="26"/>
      <c r="E250" s="11"/>
      <c r="F250" s="11"/>
      <c r="G250" s="11"/>
      <c r="H250" s="11"/>
      <c r="I250" s="11"/>
      <c r="J250" s="15" t="s">
        <v>209</v>
      </c>
      <c r="K250" s="17">
        <f>J249</f>
        <v>1</v>
      </c>
      <c r="L250" s="12">
        <v>354.6</v>
      </c>
      <c r="M250" s="17">
        <f>ROUND(K250*L250,2)</f>
        <v>354.6</v>
      </c>
    </row>
    <row r="251" spans="1:13" ht="0.95" customHeight="1" x14ac:dyDescent="0.25">
      <c r="A251" s="18"/>
      <c r="B251" s="18"/>
      <c r="C251" s="18"/>
      <c r="D251" s="27"/>
      <c r="E251" s="18"/>
      <c r="F251" s="18"/>
      <c r="G251" s="18"/>
      <c r="H251" s="18"/>
      <c r="I251" s="18"/>
      <c r="J251" s="18"/>
      <c r="K251" s="18"/>
      <c r="L251" s="18"/>
      <c r="M251" s="18"/>
    </row>
    <row r="252" spans="1:13" ht="33.75" x14ac:dyDescent="0.25">
      <c r="A252" s="9" t="s">
        <v>210</v>
      </c>
      <c r="B252" s="10" t="s">
        <v>20</v>
      </c>
      <c r="C252" s="10" t="s">
        <v>4</v>
      </c>
      <c r="D252" s="20" t="s">
        <v>211</v>
      </c>
      <c r="E252" s="11"/>
      <c r="F252" s="11"/>
      <c r="G252" s="11"/>
      <c r="H252" s="11"/>
      <c r="I252" s="11"/>
      <c r="J252" s="11"/>
      <c r="K252" s="14">
        <f>K255</f>
        <v>1</v>
      </c>
      <c r="L252" s="14">
        <f>L255</f>
        <v>483.96</v>
      </c>
      <c r="M252" s="14">
        <f>M255</f>
        <v>483.96</v>
      </c>
    </row>
    <row r="253" spans="1:13" ht="56.25" x14ac:dyDescent="0.25">
      <c r="A253" s="11"/>
      <c r="B253" s="11"/>
      <c r="C253" s="11"/>
      <c r="D253" s="20" t="s">
        <v>212</v>
      </c>
      <c r="E253" s="11"/>
      <c r="F253" s="11"/>
      <c r="G253" s="11"/>
      <c r="H253" s="11"/>
      <c r="I253" s="11"/>
      <c r="J253" s="11"/>
      <c r="K253" s="11"/>
      <c r="L253" s="11"/>
      <c r="M253" s="11"/>
    </row>
    <row r="254" spans="1:13" x14ac:dyDescent="0.25">
      <c r="A254" s="11"/>
      <c r="B254" s="11"/>
      <c r="C254" s="10" t="s">
        <v>31</v>
      </c>
      <c r="D254" s="26"/>
      <c r="E254" s="10" t="s">
        <v>213</v>
      </c>
      <c r="F254" s="19">
        <v>1</v>
      </c>
      <c r="G254" s="12">
        <v>0</v>
      </c>
      <c r="H254" s="12">
        <v>0</v>
      </c>
      <c r="I254" s="12">
        <v>0</v>
      </c>
      <c r="J254" s="14">
        <f>OR(F254&lt;&gt;0,G254&lt;&gt;0,H254&lt;&gt;0,I254&lt;&gt;0)*(F254 + (F254 = 0))*(G254 + (G254 = 0))*(H254 + (H254 = 0))*(I254 + (I254 = 0))</f>
        <v>1</v>
      </c>
      <c r="K254" s="11"/>
      <c r="L254" s="11"/>
      <c r="M254" s="11"/>
    </row>
    <row r="255" spans="1:13" x14ac:dyDescent="0.25">
      <c r="A255" s="11"/>
      <c r="B255" s="11"/>
      <c r="C255" s="11"/>
      <c r="D255" s="26"/>
      <c r="E255" s="11"/>
      <c r="F255" s="11"/>
      <c r="G255" s="11"/>
      <c r="H255" s="11"/>
      <c r="I255" s="11"/>
      <c r="J255" s="15" t="s">
        <v>214</v>
      </c>
      <c r="K255" s="17">
        <f>J254</f>
        <v>1</v>
      </c>
      <c r="L255" s="12">
        <v>483.96</v>
      </c>
      <c r="M255" s="17">
        <f>ROUND(K255*L255,2)</f>
        <v>483.96</v>
      </c>
    </row>
    <row r="256" spans="1:13" ht="0.95" customHeight="1" x14ac:dyDescent="0.25">
      <c r="A256" s="18"/>
      <c r="B256" s="18"/>
      <c r="C256" s="18"/>
      <c r="D256" s="27"/>
      <c r="E256" s="18"/>
      <c r="F256" s="18"/>
      <c r="G256" s="18"/>
      <c r="H256" s="18"/>
      <c r="I256" s="18"/>
      <c r="J256" s="18"/>
      <c r="K256" s="18"/>
      <c r="L256" s="18"/>
      <c r="M256" s="18"/>
    </row>
    <row r="257" spans="1:13" ht="33.75" x14ac:dyDescent="0.25">
      <c r="A257" s="9" t="s">
        <v>215</v>
      </c>
      <c r="B257" s="10" t="s">
        <v>20</v>
      </c>
      <c r="C257" s="10" t="s">
        <v>4</v>
      </c>
      <c r="D257" s="20" t="s">
        <v>216</v>
      </c>
      <c r="E257" s="11"/>
      <c r="F257" s="11"/>
      <c r="G257" s="11"/>
      <c r="H257" s="11"/>
      <c r="I257" s="11"/>
      <c r="J257" s="11"/>
      <c r="K257" s="12">
        <v>5</v>
      </c>
      <c r="L257" s="12">
        <v>106.8</v>
      </c>
      <c r="M257" s="14">
        <f>ROUND(K257*L257,2)</f>
        <v>534</v>
      </c>
    </row>
    <row r="258" spans="1:13" ht="56.25" x14ac:dyDescent="0.25">
      <c r="A258" s="11"/>
      <c r="B258" s="11"/>
      <c r="C258" s="11"/>
      <c r="D258" s="20" t="s">
        <v>217</v>
      </c>
      <c r="E258" s="11"/>
      <c r="F258" s="11"/>
      <c r="G258" s="11"/>
      <c r="H258" s="11"/>
      <c r="I258" s="11"/>
      <c r="J258" s="11"/>
      <c r="K258" s="11"/>
      <c r="L258" s="11"/>
      <c r="M258" s="11"/>
    </row>
    <row r="259" spans="1:13" x14ac:dyDescent="0.25">
      <c r="A259" s="9" t="s">
        <v>218</v>
      </c>
      <c r="B259" s="10" t="s">
        <v>20</v>
      </c>
      <c r="C259" s="10" t="s">
        <v>28</v>
      </c>
      <c r="D259" s="20" t="s">
        <v>219</v>
      </c>
      <c r="E259" s="11"/>
      <c r="F259" s="11"/>
      <c r="G259" s="11"/>
      <c r="H259" s="11"/>
      <c r="I259" s="11"/>
      <c r="J259" s="11"/>
      <c r="K259" s="12">
        <v>1</v>
      </c>
      <c r="L259" s="12">
        <v>1050</v>
      </c>
      <c r="M259" s="14">
        <f>ROUND(K259*L259,2)</f>
        <v>1050</v>
      </c>
    </row>
    <row r="260" spans="1:13" ht="90" x14ac:dyDescent="0.25">
      <c r="A260" s="11"/>
      <c r="B260" s="11"/>
      <c r="C260" s="11"/>
      <c r="D260" s="20" t="s">
        <v>220</v>
      </c>
      <c r="E260" s="11"/>
      <c r="F260" s="11"/>
      <c r="G260" s="11"/>
      <c r="H260" s="11"/>
      <c r="I260" s="11"/>
      <c r="J260" s="11"/>
      <c r="K260" s="11"/>
      <c r="L260" s="11"/>
      <c r="M260" s="11"/>
    </row>
    <row r="261" spans="1:13" x14ac:dyDescent="0.25">
      <c r="A261" s="11"/>
      <c r="B261" s="11"/>
      <c r="C261" s="11"/>
      <c r="D261" s="26"/>
      <c r="E261" s="11"/>
      <c r="F261" s="11"/>
      <c r="G261" s="11"/>
      <c r="H261" s="11"/>
      <c r="I261" s="11"/>
      <c r="J261" s="15" t="s">
        <v>221</v>
      </c>
      <c r="K261" s="16">
        <v>1</v>
      </c>
      <c r="L261" s="17">
        <f>M168+M173+M178+M183+M188+M194+M199+M206+M212+M218+M225+M232+M237+M242+M247+M252+M257+M259</f>
        <v>22651.26</v>
      </c>
      <c r="M261" s="17">
        <f>ROUND(K261*L261,2)</f>
        <v>22651.26</v>
      </c>
    </row>
    <row r="262" spans="1:13" ht="0.95" customHeight="1" x14ac:dyDescent="0.25">
      <c r="A262" s="18"/>
      <c r="B262" s="18"/>
      <c r="C262" s="18"/>
      <c r="D262" s="27"/>
      <c r="E262" s="18"/>
      <c r="F262" s="18"/>
      <c r="G262" s="18"/>
      <c r="H262" s="18"/>
      <c r="I262" s="18"/>
      <c r="J262" s="18"/>
      <c r="K262" s="18"/>
      <c r="L262" s="18"/>
      <c r="M262" s="18"/>
    </row>
    <row r="263" spans="1:13" x14ac:dyDescent="0.25">
      <c r="A263" s="5" t="s">
        <v>222</v>
      </c>
      <c r="B263" s="5" t="s">
        <v>16</v>
      </c>
      <c r="C263" s="5" t="s">
        <v>17</v>
      </c>
      <c r="D263" s="25" t="s">
        <v>223</v>
      </c>
      <c r="E263" s="6"/>
      <c r="F263" s="6"/>
      <c r="G263" s="6"/>
      <c r="H263" s="6"/>
      <c r="I263" s="6"/>
      <c r="J263" s="6"/>
      <c r="K263" s="7">
        <f>K366</f>
        <v>1</v>
      </c>
      <c r="L263" s="8">
        <f>L366</f>
        <v>45811.4</v>
      </c>
      <c r="M263" s="8">
        <f>M366</f>
        <v>45811.4</v>
      </c>
    </row>
    <row r="264" spans="1:13" ht="33.75" x14ac:dyDescent="0.25">
      <c r="A264" s="11"/>
      <c r="B264" s="11"/>
      <c r="C264" s="11"/>
      <c r="D264" s="20" t="s">
        <v>224</v>
      </c>
      <c r="E264" s="11"/>
      <c r="F264" s="11"/>
      <c r="G264" s="11"/>
      <c r="H264" s="11"/>
      <c r="I264" s="11"/>
      <c r="J264" s="11"/>
      <c r="K264" s="11"/>
      <c r="L264" s="11"/>
      <c r="M264" s="11"/>
    </row>
    <row r="265" spans="1:13" ht="22.5" x14ac:dyDescent="0.25">
      <c r="A265" s="9" t="s">
        <v>225</v>
      </c>
      <c r="B265" s="10" t="s">
        <v>20</v>
      </c>
      <c r="C265" s="10" t="s">
        <v>4</v>
      </c>
      <c r="D265" s="20" t="s">
        <v>226</v>
      </c>
      <c r="E265" s="11"/>
      <c r="F265" s="11"/>
      <c r="G265" s="11"/>
      <c r="H265" s="11"/>
      <c r="I265" s="11"/>
      <c r="J265" s="11"/>
      <c r="K265" s="12">
        <v>1</v>
      </c>
      <c r="L265" s="12">
        <v>6072.23</v>
      </c>
      <c r="M265" s="14">
        <f>ROUND(K265*L265,2)</f>
        <v>6072.23</v>
      </c>
    </row>
    <row r="266" spans="1:13" ht="180" x14ac:dyDescent="0.25">
      <c r="A266" s="11"/>
      <c r="B266" s="11"/>
      <c r="C266" s="11"/>
      <c r="D266" s="20" t="s">
        <v>227</v>
      </c>
      <c r="E266" s="11"/>
      <c r="F266" s="11"/>
      <c r="G266" s="11"/>
      <c r="H266" s="11"/>
      <c r="I266" s="11"/>
      <c r="J266" s="11"/>
      <c r="K266" s="11"/>
      <c r="L266" s="11"/>
      <c r="M266" s="11"/>
    </row>
    <row r="267" spans="1:13" x14ac:dyDescent="0.25">
      <c r="A267" s="9" t="s">
        <v>228</v>
      </c>
      <c r="B267" s="10" t="s">
        <v>20</v>
      </c>
      <c r="C267" s="10" t="s">
        <v>21</v>
      </c>
      <c r="D267" s="20" t="s">
        <v>229</v>
      </c>
      <c r="E267" s="11"/>
      <c r="F267" s="11"/>
      <c r="G267" s="11"/>
      <c r="H267" s="11"/>
      <c r="I267" s="11"/>
      <c r="J267" s="11"/>
      <c r="K267" s="12">
        <v>92</v>
      </c>
      <c r="L267" s="12">
        <v>38.049999999999997</v>
      </c>
      <c r="M267" s="14">
        <f>ROUND(K267*L267,2)</f>
        <v>3500.6</v>
      </c>
    </row>
    <row r="268" spans="1:13" ht="135" x14ac:dyDescent="0.25">
      <c r="A268" s="11"/>
      <c r="B268" s="11"/>
      <c r="C268" s="11"/>
      <c r="D268" s="20" t="s">
        <v>230</v>
      </c>
      <c r="E268" s="11"/>
      <c r="F268" s="11"/>
      <c r="G268" s="11"/>
      <c r="H268" s="11"/>
      <c r="I268" s="11"/>
      <c r="J268" s="11"/>
      <c r="K268" s="11"/>
      <c r="L268" s="11"/>
      <c r="M268" s="11"/>
    </row>
    <row r="269" spans="1:13" x14ac:dyDescent="0.25">
      <c r="A269" s="9" t="s">
        <v>231</v>
      </c>
      <c r="B269" s="10" t="s">
        <v>20</v>
      </c>
      <c r="C269" s="10" t="s">
        <v>21</v>
      </c>
      <c r="D269" s="20" t="s">
        <v>232</v>
      </c>
      <c r="E269" s="11"/>
      <c r="F269" s="11"/>
      <c r="G269" s="11"/>
      <c r="H269" s="11"/>
      <c r="I269" s="11"/>
      <c r="J269" s="11"/>
      <c r="K269" s="12">
        <v>44</v>
      </c>
      <c r="L269" s="13">
        <v>28.99</v>
      </c>
      <c r="M269" s="14">
        <f>ROUND(K269*L269,2)</f>
        <v>1275.56</v>
      </c>
    </row>
    <row r="270" spans="1:13" ht="135" x14ac:dyDescent="0.25">
      <c r="A270" s="11"/>
      <c r="B270" s="11"/>
      <c r="C270" s="11"/>
      <c r="D270" s="20" t="s">
        <v>233</v>
      </c>
      <c r="E270" s="11"/>
      <c r="F270" s="11"/>
      <c r="G270" s="11"/>
      <c r="H270" s="11"/>
      <c r="I270" s="11"/>
      <c r="J270" s="11"/>
      <c r="K270" s="11"/>
      <c r="L270" s="11"/>
      <c r="M270" s="11"/>
    </row>
    <row r="271" spans="1:13" x14ac:dyDescent="0.25">
      <c r="A271" s="9" t="s">
        <v>234</v>
      </c>
      <c r="B271" s="10" t="s">
        <v>20</v>
      </c>
      <c r="C271" s="10" t="s">
        <v>4</v>
      </c>
      <c r="D271" s="20" t="s">
        <v>235</v>
      </c>
      <c r="E271" s="11"/>
      <c r="F271" s="11"/>
      <c r="G271" s="11"/>
      <c r="H271" s="11"/>
      <c r="I271" s="11"/>
      <c r="J271" s="11"/>
      <c r="K271" s="12">
        <v>10</v>
      </c>
      <c r="L271" s="12">
        <v>45.67</v>
      </c>
      <c r="M271" s="14">
        <f>ROUND(K271*L271,2)</f>
        <v>456.7</v>
      </c>
    </row>
    <row r="272" spans="1:13" ht="101.25" x14ac:dyDescent="0.25">
      <c r="A272" s="11"/>
      <c r="B272" s="11"/>
      <c r="C272" s="11"/>
      <c r="D272" s="20" t="s">
        <v>236</v>
      </c>
      <c r="E272" s="11"/>
      <c r="F272" s="11"/>
      <c r="G272" s="11"/>
      <c r="H272" s="11"/>
      <c r="I272" s="11"/>
      <c r="J272" s="11"/>
      <c r="K272" s="11"/>
      <c r="L272" s="11"/>
      <c r="M272" s="11"/>
    </row>
    <row r="273" spans="1:13" x14ac:dyDescent="0.25">
      <c r="A273" s="9" t="s">
        <v>237</v>
      </c>
      <c r="B273" s="10" t="s">
        <v>20</v>
      </c>
      <c r="C273" s="10" t="s">
        <v>21</v>
      </c>
      <c r="D273" s="20" t="s">
        <v>238</v>
      </c>
      <c r="E273" s="11"/>
      <c r="F273" s="11"/>
      <c r="G273" s="11"/>
      <c r="H273" s="11"/>
      <c r="I273" s="11"/>
      <c r="J273" s="11"/>
      <c r="K273" s="12">
        <v>80</v>
      </c>
      <c r="L273" s="13">
        <v>1.1499999999999999</v>
      </c>
      <c r="M273" s="14">
        <f>ROUND(K273*L273,2)</f>
        <v>92</v>
      </c>
    </row>
    <row r="274" spans="1:13" ht="123.75" x14ac:dyDescent="0.25">
      <c r="A274" s="11"/>
      <c r="B274" s="11"/>
      <c r="C274" s="11"/>
      <c r="D274" s="20" t="s">
        <v>239</v>
      </c>
      <c r="E274" s="11"/>
      <c r="F274" s="11"/>
      <c r="G274" s="11"/>
      <c r="H274" s="11"/>
      <c r="I274" s="11"/>
      <c r="J274" s="11"/>
      <c r="K274" s="11"/>
      <c r="L274" s="11"/>
      <c r="M274" s="11"/>
    </row>
    <row r="275" spans="1:13" ht="22.5" x14ac:dyDescent="0.25">
      <c r="A275" s="9" t="s">
        <v>240</v>
      </c>
      <c r="B275" s="10" t="s">
        <v>20</v>
      </c>
      <c r="C275" s="10" t="s">
        <v>4</v>
      </c>
      <c r="D275" s="20" t="s">
        <v>241</v>
      </c>
      <c r="E275" s="11"/>
      <c r="F275" s="11"/>
      <c r="G275" s="11"/>
      <c r="H275" s="11"/>
      <c r="I275" s="11"/>
      <c r="J275" s="11"/>
      <c r="K275" s="14">
        <f>K279</f>
        <v>4</v>
      </c>
      <c r="L275" s="14">
        <f>L279</f>
        <v>135.22999999999999</v>
      </c>
      <c r="M275" s="14">
        <f>M279</f>
        <v>540.91999999999996</v>
      </c>
    </row>
    <row r="276" spans="1:13" ht="33.75" x14ac:dyDescent="0.25">
      <c r="A276" s="11"/>
      <c r="B276" s="11"/>
      <c r="C276" s="11"/>
      <c r="D276" s="20" t="s">
        <v>242</v>
      </c>
      <c r="E276" s="11"/>
      <c r="F276" s="11"/>
      <c r="G276" s="11"/>
      <c r="H276" s="11"/>
      <c r="I276" s="11"/>
      <c r="J276" s="11"/>
      <c r="K276" s="11"/>
      <c r="L276" s="11"/>
      <c r="M276" s="11"/>
    </row>
    <row r="277" spans="1:13" x14ac:dyDescent="0.25">
      <c r="A277" s="11"/>
      <c r="B277" s="11"/>
      <c r="C277" s="10" t="s">
        <v>31</v>
      </c>
      <c r="D277" s="26"/>
      <c r="E277" s="10" t="s">
        <v>243</v>
      </c>
      <c r="F277" s="19">
        <v>2</v>
      </c>
      <c r="G277" s="12">
        <v>0</v>
      </c>
      <c r="H277" s="12">
        <v>0</v>
      </c>
      <c r="I277" s="12">
        <v>0</v>
      </c>
      <c r="J277" s="14">
        <f>OR(F277&lt;&gt;0,G277&lt;&gt;0,H277&lt;&gt;0,I277&lt;&gt;0)*(F277 + (F277 = 0))*(G277 + (G277 = 0))*(H277 + (H277 = 0))*(I277 + (I277 = 0))</f>
        <v>2</v>
      </c>
      <c r="K277" s="11"/>
      <c r="L277" s="11"/>
      <c r="M277" s="11"/>
    </row>
    <row r="278" spans="1:13" x14ac:dyDescent="0.25">
      <c r="A278" s="11"/>
      <c r="B278" s="11"/>
      <c r="C278" s="10" t="s">
        <v>31</v>
      </c>
      <c r="D278" s="26"/>
      <c r="E278" s="10" t="s">
        <v>106</v>
      </c>
      <c r="F278" s="19">
        <v>2</v>
      </c>
      <c r="G278" s="12">
        <v>0</v>
      </c>
      <c r="H278" s="12">
        <v>0</v>
      </c>
      <c r="I278" s="12">
        <v>0</v>
      </c>
      <c r="J278" s="14">
        <f>OR(F278&lt;&gt;0,G278&lt;&gt;0,H278&lt;&gt;0,I278&lt;&gt;0)*(F278 + (F278 = 0))*(G278 + (G278 = 0))*(H278 + (H278 = 0))*(I278 + (I278 = 0))</f>
        <v>2</v>
      </c>
      <c r="K278" s="11"/>
      <c r="L278" s="11"/>
      <c r="M278" s="11"/>
    </row>
    <row r="279" spans="1:13" x14ac:dyDescent="0.25">
      <c r="A279" s="11"/>
      <c r="B279" s="11"/>
      <c r="C279" s="11"/>
      <c r="D279" s="26"/>
      <c r="E279" s="11"/>
      <c r="F279" s="11"/>
      <c r="G279" s="11"/>
      <c r="H279" s="11"/>
      <c r="I279" s="11"/>
      <c r="J279" s="15" t="s">
        <v>244</v>
      </c>
      <c r="K279" s="17">
        <f>SUM(J277:J278)</f>
        <v>4</v>
      </c>
      <c r="L279" s="13">
        <v>135.22999999999999</v>
      </c>
      <c r="M279" s="17">
        <f>ROUND(K279*L279,2)</f>
        <v>540.91999999999996</v>
      </c>
    </row>
    <row r="280" spans="1:13" ht="0.95" customHeight="1" x14ac:dyDescent="0.25">
      <c r="A280" s="18"/>
      <c r="B280" s="18"/>
      <c r="C280" s="18"/>
      <c r="D280" s="27"/>
      <c r="E280" s="18"/>
      <c r="F280" s="18"/>
      <c r="G280" s="18"/>
      <c r="H280" s="18"/>
      <c r="I280" s="18"/>
      <c r="J280" s="18"/>
      <c r="K280" s="18"/>
      <c r="L280" s="18"/>
      <c r="M280" s="18"/>
    </row>
    <row r="281" spans="1:13" ht="22.5" x14ac:dyDescent="0.25">
      <c r="A281" s="9" t="s">
        <v>245</v>
      </c>
      <c r="B281" s="10" t="s">
        <v>20</v>
      </c>
      <c r="C281" s="10" t="s">
        <v>4</v>
      </c>
      <c r="D281" s="20" t="s">
        <v>246</v>
      </c>
      <c r="E281" s="11"/>
      <c r="F281" s="11"/>
      <c r="G281" s="11"/>
      <c r="H281" s="11"/>
      <c r="I281" s="11"/>
      <c r="J281" s="11"/>
      <c r="K281" s="14">
        <f>K284</f>
        <v>2</v>
      </c>
      <c r="L281" s="14">
        <f>L284</f>
        <v>77.3</v>
      </c>
      <c r="M281" s="14">
        <f>M284</f>
        <v>154.6</v>
      </c>
    </row>
    <row r="282" spans="1:13" ht="33.75" x14ac:dyDescent="0.25">
      <c r="A282" s="11"/>
      <c r="B282" s="11"/>
      <c r="C282" s="11"/>
      <c r="D282" s="20" t="s">
        <v>247</v>
      </c>
      <c r="E282" s="11"/>
      <c r="F282" s="11"/>
      <c r="G282" s="11"/>
      <c r="H282" s="11"/>
      <c r="I282" s="11"/>
      <c r="J282" s="11"/>
      <c r="K282" s="11"/>
      <c r="L282" s="11"/>
      <c r="M282" s="11"/>
    </row>
    <row r="283" spans="1:13" x14ac:dyDescent="0.25">
      <c r="A283" s="11"/>
      <c r="B283" s="11"/>
      <c r="C283" s="10" t="s">
        <v>31</v>
      </c>
      <c r="D283" s="26"/>
      <c r="E283" s="10" t="s">
        <v>248</v>
      </c>
      <c r="F283" s="19">
        <v>2</v>
      </c>
      <c r="G283" s="12">
        <v>0</v>
      </c>
      <c r="H283" s="12">
        <v>0</v>
      </c>
      <c r="I283" s="12">
        <v>0</v>
      </c>
      <c r="J283" s="14">
        <f>OR(F283&lt;&gt;0,G283&lt;&gt;0,H283&lt;&gt;0,I283&lt;&gt;0)*(F283 + (F283 = 0))*(G283 + (G283 = 0))*(H283 + (H283 = 0))*(I283 + (I283 = 0))</f>
        <v>2</v>
      </c>
      <c r="K283" s="11"/>
      <c r="L283" s="11"/>
      <c r="M283" s="11"/>
    </row>
    <row r="284" spans="1:13" x14ac:dyDescent="0.25">
      <c r="A284" s="11"/>
      <c r="B284" s="11"/>
      <c r="C284" s="11"/>
      <c r="D284" s="26"/>
      <c r="E284" s="11"/>
      <c r="F284" s="11"/>
      <c r="G284" s="11"/>
      <c r="H284" s="11"/>
      <c r="I284" s="11"/>
      <c r="J284" s="15" t="s">
        <v>249</v>
      </c>
      <c r="K284" s="17">
        <f>J283</f>
        <v>2</v>
      </c>
      <c r="L284" s="12">
        <v>77.3</v>
      </c>
      <c r="M284" s="17">
        <f>ROUND(K284*L284,2)</f>
        <v>154.6</v>
      </c>
    </row>
    <row r="285" spans="1:13" ht="0.95" customHeight="1" x14ac:dyDescent="0.25">
      <c r="A285" s="18"/>
      <c r="B285" s="18"/>
      <c r="C285" s="18"/>
      <c r="D285" s="27"/>
      <c r="E285" s="18"/>
      <c r="F285" s="18"/>
      <c r="G285" s="18"/>
      <c r="H285" s="18"/>
      <c r="I285" s="18"/>
      <c r="J285" s="18"/>
      <c r="K285" s="18"/>
      <c r="L285" s="18"/>
      <c r="M285" s="18"/>
    </row>
    <row r="286" spans="1:13" x14ac:dyDescent="0.25">
      <c r="A286" s="9" t="s">
        <v>250</v>
      </c>
      <c r="B286" s="10" t="s">
        <v>20</v>
      </c>
      <c r="C286" s="10" t="s">
        <v>4</v>
      </c>
      <c r="D286" s="20" t="s">
        <v>251</v>
      </c>
      <c r="E286" s="11"/>
      <c r="F286" s="11"/>
      <c r="G286" s="11"/>
      <c r="H286" s="11"/>
      <c r="I286" s="11"/>
      <c r="J286" s="11"/>
      <c r="K286" s="14">
        <f>K290</f>
        <v>2</v>
      </c>
      <c r="L286" s="14">
        <f>L290</f>
        <v>122.03</v>
      </c>
      <c r="M286" s="14">
        <f>M290</f>
        <v>244.06</v>
      </c>
    </row>
    <row r="287" spans="1:13" ht="101.25" x14ac:dyDescent="0.25">
      <c r="A287" s="11"/>
      <c r="B287" s="11"/>
      <c r="C287" s="11"/>
      <c r="D287" s="20" t="s">
        <v>252</v>
      </c>
      <c r="E287" s="11"/>
      <c r="F287" s="11"/>
      <c r="G287" s="11"/>
      <c r="H287" s="11"/>
      <c r="I287" s="11"/>
      <c r="J287" s="11"/>
      <c r="K287" s="11"/>
      <c r="L287" s="11"/>
      <c r="M287" s="11"/>
    </row>
    <row r="288" spans="1:13" x14ac:dyDescent="0.25">
      <c r="A288" s="11"/>
      <c r="B288" s="11"/>
      <c r="C288" s="10" t="s">
        <v>31</v>
      </c>
      <c r="D288" s="26"/>
      <c r="E288" s="10" t="s">
        <v>253</v>
      </c>
      <c r="F288" s="19">
        <v>1</v>
      </c>
      <c r="G288" s="12">
        <v>0</v>
      </c>
      <c r="H288" s="12">
        <v>0</v>
      </c>
      <c r="I288" s="12">
        <v>0</v>
      </c>
      <c r="J288" s="14">
        <f>OR(F288&lt;&gt;0,G288&lt;&gt;0,H288&lt;&gt;0,I288&lt;&gt;0)*(F288 + (F288 = 0))*(G288 + (G288 = 0))*(H288 + (H288 = 0))*(I288 + (I288 = 0))</f>
        <v>1</v>
      </c>
      <c r="K288" s="11"/>
      <c r="L288" s="11"/>
      <c r="M288" s="11"/>
    </row>
    <row r="289" spans="1:13" x14ac:dyDescent="0.25">
      <c r="A289" s="11"/>
      <c r="B289" s="11"/>
      <c r="C289" s="10" t="s">
        <v>31</v>
      </c>
      <c r="D289" s="26"/>
      <c r="E289" s="10" t="s">
        <v>254</v>
      </c>
      <c r="F289" s="19">
        <v>1</v>
      </c>
      <c r="G289" s="12">
        <v>0</v>
      </c>
      <c r="H289" s="12">
        <v>0</v>
      </c>
      <c r="I289" s="12">
        <v>0</v>
      </c>
      <c r="J289" s="14">
        <f>OR(F289&lt;&gt;0,G289&lt;&gt;0,H289&lt;&gt;0,I289&lt;&gt;0)*(F289 + (F289 = 0))*(G289 + (G289 = 0))*(H289 + (H289 = 0))*(I289 + (I289 = 0))</f>
        <v>1</v>
      </c>
      <c r="K289" s="11"/>
      <c r="L289" s="11"/>
      <c r="M289" s="11"/>
    </row>
    <row r="290" spans="1:13" x14ac:dyDescent="0.25">
      <c r="A290" s="11"/>
      <c r="B290" s="11"/>
      <c r="C290" s="11"/>
      <c r="D290" s="26"/>
      <c r="E290" s="11"/>
      <c r="F290" s="11"/>
      <c r="G290" s="11"/>
      <c r="H290" s="11"/>
      <c r="I290" s="11"/>
      <c r="J290" s="15" t="s">
        <v>255</v>
      </c>
      <c r="K290" s="17">
        <f>SUM(J288:J289)</f>
        <v>2</v>
      </c>
      <c r="L290" s="12">
        <v>122.03</v>
      </c>
      <c r="M290" s="17">
        <f>ROUND(K290*L290,2)</f>
        <v>244.06</v>
      </c>
    </row>
    <row r="291" spans="1:13" ht="0.95" customHeight="1" x14ac:dyDescent="0.25">
      <c r="A291" s="18"/>
      <c r="B291" s="18"/>
      <c r="C291" s="18"/>
      <c r="D291" s="27"/>
      <c r="E291" s="18"/>
      <c r="F291" s="18"/>
      <c r="G291" s="18"/>
      <c r="H291" s="18"/>
      <c r="I291" s="18"/>
      <c r="J291" s="18"/>
      <c r="K291" s="18"/>
      <c r="L291" s="18"/>
      <c r="M291" s="18"/>
    </row>
    <row r="292" spans="1:13" ht="33.75" x14ac:dyDescent="0.25">
      <c r="A292" s="9" t="s">
        <v>256</v>
      </c>
      <c r="B292" s="10" t="s">
        <v>20</v>
      </c>
      <c r="C292" s="10" t="s">
        <v>4</v>
      </c>
      <c r="D292" s="20" t="s">
        <v>257</v>
      </c>
      <c r="E292" s="11"/>
      <c r="F292" s="11"/>
      <c r="G292" s="11"/>
      <c r="H292" s="11"/>
      <c r="I292" s="11"/>
      <c r="J292" s="11"/>
      <c r="K292" s="14">
        <f>K301</f>
        <v>35</v>
      </c>
      <c r="L292" s="14">
        <f>L301</f>
        <v>38.86</v>
      </c>
      <c r="M292" s="14">
        <f>M301</f>
        <v>1360.1</v>
      </c>
    </row>
    <row r="293" spans="1:13" ht="67.5" x14ac:dyDescent="0.25">
      <c r="A293" s="11"/>
      <c r="B293" s="11"/>
      <c r="C293" s="11"/>
      <c r="D293" s="20" t="s">
        <v>258</v>
      </c>
      <c r="E293" s="11"/>
      <c r="F293" s="11"/>
      <c r="G293" s="11"/>
      <c r="H293" s="11"/>
      <c r="I293" s="11"/>
      <c r="J293" s="11"/>
      <c r="K293" s="11"/>
      <c r="L293" s="11"/>
      <c r="M293" s="11"/>
    </row>
    <row r="294" spans="1:13" x14ac:dyDescent="0.25">
      <c r="A294" s="11"/>
      <c r="B294" s="11"/>
      <c r="C294" s="10" t="s">
        <v>31</v>
      </c>
      <c r="D294" s="26"/>
      <c r="E294" s="10" t="s">
        <v>259</v>
      </c>
      <c r="F294" s="19">
        <v>2</v>
      </c>
      <c r="G294" s="12">
        <v>0</v>
      </c>
      <c r="H294" s="12">
        <v>0</v>
      </c>
      <c r="I294" s="12">
        <v>0</v>
      </c>
      <c r="J294" s="14">
        <f>OR(F294&lt;&gt;0,G294&lt;&gt;0,H294&lt;&gt;0,I294&lt;&gt;0)*(F294 + (F294 = 0))*(G294 + (G294 = 0))*(H294 + (H294 = 0))*(I294 + (I294 = 0))</f>
        <v>2</v>
      </c>
      <c r="K294" s="11"/>
      <c r="L294" s="11"/>
      <c r="M294" s="11"/>
    </row>
    <row r="295" spans="1:13" x14ac:dyDescent="0.25">
      <c r="A295" s="11"/>
      <c r="B295" s="11"/>
      <c r="C295" s="10" t="s">
        <v>31</v>
      </c>
      <c r="D295" s="26"/>
      <c r="E295" s="10" t="s">
        <v>260</v>
      </c>
      <c r="F295" s="19">
        <v>12</v>
      </c>
      <c r="G295" s="12">
        <v>0</v>
      </c>
      <c r="H295" s="12">
        <v>0</v>
      </c>
      <c r="I295" s="12">
        <v>0</v>
      </c>
      <c r="J295" s="14">
        <f>OR(F295&lt;&gt;0,G295&lt;&gt;0,H295&lt;&gt;0,I295&lt;&gt;0)*(F295 + (F295 = 0))*(G295 + (G295 = 0))*(H295 + (H295 = 0))*(I295 + (I295 = 0))</f>
        <v>12</v>
      </c>
      <c r="K295" s="11"/>
      <c r="L295" s="11"/>
      <c r="M295" s="11"/>
    </row>
    <row r="296" spans="1:13" x14ac:dyDescent="0.25">
      <c r="A296" s="11"/>
      <c r="B296" s="11"/>
      <c r="C296" s="10" t="s">
        <v>31</v>
      </c>
      <c r="D296" s="26"/>
      <c r="E296" s="10" t="s">
        <v>261</v>
      </c>
      <c r="F296" s="19">
        <v>8</v>
      </c>
      <c r="G296" s="12">
        <v>0</v>
      </c>
      <c r="H296" s="12">
        <v>0</v>
      </c>
      <c r="I296" s="12">
        <v>0</v>
      </c>
      <c r="J296" s="14">
        <f>OR(F296&lt;&gt;0,G296&lt;&gt;0,H296&lt;&gt;0,I296&lt;&gt;0)*(F296 + (F296 = 0))*(G296 + (G296 = 0))*(H296 + (H296 = 0))*(I296 + (I296 = 0))</f>
        <v>8</v>
      </c>
      <c r="K296" s="11"/>
      <c r="L296" s="11"/>
      <c r="M296" s="11"/>
    </row>
    <row r="297" spans="1:13" x14ac:dyDescent="0.25">
      <c r="A297" s="11"/>
      <c r="B297" s="11"/>
      <c r="C297" s="10" t="s">
        <v>31</v>
      </c>
      <c r="D297" s="26"/>
      <c r="E297" s="10" t="s">
        <v>262</v>
      </c>
      <c r="F297" s="19">
        <v>6</v>
      </c>
      <c r="G297" s="12">
        <v>0</v>
      </c>
      <c r="H297" s="12">
        <v>0</v>
      </c>
      <c r="I297" s="12">
        <v>0</v>
      </c>
      <c r="J297" s="14">
        <f>OR(F297&lt;&gt;0,G297&lt;&gt;0,H297&lt;&gt;0,I297&lt;&gt;0)*(F297 + (F297 = 0))*(G297 + (G297 = 0))*(H297 + (H297 = 0))*(I297 + (I297 = 0))</f>
        <v>6</v>
      </c>
      <c r="K297" s="11"/>
      <c r="L297" s="11"/>
      <c r="M297" s="11"/>
    </row>
    <row r="298" spans="1:13" x14ac:dyDescent="0.25">
      <c r="A298" s="11"/>
      <c r="B298" s="11"/>
      <c r="C298" s="10" t="s">
        <v>31</v>
      </c>
      <c r="D298" s="26"/>
      <c r="E298" s="10" t="s">
        <v>106</v>
      </c>
      <c r="F298" s="19">
        <v>2</v>
      </c>
      <c r="G298" s="12">
        <v>0</v>
      </c>
      <c r="H298" s="12">
        <v>0</v>
      </c>
      <c r="I298" s="12">
        <v>0</v>
      </c>
      <c r="J298" s="14">
        <f>OR(F298&lt;&gt;0,G298&lt;&gt;0,H298&lt;&gt;0,I298&lt;&gt;0)*(F298 + (F298 = 0))*(G298 + (G298 = 0))*(H298 + (H298 = 0))*(I298 + (I298 = 0))</f>
        <v>2</v>
      </c>
      <c r="K298" s="11"/>
      <c r="L298" s="11"/>
      <c r="M298" s="11"/>
    </row>
    <row r="299" spans="1:13" x14ac:dyDescent="0.25">
      <c r="A299" s="11"/>
      <c r="B299" s="11"/>
      <c r="C299" s="10" t="s">
        <v>31</v>
      </c>
      <c r="D299" s="26"/>
      <c r="E299" s="10" t="s">
        <v>263</v>
      </c>
      <c r="F299" s="19">
        <v>2</v>
      </c>
      <c r="G299" s="12">
        <v>0</v>
      </c>
      <c r="H299" s="12">
        <v>0</v>
      </c>
      <c r="I299" s="12">
        <v>0</v>
      </c>
      <c r="J299" s="14">
        <f>OR(F299&lt;&gt;0,G299&lt;&gt;0,H299&lt;&gt;0,I299&lt;&gt;0)*(F299 + (F299 = 0))*(G299 + (G299 = 0))*(H299 + (H299 = 0))*(I299 + (I299 = 0))</f>
        <v>2</v>
      </c>
      <c r="K299" s="11"/>
      <c r="L299" s="11"/>
      <c r="M299" s="11"/>
    </row>
    <row r="300" spans="1:13" x14ac:dyDescent="0.25">
      <c r="A300" s="11"/>
      <c r="B300" s="11"/>
      <c r="C300" s="10" t="s">
        <v>31</v>
      </c>
      <c r="D300" s="26"/>
      <c r="E300" s="10" t="s">
        <v>264</v>
      </c>
      <c r="F300" s="19">
        <v>3</v>
      </c>
      <c r="G300" s="12">
        <v>0</v>
      </c>
      <c r="H300" s="12">
        <v>0</v>
      </c>
      <c r="I300" s="12">
        <v>0</v>
      </c>
      <c r="J300" s="14">
        <f>OR(F300&lt;&gt;0,G300&lt;&gt;0,H300&lt;&gt;0,I300&lt;&gt;0)*(F300 + (F300 = 0))*(G300 + (G300 = 0))*(H300 + (H300 = 0))*(I300 + (I300 = 0))</f>
        <v>3</v>
      </c>
      <c r="K300" s="11"/>
      <c r="L300" s="11"/>
      <c r="M300" s="11"/>
    </row>
    <row r="301" spans="1:13" x14ac:dyDescent="0.25">
      <c r="A301" s="11"/>
      <c r="B301" s="11"/>
      <c r="C301" s="11"/>
      <c r="D301" s="26"/>
      <c r="E301" s="11"/>
      <c r="F301" s="11"/>
      <c r="G301" s="11"/>
      <c r="H301" s="11"/>
      <c r="I301" s="11"/>
      <c r="J301" s="15" t="s">
        <v>265</v>
      </c>
      <c r="K301" s="17">
        <f>SUM(J294:J300)</f>
        <v>35</v>
      </c>
      <c r="L301" s="12">
        <v>38.86</v>
      </c>
      <c r="M301" s="17">
        <f>ROUND(K301*L301,2)</f>
        <v>1360.1</v>
      </c>
    </row>
    <row r="302" spans="1:13" ht="0.95" customHeight="1" x14ac:dyDescent="0.25">
      <c r="A302" s="18"/>
      <c r="B302" s="18"/>
      <c r="C302" s="18"/>
      <c r="D302" s="27"/>
      <c r="E302" s="18"/>
      <c r="F302" s="18"/>
      <c r="G302" s="18"/>
      <c r="H302" s="18"/>
      <c r="I302" s="18"/>
      <c r="J302" s="18"/>
      <c r="K302" s="18"/>
      <c r="L302" s="18"/>
      <c r="M302" s="18"/>
    </row>
    <row r="303" spans="1:13" x14ac:dyDescent="0.25">
      <c r="A303" s="9" t="s">
        <v>266</v>
      </c>
      <c r="B303" s="10" t="s">
        <v>20</v>
      </c>
      <c r="C303" s="10" t="s">
        <v>4</v>
      </c>
      <c r="D303" s="20" t="s">
        <v>267</v>
      </c>
      <c r="E303" s="11"/>
      <c r="F303" s="11"/>
      <c r="G303" s="11"/>
      <c r="H303" s="11"/>
      <c r="I303" s="11"/>
      <c r="J303" s="11"/>
      <c r="K303" s="12">
        <v>2</v>
      </c>
      <c r="L303" s="12">
        <v>158.63</v>
      </c>
      <c r="M303" s="14">
        <f>ROUND(K303*L303,2)</f>
        <v>317.26</v>
      </c>
    </row>
    <row r="304" spans="1:13" ht="67.5" x14ac:dyDescent="0.25">
      <c r="A304" s="11"/>
      <c r="B304" s="11"/>
      <c r="C304" s="11"/>
      <c r="D304" s="20" t="s">
        <v>268</v>
      </c>
      <c r="E304" s="11"/>
      <c r="F304" s="11"/>
      <c r="G304" s="11"/>
      <c r="H304" s="11"/>
      <c r="I304" s="11"/>
      <c r="J304" s="11"/>
      <c r="K304" s="11"/>
      <c r="L304" s="11"/>
      <c r="M304" s="11"/>
    </row>
    <row r="305" spans="1:13" ht="22.5" x14ac:dyDescent="0.25">
      <c r="A305" s="9" t="s">
        <v>269</v>
      </c>
      <c r="B305" s="10" t="s">
        <v>20</v>
      </c>
      <c r="C305" s="10" t="s">
        <v>4</v>
      </c>
      <c r="D305" s="20" t="s">
        <v>270</v>
      </c>
      <c r="E305" s="11"/>
      <c r="F305" s="11"/>
      <c r="G305" s="11"/>
      <c r="H305" s="11"/>
      <c r="I305" s="11"/>
      <c r="J305" s="11"/>
      <c r="K305" s="12">
        <v>8</v>
      </c>
      <c r="L305" s="13">
        <v>70.42</v>
      </c>
      <c r="M305" s="14">
        <f>ROUND(K305*L305,2)</f>
        <v>563.36</v>
      </c>
    </row>
    <row r="306" spans="1:13" ht="191.25" x14ac:dyDescent="0.25">
      <c r="A306" s="11"/>
      <c r="B306" s="11"/>
      <c r="C306" s="11"/>
      <c r="D306" s="20" t="s">
        <v>271</v>
      </c>
      <c r="E306" s="11"/>
      <c r="F306" s="11"/>
      <c r="G306" s="11"/>
      <c r="H306" s="11"/>
      <c r="I306" s="11"/>
      <c r="J306" s="11"/>
      <c r="K306" s="11"/>
      <c r="L306" s="11"/>
      <c r="M306" s="11"/>
    </row>
    <row r="307" spans="1:13" x14ac:dyDescent="0.25">
      <c r="A307" s="9" t="s">
        <v>272</v>
      </c>
      <c r="B307" s="10" t="s">
        <v>20</v>
      </c>
      <c r="C307" s="10" t="s">
        <v>273</v>
      </c>
      <c r="D307" s="20" t="s">
        <v>274</v>
      </c>
      <c r="E307" s="11"/>
      <c r="F307" s="11"/>
      <c r="G307" s="11"/>
      <c r="H307" s="11"/>
      <c r="I307" s="11"/>
      <c r="J307" s="11"/>
      <c r="K307" s="12">
        <v>1</v>
      </c>
      <c r="L307" s="12">
        <v>1926.08</v>
      </c>
      <c r="M307" s="14">
        <f>ROUND(K307*L307,2)</f>
        <v>1926.08</v>
      </c>
    </row>
    <row r="308" spans="1:13" ht="135" x14ac:dyDescent="0.25">
      <c r="A308" s="11"/>
      <c r="B308" s="11"/>
      <c r="C308" s="11"/>
      <c r="D308" s="20" t="s">
        <v>275</v>
      </c>
      <c r="E308" s="11"/>
      <c r="F308" s="11"/>
      <c r="G308" s="11"/>
      <c r="H308" s="11"/>
      <c r="I308" s="11"/>
      <c r="J308" s="11"/>
      <c r="K308" s="11"/>
      <c r="L308" s="11"/>
      <c r="M308" s="11"/>
    </row>
    <row r="309" spans="1:13" ht="22.5" x14ac:dyDescent="0.25">
      <c r="A309" s="9" t="s">
        <v>276</v>
      </c>
      <c r="B309" s="10" t="s">
        <v>20</v>
      </c>
      <c r="C309" s="10" t="s">
        <v>273</v>
      </c>
      <c r="D309" s="20" t="s">
        <v>277</v>
      </c>
      <c r="E309" s="11"/>
      <c r="F309" s="11"/>
      <c r="G309" s="11"/>
      <c r="H309" s="11"/>
      <c r="I309" s="11"/>
      <c r="J309" s="11"/>
      <c r="K309" s="12">
        <v>1</v>
      </c>
      <c r="L309" s="12">
        <v>203.95</v>
      </c>
      <c r="M309" s="14">
        <f>ROUND(K309*L309,2)</f>
        <v>203.95</v>
      </c>
    </row>
    <row r="310" spans="1:13" ht="123.75" x14ac:dyDescent="0.25">
      <c r="A310" s="11"/>
      <c r="B310" s="11"/>
      <c r="C310" s="11"/>
      <c r="D310" s="20" t="s">
        <v>278</v>
      </c>
      <c r="E310" s="11"/>
      <c r="F310" s="11"/>
      <c r="G310" s="11"/>
      <c r="H310" s="11"/>
      <c r="I310" s="11"/>
      <c r="J310" s="11"/>
      <c r="K310" s="11"/>
      <c r="L310" s="11"/>
      <c r="M310" s="11"/>
    </row>
    <row r="311" spans="1:13" ht="22.5" x14ac:dyDescent="0.25">
      <c r="A311" s="9" t="s">
        <v>279</v>
      </c>
      <c r="B311" s="10" t="s">
        <v>20</v>
      </c>
      <c r="C311" s="10" t="s">
        <v>4</v>
      </c>
      <c r="D311" s="20" t="s">
        <v>280</v>
      </c>
      <c r="E311" s="11"/>
      <c r="F311" s="11"/>
      <c r="G311" s="11"/>
      <c r="H311" s="11"/>
      <c r="I311" s="11"/>
      <c r="J311" s="11"/>
      <c r="K311" s="12">
        <v>10</v>
      </c>
      <c r="L311" s="12">
        <v>22.67</v>
      </c>
      <c r="M311" s="14">
        <f>ROUND(K311*L311,2)</f>
        <v>226.7</v>
      </c>
    </row>
    <row r="312" spans="1:13" ht="101.25" x14ac:dyDescent="0.25">
      <c r="A312" s="11"/>
      <c r="B312" s="11"/>
      <c r="C312" s="11"/>
      <c r="D312" s="20" t="s">
        <v>281</v>
      </c>
      <c r="E312" s="11"/>
      <c r="F312" s="11"/>
      <c r="G312" s="11"/>
      <c r="H312" s="11"/>
      <c r="I312" s="11"/>
      <c r="J312" s="11"/>
      <c r="K312" s="11"/>
      <c r="L312" s="11"/>
      <c r="M312" s="11"/>
    </row>
    <row r="313" spans="1:13" x14ac:dyDescent="0.25">
      <c r="A313" s="9" t="s">
        <v>282</v>
      </c>
      <c r="B313" s="10" t="s">
        <v>20</v>
      </c>
      <c r="C313" s="10" t="s">
        <v>4</v>
      </c>
      <c r="D313" s="20" t="s">
        <v>283</v>
      </c>
      <c r="E313" s="11"/>
      <c r="F313" s="11"/>
      <c r="G313" s="11"/>
      <c r="H313" s="11"/>
      <c r="I313" s="11"/>
      <c r="J313" s="11"/>
      <c r="K313" s="14">
        <f>K319</f>
        <v>12</v>
      </c>
      <c r="L313" s="14">
        <f>L319</f>
        <v>99.06</v>
      </c>
      <c r="M313" s="14">
        <f>M319</f>
        <v>1188.72</v>
      </c>
    </row>
    <row r="314" spans="1:13" ht="101.25" x14ac:dyDescent="0.25">
      <c r="A314" s="11"/>
      <c r="B314" s="11"/>
      <c r="C314" s="11"/>
      <c r="D314" s="20" t="s">
        <v>284</v>
      </c>
      <c r="E314" s="11"/>
      <c r="F314" s="11"/>
      <c r="G314" s="11"/>
      <c r="H314" s="11"/>
      <c r="I314" s="11"/>
      <c r="J314" s="11"/>
      <c r="K314" s="11"/>
      <c r="L314" s="11"/>
      <c r="M314" s="11"/>
    </row>
    <row r="315" spans="1:13" x14ac:dyDescent="0.25">
      <c r="A315" s="11"/>
      <c r="B315" s="11"/>
      <c r="C315" s="10" t="s">
        <v>31</v>
      </c>
      <c r="D315" s="26"/>
      <c r="E315" s="10" t="s">
        <v>285</v>
      </c>
      <c r="F315" s="19">
        <v>1</v>
      </c>
      <c r="G315" s="12">
        <v>0</v>
      </c>
      <c r="H315" s="12">
        <v>0</v>
      </c>
      <c r="I315" s="12">
        <v>0</v>
      </c>
      <c r="J315" s="14">
        <f>OR(F315&lt;&gt;0,G315&lt;&gt;0,H315&lt;&gt;0,I315&lt;&gt;0)*(F315 + (F315 = 0))*(G315 + (G315 = 0))*(H315 + (H315 = 0))*(I315 + (I315 = 0))</f>
        <v>1</v>
      </c>
      <c r="K315" s="11"/>
      <c r="L315" s="11"/>
      <c r="M315" s="11"/>
    </row>
    <row r="316" spans="1:13" x14ac:dyDescent="0.25">
      <c r="A316" s="11"/>
      <c r="B316" s="11"/>
      <c r="C316" s="10" t="s">
        <v>31</v>
      </c>
      <c r="D316" s="26"/>
      <c r="E316" s="10" t="s">
        <v>286</v>
      </c>
      <c r="F316" s="19">
        <v>1</v>
      </c>
      <c r="G316" s="12">
        <v>0</v>
      </c>
      <c r="H316" s="12">
        <v>0</v>
      </c>
      <c r="I316" s="12">
        <v>0</v>
      </c>
      <c r="J316" s="14">
        <f>OR(F316&lt;&gt;0,G316&lt;&gt;0,H316&lt;&gt;0,I316&lt;&gt;0)*(F316 + (F316 = 0))*(G316 + (G316 = 0))*(H316 + (H316 = 0))*(I316 + (I316 = 0))</f>
        <v>1</v>
      </c>
      <c r="K316" s="11"/>
      <c r="L316" s="11"/>
      <c r="M316" s="11"/>
    </row>
    <row r="317" spans="1:13" x14ac:dyDescent="0.25">
      <c r="A317" s="11"/>
      <c r="B317" s="11"/>
      <c r="C317" s="10" t="s">
        <v>31</v>
      </c>
      <c r="D317" s="26"/>
      <c r="E317" s="10" t="s">
        <v>264</v>
      </c>
      <c r="F317" s="19">
        <v>10</v>
      </c>
      <c r="G317" s="12">
        <v>0</v>
      </c>
      <c r="H317" s="12">
        <v>0</v>
      </c>
      <c r="I317" s="12">
        <v>0</v>
      </c>
      <c r="J317" s="14">
        <f>OR(F317&lt;&gt;0,G317&lt;&gt;0,H317&lt;&gt;0,I317&lt;&gt;0)*(F317 + (F317 = 0))*(G317 + (G317 = 0))*(H317 + (H317 = 0))*(I317 + (I317 = 0))</f>
        <v>10</v>
      </c>
      <c r="K317" s="11"/>
      <c r="L317" s="11"/>
      <c r="M317" s="11"/>
    </row>
    <row r="318" spans="1:13" x14ac:dyDescent="0.25">
      <c r="A318" s="11"/>
      <c r="B318" s="11"/>
      <c r="C318" s="10" t="s">
        <v>31</v>
      </c>
      <c r="D318" s="26"/>
      <c r="E318" s="10" t="s">
        <v>17</v>
      </c>
      <c r="F318" s="19"/>
      <c r="G318" s="12"/>
      <c r="H318" s="12"/>
      <c r="I318" s="12"/>
      <c r="J318" s="14">
        <f>OR(F318&lt;&gt;0,G318&lt;&gt;0,H318&lt;&gt;0,I318&lt;&gt;0)*(F318 + (F318 = 0))*(G318 + (G318 = 0))*(H318 + (H318 = 0))*(I318 + (I318 = 0))</f>
        <v>0</v>
      </c>
      <c r="K318" s="11"/>
      <c r="L318" s="11"/>
      <c r="M318" s="11"/>
    </row>
    <row r="319" spans="1:13" x14ac:dyDescent="0.25">
      <c r="A319" s="11"/>
      <c r="B319" s="11"/>
      <c r="C319" s="11"/>
      <c r="D319" s="26"/>
      <c r="E319" s="11"/>
      <c r="F319" s="11"/>
      <c r="G319" s="11"/>
      <c r="H319" s="11"/>
      <c r="I319" s="11"/>
      <c r="J319" s="15" t="s">
        <v>287</v>
      </c>
      <c r="K319" s="17">
        <f>SUM(J315:J318)</f>
        <v>12</v>
      </c>
      <c r="L319" s="12">
        <v>99.06</v>
      </c>
      <c r="M319" s="17">
        <f>ROUND(K319*L319,2)</f>
        <v>1188.72</v>
      </c>
    </row>
    <row r="320" spans="1:13" ht="0.95" customHeight="1" x14ac:dyDescent="0.25">
      <c r="A320" s="18"/>
      <c r="B320" s="18"/>
      <c r="C320" s="18"/>
      <c r="D320" s="27"/>
      <c r="E320" s="18"/>
      <c r="F320" s="18"/>
      <c r="G320" s="18"/>
      <c r="H320" s="18"/>
      <c r="I320" s="18"/>
      <c r="J320" s="18"/>
      <c r="K320" s="18"/>
      <c r="L320" s="18"/>
      <c r="M320" s="18"/>
    </row>
    <row r="321" spans="1:13" x14ac:dyDescent="0.25">
      <c r="A321" s="9" t="s">
        <v>288</v>
      </c>
      <c r="B321" s="10" t="s">
        <v>20</v>
      </c>
      <c r="C321" s="10" t="s">
        <v>4</v>
      </c>
      <c r="D321" s="20" t="s">
        <v>289</v>
      </c>
      <c r="E321" s="11"/>
      <c r="F321" s="11"/>
      <c r="G321" s="11"/>
      <c r="H321" s="11"/>
      <c r="I321" s="11"/>
      <c r="J321" s="11"/>
      <c r="K321" s="12">
        <v>8</v>
      </c>
      <c r="L321" s="12">
        <v>35.340000000000003</v>
      </c>
      <c r="M321" s="14">
        <f>ROUND(K321*L321,2)</f>
        <v>282.72000000000003</v>
      </c>
    </row>
    <row r="322" spans="1:13" ht="67.5" x14ac:dyDescent="0.25">
      <c r="A322" s="11"/>
      <c r="B322" s="11"/>
      <c r="C322" s="11"/>
      <c r="D322" s="20" t="s">
        <v>290</v>
      </c>
      <c r="E322" s="11"/>
      <c r="F322" s="11"/>
      <c r="G322" s="11"/>
      <c r="H322" s="11"/>
      <c r="I322" s="11"/>
      <c r="J322" s="11"/>
      <c r="K322" s="11"/>
      <c r="L322" s="11"/>
      <c r="M322" s="11"/>
    </row>
    <row r="323" spans="1:13" x14ac:dyDescent="0.25">
      <c r="A323" s="9" t="s">
        <v>291</v>
      </c>
      <c r="B323" s="10" t="s">
        <v>20</v>
      </c>
      <c r="C323" s="10" t="s">
        <v>4</v>
      </c>
      <c r="D323" s="20" t="s">
        <v>292</v>
      </c>
      <c r="E323" s="11"/>
      <c r="F323" s="11"/>
      <c r="G323" s="11"/>
      <c r="H323" s="11"/>
      <c r="I323" s="11"/>
      <c r="J323" s="11"/>
      <c r="K323" s="12">
        <v>11</v>
      </c>
      <c r="L323" s="12">
        <v>43.68</v>
      </c>
      <c r="M323" s="14">
        <f>ROUND(K323*L323,2)</f>
        <v>480.48</v>
      </c>
    </row>
    <row r="324" spans="1:13" ht="101.25" x14ac:dyDescent="0.25">
      <c r="A324" s="11"/>
      <c r="B324" s="11"/>
      <c r="C324" s="11"/>
      <c r="D324" s="20" t="s">
        <v>293</v>
      </c>
      <c r="E324" s="11"/>
      <c r="F324" s="11"/>
      <c r="G324" s="11"/>
      <c r="H324" s="11"/>
      <c r="I324" s="11"/>
      <c r="J324" s="11"/>
      <c r="K324" s="11"/>
      <c r="L324" s="11"/>
      <c r="M324" s="11"/>
    </row>
    <row r="325" spans="1:13" x14ac:dyDescent="0.25">
      <c r="A325" s="9" t="s">
        <v>294</v>
      </c>
      <c r="B325" s="10" t="s">
        <v>20</v>
      </c>
      <c r="C325" s="10" t="s">
        <v>4</v>
      </c>
      <c r="D325" s="20" t="s">
        <v>295</v>
      </c>
      <c r="E325" s="11"/>
      <c r="F325" s="11"/>
      <c r="G325" s="11"/>
      <c r="H325" s="11"/>
      <c r="I325" s="11"/>
      <c r="J325" s="11"/>
      <c r="K325" s="12">
        <v>13</v>
      </c>
      <c r="L325" s="12">
        <v>51.31</v>
      </c>
      <c r="M325" s="14">
        <f>ROUND(K325*L325,2)</f>
        <v>667.03</v>
      </c>
    </row>
    <row r="326" spans="1:13" ht="101.25" x14ac:dyDescent="0.25">
      <c r="A326" s="11"/>
      <c r="B326" s="11"/>
      <c r="C326" s="11"/>
      <c r="D326" s="20" t="s">
        <v>296</v>
      </c>
      <c r="E326" s="11"/>
      <c r="F326" s="11"/>
      <c r="G326" s="11"/>
      <c r="H326" s="11"/>
      <c r="I326" s="11"/>
      <c r="J326" s="11"/>
      <c r="K326" s="11"/>
      <c r="L326" s="11"/>
      <c r="M326" s="11"/>
    </row>
    <row r="327" spans="1:13" ht="45" x14ac:dyDescent="0.25">
      <c r="A327" s="9" t="s">
        <v>297</v>
      </c>
      <c r="B327" s="10" t="s">
        <v>20</v>
      </c>
      <c r="C327" s="10" t="s">
        <v>273</v>
      </c>
      <c r="D327" s="20" t="s">
        <v>298</v>
      </c>
      <c r="E327" s="11"/>
      <c r="F327" s="11"/>
      <c r="G327" s="11"/>
      <c r="H327" s="11"/>
      <c r="I327" s="11"/>
      <c r="J327" s="11"/>
      <c r="K327" s="12">
        <v>1</v>
      </c>
      <c r="L327" s="12">
        <v>2261.12</v>
      </c>
      <c r="M327" s="14">
        <f>ROUND(K327*L327,2)</f>
        <v>2261.12</v>
      </c>
    </row>
    <row r="328" spans="1:13" ht="146.25" x14ac:dyDescent="0.25">
      <c r="A328" s="11"/>
      <c r="B328" s="11"/>
      <c r="C328" s="11"/>
      <c r="D328" s="20" t="s">
        <v>299</v>
      </c>
      <c r="E328" s="11"/>
      <c r="F328" s="11"/>
      <c r="G328" s="11"/>
      <c r="H328" s="11"/>
      <c r="I328" s="11"/>
      <c r="J328" s="11"/>
      <c r="K328" s="11"/>
      <c r="L328" s="11"/>
      <c r="M328" s="11"/>
    </row>
    <row r="329" spans="1:13" ht="22.5" x14ac:dyDescent="0.25">
      <c r="A329" s="9" t="s">
        <v>300</v>
      </c>
      <c r="B329" s="10" t="s">
        <v>20</v>
      </c>
      <c r="C329" s="10" t="s">
        <v>4</v>
      </c>
      <c r="D329" s="20" t="s">
        <v>301</v>
      </c>
      <c r="E329" s="11"/>
      <c r="F329" s="11"/>
      <c r="G329" s="11"/>
      <c r="H329" s="11"/>
      <c r="I329" s="11"/>
      <c r="J329" s="11"/>
      <c r="K329" s="14">
        <f>K332</f>
        <v>1</v>
      </c>
      <c r="L329" s="14">
        <f>L332</f>
        <v>38.22</v>
      </c>
      <c r="M329" s="14">
        <f>M332</f>
        <v>38.22</v>
      </c>
    </row>
    <row r="330" spans="1:13" ht="22.5" x14ac:dyDescent="0.25">
      <c r="A330" s="11"/>
      <c r="B330" s="11"/>
      <c r="C330" s="11"/>
      <c r="D330" s="20" t="s">
        <v>301</v>
      </c>
      <c r="E330" s="11"/>
      <c r="F330" s="11"/>
      <c r="G330" s="11"/>
      <c r="H330" s="11"/>
      <c r="I330" s="11"/>
      <c r="J330" s="11"/>
      <c r="K330" s="11"/>
      <c r="L330" s="11"/>
      <c r="M330" s="11"/>
    </row>
    <row r="331" spans="1:13" x14ac:dyDescent="0.25">
      <c r="A331" s="11"/>
      <c r="B331" s="11"/>
      <c r="C331" s="10" t="s">
        <v>31</v>
      </c>
      <c r="D331" s="26"/>
      <c r="E331" s="10" t="s">
        <v>302</v>
      </c>
      <c r="F331" s="19">
        <v>1</v>
      </c>
      <c r="G331" s="12">
        <v>0</v>
      </c>
      <c r="H331" s="12">
        <v>0</v>
      </c>
      <c r="I331" s="12">
        <v>0</v>
      </c>
      <c r="J331" s="14">
        <f>OR(F331&lt;&gt;0,G331&lt;&gt;0,H331&lt;&gt;0,I331&lt;&gt;0)*(F331 + (F331 = 0))*(G331 + (G331 = 0))*(H331 + (H331 = 0))*(I331 + (I331 = 0))</f>
        <v>1</v>
      </c>
      <c r="K331" s="11"/>
      <c r="L331" s="11"/>
      <c r="M331" s="11"/>
    </row>
    <row r="332" spans="1:13" x14ac:dyDescent="0.25">
      <c r="A332" s="11"/>
      <c r="B332" s="11"/>
      <c r="C332" s="11"/>
      <c r="D332" s="26"/>
      <c r="E332" s="11"/>
      <c r="F332" s="11"/>
      <c r="G332" s="11"/>
      <c r="H332" s="11"/>
      <c r="I332" s="11"/>
      <c r="J332" s="15" t="s">
        <v>303</v>
      </c>
      <c r="K332" s="17">
        <f>J331</f>
        <v>1</v>
      </c>
      <c r="L332" s="12">
        <v>38.22</v>
      </c>
      <c r="M332" s="17">
        <f>ROUND(K332*L332,2)</f>
        <v>38.22</v>
      </c>
    </row>
    <row r="333" spans="1:13" ht="0.95" customHeight="1" x14ac:dyDescent="0.25">
      <c r="A333" s="18"/>
      <c r="B333" s="18"/>
      <c r="C333" s="18"/>
      <c r="D333" s="27"/>
      <c r="E333" s="18"/>
      <c r="F333" s="18"/>
      <c r="G333" s="18"/>
      <c r="H333" s="18"/>
      <c r="I333" s="18"/>
      <c r="J333" s="18"/>
      <c r="K333" s="18"/>
      <c r="L333" s="18"/>
      <c r="M333" s="18"/>
    </row>
    <row r="334" spans="1:13" x14ac:dyDescent="0.25">
      <c r="A334" s="9" t="s">
        <v>304</v>
      </c>
      <c r="B334" s="10" t="s">
        <v>20</v>
      </c>
      <c r="C334" s="10" t="s">
        <v>4</v>
      </c>
      <c r="D334" s="20" t="s">
        <v>305</v>
      </c>
      <c r="E334" s="11"/>
      <c r="F334" s="11"/>
      <c r="G334" s="11"/>
      <c r="H334" s="11"/>
      <c r="I334" s="11"/>
      <c r="J334" s="11"/>
      <c r="K334" s="12">
        <v>12</v>
      </c>
      <c r="L334" s="12">
        <v>36.119999999999997</v>
      </c>
      <c r="M334" s="14">
        <f>ROUND(K334*L334,2)</f>
        <v>433.44</v>
      </c>
    </row>
    <row r="335" spans="1:13" ht="258.75" x14ac:dyDescent="0.25">
      <c r="A335" s="11"/>
      <c r="B335" s="11"/>
      <c r="C335" s="11"/>
      <c r="D335" s="20" t="s">
        <v>306</v>
      </c>
      <c r="E335" s="11"/>
      <c r="F335" s="11"/>
      <c r="G335" s="11"/>
      <c r="H335" s="11"/>
      <c r="I335" s="11"/>
      <c r="J335" s="11"/>
      <c r="K335" s="11"/>
      <c r="L335" s="11"/>
      <c r="M335" s="11"/>
    </row>
    <row r="336" spans="1:13" x14ac:dyDescent="0.25">
      <c r="A336" s="9" t="s">
        <v>307</v>
      </c>
      <c r="B336" s="10" t="s">
        <v>20</v>
      </c>
      <c r="C336" s="10" t="s">
        <v>4</v>
      </c>
      <c r="D336" s="20" t="s">
        <v>308</v>
      </c>
      <c r="E336" s="11"/>
      <c r="F336" s="11"/>
      <c r="G336" s="11"/>
      <c r="H336" s="11"/>
      <c r="I336" s="11"/>
      <c r="J336" s="11"/>
      <c r="K336" s="12">
        <v>8</v>
      </c>
      <c r="L336" s="12">
        <v>36.119999999999997</v>
      </c>
      <c r="M336" s="14">
        <f>ROUND(K336*L336,2)</f>
        <v>288.95999999999998</v>
      </c>
    </row>
    <row r="337" spans="1:13" ht="247.5" x14ac:dyDescent="0.25">
      <c r="A337" s="11"/>
      <c r="B337" s="11"/>
      <c r="C337" s="11"/>
      <c r="D337" s="20" t="s">
        <v>309</v>
      </c>
      <c r="E337" s="11"/>
      <c r="F337" s="11"/>
      <c r="G337" s="11"/>
      <c r="H337" s="11"/>
      <c r="I337" s="11"/>
      <c r="J337" s="11"/>
      <c r="K337" s="11"/>
      <c r="L337" s="11"/>
      <c r="M337" s="11"/>
    </row>
    <row r="338" spans="1:13" x14ac:dyDescent="0.25">
      <c r="A338" s="9" t="s">
        <v>310</v>
      </c>
      <c r="B338" s="10" t="s">
        <v>20</v>
      </c>
      <c r="C338" s="10" t="s">
        <v>4</v>
      </c>
      <c r="D338" s="20" t="s">
        <v>311</v>
      </c>
      <c r="E338" s="11"/>
      <c r="F338" s="11"/>
      <c r="G338" s="11"/>
      <c r="H338" s="11"/>
      <c r="I338" s="11"/>
      <c r="J338" s="11"/>
      <c r="K338" s="12">
        <v>8</v>
      </c>
      <c r="L338" s="12">
        <v>78.13</v>
      </c>
      <c r="M338" s="14">
        <f>ROUND(K338*L338,2)</f>
        <v>625.04</v>
      </c>
    </row>
    <row r="339" spans="1:13" ht="270" x14ac:dyDescent="0.25">
      <c r="A339" s="11"/>
      <c r="B339" s="11"/>
      <c r="C339" s="11"/>
      <c r="D339" s="20" t="s">
        <v>312</v>
      </c>
      <c r="E339" s="11"/>
      <c r="F339" s="11"/>
      <c r="G339" s="11"/>
      <c r="H339" s="11"/>
      <c r="I339" s="11"/>
      <c r="J339" s="11"/>
      <c r="K339" s="11"/>
      <c r="L339" s="11"/>
      <c r="M339" s="11"/>
    </row>
    <row r="340" spans="1:13" x14ac:dyDescent="0.25">
      <c r="A340" s="9" t="s">
        <v>313</v>
      </c>
      <c r="B340" s="10" t="s">
        <v>20</v>
      </c>
      <c r="C340" s="10" t="s">
        <v>95</v>
      </c>
      <c r="D340" s="20" t="s">
        <v>314</v>
      </c>
      <c r="E340" s="11"/>
      <c r="F340" s="11"/>
      <c r="G340" s="11"/>
      <c r="H340" s="11"/>
      <c r="I340" s="11"/>
      <c r="J340" s="11"/>
      <c r="K340" s="12">
        <v>8</v>
      </c>
      <c r="L340" s="12">
        <v>22.67</v>
      </c>
      <c r="M340" s="14">
        <f>ROUND(K340*L340,2)</f>
        <v>181.36</v>
      </c>
    </row>
    <row r="341" spans="1:13" ht="56.25" x14ac:dyDescent="0.25">
      <c r="A341" s="11"/>
      <c r="B341" s="11"/>
      <c r="C341" s="11"/>
      <c r="D341" s="20" t="s">
        <v>315</v>
      </c>
      <c r="E341" s="11"/>
      <c r="F341" s="11"/>
      <c r="G341" s="11"/>
      <c r="H341" s="11"/>
      <c r="I341" s="11"/>
      <c r="J341" s="11"/>
      <c r="K341" s="11"/>
      <c r="L341" s="11"/>
      <c r="M341" s="11"/>
    </row>
    <row r="342" spans="1:13" ht="22.5" x14ac:dyDescent="0.25">
      <c r="A342" s="9" t="s">
        <v>316</v>
      </c>
      <c r="B342" s="10" t="s">
        <v>20</v>
      </c>
      <c r="C342" s="10" t="s">
        <v>95</v>
      </c>
      <c r="D342" s="20" t="s">
        <v>317</v>
      </c>
      <c r="E342" s="11"/>
      <c r="F342" s="11"/>
      <c r="G342" s="11"/>
      <c r="H342" s="11"/>
      <c r="I342" s="11"/>
      <c r="J342" s="11"/>
      <c r="K342" s="12">
        <v>1</v>
      </c>
      <c r="L342" s="12">
        <v>22.67</v>
      </c>
      <c r="M342" s="14">
        <f>ROUND(K342*L342,2)</f>
        <v>22.67</v>
      </c>
    </row>
    <row r="343" spans="1:13" ht="22.5" x14ac:dyDescent="0.25">
      <c r="A343" s="11"/>
      <c r="B343" s="11"/>
      <c r="C343" s="11"/>
      <c r="D343" s="20" t="s">
        <v>317</v>
      </c>
      <c r="E343" s="11"/>
      <c r="F343" s="11"/>
      <c r="G343" s="11"/>
      <c r="H343" s="11"/>
      <c r="I343" s="11"/>
      <c r="J343" s="11"/>
      <c r="K343" s="11"/>
      <c r="L343" s="11"/>
      <c r="M343" s="11"/>
    </row>
    <row r="344" spans="1:13" x14ac:dyDescent="0.25">
      <c r="A344" s="9" t="s">
        <v>318</v>
      </c>
      <c r="B344" s="10" t="s">
        <v>20</v>
      </c>
      <c r="C344" s="10" t="s">
        <v>4</v>
      </c>
      <c r="D344" s="20" t="s">
        <v>319</v>
      </c>
      <c r="E344" s="11"/>
      <c r="F344" s="11"/>
      <c r="G344" s="11"/>
      <c r="H344" s="11"/>
      <c r="I344" s="11"/>
      <c r="J344" s="11"/>
      <c r="K344" s="12">
        <v>2</v>
      </c>
      <c r="L344" s="12">
        <v>94.39</v>
      </c>
      <c r="M344" s="14">
        <f>ROUND(K344*L344,2)</f>
        <v>188.78</v>
      </c>
    </row>
    <row r="345" spans="1:13" x14ac:dyDescent="0.25">
      <c r="A345" s="11"/>
      <c r="B345" s="11"/>
      <c r="C345" s="11"/>
      <c r="D345" s="20" t="s">
        <v>319</v>
      </c>
      <c r="E345" s="11"/>
      <c r="F345" s="11"/>
      <c r="G345" s="11"/>
      <c r="H345" s="11"/>
      <c r="I345" s="11"/>
      <c r="J345" s="11"/>
      <c r="K345" s="11"/>
      <c r="L345" s="11"/>
      <c r="M345" s="11"/>
    </row>
    <row r="346" spans="1:13" ht="22.5" x14ac:dyDescent="0.25">
      <c r="A346" s="9" t="s">
        <v>320</v>
      </c>
      <c r="B346" s="10" t="s">
        <v>20</v>
      </c>
      <c r="C346" s="10" t="s">
        <v>21</v>
      </c>
      <c r="D346" s="20" t="s">
        <v>321</v>
      </c>
      <c r="E346" s="11"/>
      <c r="F346" s="11"/>
      <c r="G346" s="11"/>
      <c r="H346" s="11"/>
      <c r="I346" s="11"/>
      <c r="J346" s="11"/>
      <c r="K346" s="12">
        <v>40</v>
      </c>
      <c r="L346" s="13">
        <v>46.5</v>
      </c>
      <c r="M346" s="14">
        <f>ROUND(K346*L346,2)</f>
        <v>1860</v>
      </c>
    </row>
    <row r="347" spans="1:13" ht="236.25" x14ac:dyDescent="0.25">
      <c r="A347" s="11"/>
      <c r="B347" s="11"/>
      <c r="C347" s="11"/>
      <c r="D347" s="20" t="s">
        <v>322</v>
      </c>
      <c r="E347" s="11"/>
      <c r="F347" s="11"/>
      <c r="G347" s="11"/>
      <c r="H347" s="11"/>
      <c r="I347" s="11"/>
      <c r="J347" s="11"/>
      <c r="K347" s="11"/>
      <c r="L347" s="11"/>
      <c r="M347" s="11"/>
    </row>
    <row r="348" spans="1:13" ht="33.75" x14ac:dyDescent="0.25">
      <c r="A348" s="9" t="s">
        <v>323</v>
      </c>
      <c r="B348" s="10" t="s">
        <v>20</v>
      </c>
      <c r="C348" s="10" t="s">
        <v>21</v>
      </c>
      <c r="D348" s="20" t="s">
        <v>324</v>
      </c>
      <c r="E348" s="11"/>
      <c r="F348" s="11"/>
      <c r="G348" s="11"/>
      <c r="H348" s="11"/>
      <c r="I348" s="11"/>
      <c r="J348" s="11"/>
      <c r="K348" s="12">
        <v>895</v>
      </c>
      <c r="L348" s="12">
        <v>4.25</v>
      </c>
      <c r="M348" s="14">
        <f>ROUND(K348*L348,2)</f>
        <v>3803.75</v>
      </c>
    </row>
    <row r="349" spans="1:13" ht="67.5" x14ac:dyDescent="0.25">
      <c r="A349" s="11"/>
      <c r="B349" s="11"/>
      <c r="C349" s="11"/>
      <c r="D349" s="20" t="s">
        <v>325</v>
      </c>
      <c r="E349" s="11"/>
      <c r="F349" s="11"/>
      <c r="G349" s="11"/>
      <c r="H349" s="11"/>
      <c r="I349" s="11"/>
      <c r="J349" s="11"/>
      <c r="K349" s="11"/>
      <c r="L349" s="11"/>
      <c r="M349" s="11"/>
    </row>
    <row r="350" spans="1:13" ht="33.75" x14ac:dyDescent="0.25">
      <c r="A350" s="9" t="s">
        <v>326</v>
      </c>
      <c r="B350" s="10" t="s">
        <v>20</v>
      </c>
      <c r="C350" s="10" t="s">
        <v>21</v>
      </c>
      <c r="D350" s="20" t="s">
        <v>327</v>
      </c>
      <c r="E350" s="11"/>
      <c r="F350" s="11"/>
      <c r="G350" s="11"/>
      <c r="H350" s="11"/>
      <c r="I350" s="11"/>
      <c r="J350" s="11"/>
      <c r="K350" s="12">
        <v>85</v>
      </c>
      <c r="L350" s="12">
        <v>6.8</v>
      </c>
      <c r="M350" s="14">
        <f>ROUND(K350*L350,2)</f>
        <v>578</v>
      </c>
    </row>
    <row r="351" spans="1:13" ht="78.75" x14ac:dyDescent="0.25">
      <c r="A351" s="11"/>
      <c r="B351" s="11"/>
      <c r="C351" s="11"/>
      <c r="D351" s="20" t="s">
        <v>328</v>
      </c>
      <c r="E351" s="11"/>
      <c r="F351" s="11"/>
      <c r="G351" s="11"/>
      <c r="H351" s="11"/>
      <c r="I351" s="11"/>
      <c r="J351" s="11"/>
      <c r="K351" s="11"/>
      <c r="L351" s="11"/>
      <c r="M351" s="11"/>
    </row>
    <row r="352" spans="1:13" ht="33.75" x14ac:dyDescent="0.25">
      <c r="A352" s="9" t="s">
        <v>329</v>
      </c>
      <c r="B352" s="10" t="s">
        <v>20</v>
      </c>
      <c r="C352" s="10" t="s">
        <v>21</v>
      </c>
      <c r="D352" s="20" t="s">
        <v>330</v>
      </c>
      <c r="E352" s="11"/>
      <c r="F352" s="11"/>
      <c r="G352" s="11"/>
      <c r="H352" s="11"/>
      <c r="I352" s="11"/>
      <c r="J352" s="11"/>
      <c r="K352" s="12">
        <v>1265</v>
      </c>
      <c r="L352" s="12">
        <v>5.16</v>
      </c>
      <c r="M352" s="14">
        <f>ROUND(K352*L352,2)</f>
        <v>6527.4</v>
      </c>
    </row>
    <row r="353" spans="1:13" ht="67.5" x14ac:dyDescent="0.25">
      <c r="A353" s="11"/>
      <c r="B353" s="11"/>
      <c r="C353" s="11"/>
      <c r="D353" s="20" t="s">
        <v>331</v>
      </c>
      <c r="E353" s="11"/>
      <c r="F353" s="11"/>
      <c r="G353" s="11"/>
      <c r="H353" s="11"/>
      <c r="I353" s="11"/>
      <c r="J353" s="11"/>
      <c r="K353" s="11"/>
      <c r="L353" s="11"/>
      <c r="M353" s="11"/>
    </row>
    <row r="354" spans="1:13" ht="33.75" x14ac:dyDescent="0.25">
      <c r="A354" s="9" t="s">
        <v>332</v>
      </c>
      <c r="B354" s="10" t="s">
        <v>20</v>
      </c>
      <c r="C354" s="10" t="s">
        <v>21</v>
      </c>
      <c r="D354" s="20" t="s">
        <v>333</v>
      </c>
      <c r="E354" s="11"/>
      <c r="F354" s="11"/>
      <c r="G354" s="11"/>
      <c r="H354" s="11"/>
      <c r="I354" s="11"/>
      <c r="J354" s="11"/>
      <c r="K354" s="12">
        <v>75</v>
      </c>
      <c r="L354" s="12">
        <v>6.9</v>
      </c>
      <c r="M354" s="14">
        <f>ROUND(K354*L354,2)</f>
        <v>517.5</v>
      </c>
    </row>
    <row r="355" spans="1:13" ht="67.5" x14ac:dyDescent="0.25">
      <c r="A355" s="11"/>
      <c r="B355" s="11"/>
      <c r="C355" s="11"/>
      <c r="D355" s="20" t="s">
        <v>334</v>
      </c>
      <c r="E355" s="11"/>
      <c r="F355" s="11"/>
      <c r="G355" s="11"/>
      <c r="H355" s="11"/>
      <c r="I355" s="11"/>
      <c r="J355" s="11"/>
      <c r="K355" s="11"/>
      <c r="L355" s="11"/>
      <c r="M355" s="11"/>
    </row>
    <row r="356" spans="1:13" ht="33.75" x14ac:dyDescent="0.25">
      <c r="A356" s="9" t="s">
        <v>335</v>
      </c>
      <c r="B356" s="10" t="s">
        <v>20</v>
      </c>
      <c r="C356" s="10" t="s">
        <v>21</v>
      </c>
      <c r="D356" s="20" t="s">
        <v>336</v>
      </c>
      <c r="E356" s="11"/>
      <c r="F356" s="11"/>
      <c r="G356" s="11"/>
      <c r="H356" s="11"/>
      <c r="I356" s="11"/>
      <c r="J356" s="11"/>
      <c r="K356" s="12">
        <v>450</v>
      </c>
      <c r="L356" s="12">
        <v>9.52</v>
      </c>
      <c r="M356" s="14">
        <f>ROUND(K356*L356,2)</f>
        <v>4284</v>
      </c>
    </row>
    <row r="357" spans="1:13" ht="78.75" x14ac:dyDescent="0.25">
      <c r="A357" s="11"/>
      <c r="B357" s="11"/>
      <c r="C357" s="11"/>
      <c r="D357" s="20" t="s">
        <v>337</v>
      </c>
      <c r="E357" s="11"/>
      <c r="F357" s="11"/>
      <c r="G357" s="11"/>
      <c r="H357" s="11"/>
      <c r="I357" s="11"/>
      <c r="J357" s="11"/>
      <c r="K357" s="11"/>
      <c r="L357" s="11"/>
      <c r="M357" s="11"/>
    </row>
    <row r="358" spans="1:13" ht="33.75" x14ac:dyDescent="0.25">
      <c r="A358" s="9" t="s">
        <v>338</v>
      </c>
      <c r="B358" s="10" t="s">
        <v>20</v>
      </c>
      <c r="C358" s="10" t="s">
        <v>21</v>
      </c>
      <c r="D358" s="20" t="s">
        <v>339</v>
      </c>
      <c r="E358" s="11"/>
      <c r="F358" s="11"/>
      <c r="G358" s="11"/>
      <c r="H358" s="11"/>
      <c r="I358" s="11"/>
      <c r="J358" s="11"/>
      <c r="K358" s="12">
        <v>150</v>
      </c>
      <c r="L358" s="12">
        <v>12.28</v>
      </c>
      <c r="M358" s="14">
        <f>ROUND(K358*L358,2)</f>
        <v>1842</v>
      </c>
    </row>
    <row r="359" spans="1:13" ht="78.75" x14ac:dyDescent="0.25">
      <c r="A359" s="11"/>
      <c r="B359" s="11"/>
      <c r="C359" s="11"/>
      <c r="D359" s="20" t="s">
        <v>340</v>
      </c>
      <c r="E359" s="11"/>
      <c r="F359" s="11"/>
      <c r="G359" s="11"/>
      <c r="H359" s="11"/>
      <c r="I359" s="11"/>
      <c r="J359" s="11"/>
      <c r="K359" s="11"/>
      <c r="L359" s="11"/>
      <c r="M359" s="11"/>
    </row>
    <row r="360" spans="1:13" ht="33.75" x14ac:dyDescent="0.25">
      <c r="A360" s="9" t="s">
        <v>341</v>
      </c>
      <c r="B360" s="10" t="s">
        <v>20</v>
      </c>
      <c r="C360" s="10" t="s">
        <v>21</v>
      </c>
      <c r="D360" s="20" t="s">
        <v>342</v>
      </c>
      <c r="E360" s="11"/>
      <c r="F360" s="11"/>
      <c r="G360" s="11"/>
      <c r="H360" s="11"/>
      <c r="I360" s="11"/>
      <c r="J360" s="11"/>
      <c r="K360" s="12">
        <v>110</v>
      </c>
      <c r="L360" s="12">
        <v>19.32</v>
      </c>
      <c r="M360" s="14">
        <f>ROUND(K360*L360,2)</f>
        <v>2125.1999999999998</v>
      </c>
    </row>
    <row r="361" spans="1:13" ht="78.75" x14ac:dyDescent="0.25">
      <c r="A361" s="11"/>
      <c r="B361" s="11"/>
      <c r="C361" s="11"/>
      <c r="D361" s="20" t="s">
        <v>343</v>
      </c>
      <c r="E361" s="11"/>
      <c r="F361" s="11"/>
      <c r="G361" s="11"/>
      <c r="H361" s="11"/>
      <c r="I361" s="11"/>
      <c r="J361" s="11"/>
      <c r="K361" s="11"/>
      <c r="L361" s="11"/>
      <c r="M361" s="11"/>
    </row>
    <row r="362" spans="1:13" ht="33.75" x14ac:dyDescent="0.25">
      <c r="A362" s="9" t="s">
        <v>344</v>
      </c>
      <c r="B362" s="10" t="s">
        <v>20</v>
      </c>
      <c r="C362" s="10" t="s">
        <v>4</v>
      </c>
      <c r="D362" s="20" t="s">
        <v>345</v>
      </c>
      <c r="E362" s="11"/>
      <c r="F362" s="11"/>
      <c r="G362" s="11"/>
      <c r="H362" s="11"/>
      <c r="I362" s="11"/>
      <c r="J362" s="11"/>
      <c r="K362" s="12">
        <v>3</v>
      </c>
      <c r="L362" s="13">
        <v>125.29</v>
      </c>
      <c r="M362" s="14">
        <f>ROUND(K362*L362,2)</f>
        <v>375.87</v>
      </c>
    </row>
    <row r="363" spans="1:13" ht="146.25" x14ac:dyDescent="0.25">
      <c r="A363" s="11"/>
      <c r="B363" s="11"/>
      <c r="C363" s="11"/>
      <c r="D363" s="20" t="s">
        <v>346</v>
      </c>
      <c r="E363" s="11"/>
      <c r="F363" s="11"/>
      <c r="G363" s="11"/>
      <c r="H363" s="11"/>
      <c r="I363" s="11"/>
      <c r="J363" s="11"/>
      <c r="K363" s="11"/>
      <c r="L363" s="11"/>
      <c r="M363" s="11"/>
    </row>
    <row r="364" spans="1:13" x14ac:dyDescent="0.25">
      <c r="A364" s="9" t="s">
        <v>347</v>
      </c>
      <c r="B364" s="10" t="s">
        <v>20</v>
      </c>
      <c r="C364" s="10" t="s">
        <v>4</v>
      </c>
      <c r="D364" s="20" t="s">
        <v>348</v>
      </c>
      <c r="E364" s="11"/>
      <c r="F364" s="11"/>
      <c r="G364" s="11"/>
      <c r="H364" s="11"/>
      <c r="I364" s="11"/>
      <c r="J364" s="11"/>
      <c r="K364" s="12">
        <v>1</v>
      </c>
      <c r="L364" s="12">
        <v>305.02</v>
      </c>
      <c r="M364" s="14">
        <f>ROUND(K364*L364,2)</f>
        <v>305.02</v>
      </c>
    </row>
    <row r="365" spans="1:13" ht="78.75" x14ac:dyDescent="0.25">
      <c r="A365" s="11"/>
      <c r="B365" s="11"/>
      <c r="C365" s="11"/>
      <c r="D365" s="20" t="s">
        <v>349</v>
      </c>
      <c r="E365" s="11"/>
      <c r="F365" s="11"/>
      <c r="G365" s="11"/>
      <c r="H365" s="11"/>
      <c r="I365" s="11"/>
      <c r="J365" s="11"/>
      <c r="K365" s="11"/>
      <c r="L365" s="11"/>
      <c r="M365" s="11"/>
    </row>
    <row r="366" spans="1:13" x14ac:dyDescent="0.25">
      <c r="A366" s="11"/>
      <c r="B366" s="11"/>
      <c r="C366" s="11"/>
      <c r="D366" s="26"/>
      <c r="E366" s="11"/>
      <c r="F366" s="11"/>
      <c r="G366" s="11"/>
      <c r="H366" s="11"/>
      <c r="I366" s="11"/>
      <c r="J366" s="15" t="s">
        <v>350</v>
      </c>
      <c r="K366" s="16">
        <v>1</v>
      </c>
      <c r="L366" s="17">
        <f>M265+M267+M269+M271+M273+M275+M281+M286+M292+M303+M305+M307+M309+M311+M313+M321+M323+M325+M327+M329+M334+M336+M338+M340+M342+M344+M346+M348+M350+M352+M354+M356+M358+M360+M362+M364</f>
        <v>45811.4</v>
      </c>
      <c r="M366" s="17">
        <f>ROUND(K366*L366,2)</f>
        <v>45811.4</v>
      </c>
    </row>
    <row r="367" spans="1:13" ht="0.95" customHeight="1" x14ac:dyDescent="0.25">
      <c r="A367" s="18"/>
      <c r="B367" s="18"/>
      <c r="C367" s="18"/>
      <c r="D367" s="27"/>
      <c r="E367" s="18"/>
      <c r="F367" s="18"/>
      <c r="G367" s="18"/>
      <c r="H367" s="18"/>
      <c r="I367" s="18"/>
      <c r="J367" s="18"/>
      <c r="K367" s="18"/>
      <c r="L367" s="18"/>
      <c r="M367" s="18"/>
    </row>
    <row r="368" spans="1:13" x14ac:dyDescent="0.25">
      <c r="A368" s="5" t="s">
        <v>351</v>
      </c>
      <c r="B368" s="5" t="s">
        <v>16</v>
      </c>
      <c r="C368" s="5" t="s">
        <v>17</v>
      </c>
      <c r="D368" s="25" t="s">
        <v>352</v>
      </c>
      <c r="E368" s="6"/>
      <c r="F368" s="6"/>
      <c r="G368" s="6"/>
      <c r="H368" s="6"/>
      <c r="I368" s="6"/>
      <c r="J368" s="6"/>
      <c r="K368" s="7">
        <f>K374</f>
        <v>1</v>
      </c>
      <c r="L368" s="8">
        <f>L374</f>
        <v>454.22</v>
      </c>
      <c r="M368" s="8">
        <f>M374</f>
        <v>454.22</v>
      </c>
    </row>
    <row r="369" spans="1:13" x14ac:dyDescent="0.25">
      <c r="A369" s="9" t="s">
        <v>353</v>
      </c>
      <c r="B369" s="10" t="s">
        <v>20</v>
      </c>
      <c r="C369" s="10" t="s">
        <v>95</v>
      </c>
      <c r="D369" s="20" t="s">
        <v>354</v>
      </c>
      <c r="E369" s="11"/>
      <c r="F369" s="11"/>
      <c r="G369" s="11"/>
      <c r="H369" s="11"/>
      <c r="I369" s="11"/>
      <c r="J369" s="11"/>
      <c r="K369" s="14">
        <f>K372</f>
        <v>1</v>
      </c>
      <c r="L369" s="14">
        <f>L372</f>
        <v>454.22</v>
      </c>
      <c r="M369" s="14">
        <f>M372</f>
        <v>454.22</v>
      </c>
    </row>
    <row r="370" spans="1:13" ht="33.75" x14ac:dyDescent="0.25">
      <c r="A370" s="11"/>
      <c r="B370" s="11"/>
      <c r="C370" s="11"/>
      <c r="D370" s="20" t="s">
        <v>355</v>
      </c>
      <c r="E370" s="11"/>
      <c r="F370" s="11"/>
      <c r="G370" s="11"/>
      <c r="H370" s="11"/>
      <c r="I370" s="11"/>
      <c r="J370" s="11"/>
      <c r="K370" s="11"/>
      <c r="L370" s="11"/>
      <c r="M370" s="11"/>
    </row>
    <row r="371" spans="1:13" x14ac:dyDescent="0.25">
      <c r="A371" s="11"/>
      <c r="B371" s="11"/>
      <c r="C371" s="10" t="s">
        <v>31</v>
      </c>
      <c r="D371" s="26"/>
      <c r="E371" s="10" t="s">
        <v>17</v>
      </c>
      <c r="F371" s="19">
        <v>1</v>
      </c>
      <c r="G371" s="12">
        <v>0</v>
      </c>
      <c r="H371" s="12">
        <v>0</v>
      </c>
      <c r="I371" s="12">
        <v>0</v>
      </c>
      <c r="J371" s="14">
        <f>OR(F371&lt;&gt;0,G371&lt;&gt;0,H371&lt;&gt;0,I371&lt;&gt;0)*(F371 + (F371 = 0))*(G371 + (G371 = 0))*(H371 + (H371 = 0))*(I371 + (I371 = 0))</f>
        <v>1</v>
      </c>
      <c r="K371" s="11"/>
      <c r="L371" s="11"/>
      <c r="M371" s="11"/>
    </row>
    <row r="372" spans="1:13" x14ac:dyDescent="0.25">
      <c r="A372" s="11"/>
      <c r="B372" s="11"/>
      <c r="C372" s="11"/>
      <c r="D372" s="26"/>
      <c r="E372" s="11"/>
      <c r="F372" s="11"/>
      <c r="G372" s="11"/>
      <c r="H372" s="11"/>
      <c r="I372" s="11"/>
      <c r="J372" s="15" t="s">
        <v>356</v>
      </c>
      <c r="K372" s="17">
        <f>J371</f>
        <v>1</v>
      </c>
      <c r="L372" s="12">
        <v>454.22</v>
      </c>
      <c r="M372" s="17">
        <f>ROUND(K372*L372,2)</f>
        <v>454.22</v>
      </c>
    </row>
    <row r="373" spans="1:13" ht="0.95" customHeight="1" x14ac:dyDescent="0.25">
      <c r="A373" s="18"/>
      <c r="B373" s="18"/>
      <c r="C373" s="18"/>
      <c r="D373" s="27"/>
      <c r="E373" s="18"/>
      <c r="F373" s="18"/>
      <c r="G373" s="18"/>
      <c r="H373" s="18"/>
      <c r="I373" s="18"/>
      <c r="J373" s="18"/>
      <c r="K373" s="18"/>
      <c r="L373" s="18"/>
      <c r="M373" s="18"/>
    </row>
    <row r="374" spans="1:13" x14ac:dyDescent="0.25">
      <c r="A374" s="11"/>
      <c r="B374" s="11"/>
      <c r="C374" s="11"/>
      <c r="D374" s="26"/>
      <c r="E374" s="11"/>
      <c r="F374" s="11"/>
      <c r="G374" s="11"/>
      <c r="H374" s="11"/>
      <c r="I374" s="11"/>
      <c r="J374" s="15" t="s">
        <v>357</v>
      </c>
      <c r="K374" s="16">
        <v>1</v>
      </c>
      <c r="L374" s="17">
        <f>M369</f>
        <v>454.22</v>
      </c>
      <c r="M374" s="17">
        <f>ROUND(K374*L374,2)</f>
        <v>454.22</v>
      </c>
    </row>
    <row r="375" spans="1:13" ht="0.95" customHeight="1" x14ac:dyDescent="0.25">
      <c r="A375" s="18"/>
      <c r="B375" s="18"/>
      <c r="C375" s="18"/>
      <c r="D375" s="27"/>
      <c r="E375" s="18"/>
      <c r="F375" s="18"/>
      <c r="G375" s="18"/>
      <c r="H375" s="18"/>
      <c r="I375" s="18"/>
      <c r="J375" s="18"/>
      <c r="K375" s="18"/>
      <c r="L375" s="18"/>
      <c r="M375" s="18"/>
    </row>
    <row r="376" spans="1:13" ht="22.5" x14ac:dyDescent="0.25">
      <c r="A376" s="5" t="s">
        <v>358</v>
      </c>
      <c r="B376" s="5" t="s">
        <v>16</v>
      </c>
      <c r="C376" s="5" t="s">
        <v>17</v>
      </c>
      <c r="D376" s="25" t="s">
        <v>359</v>
      </c>
      <c r="E376" s="6"/>
      <c r="F376" s="6"/>
      <c r="G376" s="6"/>
      <c r="H376" s="6"/>
      <c r="I376" s="6"/>
      <c r="J376" s="6"/>
      <c r="K376" s="7">
        <f>K437</f>
        <v>1</v>
      </c>
      <c r="L376" s="8">
        <f>L437</f>
        <v>7592.92</v>
      </c>
      <c r="M376" s="8">
        <f>M437</f>
        <v>7592.92</v>
      </c>
    </row>
    <row r="377" spans="1:13" ht="33.75" x14ac:dyDescent="0.25">
      <c r="A377" s="9" t="s">
        <v>360</v>
      </c>
      <c r="B377" s="10" t="s">
        <v>20</v>
      </c>
      <c r="C377" s="10" t="s">
        <v>4</v>
      </c>
      <c r="D377" s="20" t="s">
        <v>361</v>
      </c>
      <c r="E377" s="11"/>
      <c r="F377" s="11"/>
      <c r="G377" s="11"/>
      <c r="H377" s="11"/>
      <c r="I377" s="11"/>
      <c r="J377" s="11"/>
      <c r="K377" s="14">
        <f>K380</f>
        <v>2</v>
      </c>
      <c r="L377" s="14">
        <f>L380</f>
        <v>744</v>
      </c>
      <c r="M377" s="14">
        <f>M380</f>
        <v>1488</v>
      </c>
    </row>
    <row r="378" spans="1:13" ht="56.25" x14ac:dyDescent="0.25">
      <c r="A378" s="11"/>
      <c r="B378" s="11"/>
      <c r="C378" s="11"/>
      <c r="D378" s="20" t="s">
        <v>362</v>
      </c>
      <c r="E378" s="11"/>
      <c r="F378" s="11"/>
      <c r="G378" s="11"/>
      <c r="H378" s="11"/>
      <c r="I378" s="11"/>
      <c r="J378" s="11"/>
      <c r="K378" s="11"/>
      <c r="L378" s="11"/>
      <c r="M378" s="11"/>
    </row>
    <row r="379" spans="1:13" x14ac:dyDescent="0.25">
      <c r="A379" s="11"/>
      <c r="B379" s="11"/>
      <c r="C379" s="10" t="s">
        <v>31</v>
      </c>
      <c r="D379" s="26"/>
      <c r="E379" s="10" t="s">
        <v>111</v>
      </c>
      <c r="F379" s="19">
        <v>2</v>
      </c>
      <c r="G379" s="12">
        <v>0</v>
      </c>
      <c r="H379" s="12">
        <v>0</v>
      </c>
      <c r="I379" s="12">
        <v>0</v>
      </c>
      <c r="J379" s="14">
        <f>OR(F379&lt;&gt;0,G379&lt;&gt;0,H379&lt;&gt;0,I379&lt;&gt;0)*(F379 + (F379 = 0))*(G379 + (G379 = 0))*(H379 + (H379 = 0))*(I379 + (I379 = 0))</f>
        <v>2</v>
      </c>
      <c r="K379" s="11"/>
      <c r="L379" s="11"/>
      <c r="M379" s="11"/>
    </row>
    <row r="380" spans="1:13" x14ac:dyDescent="0.25">
      <c r="A380" s="11"/>
      <c r="B380" s="11"/>
      <c r="C380" s="11"/>
      <c r="D380" s="26"/>
      <c r="E380" s="11"/>
      <c r="F380" s="11"/>
      <c r="G380" s="11"/>
      <c r="H380" s="11"/>
      <c r="I380" s="11"/>
      <c r="J380" s="15" t="s">
        <v>363</v>
      </c>
      <c r="K380" s="17">
        <f>J379</f>
        <v>2</v>
      </c>
      <c r="L380" s="12">
        <v>744</v>
      </c>
      <c r="M380" s="17">
        <f>ROUND(K380*L380,2)</f>
        <v>1488</v>
      </c>
    </row>
    <row r="381" spans="1:13" ht="0.95" customHeight="1" x14ac:dyDescent="0.25">
      <c r="A381" s="18"/>
      <c r="B381" s="18"/>
      <c r="C381" s="18"/>
      <c r="D381" s="27"/>
      <c r="E381" s="18"/>
      <c r="F381" s="18"/>
      <c r="G381" s="18"/>
      <c r="H381" s="18"/>
      <c r="I381" s="18"/>
      <c r="J381" s="18"/>
      <c r="K381" s="18"/>
      <c r="L381" s="18"/>
      <c r="M381" s="18"/>
    </row>
    <row r="382" spans="1:13" ht="45" x14ac:dyDescent="0.25">
      <c r="A382" s="9" t="s">
        <v>364</v>
      </c>
      <c r="B382" s="10" t="s">
        <v>20</v>
      </c>
      <c r="C382" s="10" t="s">
        <v>4</v>
      </c>
      <c r="D382" s="20" t="s">
        <v>365</v>
      </c>
      <c r="E382" s="11"/>
      <c r="F382" s="11"/>
      <c r="G382" s="11"/>
      <c r="H382" s="11"/>
      <c r="I382" s="11"/>
      <c r="J382" s="11"/>
      <c r="K382" s="14">
        <f>K385</f>
        <v>1</v>
      </c>
      <c r="L382" s="14">
        <f>L385</f>
        <v>600</v>
      </c>
      <c r="M382" s="14">
        <f>M385</f>
        <v>600</v>
      </c>
    </row>
    <row r="383" spans="1:13" ht="56.25" x14ac:dyDescent="0.25">
      <c r="A383" s="11"/>
      <c r="B383" s="11"/>
      <c r="C383" s="11"/>
      <c r="D383" s="20" t="s">
        <v>366</v>
      </c>
      <c r="E383" s="11"/>
      <c r="F383" s="11"/>
      <c r="G383" s="11"/>
      <c r="H383" s="11"/>
      <c r="I383" s="11"/>
      <c r="J383" s="11"/>
      <c r="K383" s="11"/>
      <c r="L383" s="11"/>
      <c r="M383" s="11"/>
    </row>
    <row r="384" spans="1:13" x14ac:dyDescent="0.25">
      <c r="A384" s="11"/>
      <c r="B384" s="11"/>
      <c r="C384" s="10" t="s">
        <v>31</v>
      </c>
      <c r="D384" s="26"/>
      <c r="E384" s="10" t="s">
        <v>367</v>
      </c>
      <c r="F384" s="19">
        <v>1</v>
      </c>
      <c r="G384" s="12">
        <v>0</v>
      </c>
      <c r="H384" s="12">
        <v>0</v>
      </c>
      <c r="I384" s="12">
        <v>0</v>
      </c>
      <c r="J384" s="14">
        <f>OR(F384&lt;&gt;0,G384&lt;&gt;0,H384&lt;&gt;0,I384&lt;&gt;0)*(F384 + (F384 = 0))*(G384 + (G384 = 0))*(H384 + (H384 = 0))*(I384 + (I384 = 0))</f>
        <v>1</v>
      </c>
      <c r="K384" s="11"/>
      <c r="L384" s="11"/>
      <c r="M384" s="11"/>
    </row>
    <row r="385" spans="1:13" x14ac:dyDescent="0.25">
      <c r="A385" s="11"/>
      <c r="B385" s="11"/>
      <c r="C385" s="11"/>
      <c r="D385" s="26"/>
      <c r="E385" s="11"/>
      <c r="F385" s="11"/>
      <c r="G385" s="11"/>
      <c r="H385" s="11"/>
      <c r="I385" s="11"/>
      <c r="J385" s="15" t="s">
        <v>368</v>
      </c>
      <c r="K385" s="17">
        <f>J384</f>
        <v>1</v>
      </c>
      <c r="L385" s="12">
        <v>600</v>
      </c>
      <c r="M385" s="17">
        <f>ROUND(K385*L385,2)</f>
        <v>600</v>
      </c>
    </row>
    <row r="386" spans="1:13" ht="0.95" customHeight="1" x14ac:dyDescent="0.25">
      <c r="A386" s="18"/>
      <c r="B386" s="18"/>
      <c r="C386" s="18"/>
      <c r="D386" s="27"/>
      <c r="E386" s="18"/>
      <c r="F386" s="18"/>
      <c r="G386" s="18"/>
      <c r="H386" s="18"/>
      <c r="I386" s="18"/>
      <c r="J386" s="18"/>
      <c r="K386" s="18"/>
      <c r="L386" s="18"/>
      <c r="M386" s="18"/>
    </row>
    <row r="387" spans="1:13" ht="33.75" x14ac:dyDescent="0.25">
      <c r="A387" s="9" t="s">
        <v>369</v>
      </c>
      <c r="B387" s="10" t="s">
        <v>20</v>
      </c>
      <c r="C387" s="10" t="s">
        <v>4</v>
      </c>
      <c r="D387" s="20" t="s">
        <v>370</v>
      </c>
      <c r="E387" s="11"/>
      <c r="F387" s="11"/>
      <c r="G387" s="11"/>
      <c r="H387" s="11"/>
      <c r="I387" s="11"/>
      <c r="J387" s="11"/>
      <c r="K387" s="14">
        <f>K390</f>
        <v>2</v>
      </c>
      <c r="L387" s="14">
        <f>L390</f>
        <v>504</v>
      </c>
      <c r="M387" s="14">
        <f>M390</f>
        <v>1008</v>
      </c>
    </row>
    <row r="388" spans="1:13" ht="78.75" x14ac:dyDescent="0.25">
      <c r="A388" s="11"/>
      <c r="B388" s="11"/>
      <c r="C388" s="11"/>
      <c r="D388" s="20" t="s">
        <v>371</v>
      </c>
      <c r="E388" s="11"/>
      <c r="F388" s="11"/>
      <c r="G388" s="11"/>
      <c r="H388" s="11"/>
      <c r="I388" s="11"/>
      <c r="J388" s="11"/>
      <c r="K388" s="11"/>
      <c r="L388" s="11"/>
      <c r="M388" s="11"/>
    </row>
    <row r="389" spans="1:13" x14ac:dyDescent="0.25">
      <c r="A389" s="11"/>
      <c r="B389" s="11"/>
      <c r="C389" s="10" t="s">
        <v>31</v>
      </c>
      <c r="D389" s="26"/>
      <c r="E389" s="10" t="s">
        <v>111</v>
      </c>
      <c r="F389" s="19">
        <v>2</v>
      </c>
      <c r="G389" s="12">
        <v>0</v>
      </c>
      <c r="H389" s="12">
        <v>0</v>
      </c>
      <c r="I389" s="12">
        <v>0</v>
      </c>
      <c r="J389" s="14">
        <f>OR(F389&lt;&gt;0,G389&lt;&gt;0,H389&lt;&gt;0,I389&lt;&gt;0)*(F389 + (F389 = 0))*(G389 + (G389 = 0))*(H389 + (H389 = 0))*(I389 + (I389 = 0))</f>
        <v>2</v>
      </c>
      <c r="K389" s="11"/>
      <c r="L389" s="11"/>
      <c r="M389" s="11"/>
    </row>
    <row r="390" spans="1:13" x14ac:dyDescent="0.25">
      <c r="A390" s="11"/>
      <c r="B390" s="11"/>
      <c r="C390" s="11"/>
      <c r="D390" s="26"/>
      <c r="E390" s="11"/>
      <c r="F390" s="11"/>
      <c r="G390" s="11"/>
      <c r="H390" s="11"/>
      <c r="I390" s="11"/>
      <c r="J390" s="15" t="s">
        <v>372</v>
      </c>
      <c r="K390" s="17">
        <f>J389</f>
        <v>2</v>
      </c>
      <c r="L390" s="12">
        <v>504</v>
      </c>
      <c r="M390" s="17">
        <f>ROUND(K390*L390,2)</f>
        <v>1008</v>
      </c>
    </row>
    <row r="391" spans="1:13" ht="0.95" customHeight="1" x14ac:dyDescent="0.25">
      <c r="A391" s="18"/>
      <c r="B391" s="18"/>
      <c r="C391" s="18"/>
      <c r="D391" s="27"/>
      <c r="E391" s="18"/>
      <c r="F391" s="18"/>
      <c r="G391" s="18"/>
      <c r="H391" s="18"/>
      <c r="I391" s="18"/>
      <c r="J391" s="18"/>
      <c r="K391" s="18"/>
      <c r="L391" s="18"/>
      <c r="M391" s="18"/>
    </row>
    <row r="392" spans="1:13" ht="45" x14ac:dyDescent="0.25">
      <c r="A392" s="9" t="s">
        <v>373</v>
      </c>
      <c r="B392" s="10" t="s">
        <v>20</v>
      </c>
      <c r="C392" s="10" t="s">
        <v>4</v>
      </c>
      <c r="D392" s="20" t="s">
        <v>374</v>
      </c>
      <c r="E392" s="11"/>
      <c r="F392" s="11"/>
      <c r="G392" s="11"/>
      <c r="H392" s="11"/>
      <c r="I392" s="11"/>
      <c r="J392" s="11"/>
      <c r="K392" s="14">
        <f>K395</f>
        <v>1</v>
      </c>
      <c r="L392" s="14">
        <f>L395</f>
        <v>360</v>
      </c>
      <c r="M392" s="14">
        <f>M395</f>
        <v>360</v>
      </c>
    </row>
    <row r="393" spans="1:13" ht="78.75" x14ac:dyDescent="0.25">
      <c r="A393" s="11"/>
      <c r="B393" s="11"/>
      <c r="C393" s="11"/>
      <c r="D393" s="20" t="s">
        <v>375</v>
      </c>
      <c r="E393" s="11"/>
      <c r="F393" s="11"/>
      <c r="G393" s="11"/>
      <c r="H393" s="11"/>
      <c r="I393" s="11"/>
      <c r="J393" s="11"/>
      <c r="K393" s="11"/>
      <c r="L393" s="11"/>
      <c r="M393" s="11"/>
    </row>
    <row r="394" spans="1:13" x14ac:dyDescent="0.25">
      <c r="A394" s="11"/>
      <c r="B394" s="11"/>
      <c r="C394" s="10" t="s">
        <v>31</v>
      </c>
      <c r="D394" s="26"/>
      <c r="E394" s="10" t="s">
        <v>367</v>
      </c>
      <c r="F394" s="19">
        <v>1</v>
      </c>
      <c r="G394" s="12">
        <v>0</v>
      </c>
      <c r="H394" s="12">
        <v>0</v>
      </c>
      <c r="I394" s="12">
        <v>0</v>
      </c>
      <c r="J394" s="14">
        <f>OR(F394&lt;&gt;0,G394&lt;&gt;0,H394&lt;&gt;0,I394&lt;&gt;0)*(F394 + (F394 = 0))*(G394 + (G394 = 0))*(H394 + (H394 = 0))*(I394 + (I394 = 0))</f>
        <v>1</v>
      </c>
      <c r="K394" s="11"/>
      <c r="L394" s="11"/>
      <c r="M394" s="11"/>
    </row>
    <row r="395" spans="1:13" x14ac:dyDescent="0.25">
      <c r="A395" s="11"/>
      <c r="B395" s="11"/>
      <c r="C395" s="11"/>
      <c r="D395" s="26"/>
      <c r="E395" s="11"/>
      <c r="F395" s="11"/>
      <c r="G395" s="11"/>
      <c r="H395" s="11"/>
      <c r="I395" s="11"/>
      <c r="J395" s="15" t="s">
        <v>376</v>
      </c>
      <c r="K395" s="17">
        <f>J394</f>
        <v>1</v>
      </c>
      <c r="L395" s="12">
        <v>360</v>
      </c>
      <c r="M395" s="17">
        <f>ROUND(K395*L395,2)</f>
        <v>360</v>
      </c>
    </row>
    <row r="396" spans="1:13" ht="0.95" customHeight="1" x14ac:dyDescent="0.25">
      <c r="A396" s="18"/>
      <c r="B396" s="18"/>
      <c r="C396" s="18"/>
      <c r="D396" s="27"/>
      <c r="E396" s="18"/>
      <c r="F396" s="18"/>
      <c r="G396" s="18"/>
      <c r="H396" s="18"/>
      <c r="I396" s="18"/>
      <c r="J396" s="18"/>
      <c r="K396" s="18"/>
      <c r="L396" s="18"/>
      <c r="M396" s="18"/>
    </row>
    <row r="397" spans="1:13" ht="33.75" x14ac:dyDescent="0.25">
      <c r="A397" s="9" t="s">
        <v>377</v>
      </c>
      <c r="B397" s="10" t="s">
        <v>20</v>
      </c>
      <c r="C397" s="10" t="s">
        <v>4</v>
      </c>
      <c r="D397" s="20" t="s">
        <v>378</v>
      </c>
      <c r="E397" s="11"/>
      <c r="F397" s="11"/>
      <c r="G397" s="11"/>
      <c r="H397" s="11"/>
      <c r="I397" s="11"/>
      <c r="J397" s="11"/>
      <c r="K397" s="14">
        <f>K400</f>
        <v>1</v>
      </c>
      <c r="L397" s="14">
        <f>L400</f>
        <v>294</v>
      </c>
      <c r="M397" s="14">
        <f>M400</f>
        <v>294</v>
      </c>
    </row>
    <row r="398" spans="1:13" ht="101.25" x14ac:dyDescent="0.25">
      <c r="A398" s="11"/>
      <c r="B398" s="11"/>
      <c r="C398" s="11"/>
      <c r="D398" s="20" t="s">
        <v>379</v>
      </c>
      <c r="E398" s="11"/>
      <c r="F398" s="11"/>
      <c r="G398" s="11"/>
      <c r="H398" s="11"/>
      <c r="I398" s="11"/>
      <c r="J398" s="11"/>
      <c r="K398" s="11"/>
      <c r="L398" s="11"/>
      <c r="M398" s="11"/>
    </row>
    <row r="399" spans="1:13" x14ac:dyDescent="0.25">
      <c r="A399" s="11"/>
      <c r="B399" s="11"/>
      <c r="C399" s="10" t="s">
        <v>31</v>
      </c>
      <c r="D399" s="26"/>
      <c r="E399" s="10" t="s">
        <v>122</v>
      </c>
      <c r="F399" s="19">
        <v>1</v>
      </c>
      <c r="G399" s="12">
        <v>0</v>
      </c>
      <c r="H399" s="12">
        <v>0</v>
      </c>
      <c r="I399" s="12">
        <v>0</v>
      </c>
      <c r="J399" s="14">
        <f>OR(F399&lt;&gt;0,G399&lt;&gt;0,H399&lt;&gt;0,I399&lt;&gt;0)*(F399 + (F399 = 0))*(G399 + (G399 = 0))*(H399 + (H399 = 0))*(I399 + (I399 = 0))</f>
        <v>1</v>
      </c>
      <c r="K399" s="11"/>
      <c r="L399" s="11"/>
      <c r="M399" s="11"/>
    </row>
    <row r="400" spans="1:13" x14ac:dyDescent="0.25">
      <c r="A400" s="11"/>
      <c r="B400" s="11"/>
      <c r="C400" s="11"/>
      <c r="D400" s="26"/>
      <c r="E400" s="11"/>
      <c r="F400" s="11"/>
      <c r="G400" s="11"/>
      <c r="H400" s="11"/>
      <c r="I400" s="11"/>
      <c r="J400" s="15" t="s">
        <v>380</v>
      </c>
      <c r="K400" s="17">
        <f>J399</f>
        <v>1</v>
      </c>
      <c r="L400" s="13">
        <v>294</v>
      </c>
      <c r="M400" s="17">
        <f>ROUND(K400*L400,2)</f>
        <v>294</v>
      </c>
    </row>
    <row r="401" spans="1:13" ht="0.95" customHeight="1" x14ac:dyDescent="0.25">
      <c r="A401" s="18"/>
      <c r="B401" s="18"/>
      <c r="C401" s="18"/>
      <c r="D401" s="27"/>
      <c r="E401" s="18"/>
      <c r="F401" s="18"/>
      <c r="G401" s="18"/>
      <c r="H401" s="18"/>
      <c r="I401" s="18"/>
      <c r="J401" s="18"/>
      <c r="K401" s="18"/>
      <c r="L401" s="18"/>
      <c r="M401" s="18"/>
    </row>
    <row r="402" spans="1:13" ht="45" x14ac:dyDescent="0.25">
      <c r="A402" s="9" t="s">
        <v>381</v>
      </c>
      <c r="B402" s="10" t="s">
        <v>20</v>
      </c>
      <c r="C402" s="10" t="s">
        <v>4</v>
      </c>
      <c r="D402" s="20" t="s">
        <v>382</v>
      </c>
      <c r="E402" s="11"/>
      <c r="F402" s="11"/>
      <c r="G402" s="11"/>
      <c r="H402" s="11"/>
      <c r="I402" s="11"/>
      <c r="J402" s="11"/>
      <c r="K402" s="14">
        <f>K405</f>
        <v>1</v>
      </c>
      <c r="L402" s="14">
        <f>L405</f>
        <v>357.6</v>
      </c>
      <c r="M402" s="14">
        <f>M405</f>
        <v>357.6</v>
      </c>
    </row>
    <row r="403" spans="1:13" ht="135" x14ac:dyDescent="0.25">
      <c r="A403" s="11"/>
      <c r="B403" s="11"/>
      <c r="C403" s="11"/>
      <c r="D403" s="20" t="s">
        <v>383</v>
      </c>
      <c r="E403" s="11"/>
      <c r="F403" s="11"/>
      <c r="G403" s="11"/>
      <c r="H403" s="11"/>
      <c r="I403" s="11"/>
      <c r="J403" s="11"/>
      <c r="K403" s="11"/>
      <c r="L403" s="11"/>
      <c r="M403" s="11"/>
    </row>
    <row r="404" spans="1:13" x14ac:dyDescent="0.25">
      <c r="A404" s="11"/>
      <c r="B404" s="11"/>
      <c r="C404" s="10" t="s">
        <v>31</v>
      </c>
      <c r="D404" s="26"/>
      <c r="E404" s="10" t="s">
        <v>121</v>
      </c>
      <c r="F404" s="19">
        <v>1</v>
      </c>
      <c r="G404" s="12">
        <v>0</v>
      </c>
      <c r="H404" s="12">
        <v>0</v>
      </c>
      <c r="I404" s="12">
        <v>0</v>
      </c>
      <c r="J404" s="14">
        <f>OR(F404&lt;&gt;0,G404&lt;&gt;0,H404&lt;&gt;0,I404&lt;&gt;0)*(F404 + (F404 = 0))*(G404 + (G404 = 0))*(H404 + (H404 = 0))*(I404 + (I404 = 0))</f>
        <v>1</v>
      </c>
      <c r="K404" s="11"/>
      <c r="L404" s="11"/>
      <c r="M404" s="11"/>
    </row>
    <row r="405" spans="1:13" x14ac:dyDescent="0.25">
      <c r="A405" s="11"/>
      <c r="B405" s="11"/>
      <c r="C405" s="11"/>
      <c r="D405" s="26"/>
      <c r="E405" s="11"/>
      <c r="F405" s="11"/>
      <c r="G405" s="11"/>
      <c r="H405" s="11"/>
      <c r="I405" s="11"/>
      <c r="J405" s="15" t="s">
        <v>384</v>
      </c>
      <c r="K405" s="17">
        <f>J404</f>
        <v>1</v>
      </c>
      <c r="L405" s="12">
        <v>357.6</v>
      </c>
      <c r="M405" s="17">
        <f>ROUND(K405*L405,2)</f>
        <v>357.6</v>
      </c>
    </row>
    <row r="406" spans="1:13" ht="0.95" customHeight="1" x14ac:dyDescent="0.25">
      <c r="A406" s="18"/>
      <c r="B406" s="18"/>
      <c r="C406" s="18"/>
      <c r="D406" s="27"/>
      <c r="E406" s="18"/>
      <c r="F406" s="18"/>
      <c r="G406" s="18"/>
      <c r="H406" s="18"/>
      <c r="I406" s="18"/>
      <c r="J406" s="18"/>
      <c r="K406" s="18"/>
      <c r="L406" s="18"/>
      <c r="M406" s="18"/>
    </row>
    <row r="407" spans="1:13" ht="33.75" x14ac:dyDescent="0.25">
      <c r="A407" s="9" t="s">
        <v>385</v>
      </c>
      <c r="B407" s="10" t="s">
        <v>20</v>
      </c>
      <c r="C407" s="10" t="s">
        <v>4</v>
      </c>
      <c r="D407" s="20" t="s">
        <v>386</v>
      </c>
      <c r="E407" s="11"/>
      <c r="F407" s="11"/>
      <c r="G407" s="11"/>
      <c r="H407" s="11"/>
      <c r="I407" s="11"/>
      <c r="J407" s="11"/>
      <c r="K407" s="14">
        <f>K410</f>
        <v>2</v>
      </c>
      <c r="L407" s="14">
        <f>L410</f>
        <v>598.67999999999995</v>
      </c>
      <c r="M407" s="14">
        <f>M410</f>
        <v>1197.3599999999999</v>
      </c>
    </row>
    <row r="408" spans="1:13" ht="90" x14ac:dyDescent="0.25">
      <c r="A408" s="11"/>
      <c r="B408" s="11"/>
      <c r="C408" s="11"/>
      <c r="D408" s="20" t="s">
        <v>387</v>
      </c>
      <c r="E408" s="11"/>
      <c r="F408" s="11"/>
      <c r="G408" s="11"/>
      <c r="H408" s="11"/>
      <c r="I408" s="11"/>
      <c r="J408" s="11"/>
      <c r="K408" s="11"/>
      <c r="L408" s="11"/>
      <c r="M408" s="11"/>
    </row>
    <row r="409" spans="1:13" x14ac:dyDescent="0.25">
      <c r="A409" s="11"/>
      <c r="B409" s="11"/>
      <c r="C409" s="10" t="s">
        <v>31</v>
      </c>
      <c r="D409" s="26"/>
      <c r="E409" s="10" t="s">
        <v>111</v>
      </c>
      <c r="F409" s="19">
        <v>2</v>
      </c>
      <c r="G409" s="12">
        <v>0</v>
      </c>
      <c r="H409" s="12">
        <v>0</v>
      </c>
      <c r="I409" s="12">
        <v>0</v>
      </c>
      <c r="J409" s="14">
        <f>OR(F409&lt;&gt;0,G409&lt;&gt;0,H409&lt;&gt;0,I409&lt;&gt;0)*(F409 + (F409 = 0))*(G409 + (G409 = 0))*(H409 + (H409 = 0))*(I409 + (I409 = 0))</f>
        <v>2</v>
      </c>
      <c r="K409" s="11"/>
      <c r="L409" s="11"/>
      <c r="M409" s="11"/>
    </row>
    <row r="410" spans="1:13" x14ac:dyDescent="0.25">
      <c r="A410" s="11"/>
      <c r="B410" s="11"/>
      <c r="C410" s="11"/>
      <c r="D410" s="26"/>
      <c r="E410" s="11"/>
      <c r="F410" s="11"/>
      <c r="G410" s="11"/>
      <c r="H410" s="11"/>
      <c r="I410" s="11"/>
      <c r="J410" s="15" t="s">
        <v>388</v>
      </c>
      <c r="K410" s="17">
        <f>J409</f>
        <v>2</v>
      </c>
      <c r="L410" s="13">
        <v>598.67999999999995</v>
      </c>
      <c r="M410" s="17">
        <f>ROUND(K410*L410,2)</f>
        <v>1197.3599999999999</v>
      </c>
    </row>
    <row r="411" spans="1:13" ht="0.95" customHeight="1" x14ac:dyDescent="0.25">
      <c r="A411" s="18"/>
      <c r="B411" s="18"/>
      <c r="C411" s="18"/>
      <c r="D411" s="27"/>
      <c r="E411" s="18"/>
      <c r="F411" s="18"/>
      <c r="G411" s="18"/>
      <c r="H411" s="18"/>
      <c r="I411" s="18"/>
      <c r="J411" s="18"/>
      <c r="K411" s="18"/>
      <c r="L411" s="18"/>
      <c r="M411" s="18"/>
    </row>
    <row r="412" spans="1:13" ht="33.75" x14ac:dyDescent="0.25">
      <c r="A412" s="9" t="s">
        <v>389</v>
      </c>
      <c r="B412" s="10" t="s">
        <v>20</v>
      </c>
      <c r="C412" s="10" t="s">
        <v>4</v>
      </c>
      <c r="D412" s="20" t="s">
        <v>390</v>
      </c>
      <c r="E412" s="11"/>
      <c r="F412" s="11"/>
      <c r="G412" s="11"/>
      <c r="H412" s="11"/>
      <c r="I412" s="11"/>
      <c r="J412" s="11"/>
      <c r="K412" s="14">
        <f>K415</f>
        <v>2</v>
      </c>
      <c r="L412" s="14">
        <f>L415</f>
        <v>144</v>
      </c>
      <c r="M412" s="14">
        <f>M415</f>
        <v>288</v>
      </c>
    </row>
    <row r="413" spans="1:13" ht="90" x14ac:dyDescent="0.25">
      <c r="A413" s="11"/>
      <c r="B413" s="11"/>
      <c r="C413" s="11"/>
      <c r="D413" s="20" t="s">
        <v>391</v>
      </c>
      <c r="E413" s="11"/>
      <c r="F413" s="11"/>
      <c r="G413" s="11"/>
      <c r="H413" s="11"/>
      <c r="I413" s="11"/>
      <c r="J413" s="11"/>
      <c r="K413" s="11"/>
      <c r="L413" s="11"/>
      <c r="M413" s="11"/>
    </row>
    <row r="414" spans="1:13" x14ac:dyDescent="0.25">
      <c r="A414" s="11"/>
      <c r="B414" s="11"/>
      <c r="C414" s="10" t="s">
        <v>31</v>
      </c>
      <c r="D414" s="26"/>
      <c r="E414" s="10" t="s">
        <v>121</v>
      </c>
      <c r="F414" s="19">
        <v>2</v>
      </c>
      <c r="G414" s="12">
        <v>0</v>
      </c>
      <c r="H414" s="12">
        <v>0</v>
      </c>
      <c r="I414" s="12">
        <v>0</v>
      </c>
      <c r="J414" s="14">
        <f>OR(F414&lt;&gt;0,G414&lt;&gt;0,H414&lt;&gt;0,I414&lt;&gt;0)*(F414 + (F414 = 0))*(G414 + (G414 = 0))*(H414 + (H414 = 0))*(I414 + (I414 = 0))</f>
        <v>2</v>
      </c>
      <c r="K414" s="11"/>
      <c r="L414" s="11"/>
      <c r="M414" s="11"/>
    </row>
    <row r="415" spans="1:13" x14ac:dyDescent="0.25">
      <c r="A415" s="11"/>
      <c r="B415" s="11"/>
      <c r="C415" s="11"/>
      <c r="D415" s="26"/>
      <c r="E415" s="11"/>
      <c r="F415" s="11"/>
      <c r="G415" s="11"/>
      <c r="H415" s="11"/>
      <c r="I415" s="11"/>
      <c r="J415" s="15" t="s">
        <v>392</v>
      </c>
      <c r="K415" s="17">
        <f>J414</f>
        <v>2</v>
      </c>
      <c r="L415" s="12">
        <v>144</v>
      </c>
      <c r="M415" s="17">
        <f>ROUND(K415*L415,2)</f>
        <v>288</v>
      </c>
    </row>
    <row r="416" spans="1:13" ht="0.95" customHeight="1" x14ac:dyDescent="0.25">
      <c r="A416" s="18"/>
      <c r="B416" s="18"/>
      <c r="C416" s="18"/>
      <c r="D416" s="27"/>
      <c r="E416" s="18"/>
      <c r="F416" s="18"/>
      <c r="G416" s="18"/>
      <c r="H416" s="18"/>
      <c r="I416" s="18"/>
      <c r="J416" s="18"/>
      <c r="K416" s="18"/>
      <c r="L416" s="18"/>
      <c r="M416" s="18"/>
    </row>
    <row r="417" spans="1:13" ht="45" x14ac:dyDescent="0.25">
      <c r="A417" s="9" t="s">
        <v>393</v>
      </c>
      <c r="B417" s="10" t="s">
        <v>20</v>
      </c>
      <c r="C417" s="10" t="s">
        <v>4</v>
      </c>
      <c r="D417" s="20" t="s">
        <v>394</v>
      </c>
      <c r="E417" s="11"/>
      <c r="F417" s="11"/>
      <c r="G417" s="11"/>
      <c r="H417" s="11"/>
      <c r="I417" s="11"/>
      <c r="J417" s="11"/>
      <c r="K417" s="14">
        <f>K420</f>
        <v>1</v>
      </c>
      <c r="L417" s="14">
        <f>L420</f>
        <v>240</v>
      </c>
      <c r="M417" s="14">
        <f>M420</f>
        <v>240</v>
      </c>
    </row>
    <row r="418" spans="1:13" ht="78.75" x14ac:dyDescent="0.25">
      <c r="A418" s="11"/>
      <c r="B418" s="11"/>
      <c r="C418" s="11"/>
      <c r="D418" s="20" t="s">
        <v>395</v>
      </c>
      <c r="E418" s="11"/>
      <c r="F418" s="11"/>
      <c r="G418" s="11"/>
      <c r="H418" s="11"/>
      <c r="I418" s="11"/>
      <c r="J418" s="11"/>
      <c r="K418" s="11"/>
      <c r="L418" s="11"/>
      <c r="M418" s="11"/>
    </row>
    <row r="419" spans="1:13" x14ac:dyDescent="0.25">
      <c r="A419" s="11"/>
      <c r="B419" s="11"/>
      <c r="C419" s="10" t="s">
        <v>31</v>
      </c>
      <c r="D419" s="26"/>
      <c r="E419" s="10" t="s">
        <v>122</v>
      </c>
      <c r="F419" s="19">
        <v>1</v>
      </c>
      <c r="G419" s="12">
        <v>0</v>
      </c>
      <c r="H419" s="12">
        <v>0</v>
      </c>
      <c r="I419" s="12">
        <v>0</v>
      </c>
      <c r="J419" s="14">
        <f>OR(F419&lt;&gt;0,G419&lt;&gt;0,H419&lt;&gt;0,I419&lt;&gt;0)*(F419 + (F419 = 0))*(G419 + (G419 = 0))*(H419 + (H419 = 0))*(I419 + (I419 = 0))</f>
        <v>1</v>
      </c>
      <c r="K419" s="11"/>
      <c r="L419" s="11"/>
      <c r="M419" s="11"/>
    </row>
    <row r="420" spans="1:13" x14ac:dyDescent="0.25">
      <c r="A420" s="11"/>
      <c r="B420" s="11"/>
      <c r="C420" s="11"/>
      <c r="D420" s="26"/>
      <c r="E420" s="11"/>
      <c r="F420" s="11"/>
      <c r="G420" s="11"/>
      <c r="H420" s="11"/>
      <c r="I420" s="11"/>
      <c r="J420" s="15" t="s">
        <v>396</v>
      </c>
      <c r="K420" s="17">
        <f>J419</f>
        <v>1</v>
      </c>
      <c r="L420" s="12">
        <v>240</v>
      </c>
      <c r="M420" s="17">
        <f>ROUND(K420*L420,2)</f>
        <v>240</v>
      </c>
    </row>
    <row r="421" spans="1:13" ht="0.95" customHeight="1" x14ac:dyDescent="0.25">
      <c r="A421" s="18"/>
      <c r="B421" s="18"/>
      <c r="C421" s="18"/>
      <c r="D421" s="27"/>
      <c r="E421" s="18"/>
      <c r="F421" s="18"/>
      <c r="G421" s="18"/>
      <c r="H421" s="18"/>
      <c r="I421" s="18"/>
      <c r="J421" s="18"/>
      <c r="K421" s="18"/>
      <c r="L421" s="18"/>
      <c r="M421" s="18"/>
    </row>
    <row r="422" spans="1:13" ht="33.75" x14ac:dyDescent="0.25">
      <c r="A422" s="9" t="s">
        <v>397</v>
      </c>
      <c r="B422" s="10" t="s">
        <v>20</v>
      </c>
      <c r="C422" s="10" t="s">
        <v>95</v>
      </c>
      <c r="D422" s="20" t="s">
        <v>398</v>
      </c>
      <c r="E422" s="11"/>
      <c r="F422" s="11"/>
      <c r="G422" s="11"/>
      <c r="H422" s="11"/>
      <c r="I422" s="11"/>
      <c r="J422" s="11"/>
      <c r="K422" s="14">
        <f>K425</f>
        <v>1</v>
      </c>
      <c r="L422" s="14">
        <f>L425</f>
        <v>300</v>
      </c>
      <c r="M422" s="14">
        <f>M425</f>
        <v>300</v>
      </c>
    </row>
    <row r="423" spans="1:13" ht="67.5" x14ac:dyDescent="0.25">
      <c r="A423" s="11"/>
      <c r="B423" s="11"/>
      <c r="C423" s="11"/>
      <c r="D423" s="20" t="s">
        <v>399</v>
      </c>
      <c r="E423" s="11"/>
      <c r="F423" s="11"/>
      <c r="G423" s="11"/>
      <c r="H423" s="11"/>
      <c r="I423" s="11"/>
      <c r="J423" s="11"/>
      <c r="K423" s="11"/>
      <c r="L423" s="11"/>
      <c r="M423" s="11"/>
    </row>
    <row r="424" spans="1:13" x14ac:dyDescent="0.25">
      <c r="A424" s="11"/>
      <c r="B424" s="11"/>
      <c r="C424" s="10" t="s">
        <v>31</v>
      </c>
      <c r="D424" s="26"/>
      <c r="E424" s="10" t="s">
        <v>17</v>
      </c>
      <c r="F424" s="19">
        <v>1</v>
      </c>
      <c r="G424" s="12">
        <v>0</v>
      </c>
      <c r="H424" s="12">
        <v>0</v>
      </c>
      <c r="I424" s="12">
        <v>0</v>
      </c>
      <c r="J424" s="14">
        <f>OR(F424&lt;&gt;0,G424&lt;&gt;0,H424&lt;&gt;0,I424&lt;&gt;0)*(F424 + (F424 = 0))*(G424 + (G424 = 0))*(H424 + (H424 = 0))*(I424 + (I424 = 0))</f>
        <v>1</v>
      </c>
      <c r="K424" s="11"/>
      <c r="L424" s="11"/>
      <c r="M424" s="11"/>
    </row>
    <row r="425" spans="1:13" x14ac:dyDescent="0.25">
      <c r="A425" s="11"/>
      <c r="B425" s="11"/>
      <c r="C425" s="11"/>
      <c r="D425" s="26"/>
      <c r="E425" s="11"/>
      <c r="F425" s="11"/>
      <c r="G425" s="11"/>
      <c r="H425" s="11"/>
      <c r="I425" s="11"/>
      <c r="J425" s="15" t="s">
        <v>400</v>
      </c>
      <c r="K425" s="17">
        <f>J424</f>
        <v>1</v>
      </c>
      <c r="L425" s="12">
        <v>300</v>
      </c>
      <c r="M425" s="17">
        <f>ROUND(K425*L425,2)</f>
        <v>300</v>
      </c>
    </row>
    <row r="426" spans="1:13" ht="0.95" customHeight="1" x14ac:dyDescent="0.25">
      <c r="A426" s="18"/>
      <c r="B426" s="18"/>
      <c r="C426" s="18"/>
      <c r="D426" s="27"/>
      <c r="E426" s="18"/>
      <c r="F426" s="18"/>
      <c r="G426" s="18"/>
      <c r="H426" s="18"/>
      <c r="I426" s="18"/>
      <c r="J426" s="18"/>
      <c r="K426" s="18"/>
      <c r="L426" s="18"/>
      <c r="M426" s="18"/>
    </row>
    <row r="427" spans="1:13" ht="45" x14ac:dyDescent="0.25">
      <c r="A427" s="9" t="s">
        <v>401</v>
      </c>
      <c r="B427" s="10" t="s">
        <v>20</v>
      </c>
      <c r="C427" s="10" t="s">
        <v>4</v>
      </c>
      <c r="D427" s="20" t="s">
        <v>402</v>
      </c>
      <c r="E427" s="11"/>
      <c r="F427" s="11"/>
      <c r="G427" s="11"/>
      <c r="H427" s="11"/>
      <c r="I427" s="11"/>
      <c r="J427" s="11"/>
      <c r="K427" s="14">
        <f>K431</f>
        <v>2</v>
      </c>
      <c r="L427" s="14">
        <f>L431</f>
        <v>386.12</v>
      </c>
      <c r="M427" s="14">
        <f>M431</f>
        <v>772.24</v>
      </c>
    </row>
    <row r="428" spans="1:13" ht="56.25" x14ac:dyDescent="0.25">
      <c r="A428" s="11"/>
      <c r="B428" s="11"/>
      <c r="C428" s="11"/>
      <c r="D428" s="20" t="s">
        <v>403</v>
      </c>
      <c r="E428" s="11"/>
      <c r="F428" s="11"/>
      <c r="G428" s="11"/>
      <c r="H428" s="11"/>
      <c r="I428" s="11"/>
      <c r="J428" s="11"/>
      <c r="K428" s="11"/>
      <c r="L428" s="11"/>
      <c r="M428" s="11"/>
    </row>
    <row r="429" spans="1:13" x14ac:dyDescent="0.25">
      <c r="A429" s="11"/>
      <c r="B429" s="11"/>
      <c r="C429" s="10" t="s">
        <v>31</v>
      </c>
      <c r="D429" s="26"/>
      <c r="E429" s="10" t="s">
        <v>404</v>
      </c>
      <c r="F429" s="19">
        <v>1</v>
      </c>
      <c r="G429" s="12">
        <v>0</v>
      </c>
      <c r="H429" s="12">
        <v>0</v>
      </c>
      <c r="I429" s="12">
        <v>0</v>
      </c>
      <c r="J429" s="14">
        <f>OR(F429&lt;&gt;0,G429&lt;&gt;0,H429&lt;&gt;0,I429&lt;&gt;0)*(F429 + (F429 = 0))*(G429 + (G429 = 0))*(H429 + (H429 = 0))*(I429 + (I429 = 0))</f>
        <v>1</v>
      </c>
      <c r="K429" s="11"/>
      <c r="L429" s="11"/>
      <c r="M429" s="11"/>
    </row>
    <row r="430" spans="1:13" x14ac:dyDescent="0.25">
      <c r="A430" s="11"/>
      <c r="B430" s="11"/>
      <c r="C430" s="10" t="s">
        <v>31</v>
      </c>
      <c r="D430" s="26"/>
      <c r="E430" s="10" t="s">
        <v>111</v>
      </c>
      <c r="F430" s="19">
        <v>1</v>
      </c>
      <c r="G430" s="12">
        <v>0</v>
      </c>
      <c r="H430" s="12">
        <v>0</v>
      </c>
      <c r="I430" s="12">
        <v>0</v>
      </c>
      <c r="J430" s="14">
        <f>OR(F430&lt;&gt;0,G430&lt;&gt;0,H430&lt;&gt;0,I430&lt;&gt;0)*(F430 + (F430 = 0))*(G430 + (G430 = 0))*(H430 + (H430 = 0))*(I430 + (I430 = 0))</f>
        <v>1</v>
      </c>
      <c r="K430" s="11"/>
      <c r="L430" s="11"/>
      <c r="M430" s="11"/>
    </row>
    <row r="431" spans="1:13" x14ac:dyDescent="0.25">
      <c r="A431" s="11"/>
      <c r="B431" s="11"/>
      <c r="C431" s="11"/>
      <c r="D431" s="26"/>
      <c r="E431" s="11"/>
      <c r="F431" s="11"/>
      <c r="G431" s="11"/>
      <c r="H431" s="11"/>
      <c r="I431" s="11"/>
      <c r="J431" s="15" t="s">
        <v>405</v>
      </c>
      <c r="K431" s="17">
        <f>SUM(J429:J430)</f>
        <v>2</v>
      </c>
      <c r="L431" s="12">
        <v>386.12</v>
      </c>
      <c r="M431" s="17">
        <f>ROUND(K431*L431,2)</f>
        <v>772.24</v>
      </c>
    </row>
    <row r="432" spans="1:13" ht="0.95" customHeight="1" x14ac:dyDescent="0.25">
      <c r="A432" s="18"/>
      <c r="B432" s="18"/>
      <c r="C432" s="18"/>
      <c r="D432" s="27"/>
      <c r="E432" s="18"/>
      <c r="F432" s="18"/>
      <c r="G432" s="18"/>
      <c r="H432" s="18"/>
      <c r="I432" s="18"/>
      <c r="J432" s="18"/>
      <c r="K432" s="18"/>
      <c r="L432" s="18"/>
      <c r="M432" s="18"/>
    </row>
    <row r="433" spans="1:13" ht="22.5" x14ac:dyDescent="0.25">
      <c r="A433" s="9" t="s">
        <v>406</v>
      </c>
      <c r="B433" s="10" t="s">
        <v>20</v>
      </c>
      <c r="C433" s="10" t="s">
        <v>4</v>
      </c>
      <c r="D433" s="20" t="s">
        <v>407</v>
      </c>
      <c r="E433" s="11"/>
      <c r="F433" s="11"/>
      <c r="G433" s="11"/>
      <c r="H433" s="11"/>
      <c r="I433" s="11"/>
      <c r="J433" s="11"/>
      <c r="K433" s="12">
        <v>1</v>
      </c>
      <c r="L433" s="12">
        <v>477.6</v>
      </c>
      <c r="M433" s="14">
        <f>ROUND(K433*L433,2)</f>
        <v>477.6</v>
      </c>
    </row>
    <row r="434" spans="1:13" ht="22.5" x14ac:dyDescent="0.25">
      <c r="A434" s="11"/>
      <c r="B434" s="11"/>
      <c r="C434" s="11"/>
      <c r="D434" s="20" t="s">
        <v>407</v>
      </c>
      <c r="E434" s="11"/>
      <c r="F434" s="11"/>
      <c r="G434" s="11"/>
      <c r="H434" s="11"/>
      <c r="I434" s="11"/>
      <c r="J434" s="11"/>
      <c r="K434" s="11"/>
      <c r="L434" s="11"/>
      <c r="M434" s="11"/>
    </row>
    <row r="435" spans="1:13" ht="33.75" x14ac:dyDescent="0.25">
      <c r="A435" s="9" t="s">
        <v>408</v>
      </c>
      <c r="B435" s="10" t="s">
        <v>20</v>
      </c>
      <c r="C435" s="10" t="s">
        <v>4</v>
      </c>
      <c r="D435" s="20" t="s">
        <v>409</v>
      </c>
      <c r="E435" s="11"/>
      <c r="F435" s="11"/>
      <c r="G435" s="11"/>
      <c r="H435" s="11"/>
      <c r="I435" s="11"/>
      <c r="J435" s="11"/>
      <c r="K435" s="12">
        <v>1</v>
      </c>
      <c r="L435" s="13">
        <v>210.12</v>
      </c>
      <c r="M435" s="14">
        <f>ROUND(K435*L435,2)</f>
        <v>210.12</v>
      </c>
    </row>
    <row r="436" spans="1:13" ht="67.5" x14ac:dyDescent="0.25">
      <c r="A436" s="11"/>
      <c r="B436" s="11"/>
      <c r="C436" s="11"/>
      <c r="D436" s="20" t="s">
        <v>410</v>
      </c>
      <c r="E436" s="11"/>
      <c r="F436" s="11"/>
      <c r="G436" s="11"/>
      <c r="H436" s="11"/>
      <c r="I436" s="11"/>
      <c r="J436" s="11"/>
      <c r="K436" s="11"/>
      <c r="L436" s="11"/>
      <c r="M436" s="11"/>
    </row>
    <row r="437" spans="1:13" x14ac:dyDescent="0.25">
      <c r="A437" s="11"/>
      <c r="B437" s="11"/>
      <c r="C437" s="11"/>
      <c r="D437" s="26"/>
      <c r="E437" s="11"/>
      <c r="F437" s="11"/>
      <c r="G437" s="11"/>
      <c r="H437" s="11"/>
      <c r="I437" s="11"/>
      <c r="J437" s="15" t="s">
        <v>411</v>
      </c>
      <c r="K437" s="16">
        <v>1</v>
      </c>
      <c r="L437" s="17">
        <f>M377+M382+M387+M392+M397+M402+M407+M412+M417+M422+M427+M433+M435</f>
        <v>7592.92</v>
      </c>
      <c r="M437" s="17">
        <f>ROUND(K437*L437,2)</f>
        <v>7592.92</v>
      </c>
    </row>
    <row r="438" spans="1:13" ht="0.95" customHeight="1" x14ac:dyDescent="0.25">
      <c r="A438" s="18"/>
      <c r="B438" s="18"/>
      <c r="C438" s="18"/>
      <c r="D438" s="27"/>
      <c r="E438" s="18"/>
      <c r="F438" s="18"/>
      <c r="G438" s="18"/>
      <c r="H438" s="18"/>
      <c r="I438" s="18"/>
      <c r="J438" s="18"/>
      <c r="K438" s="18"/>
      <c r="L438" s="18"/>
      <c r="M438" s="18"/>
    </row>
    <row r="439" spans="1:13" x14ac:dyDescent="0.25">
      <c r="A439" s="5" t="s">
        <v>412</v>
      </c>
      <c r="B439" s="5" t="s">
        <v>16</v>
      </c>
      <c r="C439" s="5" t="s">
        <v>17</v>
      </c>
      <c r="D439" s="25" t="s">
        <v>413</v>
      </c>
      <c r="E439" s="6"/>
      <c r="F439" s="6"/>
      <c r="G439" s="6"/>
      <c r="H439" s="6"/>
      <c r="I439" s="6"/>
      <c r="J439" s="6"/>
      <c r="K439" s="7">
        <f>K463</f>
        <v>1</v>
      </c>
      <c r="L439" s="8">
        <f>L463</f>
        <v>3403.2</v>
      </c>
      <c r="M439" s="8">
        <f>M463</f>
        <v>3403.2</v>
      </c>
    </row>
    <row r="440" spans="1:13" ht="33.75" x14ac:dyDescent="0.25">
      <c r="A440" s="9" t="s">
        <v>414</v>
      </c>
      <c r="B440" s="10" t="s">
        <v>20</v>
      </c>
      <c r="C440" s="10" t="s">
        <v>28</v>
      </c>
      <c r="D440" s="20" t="s">
        <v>415</v>
      </c>
      <c r="E440" s="11"/>
      <c r="F440" s="11"/>
      <c r="G440" s="11"/>
      <c r="H440" s="11"/>
      <c r="I440" s="11"/>
      <c r="J440" s="11"/>
      <c r="K440" s="12">
        <v>35</v>
      </c>
      <c r="L440" s="13">
        <v>72</v>
      </c>
      <c r="M440" s="14">
        <f>ROUND(K440*L440,2)</f>
        <v>2520</v>
      </c>
    </row>
    <row r="441" spans="1:13" ht="168.75" x14ac:dyDescent="0.25">
      <c r="A441" s="11"/>
      <c r="B441" s="11"/>
      <c r="C441" s="11"/>
      <c r="D441" s="20" t="s">
        <v>416</v>
      </c>
      <c r="E441" s="11"/>
      <c r="F441" s="11"/>
      <c r="G441" s="11"/>
      <c r="H441" s="11"/>
      <c r="I441" s="11"/>
      <c r="J441" s="11"/>
      <c r="K441" s="11"/>
      <c r="L441" s="11"/>
      <c r="M441" s="11"/>
    </row>
    <row r="442" spans="1:13" ht="33.75" x14ac:dyDescent="0.25">
      <c r="A442" s="9" t="s">
        <v>417</v>
      </c>
      <c r="B442" s="10" t="s">
        <v>20</v>
      </c>
      <c r="C442" s="10" t="s">
        <v>4</v>
      </c>
      <c r="D442" s="20" t="s">
        <v>418</v>
      </c>
      <c r="E442" s="11"/>
      <c r="F442" s="11"/>
      <c r="G442" s="11"/>
      <c r="H442" s="11"/>
      <c r="I442" s="11"/>
      <c r="J442" s="11"/>
      <c r="K442" s="14">
        <f>K446</f>
        <v>5</v>
      </c>
      <c r="L442" s="14">
        <f>L446</f>
        <v>56.4</v>
      </c>
      <c r="M442" s="14">
        <f>M446</f>
        <v>282</v>
      </c>
    </row>
    <row r="443" spans="1:13" ht="67.5" x14ac:dyDescent="0.25">
      <c r="A443" s="11"/>
      <c r="B443" s="11"/>
      <c r="C443" s="11"/>
      <c r="D443" s="20" t="s">
        <v>419</v>
      </c>
      <c r="E443" s="11"/>
      <c r="F443" s="11"/>
      <c r="G443" s="11"/>
      <c r="H443" s="11"/>
      <c r="I443" s="11"/>
      <c r="J443" s="11"/>
      <c r="K443" s="11"/>
      <c r="L443" s="11"/>
      <c r="M443" s="11"/>
    </row>
    <row r="444" spans="1:13" x14ac:dyDescent="0.25">
      <c r="A444" s="11"/>
      <c r="B444" s="11"/>
      <c r="C444" s="10" t="s">
        <v>31</v>
      </c>
      <c r="D444" s="26"/>
      <c r="E444" s="10" t="s">
        <v>420</v>
      </c>
      <c r="F444" s="19">
        <v>4</v>
      </c>
      <c r="G444" s="12">
        <v>0</v>
      </c>
      <c r="H444" s="12">
        <v>0</v>
      </c>
      <c r="I444" s="12">
        <v>0</v>
      </c>
      <c r="J444" s="14">
        <f>OR(F444&lt;&gt;0,G444&lt;&gt;0,H444&lt;&gt;0,I444&lt;&gt;0)*(F444 + (F444 = 0))*(G444 + (G444 = 0))*(H444 + (H444 = 0))*(I444 + (I444 = 0))</f>
        <v>4</v>
      </c>
      <c r="K444" s="11"/>
      <c r="L444" s="11"/>
      <c r="M444" s="11"/>
    </row>
    <row r="445" spans="1:13" x14ac:dyDescent="0.25">
      <c r="A445" s="11"/>
      <c r="B445" s="11"/>
      <c r="C445" s="10" t="s">
        <v>31</v>
      </c>
      <c r="D445" s="26"/>
      <c r="E445" s="10" t="s">
        <v>107</v>
      </c>
      <c r="F445" s="19">
        <v>1</v>
      </c>
      <c r="G445" s="12">
        <v>0</v>
      </c>
      <c r="H445" s="12">
        <v>0</v>
      </c>
      <c r="I445" s="12">
        <v>0</v>
      </c>
      <c r="J445" s="14">
        <f>OR(F445&lt;&gt;0,G445&lt;&gt;0,H445&lt;&gt;0,I445&lt;&gt;0)*(F445 + (F445 = 0))*(G445 + (G445 = 0))*(H445 + (H445 = 0))*(I445 + (I445 = 0))</f>
        <v>1</v>
      </c>
      <c r="K445" s="11"/>
      <c r="L445" s="11"/>
      <c r="M445" s="11"/>
    </row>
    <row r="446" spans="1:13" x14ac:dyDescent="0.25">
      <c r="A446" s="11"/>
      <c r="B446" s="11"/>
      <c r="C446" s="11"/>
      <c r="D446" s="26"/>
      <c r="E446" s="11"/>
      <c r="F446" s="11"/>
      <c r="G446" s="11"/>
      <c r="H446" s="11"/>
      <c r="I446" s="11"/>
      <c r="J446" s="15" t="s">
        <v>421</v>
      </c>
      <c r="K446" s="17">
        <f>SUM(J444:J445)</f>
        <v>5</v>
      </c>
      <c r="L446" s="12">
        <v>56.4</v>
      </c>
      <c r="M446" s="17">
        <f>ROUND(K446*L446,2)</f>
        <v>282</v>
      </c>
    </row>
    <row r="447" spans="1:13" ht="0.95" customHeight="1" x14ac:dyDescent="0.25">
      <c r="A447" s="18"/>
      <c r="B447" s="18"/>
      <c r="C447" s="18"/>
      <c r="D447" s="27"/>
      <c r="E447" s="18"/>
      <c r="F447" s="18"/>
      <c r="G447" s="18"/>
      <c r="H447" s="18"/>
      <c r="I447" s="18"/>
      <c r="J447" s="18"/>
      <c r="K447" s="18"/>
      <c r="L447" s="18"/>
      <c r="M447" s="18"/>
    </row>
    <row r="448" spans="1:13" ht="33.75" x14ac:dyDescent="0.25">
      <c r="A448" s="9" t="s">
        <v>422</v>
      </c>
      <c r="B448" s="10" t="s">
        <v>20</v>
      </c>
      <c r="C448" s="10" t="s">
        <v>4</v>
      </c>
      <c r="D448" s="20" t="s">
        <v>423</v>
      </c>
      <c r="E448" s="11"/>
      <c r="F448" s="11"/>
      <c r="G448" s="11"/>
      <c r="H448" s="11"/>
      <c r="I448" s="11"/>
      <c r="J448" s="11"/>
      <c r="K448" s="14">
        <f>K453</f>
        <v>3</v>
      </c>
      <c r="L448" s="14">
        <f>L453</f>
        <v>117.6</v>
      </c>
      <c r="M448" s="14">
        <f>M453</f>
        <v>352.8</v>
      </c>
    </row>
    <row r="449" spans="1:13" ht="45" x14ac:dyDescent="0.25">
      <c r="A449" s="11"/>
      <c r="B449" s="11"/>
      <c r="C449" s="11"/>
      <c r="D449" s="20" t="s">
        <v>424</v>
      </c>
      <c r="E449" s="11"/>
      <c r="F449" s="11"/>
      <c r="G449" s="11"/>
      <c r="H449" s="11"/>
      <c r="I449" s="11"/>
      <c r="J449" s="11"/>
      <c r="K449" s="11"/>
      <c r="L449" s="11"/>
      <c r="M449" s="11"/>
    </row>
    <row r="450" spans="1:13" x14ac:dyDescent="0.25">
      <c r="A450" s="11"/>
      <c r="B450" s="11"/>
      <c r="C450" s="10" t="s">
        <v>31</v>
      </c>
      <c r="D450" s="26"/>
      <c r="E450" s="10" t="s">
        <v>106</v>
      </c>
      <c r="F450" s="19">
        <v>1</v>
      </c>
      <c r="G450" s="12">
        <v>0</v>
      </c>
      <c r="H450" s="12">
        <v>0</v>
      </c>
      <c r="I450" s="12">
        <v>0</v>
      </c>
      <c r="J450" s="14">
        <f>OR(F450&lt;&gt;0,G450&lt;&gt;0,H450&lt;&gt;0,I450&lt;&gt;0)*(F450 + (F450 = 0))*(G450 + (G450 = 0))*(H450 + (H450 = 0))*(I450 + (I450 = 0))</f>
        <v>1</v>
      </c>
      <c r="K450" s="11"/>
      <c r="L450" s="11"/>
      <c r="M450" s="11"/>
    </row>
    <row r="451" spans="1:13" x14ac:dyDescent="0.25">
      <c r="A451" s="11"/>
      <c r="B451" s="11"/>
      <c r="C451" s="10" t="s">
        <v>31</v>
      </c>
      <c r="D451" s="26"/>
      <c r="E451" s="10" t="s">
        <v>109</v>
      </c>
      <c r="F451" s="19">
        <v>1</v>
      </c>
      <c r="G451" s="12">
        <v>0</v>
      </c>
      <c r="H451" s="12">
        <v>0</v>
      </c>
      <c r="I451" s="12">
        <v>0</v>
      </c>
      <c r="J451" s="14">
        <f>OR(F451&lt;&gt;0,G451&lt;&gt;0,H451&lt;&gt;0,I451&lt;&gt;0)*(F451 + (F451 = 0))*(G451 + (G451 = 0))*(H451 + (H451 = 0))*(I451 + (I451 = 0))</f>
        <v>1</v>
      </c>
      <c r="K451" s="11"/>
      <c r="L451" s="11"/>
      <c r="M451" s="11"/>
    </row>
    <row r="452" spans="1:13" x14ac:dyDescent="0.25">
      <c r="A452" s="11"/>
      <c r="B452" s="11"/>
      <c r="C452" s="10" t="s">
        <v>31</v>
      </c>
      <c r="D452" s="26"/>
      <c r="E452" s="10" t="s">
        <v>108</v>
      </c>
      <c r="F452" s="19">
        <v>1</v>
      </c>
      <c r="G452" s="12">
        <v>0</v>
      </c>
      <c r="H452" s="12">
        <v>0</v>
      </c>
      <c r="I452" s="12">
        <v>0</v>
      </c>
      <c r="J452" s="14">
        <f>OR(F452&lt;&gt;0,G452&lt;&gt;0,H452&lt;&gt;0,I452&lt;&gt;0)*(F452 + (F452 = 0))*(G452 + (G452 = 0))*(H452 + (H452 = 0))*(I452 + (I452 = 0))</f>
        <v>1</v>
      </c>
      <c r="K452" s="11"/>
      <c r="L452" s="11"/>
      <c r="M452" s="11"/>
    </row>
    <row r="453" spans="1:13" x14ac:dyDescent="0.25">
      <c r="A453" s="11"/>
      <c r="B453" s="11"/>
      <c r="C453" s="11"/>
      <c r="D453" s="26"/>
      <c r="E453" s="11"/>
      <c r="F453" s="11"/>
      <c r="G453" s="11"/>
      <c r="H453" s="11"/>
      <c r="I453" s="11"/>
      <c r="J453" s="15" t="s">
        <v>425</v>
      </c>
      <c r="K453" s="17">
        <f>SUM(J450:J452)</f>
        <v>3</v>
      </c>
      <c r="L453" s="12">
        <v>117.6</v>
      </c>
      <c r="M453" s="17">
        <f>ROUND(K453*L453,2)</f>
        <v>352.8</v>
      </c>
    </row>
    <row r="454" spans="1:13" ht="0.95" customHeight="1" x14ac:dyDescent="0.25">
      <c r="A454" s="18"/>
      <c r="B454" s="18"/>
      <c r="C454" s="18"/>
      <c r="D454" s="27"/>
      <c r="E454" s="18"/>
      <c r="F454" s="18"/>
      <c r="G454" s="18"/>
      <c r="H454" s="18"/>
      <c r="I454" s="18"/>
      <c r="J454" s="18"/>
      <c r="K454" s="18"/>
      <c r="L454" s="18"/>
      <c r="M454" s="18"/>
    </row>
    <row r="455" spans="1:13" ht="33.75" x14ac:dyDescent="0.25">
      <c r="A455" s="9" t="s">
        <v>426</v>
      </c>
      <c r="B455" s="10" t="s">
        <v>20</v>
      </c>
      <c r="C455" s="10" t="s">
        <v>4</v>
      </c>
      <c r="D455" s="20" t="s">
        <v>427</v>
      </c>
      <c r="E455" s="11"/>
      <c r="F455" s="11"/>
      <c r="G455" s="11"/>
      <c r="H455" s="11"/>
      <c r="I455" s="11"/>
      <c r="J455" s="11"/>
      <c r="K455" s="14">
        <f>K459</f>
        <v>8</v>
      </c>
      <c r="L455" s="14">
        <f>L459</f>
        <v>13.8</v>
      </c>
      <c r="M455" s="14">
        <f>M459</f>
        <v>110.4</v>
      </c>
    </row>
    <row r="456" spans="1:13" ht="45" x14ac:dyDescent="0.25">
      <c r="A456" s="11"/>
      <c r="B456" s="11"/>
      <c r="C456" s="11"/>
      <c r="D456" s="20" t="s">
        <v>428</v>
      </c>
      <c r="E456" s="11"/>
      <c r="F456" s="11"/>
      <c r="G456" s="11"/>
      <c r="H456" s="11"/>
      <c r="I456" s="11"/>
      <c r="J456" s="11"/>
      <c r="K456" s="11"/>
      <c r="L456" s="11"/>
      <c r="M456" s="11"/>
    </row>
    <row r="457" spans="1:13" x14ac:dyDescent="0.25">
      <c r="A457" s="11"/>
      <c r="B457" s="11"/>
      <c r="C457" s="10" t="s">
        <v>31</v>
      </c>
      <c r="D457" s="26"/>
      <c r="E457" s="10" t="s">
        <v>429</v>
      </c>
      <c r="F457" s="19">
        <v>5</v>
      </c>
      <c r="G457" s="12">
        <v>0</v>
      </c>
      <c r="H457" s="12">
        <v>0</v>
      </c>
      <c r="I457" s="12">
        <v>0</v>
      </c>
      <c r="J457" s="14">
        <f>OR(F457&lt;&gt;0,G457&lt;&gt;0,H457&lt;&gt;0,I457&lt;&gt;0)*(F457 + (F457 = 0))*(G457 + (G457 = 0))*(H457 + (H457 = 0))*(I457 + (I457 = 0))</f>
        <v>5</v>
      </c>
      <c r="K457" s="11"/>
      <c r="L457" s="11"/>
      <c r="M457" s="11"/>
    </row>
    <row r="458" spans="1:13" x14ac:dyDescent="0.25">
      <c r="A458" s="11"/>
      <c r="B458" s="11"/>
      <c r="C458" s="10" t="s">
        <v>31</v>
      </c>
      <c r="D458" s="26"/>
      <c r="E458" s="10" t="s">
        <v>430</v>
      </c>
      <c r="F458" s="19">
        <v>3</v>
      </c>
      <c r="G458" s="12">
        <v>0</v>
      </c>
      <c r="H458" s="12">
        <v>0</v>
      </c>
      <c r="I458" s="12">
        <v>0</v>
      </c>
      <c r="J458" s="14">
        <f>OR(F458&lt;&gt;0,G458&lt;&gt;0,H458&lt;&gt;0,I458&lt;&gt;0)*(F458 + (F458 = 0))*(G458 + (G458 = 0))*(H458 + (H458 = 0))*(I458 + (I458 = 0))</f>
        <v>3</v>
      </c>
      <c r="K458" s="11"/>
      <c r="L458" s="11"/>
      <c r="M458" s="11"/>
    </row>
    <row r="459" spans="1:13" x14ac:dyDescent="0.25">
      <c r="A459" s="11"/>
      <c r="B459" s="11"/>
      <c r="C459" s="11"/>
      <c r="D459" s="26"/>
      <c r="E459" s="11"/>
      <c r="F459" s="11"/>
      <c r="G459" s="11"/>
      <c r="H459" s="11"/>
      <c r="I459" s="11"/>
      <c r="J459" s="15" t="s">
        <v>431</v>
      </c>
      <c r="K459" s="17">
        <f>SUM(J457:J458)</f>
        <v>8</v>
      </c>
      <c r="L459" s="12">
        <v>13.8</v>
      </c>
      <c r="M459" s="17">
        <f>ROUND(K459*L459,2)</f>
        <v>110.4</v>
      </c>
    </row>
    <row r="460" spans="1:13" ht="0.95" customHeight="1" x14ac:dyDescent="0.25">
      <c r="A460" s="18"/>
      <c r="B460" s="18"/>
      <c r="C460" s="18"/>
      <c r="D460" s="27"/>
      <c r="E460" s="18"/>
      <c r="F460" s="18"/>
      <c r="G460" s="18"/>
      <c r="H460" s="18"/>
      <c r="I460" s="18"/>
      <c r="J460" s="18"/>
      <c r="K460" s="18"/>
      <c r="L460" s="18"/>
      <c r="M460" s="18"/>
    </row>
    <row r="461" spans="1:13" ht="45" x14ac:dyDescent="0.25">
      <c r="A461" s="9" t="s">
        <v>432</v>
      </c>
      <c r="B461" s="10" t="s">
        <v>20</v>
      </c>
      <c r="C461" s="10" t="s">
        <v>4</v>
      </c>
      <c r="D461" s="20" t="s">
        <v>433</v>
      </c>
      <c r="E461" s="11"/>
      <c r="F461" s="11"/>
      <c r="G461" s="11"/>
      <c r="H461" s="11"/>
      <c r="I461" s="11"/>
      <c r="J461" s="11"/>
      <c r="K461" s="12">
        <v>10</v>
      </c>
      <c r="L461" s="12">
        <v>13.8</v>
      </c>
      <c r="M461" s="14">
        <f>ROUND(K461*L461,2)</f>
        <v>138</v>
      </c>
    </row>
    <row r="462" spans="1:13" ht="45" x14ac:dyDescent="0.25">
      <c r="A462" s="11"/>
      <c r="B462" s="11"/>
      <c r="C462" s="11"/>
      <c r="D462" s="20" t="s">
        <v>433</v>
      </c>
      <c r="E462" s="11"/>
      <c r="F462" s="11"/>
      <c r="G462" s="11"/>
      <c r="H462" s="11"/>
      <c r="I462" s="11"/>
      <c r="J462" s="11"/>
      <c r="K462" s="11"/>
      <c r="L462" s="11"/>
      <c r="M462" s="11"/>
    </row>
    <row r="463" spans="1:13" x14ac:dyDescent="0.25">
      <c r="A463" s="11"/>
      <c r="B463" s="11"/>
      <c r="C463" s="11"/>
      <c r="D463" s="26"/>
      <c r="E463" s="11"/>
      <c r="F463" s="11"/>
      <c r="G463" s="11"/>
      <c r="H463" s="11"/>
      <c r="I463" s="11"/>
      <c r="J463" s="15" t="s">
        <v>434</v>
      </c>
      <c r="K463" s="16">
        <v>1</v>
      </c>
      <c r="L463" s="17">
        <f>M440+M442+M448+M455+M461</f>
        <v>3403.2</v>
      </c>
      <c r="M463" s="17">
        <f>ROUND(K463*L463,2)</f>
        <v>3403.2</v>
      </c>
    </row>
    <row r="464" spans="1:13" ht="0.95" customHeight="1" x14ac:dyDescent="0.25">
      <c r="A464" s="18"/>
      <c r="B464" s="18"/>
      <c r="C464" s="18"/>
      <c r="D464" s="27"/>
      <c r="E464" s="18"/>
      <c r="F464" s="18"/>
      <c r="G464" s="18"/>
      <c r="H464" s="18"/>
      <c r="I464" s="18"/>
      <c r="J464" s="18"/>
      <c r="K464" s="18"/>
      <c r="L464" s="18"/>
      <c r="M464" s="18"/>
    </row>
    <row r="465" spans="1:13" x14ac:dyDescent="0.25">
      <c r="A465" s="5" t="s">
        <v>435</v>
      </c>
      <c r="B465" s="5" t="s">
        <v>16</v>
      </c>
      <c r="C465" s="5" t="s">
        <v>17</v>
      </c>
      <c r="D465" s="25" t="s">
        <v>436</v>
      </c>
      <c r="E465" s="6"/>
      <c r="F465" s="6"/>
      <c r="G465" s="6"/>
      <c r="H465" s="6"/>
      <c r="I465" s="6"/>
      <c r="J465" s="6"/>
      <c r="K465" s="7">
        <f>K495</f>
        <v>1</v>
      </c>
      <c r="L465" s="8">
        <f>L495</f>
        <v>7898.1</v>
      </c>
      <c r="M465" s="8">
        <f>M495</f>
        <v>7898.1</v>
      </c>
    </row>
    <row r="466" spans="1:13" ht="33.75" x14ac:dyDescent="0.25">
      <c r="A466" s="9" t="s">
        <v>437</v>
      </c>
      <c r="B466" s="10" t="s">
        <v>20</v>
      </c>
      <c r="C466" s="10" t="s">
        <v>28</v>
      </c>
      <c r="D466" s="20" t="s">
        <v>438</v>
      </c>
      <c r="E466" s="11"/>
      <c r="F466" s="11"/>
      <c r="G466" s="11"/>
      <c r="H466" s="11"/>
      <c r="I466" s="11"/>
      <c r="J466" s="11"/>
      <c r="K466" s="14">
        <f>K471</f>
        <v>295.67</v>
      </c>
      <c r="L466" s="14">
        <f>L471</f>
        <v>11.76</v>
      </c>
      <c r="M466" s="14">
        <f>M471</f>
        <v>3477.08</v>
      </c>
    </row>
    <row r="467" spans="1:13" ht="112.5" x14ac:dyDescent="0.25">
      <c r="A467" s="11"/>
      <c r="B467" s="11"/>
      <c r="C467" s="11"/>
      <c r="D467" s="20" t="s">
        <v>439</v>
      </c>
      <c r="E467" s="11"/>
      <c r="F467" s="11"/>
      <c r="G467" s="11"/>
      <c r="H467" s="11"/>
      <c r="I467" s="11"/>
      <c r="J467" s="11"/>
      <c r="K467" s="11"/>
      <c r="L467" s="11"/>
      <c r="M467" s="11"/>
    </row>
    <row r="468" spans="1:13" x14ac:dyDescent="0.25">
      <c r="A468" s="11"/>
      <c r="B468" s="11"/>
      <c r="C468" s="10" t="s">
        <v>31</v>
      </c>
      <c r="D468" s="26"/>
      <c r="E468" s="10" t="s">
        <v>134</v>
      </c>
      <c r="F468" s="19">
        <v>1</v>
      </c>
      <c r="G468" s="12">
        <v>90.63</v>
      </c>
      <c r="H468" s="12">
        <v>0</v>
      </c>
      <c r="I468" s="12">
        <v>3</v>
      </c>
      <c r="J468" s="14">
        <f>OR(F468&lt;&gt;0,G468&lt;&gt;0,H468&lt;&gt;0,I468&lt;&gt;0)*(F468 + (F468 = 0))*(G468 + (G468 = 0))*(H468 + (H468 = 0))*(I468 + (I468 = 0))</f>
        <v>271.89</v>
      </c>
      <c r="K468" s="11"/>
      <c r="L468" s="11"/>
      <c r="M468" s="11"/>
    </row>
    <row r="469" spans="1:13" x14ac:dyDescent="0.25">
      <c r="A469" s="11"/>
      <c r="B469" s="11"/>
      <c r="C469" s="10" t="s">
        <v>31</v>
      </c>
      <c r="D469" s="26"/>
      <c r="E469" s="10" t="s">
        <v>440</v>
      </c>
      <c r="F469" s="19">
        <v>1</v>
      </c>
      <c r="G469" s="12">
        <v>2.1</v>
      </c>
      <c r="H469" s="12">
        <v>0</v>
      </c>
      <c r="I469" s="12">
        <v>1.8</v>
      </c>
      <c r="J469" s="14">
        <f>OR(F469&lt;&gt;0,G469&lt;&gt;0,H469&lt;&gt;0,I469&lt;&gt;0)*(F469 + (F469 = 0))*(G469 + (G469 = 0))*(H469 + (H469 = 0))*(I469 + (I469 = 0))</f>
        <v>3.78</v>
      </c>
      <c r="K469" s="11"/>
      <c r="L469" s="11"/>
      <c r="M469" s="11"/>
    </row>
    <row r="470" spans="1:13" x14ac:dyDescent="0.25">
      <c r="A470" s="11"/>
      <c r="B470" s="11"/>
      <c r="C470" s="10" t="s">
        <v>31</v>
      </c>
      <c r="D470" s="26"/>
      <c r="E470" s="10" t="s">
        <v>17</v>
      </c>
      <c r="F470" s="19">
        <v>1</v>
      </c>
      <c r="G470" s="12">
        <v>20</v>
      </c>
      <c r="H470" s="12">
        <v>0</v>
      </c>
      <c r="I470" s="12">
        <v>0</v>
      </c>
      <c r="J470" s="14">
        <f>OR(F470&lt;&gt;0,G470&lt;&gt;0,H470&lt;&gt;0,I470&lt;&gt;0)*(F470 + (F470 = 0))*(G470 + (G470 = 0))*(H470 + (H470 = 0))*(I470 + (I470 = 0))</f>
        <v>20</v>
      </c>
      <c r="K470" s="11"/>
      <c r="L470" s="11"/>
      <c r="M470" s="11"/>
    </row>
    <row r="471" spans="1:13" x14ac:dyDescent="0.25">
      <c r="A471" s="11"/>
      <c r="B471" s="11"/>
      <c r="C471" s="11"/>
      <c r="D471" s="26"/>
      <c r="E471" s="11"/>
      <c r="F471" s="11"/>
      <c r="G471" s="11"/>
      <c r="H471" s="11"/>
      <c r="I471" s="11"/>
      <c r="J471" s="15" t="s">
        <v>441</v>
      </c>
      <c r="K471" s="17">
        <f>SUM(J468:J470)</f>
        <v>295.67</v>
      </c>
      <c r="L471" s="13">
        <v>11.76</v>
      </c>
      <c r="M471" s="17">
        <f>ROUND(K471*L471,2)</f>
        <v>3477.08</v>
      </c>
    </row>
    <row r="472" spans="1:13" ht="0.95" customHeight="1" x14ac:dyDescent="0.25">
      <c r="A472" s="18"/>
      <c r="B472" s="18"/>
      <c r="C472" s="18"/>
      <c r="D472" s="27"/>
      <c r="E472" s="18"/>
      <c r="F472" s="18"/>
      <c r="G472" s="18"/>
      <c r="H472" s="18"/>
      <c r="I472" s="18"/>
      <c r="J472" s="18"/>
      <c r="K472" s="18"/>
      <c r="L472" s="18"/>
      <c r="M472" s="18"/>
    </row>
    <row r="473" spans="1:13" ht="33.75" x14ac:dyDescent="0.25">
      <c r="A473" s="9" t="s">
        <v>442</v>
      </c>
      <c r="B473" s="10" t="s">
        <v>20</v>
      </c>
      <c r="C473" s="10" t="s">
        <v>28</v>
      </c>
      <c r="D473" s="20" t="s">
        <v>443</v>
      </c>
      <c r="E473" s="11"/>
      <c r="F473" s="11"/>
      <c r="G473" s="11"/>
      <c r="H473" s="11"/>
      <c r="I473" s="11"/>
      <c r="J473" s="11"/>
      <c r="K473" s="14">
        <f>K480</f>
        <v>202.58</v>
      </c>
      <c r="L473" s="14">
        <f>L480</f>
        <v>7.2</v>
      </c>
      <c r="M473" s="14">
        <f>M480</f>
        <v>1458.58</v>
      </c>
    </row>
    <row r="474" spans="1:13" ht="112.5" x14ac:dyDescent="0.25">
      <c r="A474" s="11"/>
      <c r="B474" s="11"/>
      <c r="C474" s="11"/>
      <c r="D474" s="20" t="s">
        <v>444</v>
      </c>
      <c r="E474" s="11"/>
      <c r="F474" s="11"/>
      <c r="G474" s="11"/>
      <c r="H474" s="11"/>
      <c r="I474" s="11"/>
      <c r="J474" s="11"/>
      <c r="K474" s="11"/>
      <c r="L474" s="11"/>
      <c r="M474" s="11"/>
    </row>
    <row r="475" spans="1:13" x14ac:dyDescent="0.25">
      <c r="A475" s="11"/>
      <c r="B475" s="11"/>
      <c r="C475" s="10" t="s">
        <v>31</v>
      </c>
      <c r="D475" s="26"/>
      <c r="E475" s="10" t="s">
        <v>106</v>
      </c>
      <c r="F475" s="19">
        <v>1</v>
      </c>
      <c r="G475" s="12">
        <v>10.3</v>
      </c>
      <c r="H475" s="12">
        <v>0</v>
      </c>
      <c r="I475" s="12">
        <v>2.8</v>
      </c>
      <c r="J475" s="14">
        <f>OR(F475&lt;&gt;0,G475&lt;&gt;0,H475&lt;&gt;0,I475&lt;&gt;0)*(F475 + (F475 = 0))*(G475 + (G475 = 0))*(H475 + (H475 = 0))*(I475 + (I475 = 0))</f>
        <v>28.84</v>
      </c>
      <c r="K475" s="11"/>
      <c r="L475" s="11"/>
      <c r="M475" s="11"/>
    </row>
    <row r="476" spans="1:13" x14ac:dyDescent="0.25">
      <c r="A476" s="11"/>
      <c r="B476" s="11"/>
      <c r="C476" s="10" t="s">
        <v>31</v>
      </c>
      <c r="D476" s="26"/>
      <c r="E476" s="10" t="s">
        <v>445</v>
      </c>
      <c r="F476" s="19">
        <v>1</v>
      </c>
      <c r="G476" s="12">
        <v>10.02</v>
      </c>
      <c r="H476" s="12">
        <v>0</v>
      </c>
      <c r="I476" s="12">
        <v>2.8</v>
      </c>
      <c r="J476" s="14">
        <f>OR(F476&lt;&gt;0,G476&lt;&gt;0,H476&lt;&gt;0,I476&lt;&gt;0)*(F476 + (F476 = 0))*(G476 + (G476 = 0))*(H476 + (H476 = 0))*(I476 + (I476 = 0))</f>
        <v>28.06</v>
      </c>
      <c r="K476" s="11"/>
      <c r="L476" s="11"/>
      <c r="M476" s="11"/>
    </row>
    <row r="477" spans="1:13" x14ac:dyDescent="0.25">
      <c r="A477" s="11"/>
      <c r="B477" s="11"/>
      <c r="C477" s="10" t="s">
        <v>31</v>
      </c>
      <c r="D477" s="26"/>
      <c r="E477" s="10" t="s">
        <v>107</v>
      </c>
      <c r="F477" s="19">
        <v>1</v>
      </c>
      <c r="G477" s="12">
        <v>30.66</v>
      </c>
      <c r="H477" s="12">
        <v>0</v>
      </c>
      <c r="I477" s="12">
        <v>3</v>
      </c>
      <c r="J477" s="14">
        <f>OR(F477&lt;&gt;0,G477&lt;&gt;0,H477&lt;&gt;0,I477&lt;&gt;0)*(F477 + (F477 = 0))*(G477 + (G477 = 0))*(H477 + (H477 = 0))*(I477 + (I477 = 0))</f>
        <v>91.98</v>
      </c>
      <c r="K477" s="11"/>
      <c r="L477" s="11"/>
      <c r="M477" s="11"/>
    </row>
    <row r="478" spans="1:13" x14ac:dyDescent="0.25">
      <c r="A478" s="11"/>
      <c r="B478" s="11"/>
      <c r="C478" s="10" t="s">
        <v>31</v>
      </c>
      <c r="D478" s="26"/>
      <c r="E478" s="10" t="s">
        <v>108</v>
      </c>
      <c r="F478" s="19">
        <v>1</v>
      </c>
      <c r="G478" s="12">
        <v>13.82</v>
      </c>
      <c r="H478" s="12">
        <v>0</v>
      </c>
      <c r="I478" s="12">
        <v>2.8</v>
      </c>
      <c r="J478" s="14">
        <f>OR(F478&lt;&gt;0,G478&lt;&gt;0,H478&lt;&gt;0,I478&lt;&gt;0)*(F478 + (F478 = 0))*(G478 + (G478 = 0))*(H478 + (H478 = 0))*(I478 + (I478 = 0))</f>
        <v>38.700000000000003</v>
      </c>
      <c r="K478" s="11"/>
      <c r="L478" s="11"/>
      <c r="M478" s="11"/>
    </row>
    <row r="479" spans="1:13" x14ac:dyDescent="0.25">
      <c r="A479" s="11"/>
      <c r="B479" s="11"/>
      <c r="C479" s="10" t="s">
        <v>31</v>
      </c>
      <c r="D479" s="26"/>
      <c r="E479" s="10" t="s">
        <v>17</v>
      </c>
      <c r="F479" s="19">
        <v>1</v>
      </c>
      <c r="G479" s="12">
        <v>15</v>
      </c>
      <c r="H479" s="12">
        <v>0</v>
      </c>
      <c r="I479" s="12">
        <v>0</v>
      </c>
      <c r="J479" s="14">
        <f>OR(F479&lt;&gt;0,G479&lt;&gt;0,H479&lt;&gt;0,I479&lt;&gt;0)*(F479 + (F479 = 0))*(G479 + (G479 = 0))*(H479 + (H479 = 0))*(I479 + (I479 = 0))</f>
        <v>15</v>
      </c>
      <c r="K479" s="11"/>
      <c r="L479" s="11"/>
      <c r="M479" s="11"/>
    </row>
    <row r="480" spans="1:13" x14ac:dyDescent="0.25">
      <c r="A480" s="11"/>
      <c r="B480" s="11"/>
      <c r="C480" s="11"/>
      <c r="D480" s="26"/>
      <c r="E480" s="11"/>
      <c r="F480" s="11"/>
      <c r="G480" s="11"/>
      <c r="H480" s="11"/>
      <c r="I480" s="11"/>
      <c r="J480" s="15" t="s">
        <v>446</v>
      </c>
      <c r="K480" s="17">
        <f>SUM(J475:J479)</f>
        <v>202.58</v>
      </c>
      <c r="L480" s="13">
        <v>7.2</v>
      </c>
      <c r="M480" s="17">
        <f>ROUND(K480*L480,2)</f>
        <v>1458.58</v>
      </c>
    </row>
    <row r="481" spans="1:13" ht="0.95" customHeight="1" x14ac:dyDescent="0.25">
      <c r="A481" s="18"/>
      <c r="B481" s="18"/>
      <c r="C481" s="18"/>
      <c r="D481" s="27"/>
      <c r="E481" s="18"/>
      <c r="F481" s="18"/>
      <c r="G481" s="18"/>
      <c r="H481" s="18"/>
      <c r="I481" s="18"/>
      <c r="J481" s="18"/>
      <c r="K481" s="18"/>
      <c r="L481" s="18"/>
      <c r="M481" s="18"/>
    </row>
    <row r="482" spans="1:13" ht="33.75" x14ac:dyDescent="0.25">
      <c r="A482" s="9" t="s">
        <v>447</v>
      </c>
      <c r="B482" s="10" t="s">
        <v>20</v>
      </c>
      <c r="C482" s="10" t="s">
        <v>28</v>
      </c>
      <c r="D482" s="20" t="s">
        <v>448</v>
      </c>
      <c r="E482" s="11"/>
      <c r="F482" s="11"/>
      <c r="G482" s="11"/>
      <c r="H482" s="11"/>
      <c r="I482" s="11"/>
      <c r="J482" s="11"/>
      <c r="K482" s="14">
        <f>K486</f>
        <v>333.89</v>
      </c>
      <c r="L482" s="14">
        <f>L486</f>
        <v>7.2</v>
      </c>
      <c r="M482" s="14">
        <f>M486</f>
        <v>2404.0100000000002</v>
      </c>
    </row>
    <row r="483" spans="1:13" ht="101.25" x14ac:dyDescent="0.25">
      <c r="A483" s="11"/>
      <c r="B483" s="11"/>
      <c r="C483" s="11"/>
      <c r="D483" s="20" t="s">
        <v>449</v>
      </c>
      <c r="E483" s="11"/>
      <c r="F483" s="11"/>
      <c r="G483" s="11"/>
      <c r="H483" s="11"/>
      <c r="I483" s="11"/>
      <c r="J483" s="11"/>
      <c r="K483" s="11"/>
      <c r="L483" s="11"/>
      <c r="M483" s="11"/>
    </row>
    <row r="484" spans="1:13" x14ac:dyDescent="0.25">
      <c r="A484" s="11"/>
      <c r="B484" s="11"/>
      <c r="C484" s="10" t="s">
        <v>31</v>
      </c>
      <c r="D484" s="26"/>
      <c r="E484" s="10" t="s">
        <v>450</v>
      </c>
      <c r="F484" s="19">
        <v>1</v>
      </c>
      <c r="G484" s="12">
        <v>323.89</v>
      </c>
      <c r="H484" s="12">
        <v>0</v>
      </c>
      <c r="I484" s="12">
        <v>0</v>
      </c>
      <c r="J484" s="14">
        <f>OR(F484&lt;&gt;0,G484&lt;&gt;0,H484&lt;&gt;0,I484&lt;&gt;0)*(F484 + (F484 = 0))*(G484 + (G484 = 0))*(H484 + (H484 = 0))*(I484 + (I484 = 0))</f>
        <v>323.89</v>
      </c>
      <c r="K484" s="11"/>
      <c r="L484" s="11"/>
      <c r="M484" s="11"/>
    </row>
    <row r="485" spans="1:13" x14ac:dyDescent="0.25">
      <c r="A485" s="11"/>
      <c r="B485" s="11"/>
      <c r="C485" s="10" t="s">
        <v>31</v>
      </c>
      <c r="D485" s="26"/>
      <c r="E485" s="10" t="s">
        <v>17</v>
      </c>
      <c r="F485" s="19">
        <v>1</v>
      </c>
      <c r="G485" s="12">
        <v>10</v>
      </c>
      <c r="H485" s="12">
        <v>0</v>
      </c>
      <c r="I485" s="12">
        <v>0</v>
      </c>
      <c r="J485" s="14">
        <f>OR(F485&lt;&gt;0,G485&lt;&gt;0,H485&lt;&gt;0,I485&lt;&gt;0)*(F485 + (F485 = 0))*(G485 + (G485 = 0))*(H485 + (H485 = 0))*(I485 + (I485 = 0))</f>
        <v>10</v>
      </c>
      <c r="K485" s="11"/>
      <c r="L485" s="11"/>
      <c r="M485" s="11"/>
    </row>
    <row r="486" spans="1:13" x14ac:dyDescent="0.25">
      <c r="A486" s="11"/>
      <c r="B486" s="11"/>
      <c r="C486" s="11"/>
      <c r="D486" s="26"/>
      <c r="E486" s="11"/>
      <c r="F486" s="11"/>
      <c r="G486" s="11"/>
      <c r="H486" s="11"/>
      <c r="I486" s="11"/>
      <c r="J486" s="15" t="s">
        <v>451</v>
      </c>
      <c r="K486" s="17">
        <f>SUM(J484:J485)</f>
        <v>333.89</v>
      </c>
      <c r="L486" s="12">
        <v>7.2</v>
      </c>
      <c r="M486" s="17">
        <f>ROUND(K486*L486,2)</f>
        <v>2404.0100000000002</v>
      </c>
    </row>
    <row r="487" spans="1:13" ht="0.95" customHeight="1" x14ac:dyDescent="0.25">
      <c r="A487" s="18"/>
      <c r="B487" s="18"/>
      <c r="C487" s="18"/>
      <c r="D487" s="27"/>
      <c r="E487" s="18"/>
      <c r="F487" s="18"/>
      <c r="G487" s="18"/>
      <c r="H487" s="18"/>
      <c r="I487" s="18"/>
      <c r="J487" s="18"/>
      <c r="K487" s="18"/>
      <c r="L487" s="18"/>
      <c r="M487" s="18"/>
    </row>
    <row r="488" spans="1:13" ht="33.75" x14ac:dyDescent="0.25">
      <c r="A488" s="9" t="s">
        <v>452</v>
      </c>
      <c r="B488" s="10" t="s">
        <v>20</v>
      </c>
      <c r="C488" s="10" t="s">
        <v>28</v>
      </c>
      <c r="D488" s="20" t="s">
        <v>453</v>
      </c>
      <c r="E488" s="11"/>
      <c r="F488" s="11"/>
      <c r="G488" s="11"/>
      <c r="H488" s="11"/>
      <c r="I488" s="11"/>
      <c r="J488" s="11"/>
      <c r="K488" s="14">
        <f>K491</f>
        <v>52.56</v>
      </c>
      <c r="L488" s="14">
        <f>L491</f>
        <v>7.2</v>
      </c>
      <c r="M488" s="14">
        <f>M491</f>
        <v>378.43</v>
      </c>
    </row>
    <row r="489" spans="1:13" ht="101.25" x14ac:dyDescent="0.25">
      <c r="A489" s="11"/>
      <c r="B489" s="11"/>
      <c r="C489" s="11"/>
      <c r="D489" s="20" t="s">
        <v>454</v>
      </c>
      <c r="E489" s="11"/>
      <c r="F489" s="11"/>
      <c r="G489" s="11"/>
      <c r="H489" s="11"/>
      <c r="I489" s="11"/>
      <c r="J489" s="11"/>
      <c r="K489" s="11"/>
      <c r="L489" s="11"/>
      <c r="M489" s="11"/>
    </row>
    <row r="490" spans="1:13" x14ac:dyDescent="0.25">
      <c r="A490" s="11"/>
      <c r="B490" s="11"/>
      <c r="C490" s="10" t="s">
        <v>31</v>
      </c>
      <c r="D490" s="26"/>
      <c r="E490" s="10" t="s">
        <v>455</v>
      </c>
      <c r="F490" s="19">
        <v>1</v>
      </c>
      <c r="G490" s="12">
        <v>13.14</v>
      </c>
      <c r="H490" s="12">
        <v>0</v>
      </c>
      <c r="I490" s="12">
        <v>4</v>
      </c>
      <c r="J490" s="14">
        <f>OR(F490&lt;&gt;0,G490&lt;&gt;0,H490&lt;&gt;0,I490&lt;&gt;0)*(F490 + (F490 = 0))*(G490 + (G490 = 0))*(H490 + (H490 = 0))*(I490 + (I490 = 0))</f>
        <v>52.56</v>
      </c>
      <c r="K490" s="11"/>
      <c r="L490" s="11"/>
      <c r="M490" s="11"/>
    </row>
    <row r="491" spans="1:13" x14ac:dyDescent="0.25">
      <c r="A491" s="11"/>
      <c r="B491" s="11"/>
      <c r="C491" s="11"/>
      <c r="D491" s="26"/>
      <c r="E491" s="11"/>
      <c r="F491" s="11"/>
      <c r="G491" s="11"/>
      <c r="H491" s="11"/>
      <c r="I491" s="11"/>
      <c r="J491" s="15" t="s">
        <v>456</v>
      </c>
      <c r="K491" s="17">
        <f>J490</f>
        <v>52.56</v>
      </c>
      <c r="L491" s="13">
        <v>7.2</v>
      </c>
      <c r="M491" s="17">
        <f>ROUND(K491*L491,2)</f>
        <v>378.43</v>
      </c>
    </row>
    <row r="492" spans="1:13" ht="0.95" customHeight="1" x14ac:dyDescent="0.25">
      <c r="A492" s="18"/>
      <c r="B492" s="18"/>
      <c r="C492" s="18"/>
      <c r="D492" s="27"/>
      <c r="E492" s="18"/>
      <c r="F492" s="18"/>
      <c r="G492" s="18"/>
      <c r="H492" s="18"/>
      <c r="I492" s="18"/>
      <c r="J492" s="18"/>
      <c r="K492" s="18"/>
      <c r="L492" s="18"/>
      <c r="M492" s="18"/>
    </row>
    <row r="493" spans="1:13" ht="33.75" x14ac:dyDescent="0.25">
      <c r="A493" s="9" t="s">
        <v>457</v>
      </c>
      <c r="B493" s="10" t="s">
        <v>20</v>
      </c>
      <c r="C493" s="10" t="s">
        <v>28</v>
      </c>
      <c r="D493" s="20" t="s">
        <v>458</v>
      </c>
      <c r="E493" s="11"/>
      <c r="F493" s="11"/>
      <c r="G493" s="11"/>
      <c r="H493" s="11"/>
      <c r="I493" s="11"/>
      <c r="J493" s="11"/>
      <c r="K493" s="12">
        <v>10</v>
      </c>
      <c r="L493" s="13">
        <v>18</v>
      </c>
      <c r="M493" s="14">
        <f>ROUND(K493*L493,2)</f>
        <v>180</v>
      </c>
    </row>
    <row r="494" spans="1:13" ht="123.75" x14ac:dyDescent="0.25">
      <c r="A494" s="11"/>
      <c r="B494" s="11"/>
      <c r="C494" s="11"/>
      <c r="D494" s="20" t="s">
        <v>459</v>
      </c>
      <c r="E494" s="11"/>
      <c r="F494" s="11"/>
      <c r="G494" s="11"/>
      <c r="H494" s="11"/>
      <c r="I494" s="11"/>
      <c r="J494" s="11"/>
      <c r="K494" s="11"/>
      <c r="L494" s="11"/>
      <c r="M494" s="11"/>
    </row>
    <row r="495" spans="1:13" x14ac:dyDescent="0.25">
      <c r="A495" s="11"/>
      <c r="B495" s="11"/>
      <c r="C495" s="11"/>
      <c r="D495" s="26"/>
      <c r="E495" s="11"/>
      <c r="F495" s="11"/>
      <c r="G495" s="11"/>
      <c r="H495" s="11"/>
      <c r="I495" s="11"/>
      <c r="J495" s="15" t="s">
        <v>460</v>
      </c>
      <c r="K495" s="16">
        <v>1</v>
      </c>
      <c r="L495" s="17">
        <f>M466+M473+M482+M488+M493</f>
        <v>7898.1</v>
      </c>
      <c r="M495" s="17">
        <f>ROUND(K495*L495,2)</f>
        <v>7898.1</v>
      </c>
    </row>
    <row r="496" spans="1:13" ht="0.95" customHeight="1" x14ac:dyDescent="0.25">
      <c r="A496" s="18"/>
      <c r="B496" s="18"/>
      <c r="C496" s="18"/>
      <c r="D496" s="27"/>
      <c r="E496" s="18"/>
      <c r="F496" s="18"/>
      <c r="G496" s="18"/>
      <c r="H496" s="18"/>
      <c r="I496" s="18"/>
      <c r="J496" s="18"/>
      <c r="K496" s="18"/>
      <c r="L496" s="18"/>
      <c r="M496" s="18"/>
    </row>
    <row r="497" spans="1:13" x14ac:dyDescent="0.25">
      <c r="A497" s="5" t="s">
        <v>461</v>
      </c>
      <c r="B497" s="5" t="s">
        <v>16</v>
      </c>
      <c r="C497" s="5" t="s">
        <v>17</v>
      </c>
      <c r="D497" s="25" t="s">
        <v>462</v>
      </c>
      <c r="E497" s="6"/>
      <c r="F497" s="6"/>
      <c r="G497" s="6"/>
      <c r="H497" s="6"/>
      <c r="I497" s="6"/>
      <c r="J497" s="6"/>
      <c r="K497" s="7">
        <f>K501</f>
        <v>1</v>
      </c>
      <c r="L497" s="8">
        <f>L501</f>
        <v>885.6</v>
      </c>
      <c r="M497" s="8">
        <f>M501</f>
        <v>885.6</v>
      </c>
    </row>
    <row r="498" spans="1:13" x14ac:dyDescent="0.25">
      <c r="A498" s="11"/>
      <c r="B498" s="11"/>
      <c r="C498" s="11"/>
      <c r="D498" s="20" t="s">
        <v>462</v>
      </c>
      <c r="E498" s="11"/>
      <c r="F498" s="11"/>
      <c r="G498" s="11"/>
      <c r="H498" s="11"/>
      <c r="I498" s="11"/>
      <c r="J498" s="11"/>
      <c r="K498" s="11"/>
      <c r="L498" s="11"/>
      <c r="M498" s="11"/>
    </row>
    <row r="499" spans="1:13" ht="22.5" x14ac:dyDescent="0.25">
      <c r="A499" s="9" t="s">
        <v>463</v>
      </c>
      <c r="B499" s="10" t="s">
        <v>20</v>
      </c>
      <c r="C499" s="10" t="s">
        <v>464</v>
      </c>
      <c r="D499" s="20" t="s">
        <v>465</v>
      </c>
      <c r="E499" s="11"/>
      <c r="F499" s="11"/>
      <c r="G499" s="11"/>
      <c r="H499" s="11"/>
      <c r="I499" s="11"/>
      <c r="J499" s="11"/>
      <c r="K499" s="12">
        <v>1</v>
      </c>
      <c r="L499" s="12">
        <v>885.6</v>
      </c>
      <c r="M499" s="14">
        <f>ROUND(K499*L499,2)</f>
        <v>885.6</v>
      </c>
    </row>
    <row r="500" spans="1:13" ht="22.5" x14ac:dyDescent="0.25">
      <c r="A500" s="11"/>
      <c r="B500" s="11"/>
      <c r="C500" s="11"/>
      <c r="D500" s="20" t="s">
        <v>465</v>
      </c>
      <c r="E500" s="11"/>
      <c r="F500" s="11"/>
      <c r="G500" s="11"/>
      <c r="H500" s="11"/>
      <c r="I500" s="11"/>
      <c r="J500" s="11"/>
      <c r="K500" s="11"/>
      <c r="L500" s="11"/>
      <c r="M500" s="11"/>
    </row>
    <row r="501" spans="1:13" x14ac:dyDescent="0.25">
      <c r="A501" s="11"/>
      <c r="B501" s="11"/>
      <c r="C501" s="11"/>
      <c r="D501" s="26"/>
      <c r="E501" s="11"/>
      <c r="F501" s="11"/>
      <c r="G501" s="11"/>
      <c r="H501" s="11"/>
      <c r="I501" s="11"/>
      <c r="J501" s="15" t="s">
        <v>466</v>
      </c>
      <c r="K501" s="16">
        <v>1</v>
      </c>
      <c r="L501" s="17">
        <f>M499</f>
        <v>885.6</v>
      </c>
      <c r="M501" s="17">
        <f>ROUND(K501*L501,2)</f>
        <v>885.6</v>
      </c>
    </row>
    <row r="502" spans="1:13" ht="0.95" customHeight="1" x14ac:dyDescent="0.25">
      <c r="A502" s="18"/>
      <c r="B502" s="18"/>
      <c r="C502" s="18"/>
      <c r="D502" s="27"/>
      <c r="E502" s="18"/>
      <c r="F502" s="18"/>
      <c r="G502" s="18"/>
      <c r="H502" s="18"/>
      <c r="I502" s="18"/>
      <c r="J502" s="18"/>
      <c r="K502" s="18"/>
      <c r="L502" s="18"/>
      <c r="M502" s="18"/>
    </row>
    <row r="503" spans="1:13" x14ac:dyDescent="0.25">
      <c r="A503" s="5" t="s">
        <v>467</v>
      </c>
      <c r="B503" s="5" t="s">
        <v>16</v>
      </c>
      <c r="C503" s="5" t="s">
        <v>17</v>
      </c>
      <c r="D503" s="25" t="s">
        <v>468</v>
      </c>
      <c r="E503" s="6"/>
      <c r="F503" s="6"/>
      <c r="G503" s="6"/>
      <c r="H503" s="6"/>
      <c r="I503" s="6"/>
      <c r="J503" s="6"/>
      <c r="K503" s="7">
        <f>K543</f>
        <v>1</v>
      </c>
      <c r="L503" s="8">
        <f>L543</f>
        <v>612</v>
      </c>
      <c r="M503" s="8">
        <f>M543</f>
        <v>612</v>
      </c>
    </row>
    <row r="504" spans="1:13" x14ac:dyDescent="0.25">
      <c r="A504" s="21" t="s">
        <v>469</v>
      </c>
      <c r="B504" s="21" t="s">
        <v>16</v>
      </c>
      <c r="C504" s="21" t="s">
        <v>17</v>
      </c>
      <c r="D504" s="28" t="s">
        <v>470</v>
      </c>
      <c r="E504" s="22"/>
      <c r="F504" s="22"/>
      <c r="G504" s="22"/>
      <c r="H504" s="22"/>
      <c r="I504" s="22"/>
      <c r="J504" s="22"/>
      <c r="K504" s="23">
        <f>K541</f>
        <v>1</v>
      </c>
      <c r="L504" s="23">
        <f>L541</f>
        <v>612</v>
      </c>
      <c r="M504" s="23">
        <f>M541</f>
        <v>612</v>
      </c>
    </row>
    <row r="505" spans="1:13" x14ac:dyDescent="0.25">
      <c r="A505" s="11"/>
      <c r="B505" s="11"/>
      <c r="C505" s="11"/>
      <c r="D505" s="20" t="s">
        <v>470</v>
      </c>
      <c r="E505" s="11"/>
      <c r="F505" s="11"/>
      <c r="G505" s="11"/>
      <c r="H505" s="11"/>
      <c r="I505" s="11"/>
      <c r="J505" s="11"/>
      <c r="K505" s="11"/>
      <c r="L505" s="11"/>
      <c r="M505" s="11"/>
    </row>
    <row r="506" spans="1:13" ht="33.75" x14ac:dyDescent="0.25">
      <c r="A506" s="9" t="s">
        <v>471</v>
      </c>
      <c r="B506" s="10" t="s">
        <v>20</v>
      </c>
      <c r="C506" s="10" t="s">
        <v>4</v>
      </c>
      <c r="D506" s="20" t="s">
        <v>472</v>
      </c>
      <c r="E506" s="11"/>
      <c r="F506" s="11"/>
      <c r="G506" s="11"/>
      <c r="H506" s="11"/>
      <c r="I506" s="11"/>
      <c r="J506" s="11"/>
      <c r="K506" s="14">
        <f>K509</f>
        <v>2</v>
      </c>
      <c r="L506" s="14">
        <f>L509</f>
        <v>32.4</v>
      </c>
      <c r="M506" s="14">
        <f>M509</f>
        <v>64.8</v>
      </c>
    </row>
    <row r="507" spans="1:13" ht="33.75" x14ac:dyDescent="0.25">
      <c r="A507" s="11"/>
      <c r="B507" s="11"/>
      <c r="C507" s="11"/>
      <c r="D507" s="20" t="s">
        <v>472</v>
      </c>
      <c r="E507" s="11"/>
      <c r="F507" s="11"/>
      <c r="G507" s="11"/>
      <c r="H507" s="11"/>
      <c r="I507" s="11"/>
      <c r="J507" s="11"/>
      <c r="K507" s="11"/>
      <c r="L507" s="11"/>
      <c r="M507" s="11"/>
    </row>
    <row r="508" spans="1:13" x14ac:dyDescent="0.25">
      <c r="A508" s="11"/>
      <c r="B508" s="11"/>
      <c r="C508" s="10" t="s">
        <v>31</v>
      </c>
      <c r="D508" s="26"/>
      <c r="E508" s="10" t="s">
        <v>111</v>
      </c>
      <c r="F508" s="19">
        <v>2</v>
      </c>
      <c r="G508" s="12">
        <v>0</v>
      </c>
      <c r="H508" s="12">
        <v>0</v>
      </c>
      <c r="I508" s="12">
        <v>0</v>
      </c>
      <c r="J508" s="14">
        <f>OR(F508&lt;&gt;0,G508&lt;&gt;0,H508&lt;&gt;0,I508&lt;&gt;0)*(F508 + (F508 = 0))*(G508 + (G508 = 0))*(H508 + (H508 = 0))*(I508 + (I508 = 0))</f>
        <v>2</v>
      </c>
      <c r="K508" s="11"/>
      <c r="L508" s="11"/>
      <c r="M508" s="11"/>
    </row>
    <row r="509" spans="1:13" x14ac:dyDescent="0.25">
      <c r="A509" s="11"/>
      <c r="B509" s="11"/>
      <c r="C509" s="11"/>
      <c r="D509" s="26"/>
      <c r="E509" s="11"/>
      <c r="F509" s="11"/>
      <c r="G509" s="11"/>
      <c r="H509" s="11"/>
      <c r="I509" s="11"/>
      <c r="J509" s="15" t="s">
        <v>473</v>
      </c>
      <c r="K509" s="17">
        <f>J508</f>
        <v>2</v>
      </c>
      <c r="L509" s="13">
        <v>32.4</v>
      </c>
      <c r="M509" s="17">
        <f>ROUND(K509*L509,2)</f>
        <v>64.8</v>
      </c>
    </row>
    <row r="510" spans="1:13" ht="0.95" customHeight="1" x14ac:dyDescent="0.25">
      <c r="A510" s="18"/>
      <c r="B510" s="18"/>
      <c r="C510" s="18"/>
      <c r="D510" s="27"/>
      <c r="E510" s="18"/>
      <c r="F510" s="18"/>
      <c r="G510" s="18"/>
      <c r="H510" s="18"/>
      <c r="I510" s="18"/>
      <c r="J510" s="18"/>
      <c r="K510" s="18"/>
      <c r="L510" s="18"/>
      <c r="M510" s="18"/>
    </row>
    <row r="511" spans="1:13" ht="33.75" x14ac:dyDescent="0.25">
      <c r="A511" s="9" t="s">
        <v>474</v>
      </c>
      <c r="B511" s="10" t="s">
        <v>20</v>
      </c>
      <c r="C511" s="10" t="s">
        <v>4</v>
      </c>
      <c r="D511" s="20" t="s">
        <v>475</v>
      </c>
      <c r="E511" s="11"/>
      <c r="F511" s="11"/>
      <c r="G511" s="11"/>
      <c r="H511" s="11"/>
      <c r="I511" s="11"/>
      <c r="J511" s="11"/>
      <c r="K511" s="14">
        <f>K514</f>
        <v>2</v>
      </c>
      <c r="L511" s="14">
        <f>L514</f>
        <v>45.6</v>
      </c>
      <c r="M511" s="14">
        <f>M514</f>
        <v>91.2</v>
      </c>
    </row>
    <row r="512" spans="1:13" ht="33.75" x14ac:dyDescent="0.25">
      <c r="A512" s="11"/>
      <c r="B512" s="11"/>
      <c r="C512" s="11"/>
      <c r="D512" s="20" t="s">
        <v>475</v>
      </c>
      <c r="E512" s="11"/>
      <c r="F512" s="11"/>
      <c r="G512" s="11"/>
      <c r="H512" s="11"/>
      <c r="I512" s="11"/>
      <c r="J512" s="11"/>
      <c r="K512" s="11"/>
      <c r="L512" s="11"/>
      <c r="M512" s="11"/>
    </row>
    <row r="513" spans="1:13" x14ac:dyDescent="0.25">
      <c r="A513" s="11"/>
      <c r="B513" s="11"/>
      <c r="C513" s="10" t="s">
        <v>31</v>
      </c>
      <c r="D513" s="26"/>
      <c r="E513" s="10" t="s">
        <v>111</v>
      </c>
      <c r="F513" s="19">
        <v>2</v>
      </c>
      <c r="G513" s="12">
        <v>0</v>
      </c>
      <c r="H513" s="12">
        <v>0</v>
      </c>
      <c r="I513" s="12">
        <v>0</v>
      </c>
      <c r="J513" s="14">
        <f>OR(F513&lt;&gt;0,G513&lt;&gt;0,H513&lt;&gt;0,I513&lt;&gt;0)*(F513 + (F513 = 0))*(G513 + (G513 = 0))*(H513 + (H513 = 0))*(I513 + (I513 = 0))</f>
        <v>2</v>
      </c>
      <c r="K513" s="11"/>
      <c r="L513" s="11"/>
      <c r="M513" s="11"/>
    </row>
    <row r="514" spans="1:13" x14ac:dyDescent="0.25">
      <c r="A514" s="11"/>
      <c r="B514" s="11"/>
      <c r="C514" s="11"/>
      <c r="D514" s="26"/>
      <c r="E514" s="11"/>
      <c r="F514" s="11"/>
      <c r="G514" s="11"/>
      <c r="H514" s="11"/>
      <c r="I514" s="11"/>
      <c r="J514" s="15" t="s">
        <v>476</v>
      </c>
      <c r="K514" s="17">
        <f>J513</f>
        <v>2</v>
      </c>
      <c r="L514" s="13">
        <v>45.6</v>
      </c>
      <c r="M514" s="17">
        <f>ROUND(K514*L514,2)</f>
        <v>91.2</v>
      </c>
    </row>
    <row r="515" spans="1:13" ht="0.95" customHeight="1" x14ac:dyDescent="0.25">
      <c r="A515" s="18"/>
      <c r="B515" s="18"/>
      <c r="C515" s="18"/>
      <c r="D515" s="27"/>
      <c r="E515" s="18"/>
      <c r="F515" s="18"/>
      <c r="G515" s="18"/>
      <c r="H515" s="18"/>
      <c r="I515" s="18"/>
      <c r="J515" s="18"/>
      <c r="K515" s="18"/>
      <c r="L515" s="18"/>
      <c r="M515" s="18"/>
    </row>
    <row r="516" spans="1:13" ht="33.75" x14ac:dyDescent="0.25">
      <c r="A516" s="9" t="s">
        <v>477</v>
      </c>
      <c r="B516" s="10" t="s">
        <v>20</v>
      </c>
      <c r="C516" s="10" t="s">
        <v>4</v>
      </c>
      <c r="D516" s="20" t="s">
        <v>478</v>
      </c>
      <c r="E516" s="11"/>
      <c r="F516" s="11"/>
      <c r="G516" s="11"/>
      <c r="H516" s="11"/>
      <c r="I516" s="11"/>
      <c r="J516" s="11"/>
      <c r="K516" s="14">
        <f>K519</f>
        <v>2</v>
      </c>
      <c r="L516" s="14">
        <f>L519</f>
        <v>33.22</v>
      </c>
      <c r="M516" s="14">
        <f>M519</f>
        <v>66.44</v>
      </c>
    </row>
    <row r="517" spans="1:13" ht="33.75" x14ac:dyDescent="0.25">
      <c r="A517" s="11"/>
      <c r="B517" s="11"/>
      <c r="C517" s="11"/>
      <c r="D517" s="20" t="s">
        <v>478</v>
      </c>
      <c r="E517" s="11"/>
      <c r="F517" s="11"/>
      <c r="G517" s="11"/>
      <c r="H517" s="11"/>
      <c r="I517" s="11"/>
      <c r="J517" s="11"/>
      <c r="K517" s="11"/>
      <c r="L517" s="11"/>
      <c r="M517" s="11"/>
    </row>
    <row r="518" spans="1:13" x14ac:dyDescent="0.25">
      <c r="A518" s="11"/>
      <c r="B518" s="11"/>
      <c r="C518" s="10" t="s">
        <v>31</v>
      </c>
      <c r="D518" s="26"/>
      <c r="E518" s="10" t="s">
        <v>111</v>
      </c>
      <c r="F518" s="19">
        <v>2</v>
      </c>
      <c r="G518" s="12">
        <v>0</v>
      </c>
      <c r="H518" s="12">
        <v>0</v>
      </c>
      <c r="I518" s="12">
        <v>0</v>
      </c>
      <c r="J518" s="14">
        <f>OR(F518&lt;&gt;0,G518&lt;&gt;0,H518&lt;&gt;0,I518&lt;&gt;0)*(F518 + (F518 = 0))*(G518 + (G518 = 0))*(H518 + (H518 = 0))*(I518 + (I518 = 0))</f>
        <v>2</v>
      </c>
      <c r="K518" s="11"/>
      <c r="L518" s="11"/>
      <c r="M518" s="11"/>
    </row>
    <row r="519" spans="1:13" x14ac:dyDescent="0.25">
      <c r="A519" s="11"/>
      <c r="B519" s="11"/>
      <c r="C519" s="11"/>
      <c r="D519" s="26"/>
      <c r="E519" s="11"/>
      <c r="F519" s="11"/>
      <c r="G519" s="11"/>
      <c r="H519" s="11"/>
      <c r="I519" s="11"/>
      <c r="J519" s="15" t="s">
        <v>479</v>
      </c>
      <c r="K519" s="17">
        <f>J518</f>
        <v>2</v>
      </c>
      <c r="L519" s="13">
        <v>33.22</v>
      </c>
      <c r="M519" s="17">
        <f>ROUND(K519*L519,2)</f>
        <v>66.44</v>
      </c>
    </row>
    <row r="520" spans="1:13" ht="0.95" customHeight="1" x14ac:dyDescent="0.25">
      <c r="A520" s="18"/>
      <c r="B520" s="18"/>
      <c r="C520" s="18"/>
      <c r="D520" s="27"/>
      <c r="E520" s="18"/>
      <c r="F520" s="18"/>
      <c r="G520" s="18"/>
      <c r="H520" s="18"/>
      <c r="I520" s="18"/>
      <c r="J520" s="18"/>
      <c r="K520" s="18"/>
      <c r="L520" s="18"/>
      <c r="M520" s="18"/>
    </row>
    <row r="521" spans="1:13" ht="22.5" x14ac:dyDescent="0.25">
      <c r="A521" s="9" t="s">
        <v>480</v>
      </c>
      <c r="B521" s="10" t="s">
        <v>20</v>
      </c>
      <c r="C521" s="10" t="s">
        <v>4</v>
      </c>
      <c r="D521" s="20" t="s">
        <v>481</v>
      </c>
      <c r="E521" s="11"/>
      <c r="F521" s="11"/>
      <c r="G521" s="11"/>
      <c r="H521" s="11"/>
      <c r="I521" s="11"/>
      <c r="J521" s="11"/>
      <c r="K521" s="14">
        <f>K524</f>
        <v>2</v>
      </c>
      <c r="L521" s="14">
        <f>L524</f>
        <v>42</v>
      </c>
      <c r="M521" s="14">
        <f>M524</f>
        <v>84</v>
      </c>
    </row>
    <row r="522" spans="1:13" ht="22.5" x14ac:dyDescent="0.25">
      <c r="A522" s="11"/>
      <c r="B522" s="11"/>
      <c r="C522" s="11"/>
      <c r="D522" s="20" t="s">
        <v>481</v>
      </c>
      <c r="E522" s="11"/>
      <c r="F522" s="11"/>
      <c r="G522" s="11"/>
      <c r="H522" s="11"/>
      <c r="I522" s="11"/>
      <c r="J522" s="11"/>
      <c r="K522" s="11"/>
      <c r="L522" s="11"/>
      <c r="M522" s="11"/>
    </row>
    <row r="523" spans="1:13" x14ac:dyDescent="0.25">
      <c r="A523" s="11"/>
      <c r="B523" s="11"/>
      <c r="C523" s="10" t="s">
        <v>31</v>
      </c>
      <c r="D523" s="26"/>
      <c r="E523" s="10" t="s">
        <v>111</v>
      </c>
      <c r="F523" s="19">
        <v>2</v>
      </c>
      <c r="G523" s="12">
        <v>0</v>
      </c>
      <c r="H523" s="12">
        <v>0</v>
      </c>
      <c r="I523" s="12">
        <v>0</v>
      </c>
      <c r="J523" s="14">
        <f>OR(F523&lt;&gt;0,G523&lt;&gt;0,H523&lt;&gt;0,I523&lt;&gt;0)*(F523 + (F523 = 0))*(G523 + (G523 = 0))*(H523 + (H523 = 0))*(I523 + (I523 = 0))</f>
        <v>2</v>
      </c>
      <c r="K523" s="11"/>
      <c r="L523" s="11"/>
      <c r="M523" s="11"/>
    </row>
    <row r="524" spans="1:13" x14ac:dyDescent="0.25">
      <c r="A524" s="11"/>
      <c r="B524" s="11"/>
      <c r="C524" s="11"/>
      <c r="D524" s="26"/>
      <c r="E524" s="11"/>
      <c r="F524" s="11"/>
      <c r="G524" s="11"/>
      <c r="H524" s="11"/>
      <c r="I524" s="11"/>
      <c r="J524" s="15" t="s">
        <v>482</v>
      </c>
      <c r="K524" s="17">
        <f>J523</f>
        <v>2</v>
      </c>
      <c r="L524" s="13">
        <v>42</v>
      </c>
      <c r="M524" s="17">
        <f>ROUND(K524*L524,2)</f>
        <v>84</v>
      </c>
    </row>
    <row r="525" spans="1:13" ht="0.95" customHeight="1" x14ac:dyDescent="0.25">
      <c r="A525" s="18"/>
      <c r="B525" s="18"/>
      <c r="C525" s="18"/>
      <c r="D525" s="27"/>
      <c r="E525" s="18"/>
      <c r="F525" s="18"/>
      <c r="G525" s="18"/>
      <c r="H525" s="18"/>
      <c r="I525" s="18"/>
      <c r="J525" s="18"/>
      <c r="K525" s="18"/>
      <c r="L525" s="18"/>
      <c r="M525" s="18"/>
    </row>
    <row r="526" spans="1:13" x14ac:dyDescent="0.25">
      <c r="A526" s="9" t="s">
        <v>483</v>
      </c>
      <c r="B526" s="10" t="s">
        <v>20</v>
      </c>
      <c r="C526" s="10" t="s">
        <v>4</v>
      </c>
      <c r="D526" s="20" t="s">
        <v>484</v>
      </c>
      <c r="E526" s="11"/>
      <c r="F526" s="11"/>
      <c r="G526" s="11"/>
      <c r="H526" s="11"/>
      <c r="I526" s="11"/>
      <c r="J526" s="11"/>
      <c r="K526" s="14">
        <f>K529</f>
        <v>2</v>
      </c>
      <c r="L526" s="14">
        <f>L529</f>
        <v>38.78</v>
      </c>
      <c r="M526" s="14">
        <f>M529</f>
        <v>77.56</v>
      </c>
    </row>
    <row r="527" spans="1:13" x14ac:dyDescent="0.25">
      <c r="A527" s="11"/>
      <c r="B527" s="11"/>
      <c r="C527" s="11"/>
      <c r="D527" s="20" t="s">
        <v>484</v>
      </c>
      <c r="E527" s="11"/>
      <c r="F527" s="11"/>
      <c r="G527" s="11"/>
      <c r="H527" s="11"/>
      <c r="I527" s="11"/>
      <c r="J527" s="11"/>
      <c r="K527" s="11"/>
      <c r="L527" s="11"/>
      <c r="M527" s="11"/>
    </row>
    <row r="528" spans="1:13" x14ac:dyDescent="0.25">
      <c r="A528" s="11"/>
      <c r="B528" s="11"/>
      <c r="C528" s="10" t="s">
        <v>31</v>
      </c>
      <c r="D528" s="26"/>
      <c r="E528" s="10" t="s">
        <v>111</v>
      </c>
      <c r="F528" s="19">
        <v>2</v>
      </c>
      <c r="G528" s="12">
        <v>0</v>
      </c>
      <c r="H528" s="12">
        <v>0</v>
      </c>
      <c r="I528" s="12">
        <v>0</v>
      </c>
      <c r="J528" s="14">
        <f>OR(F528&lt;&gt;0,G528&lt;&gt;0,H528&lt;&gt;0,I528&lt;&gt;0)*(F528 + (F528 = 0))*(G528 + (G528 = 0))*(H528 + (H528 = 0))*(I528 + (I528 = 0))</f>
        <v>2</v>
      </c>
      <c r="K528" s="11"/>
      <c r="L528" s="11"/>
      <c r="M528" s="11"/>
    </row>
    <row r="529" spans="1:13" x14ac:dyDescent="0.25">
      <c r="A529" s="11"/>
      <c r="B529" s="11"/>
      <c r="C529" s="11"/>
      <c r="D529" s="26"/>
      <c r="E529" s="11"/>
      <c r="F529" s="11"/>
      <c r="G529" s="11"/>
      <c r="H529" s="11"/>
      <c r="I529" s="11"/>
      <c r="J529" s="15" t="s">
        <v>485</v>
      </c>
      <c r="K529" s="17">
        <f>J528</f>
        <v>2</v>
      </c>
      <c r="L529" s="13">
        <v>38.78</v>
      </c>
      <c r="M529" s="17">
        <f>ROUND(K529*L529,2)</f>
        <v>77.56</v>
      </c>
    </row>
    <row r="530" spans="1:13" ht="0.95" customHeight="1" x14ac:dyDescent="0.25">
      <c r="A530" s="18"/>
      <c r="B530" s="18"/>
      <c r="C530" s="18"/>
      <c r="D530" s="27"/>
      <c r="E530" s="18"/>
      <c r="F530" s="18"/>
      <c r="G530" s="18"/>
      <c r="H530" s="18"/>
      <c r="I530" s="18"/>
      <c r="J530" s="18"/>
      <c r="K530" s="18"/>
      <c r="L530" s="18"/>
      <c r="M530" s="18"/>
    </row>
    <row r="531" spans="1:13" ht="33.75" x14ac:dyDescent="0.25">
      <c r="A531" s="9" t="s">
        <v>486</v>
      </c>
      <c r="B531" s="10" t="s">
        <v>20</v>
      </c>
      <c r="C531" s="10" t="s">
        <v>4</v>
      </c>
      <c r="D531" s="20" t="s">
        <v>487</v>
      </c>
      <c r="E531" s="11"/>
      <c r="F531" s="11"/>
      <c r="G531" s="11"/>
      <c r="H531" s="11"/>
      <c r="I531" s="11"/>
      <c r="J531" s="11"/>
      <c r="K531" s="14">
        <f>K534</f>
        <v>1</v>
      </c>
      <c r="L531" s="14">
        <f>L534</f>
        <v>120</v>
      </c>
      <c r="M531" s="14">
        <f>M534</f>
        <v>120</v>
      </c>
    </row>
    <row r="532" spans="1:13" ht="33.75" x14ac:dyDescent="0.25">
      <c r="A532" s="11"/>
      <c r="B532" s="11"/>
      <c r="C532" s="11"/>
      <c r="D532" s="20" t="s">
        <v>487</v>
      </c>
      <c r="E532" s="11"/>
      <c r="F532" s="11"/>
      <c r="G532" s="11"/>
      <c r="H532" s="11"/>
      <c r="I532" s="11"/>
      <c r="J532" s="11"/>
      <c r="K532" s="11"/>
      <c r="L532" s="11"/>
      <c r="M532" s="11"/>
    </row>
    <row r="533" spans="1:13" x14ac:dyDescent="0.25">
      <c r="A533" s="11"/>
      <c r="B533" s="11"/>
      <c r="C533" s="10" t="s">
        <v>31</v>
      </c>
      <c r="D533" s="26"/>
      <c r="E533" s="10" t="s">
        <v>488</v>
      </c>
      <c r="F533" s="19">
        <v>1</v>
      </c>
      <c r="G533" s="12">
        <v>0</v>
      </c>
      <c r="H533" s="12">
        <v>0</v>
      </c>
      <c r="I533" s="12">
        <v>0</v>
      </c>
      <c r="J533" s="14">
        <f>OR(F533&lt;&gt;0,G533&lt;&gt;0,H533&lt;&gt;0,I533&lt;&gt;0)*(F533 + (F533 = 0))*(G533 + (G533 = 0))*(H533 + (H533 = 0))*(I533 + (I533 = 0))</f>
        <v>1</v>
      </c>
      <c r="K533" s="11"/>
      <c r="L533" s="11"/>
      <c r="M533" s="11"/>
    </row>
    <row r="534" spans="1:13" x14ac:dyDescent="0.25">
      <c r="A534" s="11"/>
      <c r="B534" s="11"/>
      <c r="C534" s="11"/>
      <c r="D534" s="26"/>
      <c r="E534" s="11"/>
      <c r="F534" s="11"/>
      <c r="G534" s="11"/>
      <c r="H534" s="11"/>
      <c r="I534" s="11"/>
      <c r="J534" s="15" t="s">
        <v>489</v>
      </c>
      <c r="K534" s="17">
        <f>J533</f>
        <v>1</v>
      </c>
      <c r="L534" s="13">
        <v>120</v>
      </c>
      <c r="M534" s="17">
        <f>ROUND(K534*L534,2)</f>
        <v>120</v>
      </c>
    </row>
    <row r="535" spans="1:13" ht="0.95" customHeight="1" x14ac:dyDescent="0.25">
      <c r="A535" s="18"/>
      <c r="B535" s="18"/>
      <c r="C535" s="18"/>
      <c r="D535" s="27"/>
      <c r="E535" s="18"/>
      <c r="F535" s="18"/>
      <c r="G535" s="18"/>
      <c r="H535" s="18"/>
      <c r="I535" s="18"/>
      <c r="J535" s="18"/>
      <c r="K535" s="18"/>
      <c r="L535" s="18"/>
      <c r="M535" s="18"/>
    </row>
    <row r="536" spans="1:13" ht="45" x14ac:dyDescent="0.25">
      <c r="A536" s="9" t="s">
        <v>490</v>
      </c>
      <c r="B536" s="10" t="s">
        <v>20</v>
      </c>
      <c r="C536" s="10" t="s">
        <v>4</v>
      </c>
      <c r="D536" s="20" t="s">
        <v>491</v>
      </c>
      <c r="E536" s="11"/>
      <c r="F536" s="11"/>
      <c r="G536" s="11"/>
      <c r="H536" s="11"/>
      <c r="I536" s="11"/>
      <c r="J536" s="11"/>
      <c r="K536" s="14">
        <f>K539</f>
        <v>1</v>
      </c>
      <c r="L536" s="14">
        <f>L539</f>
        <v>108</v>
      </c>
      <c r="M536" s="14">
        <f>M539</f>
        <v>108</v>
      </c>
    </row>
    <row r="537" spans="1:13" ht="78.75" x14ac:dyDescent="0.25">
      <c r="A537" s="11"/>
      <c r="B537" s="11"/>
      <c r="C537" s="11"/>
      <c r="D537" s="20" t="s">
        <v>492</v>
      </c>
      <c r="E537" s="11"/>
      <c r="F537" s="11"/>
      <c r="G537" s="11"/>
      <c r="H537" s="11"/>
      <c r="I537" s="11"/>
      <c r="J537" s="11"/>
      <c r="K537" s="11"/>
      <c r="L537" s="11"/>
      <c r="M537" s="11"/>
    </row>
    <row r="538" spans="1:13" x14ac:dyDescent="0.25">
      <c r="A538" s="11"/>
      <c r="B538" s="11"/>
      <c r="C538" s="10" t="s">
        <v>31</v>
      </c>
      <c r="D538" s="26"/>
      <c r="E538" s="10" t="s">
        <v>493</v>
      </c>
      <c r="F538" s="19">
        <v>1</v>
      </c>
      <c r="G538" s="12">
        <v>0</v>
      </c>
      <c r="H538" s="12">
        <v>0</v>
      </c>
      <c r="I538" s="12">
        <v>0</v>
      </c>
      <c r="J538" s="14">
        <f>OR(F538&lt;&gt;0,G538&lt;&gt;0,H538&lt;&gt;0,I538&lt;&gt;0)*(F538 + (F538 = 0))*(G538 + (G538 = 0))*(H538 + (H538 = 0))*(I538 + (I538 = 0))</f>
        <v>1</v>
      </c>
      <c r="K538" s="11"/>
      <c r="L538" s="11"/>
      <c r="M538" s="11"/>
    </row>
    <row r="539" spans="1:13" x14ac:dyDescent="0.25">
      <c r="A539" s="11"/>
      <c r="B539" s="11"/>
      <c r="C539" s="11"/>
      <c r="D539" s="26"/>
      <c r="E539" s="11"/>
      <c r="F539" s="11"/>
      <c r="G539" s="11"/>
      <c r="H539" s="11"/>
      <c r="I539" s="11"/>
      <c r="J539" s="15" t="s">
        <v>494</v>
      </c>
      <c r="K539" s="17">
        <f>J538</f>
        <v>1</v>
      </c>
      <c r="L539" s="12">
        <v>108</v>
      </c>
      <c r="M539" s="17">
        <f>ROUND(K539*L539,2)</f>
        <v>108</v>
      </c>
    </row>
    <row r="540" spans="1:13" ht="0.95" customHeight="1" x14ac:dyDescent="0.25">
      <c r="A540" s="18"/>
      <c r="B540" s="18"/>
      <c r="C540" s="18"/>
      <c r="D540" s="27"/>
      <c r="E540" s="18"/>
      <c r="F540" s="18"/>
      <c r="G540" s="18"/>
      <c r="H540" s="18"/>
      <c r="I540" s="18"/>
      <c r="J540" s="18"/>
      <c r="K540" s="18"/>
      <c r="L540" s="18"/>
      <c r="M540" s="18"/>
    </row>
    <row r="541" spans="1:13" x14ac:dyDescent="0.25">
      <c r="A541" s="11"/>
      <c r="B541" s="11"/>
      <c r="C541" s="11"/>
      <c r="D541" s="26"/>
      <c r="E541" s="11"/>
      <c r="F541" s="11"/>
      <c r="G541" s="11"/>
      <c r="H541" s="11"/>
      <c r="I541" s="11"/>
      <c r="J541" s="15" t="s">
        <v>495</v>
      </c>
      <c r="K541" s="12">
        <v>1</v>
      </c>
      <c r="L541" s="17">
        <f>M506+M511+M516+M521+M526+M531+M536</f>
        <v>612</v>
      </c>
      <c r="M541" s="17">
        <f>ROUND(K541*L541,2)</f>
        <v>612</v>
      </c>
    </row>
    <row r="542" spans="1:13" ht="0.95" customHeight="1" x14ac:dyDescent="0.25">
      <c r="A542" s="18"/>
      <c r="B542" s="18"/>
      <c r="C542" s="18"/>
      <c r="D542" s="27"/>
      <c r="E542" s="18"/>
      <c r="F542" s="18"/>
      <c r="G542" s="18"/>
      <c r="H542" s="18"/>
      <c r="I542" s="18"/>
      <c r="J542" s="18"/>
      <c r="K542" s="18"/>
      <c r="L542" s="18"/>
      <c r="M542" s="18"/>
    </row>
    <row r="543" spans="1:13" x14ac:dyDescent="0.25">
      <c r="A543" s="11"/>
      <c r="B543" s="11"/>
      <c r="C543" s="11"/>
      <c r="D543" s="26"/>
      <c r="E543" s="11"/>
      <c r="F543" s="11"/>
      <c r="G543" s="11"/>
      <c r="H543" s="11"/>
      <c r="I543" s="11"/>
      <c r="J543" s="15" t="s">
        <v>496</v>
      </c>
      <c r="K543" s="16">
        <v>1</v>
      </c>
      <c r="L543" s="17">
        <f>M504</f>
        <v>612</v>
      </c>
      <c r="M543" s="17">
        <f>ROUND(K543*L543,2)</f>
        <v>612</v>
      </c>
    </row>
    <row r="544" spans="1:13" ht="0.95" customHeight="1" x14ac:dyDescent="0.25">
      <c r="A544" s="18"/>
      <c r="B544" s="18"/>
      <c r="C544" s="18"/>
      <c r="D544" s="27"/>
      <c r="E544" s="18"/>
      <c r="F544" s="18"/>
      <c r="G544" s="18"/>
      <c r="H544" s="18"/>
      <c r="I544" s="18"/>
      <c r="J544" s="18"/>
      <c r="K544" s="18"/>
      <c r="L544" s="18"/>
      <c r="M544" s="18"/>
    </row>
    <row r="545" spans="1:13" x14ac:dyDescent="0.25">
      <c r="A545" s="5" t="s">
        <v>497</v>
      </c>
      <c r="B545" s="5" t="s">
        <v>16</v>
      </c>
      <c r="C545" s="5" t="s">
        <v>17</v>
      </c>
      <c r="D545" s="25" t="s">
        <v>498</v>
      </c>
      <c r="E545" s="6"/>
      <c r="F545" s="6"/>
      <c r="G545" s="6"/>
      <c r="H545" s="6"/>
      <c r="I545" s="6"/>
      <c r="J545" s="6"/>
      <c r="K545" s="7">
        <f>K563</f>
        <v>1</v>
      </c>
      <c r="L545" s="8">
        <f>L563</f>
        <v>5532</v>
      </c>
      <c r="M545" s="8">
        <f>M563</f>
        <v>5532</v>
      </c>
    </row>
    <row r="546" spans="1:13" ht="22.5" x14ac:dyDescent="0.25">
      <c r="A546" s="9" t="s">
        <v>499</v>
      </c>
      <c r="B546" s="10" t="s">
        <v>20</v>
      </c>
      <c r="C546" s="10" t="s">
        <v>4</v>
      </c>
      <c r="D546" s="20" t="s">
        <v>500</v>
      </c>
      <c r="E546" s="11"/>
      <c r="F546" s="11"/>
      <c r="G546" s="11"/>
      <c r="H546" s="11"/>
      <c r="I546" s="11"/>
      <c r="J546" s="11"/>
      <c r="K546" s="14">
        <f>K549</f>
        <v>1</v>
      </c>
      <c r="L546" s="14">
        <f>L549</f>
        <v>960</v>
      </c>
      <c r="M546" s="14">
        <f>M549</f>
        <v>960</v>
      </c>
    </row>
    <row r="547" spans="1:13" ht="22.5" x14ac:dyDescent="0.25">
      <c r="A547" s="11"/>
      <c r="B547" s="11"/>
      <c r="C547" s="11"/>
      <c r="D547" s="20" t="s">
        <v>500</v>
      </c>
      <c r="E547" s="11"/>
      <c r="F547" s="11"/>
      <c r="G547" s="11"/>
      <c r="H547" s="11"/>
      <c r="I547" s="11"/>
      <c r="J547" s="11"/>
      <c r="K547" s="11"/>
      <c r="L547" s="11"/>
      <c r="M547" s="11"/>
    </row>
    <row r="548" spans="1:13" x14ac:dyDescent="0.25">
      <c r="A548" s="11"/>
      <c r="B548" s="11"/>
      <c r="C548" s="10" t="s">
        <v>31</v>
      </c>
      <c r="D548" s="26"/>
      <c r="E548" s="10" t="s">
        <v>17</v>
      </c>
      <c r="F548" s="19">
        <v>1</v>
      </c>
      <c r="G548" s="12">
        <v>0</v>
      </c>
      <c r="H548" s="12">
        <v>0</v>
      </c>
      <c r="I548" s="12">
        <v>0</v>
      </c>
      <c r="J548" s="14">
        <f>OR(F548&lt;&gt;0,G548&lt;&gt;0,H548&lt;&gt;0,I548&lt;&gt;0)*(F548 + (F548 = 0))*(G548 + (G548 = 0))*(H548 + (H548 = 0))*(I548 + (I548 = 0))</f>
        <v>1</v>
      </c>
      <c r="K548" s="11"/>
      <c r="L548" s="11"/>
      <c r="M548" s="11"/>
    </row>
    <row r="549" spans="1:13" x14ac:dyDescent="0.25">
      <c r="A549" s="11"/>
      <c r="B549" s="11"/>
      <c r="C549" s="11"/>
      <c r="D549" s="26"/>
      <c r="E549" s="11"/>
      <c r="F549" s="11"/>
      <c r="G549" s="11"/>
      <c r="H549" s="11"/>
      <c r="I549" s="11"/>
      <c r="J549" s="15" t="s">
        <v>501</v>
      </c>
      <c r="K549" s="17">
        <f>J548</f>
        <v>1</v>
      </c>
      <c r="L549" s="12">
        <v>960</v>
      </c>
      <c r="M549" s="17">
        <f>ROUND(K549*L549,2)</f>
        <v>960</v>
      </c>
    </row>
    <row r="550" spans="1:13" ht="0.95" customHeight="1" x14ac:dyDescent="0.25">
      <c r="A550" s="18"/>
      <c r="B550" s="18"/>
      <c r="C550" s="18"/>
      <c r="D550" s="27"/>
      <c r="E550" s="18"/>
      <c r="F550" s="18"/>
      <c r="G550" s="18"/>
      <c r="H550" s="18"/>
      <c r="I550" s="18"/>
      <c r="J550" s="18"/>
      <c r="K550" s="18"/>
      <c r="L550" s="18"/>
      <c r="M550" s="18"/>
    </row>
    <row r="551" spans="1:13" ht="33.75" x14ac:dyDescent="0.25">
      <c r="A551" s="9" t="s">
        <v>502</v>
      </c>
      <c r="B551" s="10" t="s">
        <v>20</v>
      </c>
      <c r="C551" s="10" t="s">
        <v>95</v>
      </c>
      <c r="D551" s="20" t="s">
        <v>503</v>
      </c>
      <c r="E551" s="11"/>
      <c r="F551" s="11"/>
      <c r="G551" s="11"/>
      <c r="H551" s="11"/>
      <c r="I551" s="11"/>
      <c r="J551" s="11"/>
      <c r="K551" s="14">
        <f>K554</f>
        <v>1</v>
      </c>
      <c r="L551" s="14">
        <f>L554</f>
        <v>3132</v>
      </c>
      <c r="M551" s="14">
        <f>M554</f>
        <v>3132</v>
      </c>
    </row>
    <row r="552" spans="1:13" ht="45" x14ac:dyDescent="0.25">
      <c r="A552" s="11"/>
      <c r="B552" s="11"/>
      <c r="C552" s="11"/>
      <c r="D552" s="20" t="s">
        <v>504</v>
      </c>
      <c r="E552" s="11"/>
      <c r="F552" s="11"/>
      <c r="G552" s="11"/>
      <c r="H552" s="11"/>
      <c r="I552" s="11"/>
      <c r="J552" s="11"/>
      <c r="K552" s="11"/>
      <c r="L552" s="11"/>
      <c r="M552" s="11"/>
    </row>
    <row r="553" spans="1:13" x14ac:dyDescent="0.25">
      <c r="A553" s="11"/>
      <c r="B553" s="11"/>
      <c r="C553" s="10" t="s">
        <v>31</v>
      </c>
      <c r="D553" s="26"/>
      <c r="E553" s="10" t="s">
        <v>17</v>
      </c>
      <c r="F553" s="19">
        <v>1</v>
      </c>
      <c r="G553" s="12">
        <v>0</v>
      </c>
      <c r="H553" s="12">
        <v>0</v>
      </c>
      <c r="I553" s="12">
        <v>0</v>
      </c>
      <c r="J553" s="14">
        <f>OR(F553&lt;&gt;0,G553&lt;&gt;0,H553&lt;&gt;0,I553&lt;&gt;0)*(F553 + (F553 = 0))*(G553 + (G553 = 0))*(H553 + (H553 = 0))*(I553 + (I553 = 0))</f>
        <v>1</v>
      </c>
      <c r="K553" s="11"/>
      <c r="L553" s="11"/>
      <c r="M553" s="11"/>
    </row>
    <row r="554" spans="1:13" x14ac:dyDescent="0.25">
      <c r="A554" s="11"/>
      <c r="B554" s="11"/>
      <c r="C554" s="11"/>
      <c r="D554" s="26"/>
      <c r="E554" s="11"/>
      <c r="F554" s="11"/>
      <c r="G554" s="11"/>
      <c r="H554" s="11"/>
      <c r="I554" s="11"/>
      <c r="J554" s="15" t="s">
        <v>505</v>
      </c>
      <c r="K554" s="17">
        <f>J553</f>
        <v>1</v>
      </c>
      <c r="L554" s="12">
        <v>3132</v>
      </c>
      <c r="M554" s="17">
        <f>ROUND(K554*L554,2)</f>
        <v>3132</v>
      </c>
    </row>
    <row r="555" spans="1:13" ht="0.95" customHeight="1" x14ac:dyDescent="0.25">
      <c r="A555" s="18"/>
      <c r="B555" s="18"/>
      <c r="C555" s="18"/>
      <c r="D555" s="27"/>
      <c r="E555" s="18"/>
      <c r="F555" s="18"/>
      <c r="G555" s="18"/>
      <c r="H555" s="18"/>
      <c r="I555" s="18"/>
      <c r="J555" s="18"/>
      <c r="K555" s="18"/>
      <c r="L555" s="18"/>
      <c r="M555" s="18"/>
    </row>
    <row r="556" spans="1:13" x14ac:dyDescent="0.25">
      <c r="A556" s="9" t="s">
        <v>506</v>
      </c>
      <c r="B556" s="10" t="s">
        <v>20</v>
      </c>
      <c r="C556" s="10" t="s">
        <v>95</v>
      </c>
      <c r="D556" s="20" t="s">
        <v>507</v>
      </c>
      <c r="E556" s="11"/>
      <c r="F556" s="11"/>
      <c r="G556" s="11"/>
      <c r="H556" s="11"/>
      <c r="I556" s="11"/>
      <c r="J556" s="11"/>
      <c r="K556" s="14">
        <f>K559</f>
        <v>1</v>
      </c>
      <c r="L556" s="14">
        <f>L559</f>
        <v>720</v>
      </c>
      <c r="M556" s="14">
        <f>M559</f>
        <v>720</v>
      </c>
    </row>
    <row r="557" spans="1:13" ht="78.75" x14ac:dyDescent="0.25">
      <c r="A557" s="11"/>
      <c r="B557" s="11"/>
      <c r="C557" s="11"/>
      <c r="D557" s="20" t="s">
        <v>508</v>
      </c>
      <c r="E557" s="11"/>
      <c r="F557" s="11"/>
      <c r="G557" s="11"/>
      <c r="H557" s="11"/>
      <c r="I557" s="11"/>
      <c r="J557" s="11"/>
      <c r="K557" s="11"/>
      <c r="L557" s="11"/>
      <c r="M557" s="11"/>
    </row>
    <row r="558" spans="1:13" x14ac:dyDescent="0.25">
      <c r="A558" s="11"/>
      <c r="B558" s="11"/>
      <c r="C558" s="10" t="s">
        <v>31</v>
      </c>
      <c r="D558" s="26"/>
      <c r="E558" s="10" t="s">
        <v>17</v>
      </c>
      <c r="F558" s="19">
        <v>1</v>
      </c>
      <c r="G558" s="12">
        <v>0</v>
      </c>
      <c r="H558" s="12">
        <v>0</v>
      </c>
      <c r="I558" s="12">
        <v>0</v>
      </c>
      <c r="J558" s="14">
        <f>OR(F558&lt;&gt;0,G558&lt;&gt;0,H558&lt;&gt;0,I558&lt;&gt;0)*(F558 + (F558 = 0))*(G558 + (G558 = 0))*(H558 + (H558 = 0))*(I558 + (I558 = 0))</f>
        <v>1</v>
      </c>
      <c r="K558" s="11"/>
      <c r="L558" s="11"/>
      <c r="M558" s="11"/>
    </row>
    <row r="559" spans="1:13" x14ac:dyDescent="0.25">
      <c r="A559" s="11"/>
      <c r="B559" s="11"/>
      <c r="C559" s="11"/>
      <c r="D559" s="26"/>
      <c r="E559" s="11"/>
      <c r="F559" s="11"/>
      <c r="G559" s="11"/>
      <c r="H559" s="11"/>
      <c r="I559" s="11"/>
      <c r="J559" s="15" t="s">
        <v>509</v>
      </c>
      <c r="K559" s="17">
        <f>J558</f>
        <v>1</v>
      </c>
      <c r="L559" s="12">
        <v>720</v>
      </c>
      <c r="M559" s="17">
        <f>ROUND(K559*L559,2)</f>
        <v>720</v>
      </c>
    </row>
    <row r="560" spans="1:13" ht="0.95" customHeight="1" x14ac:dyDescent="0.25">
      <c r="A560" s="18"/>
      <c r="B560" s="18"/>
      <c r="C560" s="18"/>
      <c r="D560" s="27"/>
      <c r="E560" s="18"/>
      <c r="F560" s="18"/>
      <c r="G560" s="18"/>
      <c r="H560" s="18"/>
      <c r="I560" s="18"/>
      <c r="J560" s="18"/>
      <c r="K560" s="18"/>
      <c r="L560" s="18"/>
      <c r="M560" s="18"/>
    </row>
    <row r="561" spans="1:13" ht="22.5" x14ac:dyDescent="0.25">
      <c r="A561" s="9" t="s">
        <v>510</v>
      </c>
      <c r="B561" s="10" t="s">
        <v>20</v>
      </c>
      <c r="C561" s="10" t="s">
        <v>95</v>
      </c>
      <c r="D561" s="20" t="s">
        <v>511</v>
      </c>
      <c r="E561" s="11"/>
      <c r="F561" s="11"/>
      <c r="G561" s="11"/>
      <c r="H561" s="11"/>
      <c r="I561" s="11"/>
      <c r="J561" s="11"/>
      <c r="K561" s="12">
        <v>1</v>
      </c>
      <c r="L561" s="12">
        <v>720</v>
      </c>
      <c r="M561" s="14">
        <f>ROUND(K561*L561,2)</f>
        <v>720</v>
      </c>
    </row>
    <row r="562" spans="1:13" ht="22.5" x14ac:dyDescent="0.25">
      <c r="A562" s="11"/>
      <c r="B562" s="11"/>
      <c r="C562" s="11"/>
      <c r="D562" s="20" t="s">
        <v>511</v>
      </c>
      <c r="E562" s="11"/>
      <c r="F562" s="11"/>
      <c r="G562" s="11"/>
      <c r="H562" s="11"/>
      <c r="I562" s="11"/>
      <c r="J562" s="11"/>
      <c r="K562" s="11"/>
      <c r="L562" s="11"/>
      <c r="M562" s="11"/>
    </row>
    <row r="563" spans="1:13" x14ac:dyDescent="0.25">
      <c r="A563" s="11"/>
      <c r="B563" s="11"/>
      <c r="C563" s="11"/>
      <c r="D563" s="26"/>
      <c r="E563" s="11"/>
      <c r="F563" s="11"/>
      <c r="G563" s="11"/>
      <c r="H563" s="11"/>
      <c r="I563" s="11"/>
      <c r="J563" s="15" t="s">
        <v>512</v>
      </c>
      <c r="K563" s="16">
        <v>1</v>
      </c>
      <c r="L563" s="17">
        <f>M546+M551+M556+M561</f>
        <v>5532</v>
      </c>
      <c r="M563" s="17">
        <f>ROUND(K563*L563,2)</f>
        <v>5532</v>
      </c>
    </row>
    <row r="564" spans="1:13" ht="0.95" customHeight="1" x14ac:dyDescent="0.25">
      <c r="A564" s="18"/>
      <c r="B564" s="18"/>
      <c r="C564" s="18"/>
      <c r="D564" s="27"/>
      <c r="E564" s="18"/>
      <c r="F564" s="18"/>
      <c r="G564" s="18"/>
      <c r="H564" s="18"/>
      <c r="I564" s="18"/>
      <c r="J564" s="18"/>
      <c r="K564" s="18"/>
      <c r="L564" s="18"/>
      <c r="M564" s="18"/>
    </row>
    <row r="565" spans="1:13" x14ac:dyDescent="0.25">
      <c r="A565" s="5" t="s">
        <v>513</v>
      </c>
      <c r="B565" s="5" t="s">
        <v>16</v>
      </c>
      <c r="C565" s="5" t="s">
        <v>17</v>
      </c>
      <c r="D565" s="25" t="s">
        <v>514</v>
      </c>
      <c r="E565" s="6"/>
      <c r="F565" s="6"/>
      <c r="G565" s="6"/>
      <c r="H565" s="6"/>
      <c r="I565" s="6"/>
      <c r="J565" s="6"/>
      <c r="K565" s="7">
        <f>K598</f>
        <v>1</v>
      </c>
      <c r="L565" s="8">
        <f>L598</f>
        <v>1153.2</v>
      </c>
      <c r="M565" s="8">
        <f>M598</f>
        <v>1153.2</v>
      </c>
    </row>
    <row r="566" spans="1:13" ht="33.75" x14ac:dyDescent="0.25">
      <c r="A566" s="9" t="s">
        <v>515</v>
      </c>
      <c r="B566" s="10" t="s">
        <v>20</v>
      </c>
      <c r="C566" s="10" t="s">
        <v>4</v>
      </c>
      <c r="D566" s="20" t="s">
        <v>516</v>
      </c>
      <c r="E566" s="11"/>
      <c r="F566" s="11"/>
      <c r="G566" s="11"/>
      <c r="H566" s="11"/>
      <c r="I566" s="11"/>
      <c r="J566" s="11"/>
      <c r="K566" s="14">
        <f>K569</f>
        <v>2</v>
      </c>
      <c r="L566" s="14">
        <f>L569</f>
        <v>13.8</v>
      </c>
      <c r="M566" s="14">
        <f>M569</f>
        <v>27.6</v>
      </c>
    </row>
    <row r="567" spans="1:13" ht="45" x14ac:dyDescent="0.25">
      <c r="A567" s="11"/>
      <c r="B567" s="11"/>
      <c r="C567" s="11"/>
      <c r="D567" s="20" t="s">
        <v>517</v>
      </c>
      <c r="E567" s="11"/>
      <c r="F567" s="11"/>
      <c r="G567" s="11"/>
      <c r="H567" s="11"/>
      <c r="I567" s="11"/>
      <c r="J567" s="11"/>
      <c r="K567" s="11"/>
      <c r="L567" s="11"/>
      <c r="M567" s="11"/>
    </row>
    <row r="568" spans="1:13" x14ac:dyDescent="0.25">
      <c r="A568" s="11"/>
      <c r="B568" s="11"/>
      <c r="C568" s="10" t="s">
        <v>31</v>
      </c>
      <c r="D568" s="26"/>
      <c r="E568" s="10" t="s">
        <v>17</v>
      </c>
      <c r="F568" s="19">
        <v>2</v>
      </c>
      <c r="G568" s="12">
        <v>0</v>
      </c>
      <c r="H568" s="12">
        <v>0</v>
      </c>
      <c r="I568" s="12">
        <v>0</v>
      </c>
      <c r="J568" s="14">
        <f>OR(F568&lt;&gt;0,G568&lt;&gt;0,H568&lt;&gt;0,I568&lt;&gt;0)*(F568 + (F568 = 0))*(G568 + (G568 = 0))*(H568 + (H568 = 0))*(I568 + (I568 = 0))</f>
        <v>2</v>
      </c>
      <c r="K568" s="11"/>
      <c r="L568" s="11"/>
      <c r="M568" s="11"/>
    </row>
    <row r="569" spans="1:13" x14ac:dyDescent="0.25">
      <c r="A569" s="11"/>
      <c r="B569" s="11"/>
      <c r="C569" s="11"/>
      <c r="D569" s="26"/>
      <c r="E569" s="11"/>
      <c r="F569" s="11"/>
      <c r="G569" s="11"/>
      <c r="H569" s="11"/>
      <c r="I569" s="11"/>
      <c r="J569" s="15" t="s">
        <v>518</v>
      </c>
      <c r="K569" s="17">
        <f>J568</f>
        <v>2</v>
      </c>
      <c r="L569" s="12">
        <v>13.8</v>
      </c>
      <c r="M569" s="17">
        <f>ROUND(K569*L569,2)</f>
        <v>27.6</v>
      </c>
    </row>
    <row r="570" spans="1:13" ht="0.95" customHeight="1" x14ac:dyDescent="0.25">
      <c r="A570" s="18"/>
      <c r="B570" s="18"/>
      <c r="C570" s="18"/>
      <c r="D570" s="27"/>
      <c r="E570" s="18"/>
      <c r="F570" s="18"/>
      <c r="G570" s="18"/>
      <c r="H570" s="18"/>
      <c r="I570" s="18"/>
      <c r="J570" s="18"/>
      <c r="K570" s="18"/>
      <c r="L570" s="18"/>
      <c r="M570" s="18"/>
    </row>
    <row r="571" spans="1:13" ht="33.75" x14ac:dyDescent="0.25">
      <c r="A571" s="9" t="s">
        <v>519</v>
      </c>
      <c r="B571" s="10" t="s">
        <v>20</v>
      </c>
      <c r="C571" s="10" t="s">
        <v>4</v>
      </c>
      <c r="D571" s="20" t="s">
        <v>520</v>
      </c>
      <c r="E571" s="11"/>
      <c r="F571" s="11"/>
      <c r="G571" s="11"/>
      <c r="H571" s="11"/>
      <c r="I571" s="11"/>
      <c r="J571" s="11"/>
      <c r="K571" s="14">
        <f>K574</f>
        <v>2</v>
      </c>
      <c r="L571" s="14">
        <f>L574</f>
        <v>13.8</v>
      </c>
      <c r="M571" s="14">
        <f>M574</f>
        <v>27.6</v>
      </c>
    </row>
    <row r="572" spans="1:13" ht="45" x14ac:dyDescent="0.25">
      <c r="A572" s="11"/>
      <c r="B572" s="11"/>
      <c r="C572" s="11"/>
      <c r="D572" s="20" t="s">
        <v>521</v>
      </c>
      <c r="E572" s="11"/>
      <c r="F572" s="11"/>
      <c r="G572" s="11"/>
      <c r="H572" s="11"/>
      <c r="I572" s="11"/>
      <c r="J572" s="11"/>
      <c r="K572" s="11"/>
      <c r="L572" s="11"/>
      <c r="M572" s="11"/>
    </row>
    <row r="573" spans="1:13" x14ac:dyDescent="0.25">
      <c r="A573" s="11"/>
      <c r="B573" s="11"/>
      <c r="C573" s="10" t="s">
        <v>31</v>
      </c>
      <c r="D573" s="26"/>
      <c r="E573" s="10" t="s">
        <v>17</v>
      </c>
      <c r="F573" s="19">
        <v>2</v>
      </c>
      <c r="G573" s="12">
        <v>0</v>
      </c>
      <c r="H573" s="12">
        <v>0</v>
      </c>
      <c r="I573" s="12">
        <v>0</v>
      </c>
      <c r="J573" s="14">
        <f>OR(F573&lt;&gt;0,G573&lt;&gt;0,H573&lt;&gt;0,I573&lt;&gt;0)*(F573 + (F573 = 0))*(G573 + (G573 = 0))*(H573 + (H573 = 0))*(I573 + (I573 = 0))</f>
        <v>2</v>
      </c>
      <c r="K573" s="11"/>
      <c r="L573" s="11"/>
      <c r="M573" s="11"/>
    </row>
    <row r="574" spans="1:13" x14ac:dyDescent="0.25">
      <c r="A574" s="11"/>
      <c r="B574" s="11"/>
      <c r="C574" s="11"/>
      <c r="D574" s="26"/>
      <c r="E574" s="11"/>
      <c r="F574" s="11"/>
      <c r="G574" s="11"/>
      <c r="H574" s="11"/>
      <c r="I574" s="11"/>
      <c r="J574" s="15" t="s">
        <v>522</v>
      </c>
      <c r="K574" s="17">
        <f>J573</f>
        <v>2</v>
      </c>
      <c r="L574" s="12">
        <v>13.8</v>
      </c>
      <c r="M574" s="17">
        <f>ROUND(K574*L574,2)</f>
        <v>27.6</v>
      </c>
    </row>
    <row r="575" spans="1:13" ht="0.95" customHeight="1" x14ac:dyDescent="0.25">
      <c r="A575" s="18"/>
      <c r="B575" s="18"/>
      <c r="C575" s="18"/>
      <c r="D575" s="27"/>
      <c r="E575" s="18"/>
      <c r="F575" s="18"/>
      <c r="G575" s="18"/>
      <c r="H575" s="18"/>
      <c r="I575" s="18"/>
      <c r="J575" s="18"/>
      <c r="K575" s="18"/>
      <c r="L575" s="18"/>
      <c r="M575" s="18"/>
    </row>
    <row r="576" spans="1:13" ht="33.75" x14ac:dyDescent="0.25">
      <c r="A576" s="9" t="s">
        <v>523</v>
      </c>
      <c r="B576" s="10" t="s">
        <v>20</v>
      </c>
      <c r="C576" s="10" t="s">
        <v>4</v>
      </c>
      <c r="D576" s="20" t="s">
        <v>524</v>
      </c>
      <c r="E576" s="11"/>
      <c r="F576" s="11"/>
      <c r="G576" s="11"/>
      <c r="H576" s="11"/>
      <c r="I576" s="11"/>
      <c r="J576" s="11"/>
      <c r="K576" s="14">
        <f>K579</f>
        <v>2</v>
      </c>
      <c r="L576" s="14">
        <f>L579</f>
        <v>13.8</v>
      </c>
      <c r="M576" s="14">
        <f>M579</f>
        <v>27.6</v>
      </c>
    </row>
    <row r="577" spans="1:13" ht="45" x14ac:dyDescent="0.25">
      <c r="A577" s="11"/>
      <c r="B577" s="11"/>
      <c r="C577" s="11"/>
      <c r="D577" s="20" t="s">
        <v>525</v>
      </c>
      <c r="E577" s="11"/>
      <c r="F577" s="11"/>
      <c r="G577" s="11"/>
      <c r="H577" s="11"/>
      <c r="I577" s="11"/>
      <c r="J577" s="11"/>
      <c r="K577" s="11"/>
      <c r="L577" s="11"/>
      <c r="M577" s="11"/>
    </row>
    <row r="578" spans="1:13" x14ac:dyDescent="0.25">
      <c r="A578" s="11"/>
      <c r="B578" s="11"/>
      <c r="C578" s="10" t="s">
        <v>31</v>
      </c>
      <c r="D578" s="26"/>
      <c r="E578" s="10" t="s">
        <v>17</v>
      </c>
      <c r="F578" s="19">
        <v>2</v>
      </c>
      <c r="G578" s="12">
        <v>0</v>
      </c>
      <c r="H578" s="12">
        <v>0</v>
      </c>
      <c r="I578" s="12">
        <v>0</v>
      </c>
      <c r="J578" s="14">
        <f>OR(F578&lt;&gt;0,G578&lt;&gt;0,H578&lt;&gt;0,I578&lt;&gt;0)*(F578 + (F578 = 0))*(G578 + (G578 = 0))*(H578 + (H578 = 0))*(I578 + (I578 = 0))</f>
        <v>2</v>
      </c>
      <c r="K578" s="11"/>
      <c r="L578" s="11"/>
      <c r="M578" s="11"/>
    </row>
    <row r="579" spans="1:13" x14ac:dyDescent="0.25">
      <c r="A579" s="11"/>
      <c r="B579" s="11"/>
      <c r="C579" s="11"/>
      <c r="D579" s="26"/>
      <c r="E579" s="11"/>
      <c r="F579" s="11"/>
      <c r="G579" s="11"/>
      <c r="H579" s="11"/>
      <c r="I579" s="11"/>
      <c r="J579" s="15" t="s">
        <v>526</v>
      </c>
      <c r="K579" s="17">
        <f>J578</f>
        <v>2</v>
      </c>
      <c r="L579" s="12">
        <v>13.8</v>
      </c>
      <c r="M579" s="17">
        <f>ROUND(K579*L579,2)</f>
        <v>27.6</v>
      </c>
    </row>
    <row r="580" spans="1:13" ht="0.95" customHeight="1" x14ac:dyDescent="0.25">
      <c r="A580" s="18"/>
      <c r="B580" s="18"/>
      <c r="C580" s="18"/>
      <c r="D580" s="27"/>
      <c r="E580" s="18"/>
      <c r="F580" s="18"/>
      <c r="G580" s="18"/>
      <c r="H580" s="18"/>
      <c r="I580" s="18"/>
      <c r="J580" s="18"/>
      <c r="K580" s="18"/>
      <c r="L580" s="18"/>
      <c r="M580" s="18"/>
    </row>
    <row r="581" spans="1:13" ht="33.75" x14ac:dyDescent="0.25">
      <c r="A581" s="9" t="s">
        <v>527</v>
      </c>
      <c r="B581" s="10" t="s">
        <v>20</v>
      </c>
      <c r="C581" s="10" t="s">
        <v>4</v>
      </c>
      <c r="D581" s="20" t="s">
        <v>528</v>
      </c>
      <c r="E581" s="11"/>
      <c r="F581" s="11"/>
      <c r="G581" s="11"/>
      <c r="H581" s="11"/>
      <c r="I581" s="11"/>
      <c r="J581" s="11"/>
      <c r="K581" s="14">
        <f>K584</f>
        <v>2</v>
      </c>
      <c r="L581" s="14">
        <f>L584</f>
        <v>13.8</v>
      </c>
      <c r="M581" s="14">
        <f>M584</f>
        <v>27.6</v>
      </c>
    </row>
    <row r="582" spans="1:13" ht="45" x14ac:dyDescent="0.25">
      <c r="A582" s="11"/>
      <c r="B582" s="11"/>
      <c r="C582" s="11"/>
      <c r="D582" s="20" t="s">
        <v>529</v>
      </c>
      <c r="E582" s="11"/>
      <c r="F582" s="11"/>
      <c r="G582" s="11"/>
      <c r="H582" s="11"/>
      <c r="I582" s="11"/>
      <c r="J582" s="11"/>
      <c r="K582" s="11"/>
      <c r="L582" s="11"/>
      <c r="M582" s="11"/>
    </row>
    <row r="583" spans="1:13" x14ac:dyDescent="0.25">
      <c r="A583" s="11"/>
      <c r="B583" s="11"/>
      <c r="C583" s="10" t="s">
        <v>31</v>
      </c>
      <c r="D583" s="26"/>
      <c r="E583" s="10" t="s">
        <v>17</v>
      </c>
      <c r="F583" s="19">
        <v>2</v>
      </c>
      <c r="G583" s="12">
        <v>0</v>
      </c>
      <c r="H583" s="12">
        <v>0</v>
      </c>
      <c r="I583" s="12">
        <v>0</v>
      </c>
      <c r="J583" s="14">
        <f>OR(F583&lt;&gt;0,G583&lt;&gt;0,H583&lt;&gt;0,I583&lt;&gt;0)*(F583 + (F583 = 0))*(G583 + (G583 = 0))*(H583 + (H583 = 0))*(I583 + (I583 = 0))</f>
        <v>2</v>
      </c>
      <c r="K583" s="11"/>
      <c r="L583" s="11"/>
      <c r="M583" s="11"/>
    </row>
    <row r="584" spans="1:13" x14ac:dyDescent="0.25">
      <c r="A584" s="11"/>
      <c r="B584" s="11"/>
      <c r="C584" s="11"/>
      <c r="D584" s="26"/>
      <c r="E584" s="11"/>
      <c r="F584" s="11"/>
      <c r="G584" s="11"/>
      <c r="H584" s="11"/>
      <c r="I584" s="11"/>
      <c r="J584" s="15" t="s">
        <v>530</v>
      </c>
      <c r="K584" s="17">
        <f>J583</f>
        <v>2</v>
      </c>
      <c r="L584" s="12">
        <v>13.8</v>
      </c>
      <c r="M584" s="17">
        <f>ROUND(K584*L584,2)</f>
        <v>27.6</v>
      </c>
    </row>
    <row r="585" spans="1:13" ht="0.95" customHeight="1" x14ac:dyDescent="0.25">
      <c r="A585" s="18"/>
      <c r="B585" s="18"/>
      <c r="C585" s="18"/>
      <c r="D585" s="27"/>
      <c r="E585" s="18"/>
      <c r="F585" s="18"/>
      <c r="G585" s="18"/>
      <c r="H585" s="18"/>
      <c r="I585" s="18"/>
      <c r="J585" s="18"/>
      <c r="K585" s="18"/>
      <c r="L585" s="18"/>
      <c r="M585" s="18"/>
    </row>
    <row r="586" spans="1:13" ht="33.75" x14ac:dyDescent="0.25">
      <c r="A586" s="9" t="s">
        <v>531</v>
      </c>
      <c r="B586" s="10" t="s">
        <v>20</v>
      </c>
      <c r="C586" s="10" t="s">
        <v>4</v>
      </c>
      <c r="D586" s="20" t="s">
        <v>532</v>
      </c>
      <c r="E586" s="11"/>
      <c r="F586" s="11"/>
      <c r="G586" s="11"/>
      <c r="H586" s="11"/>
      <c r="I586" s="11"/>
      <c r="J586" s="11"/>
      <c r="K586" s="14">
        <f>K589</f>
        <v>2</v>
      </c>
      <c r="L586" s="14">
        <f>L589</f>
        <v>13.8</v>
      </c>
      <c r="M586" s="14">
        <f>M589</f>
        <v>27.6</v>
      </c>
    </row>
    <row r="587" spans="1:13" ht="56.25" x14ac:dyDescent="0.25">
      <c r="A587" s="11"/>
      <c r="B587" s="11"/>
      <c r="C587" s="11"/>
      <c r="D587" s="20" t="s">
        <v>533</v>
      </c>
      <c r="E587" s="11"/>
      <c r="F587" s="11"/>
      <c r="G587" s="11"/>
      <c r="H587" s="11"/>
      <c r="I587" s="11"/>
      <c r="J587" s="11"/>
      <c r="K587" s="11"/>
      <c r="L587" s="11"/>
      <c r="M587" s="11"/>
    </row>
    <row r="588" spans="1:13" x14ac:dyDescent="0.25">
      <c r="A588" s="11"/>
      <c r="B588" s="11"/>
      <c r="C588" s="10" t="s">
        <v>31</v>
      </c>
      <c r="D588" s="26"/>
      <c r="E588" s="10" t="s">
        <v>17</v>
      </c>
      <c r="F588" s="19">
        <v>2</v>
      </c>
      <c r="G588" s="12">
        <v>0</v>
      </c>
      <c r="H588" s="12">
        <v>0</v>
      </c>
      <c r="I588" s="12">
        <v>0</v>
      </c>
      <c r="J588" s="14">
        <f>OR(F588&lt;&gt;0,G588&lt;&gt;0,H588&lt;&gt;0,I588&lt;&gt;0)*(F588 + (F588 = 0))*(G588 + (G588 = 0))*(H588 + (H588 = 0))*(I588 + (I588 = 0))</f>
        <v>2</v>
      </c>
      <c r="K588" s="11"/>
      <c r="L588" s="11"/>
      <c r="M588" s="11"/>
    </row>
    <row r="589" spans="1:13" x14ac:dyDescent="0.25">
      <c r="A589" s="11"/>
      <c r="B589" s="11"/>
      <c r="C589" s="11"/>
      <c r="D589" s="26"/>
      <c r="E589" s="11"/>
      <c r="F589" s="11"/>
      <c r="G589" s="11"/>
      <c r="H589" s="11"/>
      <c r="I589" s="11"/>
      <c r="J589" s="15" t="s">
        <v>534</v>
      </c>
      <c r="K589" s="17">
        <f>J588</f>
        <v>2</v>
      </c>
      <c r="L589" s="12">
        <v>13.8</v>
      </c>
      <c r="M589" s="17">
        <f>ROUND(K589*L589,2)</f>
        <v>27.6</v>
      </c>
    </row>
    <row r="590" spans="1:13" ht="0.95" customHeight="1" x14ac:dyDescent="0.25">
      <c r="A590" s="18"/>
      <c r="B590" s="18"/>
      <c r="C590" s="18"/>
      <c r="D590" s="27"/>
      <c r="E590" s="18"/>
      <c r="F590" s="18"/>
      <c r="G590" s="18"/>
      <c r="H590" s="18"/>
      <c r="I590" s="18"/>
      <c r="J590" s="18"/>
      <c r="K590" s="18"/>
      <c r="L590" s="18"/>
      <c r="M590" s="18"/>
    </row>
    <row r="591" spans="1:13" ht="33.75" x14ac:dyDescent="0.25">
      <c r="A591" s="9" t="s">
        <v>535</v>
      </c>
      <c r="B591" s="10" t="s">
        <v>20</v>
      </c>
      <c r="C591" s="10" t="s">
        <v>4</v>
      </c>
      <c r="D591" s="20" t="s">
        <v>536</v>
      </c>
      <c r="E591" s="11"/>
      <c r="F591" s="11"/>
      <c r="G591" s="11"/>
      <c r="H591" s="11"/>
      <c r="I591" s="11"/>
      <c r="J591" s="11"/>
      <c r="K591" s="14">
        <f>K594</f>
        <v>4</v>
      </c>
      <c r="L591" s="14">
        <f>L594</f>
        <v>13.8</v>
      </c>
      <c r="M591" s="14">
        <f>M594</f>
        <v>55.2</v>
      </c>
    </row>
    <row r="592" spans="1:13" ht="33.75" x14ac:dyDescent="0.25">
      <c r="A592" s="11"/>
      <c r="B592" s="11"/>
      <c r="C592" s="11"/>
      <c r="D592" s="20" t="s">
        <v>536</v>
      </c>
      <c r="E592" s="11"/>
      <c r="F592" s="11"/>
      <c r="G592" s="11"/>
      <c r="H592" s="11"/>
      <c r="I592" s="11"/>
      <c r="J592" s="11"/>
      <c r="K592" s="11"/>
      <c r="L592" s="11"/>
      <c r="M592" s="11"/>
    </row>
    <row r="593" spans="1:13" x14ac:dyDescent="0.25">
      <c r="A593" s="11"/>
      <c r="B593" s="11"/>
      <c r="C593" s="10" t="s">
        <v>31</v>
      </c>
      <c r="D593" s="26"/>
      <c r="E593" s="10" t="s">
        <v>17</v>
      </c>
      <c r="F593" s="19">
        <v>4</v>
      </c>
      <c r="G593" s="12">
        <v>0</v>
      </c>
      <c r="H593" s="12">
        <v>0</v>
      </c>
      <c r="I593" s="12">
        <v>0</v>
      </c>
      <c r="J593" s="14">
        <f>OR(F593&lt;&gt;0,G593&lt;&gt;0,H593&lt;&gt;0,I593&lt;&gt;0)*(F593 + (F593 = 0))*(G593 + (G593 = 0))*(H593 + (H593 = 0))*(I593 + (I593 = 0))</f>
        <v>4</v>
      </c>
      <c r="K593" s="11"/>
      <c r="L593" s="11"/>
      <c r="M593" s="11"/>
    </row>
    <row r="594" spans="1:13" x14ac:dyDescent="0.25">
      <c r="A594" s="11"/>
      <c r="B594" s="11"/>
      <c r="C594" s="11"/>
      <c r="D594" s="26"/>
      <c r="E594" s="11"/>
      <c r="F594" s="11"/>
      <c r="G594" s="11"/>
      <c r="H594" s="11"/>
      <c r="I594" s="11"/>
      <c r="J594" s="15" t="s">
        <v>537</v>
      </c>
      <c r="K594" s="17">
        <f>J593</f>
        <v>4</v>
      </c>
      <c r="L594" s="12">
        <v>13.8</v>
      </c>
      <c r="M594" s="17">
        <f>ROUND(K594*L594,2)</f>
        <v>55.2</v>
      </c>
    </row>
    <row r="595" spans="1:13" ht="0.95" customHeight="1" x14ac:dyDescent="0.25">
      <c r="A595" s="18"/>
      <c r="B595" s="18"/>
      <c r="C595" s="18"/>
      <c r="D595" s="27"/>
      <c r="E595" s="18"/>
      <c r="F595" s="18"/>
      <c r="G595" s="18"/>
      <c r="H595" s="18"/>
      <c r="I595" s="18"/>
      <c r="J595" s="18"/>
      <c r="K595" s="18"/>
      <c r="L595" s="18"/>
      <c r="M595" s="18"/>
    </row>
    <row r="596" spans="1:13" ht="33.75" x14ac:dyDescent="0.25">
      <c r="A596" s="9" t="s">
        <v>538</v>
      </c>
      <c r="B596" s="10" t="s">
        <v>20</v>
      </c>
      <c r="C596" s="10" t="s">
        <v>95</v>
      </c>
      <c r="D596" s="20" t="s">
        <v>539</v>
      </c>
      <c r="E596" s="11"/>
      <c r="F596" s="11"/>
      <c r="G596" s="11"/>
      <c r="H596" s="11"/>
      <c r="I596" s="11"/>
      <c r="J596" s="11"/>
      <c r="K596" s="12">
        <v>1</v>
      </c>
      <c r="L596" s="12">
        <v>960</v>
      </c>
      <c r="M596" s="14">
        <f>ROUND(K596*L596,2)</f>
        <v>960</v>
      </c>
    </row>
    <row r="597" spans="1:13" ht="45" x14ac:dyDescent="0.25">
      <c r="A597" s="11"/>
      <c r="B597" s="11"/>
      <c r="C597" s="11"/>
      <c r="D597" s="20" t="s">
        <v>540</v>
      </c>
      <c r="E597" s="11"/>
      <c r="F597" s="11"/>
      <c r="G597" s="11"/>
      <c r="H597" s="11"/>
      <c r="I597" s="11"/>
      <c r="J597" s="11"/>
      <c r="K597" s="11"/>
      <c r="L597" s="11"/>
      <c r="M597" s="11"/>
    </row>
    <row r="598" spans="1:13" x14ac:dyDescent="0.25">
      <c r="A598" s="11"/>
      <c r="B598" s="11"/>
      <c r="C598" s="11"/>
      <c r="D598" s="26"/>
      <c r="E598" s="11"/>
      <c r="F598" s="11"/>
      <c r="G598" s="11"/>
      <c r="H598" s="11"/>
      <c r="I598" s="11"/>
      <c r="J598" s="15" t="s">
        <v>541</v>
      </c>
      <c r="K598" s="16">
        <v>1</v>
      </c>
      <c r="L598" s="17">
        <f>M566+M571+M576+M581+M586+M591+M596</f>
        <v>1153.2</v>
      </c>
      <c r="M598" s="17">
        <f>ROUND(K598*L598,2)</f>
        <v>1153.2</v>
      </c>
    </row>
    <row r="599" spans="1:13" ht="0.95" customHeight="1" x14ac:dyDescent="0.25">
      <c r="A599" s="18"/>
      <c r="B599" s="18"/>
      <c r="C599" s="18"/>
      <c r="D599" s="27"/>
      <c r="E599" s="18"/>
      <c r="F599" s="18"/>
      <c r="G599" s="18"/>
      <c r="H599" s="18"/>
      <c r="I599" s="18"/>
      <c r="J599" s="18"/>
      <c r="K599" s="18"/>
      <c r="L599" s="18"/>
      <c r="M599" s="18"/>
    </row>
    <row r="600" spans="1:13" x14ac:dyDescent="0.25">
      <c r="A600" s="5" t="s">
        <v>542</v>
      </c>
      <c r="B600" s="5" t="s">
        <v>16</v>
      </c>
      <c r="C600" s="5" t="s">
        <v>17</v>
      </c>
      <c r="D600" s="25" t="s">
        <v>543</v>
      </c>
      <c r="E600" s="6"/>
      <c r="F600" s="6"/>
      <c r="G600" s="6"/>
      <c r="H600" s="6"/>
      <c r="I600" s="6"/>
      <c r="J600" s="6"/>
      <c r="K600" s="7">
        <f>K606</f>
        <v>1</v>
      </c>
      <c r="L600" s="8">
        <f>L606</f>
        <v>2400</v>
      </c>
      <c r="M600" s="8">
        <f>M606</f>
        <v>2400</v>
      </c>
    </row>
    <row r="601" spans="1:13" ht="33.75" x14ac:dyDescent="0.25">
      <c r="A601" s="9" t="s">
        <v>544</v>
      </c>
      <c r="B601" s="10" t="s">
        <v>20</v>
      </c>
      <c r="C601" s="10" t="s">
        <v>4</v>
      </c>
      <c r="D601" s="20" t="s">
        <v>545</v>
      </c>
      <c r="E601" s="11"/>
      <c r="F601" s="11"/>
      <c r="G601" s="11"/>
      <c r="H601" s="11"/>
      <c r="I601" s="11"/>
      <c r="J601" s="11"/>
      <c r="K601" s="14">
        <f>K604</f>
        <v>8</v>
      </c>
      <c r="L601" s="14">
        <f>L604</f>
        <v>300</v>
      </c>
      <c r="M601" s="14">
        <f>M604</f>
        <v>2400</v>
      </c>
    </row>
    <row r="602" spans="1:13" ht="78.75" x14ac:dyDescent="0.25">
      <c r="A602" s="11"/>
      <c r="B602" s="11"/>
      <c r="C602" s="11"/>
      <c r="D602" s="20" t="s">
        <v>546</v>
      </c>
      <c r="E602" s="11"/>
      <c r="F602" s="11"/>
      <c r="G602" s="11"/>
      <c r="H602" s="11"/>
      <c r="I602" s="11"/>
      <c r="J602" s="11"/>
      <c r="K602" s="11"/>
      <c r="L602" s="11"/>
      <c r="M602" s="11"/>
    </row>
    <row r="603" spans="1:13" x14ac:dyDescent="0.25">
      <c r="A603" s="11"/>
      <c r="B603" s="11"/>
      <c r="C603" s="10" t="s">
        <v>31</v>
      </c>
      <c r="D603" s="26"/>
      <c r="E603" s="10" t="s">
        <v>547</v>
      </c>
      <c r="F603" s="19">
        <v>8</v>
      </c>
      <c r="G603" s="12">
        <v>0</v>
      </c>
      <c r="H603" s="12">
        <v>0</v>
      </c>
      <c r="I603" s="12">
        <v>0</v>
      </c>
      <c r="J603" s="14">
        <f>OR(F603&lt;&gt;0,G603&lt;&gt;0,H603&lt;&gt;0,I603&lt;&gt;0)*(F603 + (F603 = 0))*(G603 + (G603 = 0))*(H603 + (H603 = 0))*(I603 + (I603 = 0))</f>
        <v>8</v>
      </c>
      <c r="K603" s="11"/>
      <c r="L603" s="11"/>
      <c r="M603" s="11"/>
    </row>
    <row r="604" spans="1:13" x14ac:dyDescent="0.25">
      <c r="A604" s="11"/>
      <c r="B604" s="11"/>
      <c r="C604" s="11"/>
      <c r="D604" s="26"/>
      <c r="E604" s="11"/>
      <c r="F604" s="11"/>
      <c r="G604" s="11"/>
      <c r="H604" s="11"/>
      <c r="I604" s="11"/>
      <c r="J604" s="15" t="s">
        <v>548</v>
      </c>
      <c r="K604" s="17">
        <f>J603</f>
        <v>8</v>
      </c>
      <c r="L604" s="12">
        <v>300</v>
      </c>
      <c r="M604" s="17">
        <f>ROUND(K604*L604,2)</f>
        <v>2400</v>
      </c>
    </row>
    <row r="605" spans="1:13" ht="0.95" customHeight="1" x14ac:dyDescent="0.25">
      <c r="A605" s="18"/>
      <c r="B605" s="18"/>
      <c r="C605" s="18"/>
      <c r="D605" s="27"/>
      <c r="E605" s="18"/>
      <c r="F605" s="18"/>
      <c r="G605" s="18"/>
      <c r="H605" s="18"/>
      <c r="I605" s="18"/>
      <c r="J605" s="18"/>
      <c r="K605" s="18"/>
      <c r="L605" s="18"/>
      <c r="M605" s="18"/>
    </row>
    <row r="606" spans="1:13" x14ac:dyDescent="0.25">
      <c r="A606" s="11"/>
      <c r="B606" s="11"/>
      <c r="C606" s="11"/>
      <c r="D606" s="26"/>
      <c r="E606" s="11"/>
      <c r="F606" s="11"/>
      <c r="G606" s="11"/>
      <c r="H606" s="11"/>
      <c r="I606" s="11"/>
      <c r="J606" s="15" t="s">
        <v>549</v>
      </c>
      <c r="K606" s="16">
        <v>1</v>
      </c>
      <c r="L606" s="17">
        <f>M601</f>
        <v>2400</v>
      </c>
      <c r="M606" s="17">
        <f>ROUND(K606*L606,2)</f>
        <v>2400</v>
      </c>
    </row>
    <row r="607" spans="1:13" ht="0.95" customHeight="1" x14ac:dyDescent="0.25">
      <c r="A607" s="18"/>
      <c r="B607" s="18"/>
      <c r="C607" s="18"/>
      <c r="D607" s="27"/>
      <c r="E607" s="18"/>
      <c r="F607" s="18"/>
      <c r="G607" s="18"/>
      <c r="H607" s="18"/>
      <c r="I607" s="18"/>
      <c r="J607" s="18"/>
      <c r="K607" s="18"/>
      <c r="L607" s="18"/>
      <c r="M607" s="18"/>
    </row>
    <row r="608" spans="1:13" x14ac:dyDescent="0.25">
      <c r="A608" s="11"/>
      <c r="B608" s="11"/>
      <c r="C608" s="11"/>
      <c r="D608" s="26"/>
      <c r="E608" s="11"/>
      <c r="F608" s="11"/>
      <c r="G608" s="11"/>
      <c r="H608" s="11"/>
      <c r="I608" s="11"/>
      <c r="J608" s="15" t="s">
        <v>550</v>
      </c>
      <c r="K608" s="16">
        <v>1</v>
      </c>
      <c r="L608" s="17">
        <f>M4+M9+M22+M110+M167+M263+M368+M376+M439+M465+M497+M503+M545+M565+M600</f>
        <v>206593.86</v>
      </c>
      <c r="M608" s="17">
        <f>ROUND(K608*L608,2)</f>
        <v>206593.86</v>
      </c>
    </row>
    <row r="609" spans="1:13" ht="0.95" customHeight="1" x14ac:dyDescent="0.25">
      <c r="A609" s="18"/>
      <c r="B609" s="18"/>
      <c r="C609" s="18"/>
      <c r="D609" s="27"/>
      <c r="E609" s="18"/>
      <c r="F609" s="18"/>
      <c r="G609" s="18"/>
      <c r="H609" s="18"/>
      <c r="I609" s="18"/>
      <c r="J609" s="18"/>
      <c r="K609" s="18"/>
      <c r="L609" s="18"/>
      <c r="M609" s="18"/>
    </row>
  </sheetData>
  <dataValidations count="1">
    <dataValidation type="list" allowBlank="1" showInputMessage="1" showErrorMessage="1" sqref="B4:B609">
      <formula1>"Capítulo,Partida,Mano de obra,Maquinaria,Material,Otros,Tarea,"</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Miralles</dc:creator>
  <cp:lastModifiedBy>Marta Miralles</cp:lastModifiedBy>
  <dcterms:created xsi:type="dcterms:W3CDTF">2026-04-14T15:05:14Z</dcterms:created>
  <dcterms:modified xsi:type="dcterms:W3CDTF">2026-04-14T15:06:07Z</dcterms:modified>
</cp:coreProperties>
</file>