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as-magnus\Producción\MAGNUS RETAIL\2025\Synergym Holding, S.L\Gimnasio Jaén Andújar\"/>
    </mc:Choice>
  </mc:AlternateContent>
  <xr:revisionPtr revIDLastSave="0" documentId="13_ncr:1_{5B839F4C-790A-4E82-8C61-3923688D48E9}" xr6:coauthVersionLast="47" xr6:coauthVersionMax="47" xr10:uidLastSave="{00000000-0000-0000-0000-000000000000}"/>
  <bookViews>
    <workbookView xWindow="28680" yWindow="-120" windowWidth="29040" windowHeight="15720" xr2:uid="{57F75FD7-0EF7-4669-A0DF-8107EAD1C64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1" i="1" l="1"/>
  <c r="G458" i="1"/>
  <c r="F353" i="1"/>
  <c r="G38" i="1"/>
  <c r="E706" i="1"/>
  <c r="G707" i="1"/>
  <c r="F709" i="1" s="1"/>
  <c r="E701" i="1"/>
  <c r="G702" i="1"/>
  <c r="F704" i="1" s="1"/>
  <c r="E658" i="1"/>
  <c r="G697" i="1"/>
  <c r="G695" i="1"/>
  <c r="G693" i="1"/>
  <c r="G691" i="1"/>
  <c r="G689" i="1"/>
  <c r="G687" i="1"/>
  <c r="G685" i="1"/>
  <c r="G683" i="1"/>
  <c r="G681" i="1"/>
  <c r="G679" i="1"/>
  <c r="G677" i="1"/>
  <c r="G675" i="1"/>
  <c r="G673" i="1"/>
  <c r="G671" i="1"/>
  <c r="G669" i="1"/>
  <c r="G667" i="1"/>
  <c r="G665" i="1"/>
  <c r="G663" i="1"/>
  <c r="G661" i="1"/>
  <c r="G659" i="1"/>
  <c r="E578" i="1"/>
  <c r="E627" i="1"/>
  <c r="G652" i="1"/>
  <c r="G650" i="1"/>
  <c r="G648" i="1"/>
  <c r="G646" i="1"/>
  <c r="G644" i="1"/>
  <c r="G642" i="1"/>
  <c r="G640" i="1"/>
  <c r="G638" i="1"/>
  <c r="G636" i="1"/>
  <c r="G634" i="1"/>
  <c r="G632" i="1"/>
  <c r="G630" i="1"/>
  <c r="G628" i="1"/>
  <c r="E616" i="1"/>
  <c r="G623" i="1"/>
  <c r="G621" i="1"/>
  <c r="G619" i="1"/>
  <c r="G617" i="1"/>
  <c r="E579" i="1"/>
  <c r="G612" i="1"/>
  <c r="G610" i="1"/>
  <c r="G608" i="1"/>
  <c r="G606" i="1"/>
  <c r="G604" i="1"/>
  <c r="G602" i="1"/>
  <c r="G600" i="1"/>
  <c r="G598" i="1"/>
  <c r="G596" i="1"/>
  <c r="G594" i="1"/>
  <c r="G592" i="1"/>
  <c r="G590" i="1"/>
  <c r="G588" i="1"/>
  <c r="G586" i="1"/>
  <c r="G584" i="1"/>
  <c r="G582" i="1"/>
  <c r="G580" i="1"/>
  <c r="E460" i="1"/>
  <c r="E561" i="1"/>
  <c r="G572" i="1"/>
  <c r="G570" i="1"/>
  <c r="G568" i="1"/>
  <c r="G566" i="1"/>
  <c r="G564" i="1"/>
  <c r="G562" i="1"/>
  <c r="E542" i="1"/>
  <c r="G557" i="1"/>
  <c r="G555" i="1"/>
  <c r="G553" i="1"/>
  <c r="G551" i="1"/>
  <c r="G549" i="1"/>
  <c r="G547" i="1"/>
  <c r="G545" i="1"/>
  <c r="G543" i="1"/>
  <c r="E508" i="1"/>
  <c r="G538" i="1"/>
  <c r="G536" i="1"/>
  <c r="G534" i="1"/>
  <c r="G532" i="1"/>
  <c r="G530" i="1"/>
  <c r="G528" i="1"/>
  <c r="G526" i="1"/>
  <c r="G524" i="1"/>
  <c r="G522" i="1"/>
  <c r="G520" i="1"/>
  <c r="G518" i="1"/>
  <c r="G516" i="1"/>
  <c r="G514" i="1"/>
  <c r="G512" i="1"/>
  <c r="G510" i="1"/>
  <c r="E461" i="1"/>
  <c r="G504" i="1"/>
  <c r="G502" i="1"/>
  <c r="G500" i="1"/>
  <c r="G498" i="1"/>
  <c r="G496" i="1"/>
  <c r="G494" i="1"/>
  <c r="G492" i="1"/>
  <c r="G490" i="1"/>
  <c r="G488" i="1"/>
  <c r="G486" i="1"/>
  <c r="G484" i="1"/>
  <c r="G482" i="1"/>
  <c r="G480" i="1"/>
  <c r="G478" i="1"/>
  <c r="G476" i="1"/>
  <c r="G474" i="1"/>
  <c r="G472" i="1"/>
  <c r="G470" i="1"/>
  <c r="G468" i="1"/>
  <c r="G466" i="1"/>
  <c r="G464" i="1"/>
  <c r="G462" i="1"/>
  <c r="E311" i="1"/>
  <c r="E417" i="1"/>
  <c r="G454" i="1"/>
  <c r="G452" i="1"/>
  <c r="G450" i="1"/>
  <c r="G448" i="1"/>
  <c r="G446" i="1"/>
  <c r="G444" i="1"/>
  <c r="G442" i="1"/>
  <c r="G440" i="1"/>
  <c r="G438" i="1"/>
  <c r="G436" i="1"/>
  <c r="G434" i="1"/>
  <c r="G432" i="1"/>
  <c r="G430" i="1"/>
  <c r="G428" i="1"/>
  <c r="G426" i="1"/>
  <c r="G424" i="1"/>
  <c r="G422" i="1"/>
  <c r="G420" i="1"/>
  <c r="G418" i="1"/>
  <c r="E372" i="1"/>
  <c r="G413" i="1"/>
  <c r="G411" i="1"/>
  <c r="G409" i="1"/>
  <c r="G407" i="1"/>
  <c r="G405" i="1"/>
  <c r="G403" i="1"/>
  <c r="G401" i="1"/>
  <c r="G399" i="1"/>
  <c r="G397" i="1"/>
  <c r="G395" i="1"/>
  <c r="G393" i="1"/>
  <c r="G391" i="1"/>
  <c r="G389" i="1"/>
  <c r="G387" i="1"/>
  <c r="G385" i="1"/>
  <c r="G383" i="1"/>
  <c r="G381" i="1"/>
  <c r="G379" i="1"/>
  <c r="G377" i="1"/>
  <c r="G375" i="1"/>
  <c r="G373" i="1"/>
  <c r="E355" i="1"/>
  <c r="G368" i="1"/>
  <c r="G366" i="1"/>
  <c r="G364" i="1"/>
  <c r="G362" i="1"/>
  <c r="G360" i="1"/>
  <c r="G358" i="1"/>
  <c r="G356" i="1"/>
  <c r="E312" i="1"/>
  <c r="G351" i="1"/>
  <c r="G349" i="1"/>
  <c r="G347" i="1"/>
  <c r="G345" i="1"/>
  <c r="G343" i="1"/>
  <c r="G341" i="1"/>
  <c r="G339" i="1"/>
  <c r="G337" i="1"/>
  <c r="G335" i="1"/>
  <c r="G333" i="1"/>
  <c r="G331" i="1"/>
  <c r="G329" i="1"/>
  <c r="G327" i="1"/>
  <c r="G325" i="1"/>
  <c r="G323" i="1"/>
  <c r="G321" i="1"/>
  <c r="G319" i="1"/>
  <c r="G317" i="1"/>
  <c r="G315" i="1"/>
  <c r="G313" i="1"/>
  <c r="E268" i="1"/>
  <c r="G307" i="1"/>
  <c r="G305" i="1"/>
  <c r="G303" i="1"/>
  <c r="G301" i="1"/>
  <c r="G299" i="1"/>
  <c r="G297" i="1"/>
  <c r="G295" i="1"/>
  <c r="G293" i="1"/>
  <c r="G291" i="1"/>
  <c r="G289" i="1"/>
  <c r="G287" i="1"/>
  <c r="G285" i="1"/>
  <c r="G283" i="1"/>
  <c r="G281" i="1"/>
  <c r="G279" i="1"/>
  <c r="G277" i="1"/>
  <c r="G275" i="1"/>
  <c r="G273" i="1"/>
  <c r="G271" i="1"/>
  <c r="G269" i="1"/>
  <c r="E231" i="1"/>
  <c r="G264" i="1"/>
  <c r="G262" i="1"/>
  <c r="G260" i="1"/>
  <c r="G258" i="1"/>
  <c r="G256" i="1"/>
  <c r="G254" i="1"/>
  <c r="G252" i="1"/>
  <c r="G250" i="1"/>
  <c r="G248" i="1"/>
  <c r="G246" i="1"/>
  <c r="G244" i="1"/>
  <c r="G242" i="1"/>
  <c r="G240" i="1"/>
  <c r="G238" i="1"/>
  <c r="G236" i="1"/>
  <c r="G234" i="1"/>
  <c r="G232" i="1"/>
  <c r="E202" i="1"/>
  <c r="G227" i="1"/>
  <c r="G225" i="1"/>
  <c r="G223" i="1"/>
  <c r="G221" i="1"/>
  <c r="G219" i="1"/>
  <c r="G217" i="1"/>
  <c r="G215" i="1"/>
  <c r="G213" i="1"/>
  <c r="G211" i="1"/>
  <c r="G209" i="1"/>
  <c r="G207" i="1"/>
  <c r="G205" i="1"/>
  <c r="G203" i="1"/>
  <c r="E169" i="1"/>
  <c r="G198" i="1"/>
  <c r="G196" i="1"/>
  <c r="G194" i="1"/>
  <c r="G192" i="1"/>
  <c r="G190" i="1"/>
  <c r="G188" i="1"/>
  <c r="G186" i="1"/>
  <c r="G184" i="1"/>
  <c r="G182" i="1"/>
  <c r="G180" i="1"/>
  <c r="G178" i="1"/>
  <c r="G176" i="1"/>
  <c r="G174" i="1"/>
  <c r="G172" i="1"/>
  <c r="G170" i="1"/>
  <c r="E140" i="1"/>
  <c r="G165" i="1"/>
  <c r="G163" i="1"/>
  <c r="G161" i="1"/>
  <c r="G159" i="1"/>
  <c r="G157" i="1"/>
  <c r="G155" i="1"/>
  <c r="G153" i="1"/>
  <c r="G151" i="1"/>
  <c r="G149" i="1"/>
  <c r="G147" i="1"/>
  <c r="G145" i="1"/>
  <c r="G143" i="1"/>
  <c r="G141" i="1"/>
  <c r="E52" i="1"/>
  <c r="E87" i="1"/>
  <c r="G134" i="1"/>
  <c r="G132" i="1"/>
  <c r="G130" i="1"/>
  <c r="G128" i="1"/>
  <c r="G126" i="1"/>
  <c r="G124" i="1"/>
  <c r="G122" i="1"/>
  <c r="G120" i="1"/>
  <c r="G118" i="1"/>
  <c r="G116" i="1"/>
  <c r="G114" i="1"/>
  <c r="G112" i="1"/>
  <c r="G110" i="1"/>
  <c r="G108" i="1"/>
  <c r="G106" i="1"/>
  <c r="G104" i="1"/>
  <c r="G102" i="1"/>
  <c r="G100" i="1"/>
  <c r="G98" i="1"/>
  <c r="G96" i="1"/>
  <c r="G94" i="1"/>
  <c r="G92" i="1"/>
  <c r="G90" i="1"/>
  <c r="G88" i="1"/>
  <c r="E70" i="1"/>
  <c r="G83" i="1"/>
  <c r="G81" i="1"/>
  <c r="G79" i="1"/>
  <c r="G77" i="1"/>
  <c r="G75" i="1"/>
  <c r="G73" i="1"/>
  <c r="G71" i="1"/>
  <c r="E63" i="1"/>
  <c r="G66" i="1"/>
  <c r="G64" i="1"/>
  <c r="E54" i="1"/>
  <c r="G59" i="1"/>
  <c r="G57" i="1"/>
  <c r="G55" i="1"/>
  <c r="E36" i="1"/>
  <c r="G48" i="1"/>
  <c r="G46" i="1"/>
  <c r="G44" i="1"/>
  <c r="G42" i="1"/>
  <c r="G40" i="1"/>
  <c r="E4" i="1"/>
  <c r="E29" i="1"/>
  <c r="G30" i="1"/>
  <c r="F32" i="1" s="1"/>
  <c r="E18" i="1"/>
  <c r="G25" i="1"/>
  <c r="G23" i="1"/>
  <c r="G21" i="1"/>
  <c r="G19" i="1"/>
  <c r="E11" i="1"/>
  <c r="G14" i="1"/>
  <c r="F16" i="1" s="1"/>
  <c r="G16" i="1" s="1"/>
  <c r="G11" i="1" s="1"/>
  <c r="G12" i="1"/>
  <c r="E6" i="1"/>
  <c r="G7" i="1"/>
  <c r="F9" i="1" s="1"/>
  <c r="F706" i="1" l="1"/>
  <c r="G709" i="1"/>
  <c r="G706" i="1" s="1"/>
  <c r="F701" i="1"/>
  <c r="G704" i="1"/>
  <c r="G701" i="1" s="1"/>
  <c r="F699" i="1"/>
  <c r="G699" i="1" s="1"/>
  <c r="G658" i="1" s="1"/>
  <c r="F654" i="1"/>
  <c r="F627" i="1" s="1"/>
  <c r="F625" i="1"/>
  <c r="G625" i="1" s="1"/>
  <c r="G616" i="1" s="1"/>
  <c r="F614" i="1"/>
  <c r="F579" i="1" s="1"/>
  <c r="F574" i="1"/>
  <c r="G574" i="1" s="1"/>
  <c r="G561" i="1" s="1"/>
  <c r="F559" i="1"/>
  <c r="F542" i="1" s="1"/>
  <c r="F540" i="1"/>
  <c r="G540" i="1" s="1"/>
  <c r="G508" i="1" s="1"/>
  <c r="F506" i="1"/>
  <c r="G506" i="1" s="1"/>
  <c r="F456" i="1"/>
  <c r="G456" i="1" s="1"/>
  <c r="G417" i="1" s="1"/>
  <c r="F415" i="1"/>
  <c r="F372" i="1" s="1"/>
  <c r="F370" i="1"/>
  <c r="F355" i="1" s="1"/>
  <c r="F312" i="1"/>
  <c r="F309" i="1"/>
  <c r="G309" i="1" s="1"/>
  <c r="G268" i="1" s="1"/>
  <c r="F266" i="1"/>
  <c r="F231" i="1" s="1"/>
  <c r="F229" i="1"/>
  <c r="G229" i="1" s="1"/>
  <c r="G202" i="1" s="1"/>
  <c r="F200" i="1"/>
  <c r="G200" i="1" s="1"/>
  <c r="G169" i="1" s="1"/>
  <c r="F167" i="1"/>
  <c r="F140" i="1" s="1"/>
  <c r="F136" i="1"/>
  <c r="F87" i="1" s="1"/>
  <c r="F85" i="1"/>
  <c r="F70" i="1" s="1"/>
  <c r="F68" i="1"/>
  <c r="F63" i="1"/>
  <c r="G68" i="1"/>
  <c r="G63" i="1" s="1"/>
  <c r="F61" i="1"/>
  <c r="G61" i="1"/>
  <c r="F54" i="1"/>
  <c r="F50" i="1"/>
  <c r="G50" i="1" s="1"/>
  <c r="G36" i="1" s="1"/>
  <c r="G32" i="1"/>
  <c r="F29" i="1"/>
  <c r="F27" i="1"/>
  <c r="F18" i="1" s="1"/>
  <c r="F11" i="1"/>
  <c r="G9" i="1"/>
  <c r="F6" i="1"/>
  <c r="F658" i="1" l="1"/>
  <c r="G654" i="1"/>
  <c r="G627" i="1" s="1"/>
  <c r="F616" i="1"/>
  <c r="G614" i="1"/>
  <c r="G579" i="1" s="1"/>
  <c r="F561" i="1"/>
  <c r="G559" i="1"/>
  <c r="G542" i="1" s="1"/>
  <c r="F508" i="1"/>
  <c r="F461" i="1"/>
  <c r="G461" i="1"/>
  <c r="F417" i="1"/>
  <c r="G415" i="1"/>
  <c r="G372" i="1" s="1"/>
  <c r="G370" i="1"/>
  <c r="G355" i="1" s="1"/>
  <c r="G353" i="1"/>
  <c r="F268" i="1"/>
  <c r="G266" i="1"/>
  <c r="G231" i="1" s="1"/>
  <c r="F202" i="1"/>
  <c r="F169" i="1"/>
  <c r="G167" i="1"/>
  <c r="G140" i="1" s="1"/>
  <c r="G136" i="1"/>
  <c r="G87" i="1" s="1"/>
  <c r="G85" i="1"/>
  <c r="G70" i="1" s="1"/>
  <c r="G54" i="1"/>
  <c r="F36" i="1"/>
  <c r="F34" i="1"/>
  <c r="G34" i="1" s="1"/>
  <c r="G29" i="1"/>
  <c r="G27" i="1"/>
  <c r="G18" i="1" s="1"/>
  <c r="G6" i="1"/>
  <c r="F656" i="1" l="1"/>
  <c r="G656" i="1" s="1"/>
  <c r="G578" i="1" s="1"/>
  <c r="F576" i="1"/>
  <c r="F460" i="1" s="1"/>
  <c r="G576" i="1"/>
  <c r="G460" i="1" s="1"/>
  <c r="F458" i="1"/>
  <c r="G312" i="1"/>
  <c r="F138" i="1"/>
  <c r="F52" i="1" s="1"/>
  <c r="F4" i="1"/>
  <c r="F578" i="1" l="1"/>
  <c r="G311" i="1"/>
  <c r="F311" i="1"/>
  <c r="G138" i="1"/>
  <c r="G52" i="1" s="1"/>
  <c r="G4" i="1"/>
  <c r="F711" i="1" l="1"/>
</calcChain>
</file>

<file path=xl/sharedStrings.xml><?xml version="1.0" encoding="utf-8"?>
<sst xmlns="http://schemas.openxmlformats.org/spreadsheetml/2006/main" count="1685" uniqueCount="1022">
  <si>
    <t/>
  </si>
  <si>
    <t>Presupuesto</t>
  </si>
  <si>
    <t>Código</t>
  </si>
  <si>
    <t>Resumen</t>
  </si>
  <si>
    <t>ImpPres</t>
  </si>
  <si>
    <t>Nat</t>
  </si>
  <si>
    <t>Ud</t>
  </si>
  <si>
    <t>CanPres</t>
  </si>
  <si>
    <t>PrPres</t>
  </si>
  <si>
    <t xml:space="preserve">SG01         </t>
  </si>
  <si>
    <t>Demoliciones y trabajos previos</t>
  </si>
  <si>
    <t>Capítulo</t>
  </si>
  <si>
    <t xml:space="preserve">SG0101       </t>
  </si>
  <si>
    <t>Demolición Fachada</t>
  </si>
  <si>
    <t xml:space="preserve">01015        </t>
  </si>
  <si>
    <t>Apertura de hueco en hoja exterior de fachada, fábrica revestida</t>
  </si>
  <si>
    <t>Partida</t>
  </si>
  <si>
    <t>m²</t>
  </si>
  <si>
    <t xml:space="preserve">Apertura de hueco para posterior colocación de la carpintería, en hoja exterior de cerramiento de fachada, de fábrica revestida, formada por ladrillo cerámico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Incluso dintel. Se medirá la superficie realmente demolida a cara interior del hueco según especificaciones del Proyecto.
</t>
  </si>
  <si>
    <t>SG0101</t>
  </si>
  <si>
    <t xml:space="preserve">SG0103       </t>
  </si>
  <si>
    <t>Demolición Albañilería</t>
  </si>
  <si>
    <t xml:space="preserve">01031AA      </t>
  </si>
  <si>
    <t>Demolición de muro de hormigón armado</t>
  </si>
  <si>
    <t>m³</t>
  </si>
  <si>
    <t xml:space="preserve">Demolición de muro de hormigón armado, con medios manuales, martillo neumático y equipo de oxicorte, y carga manual sobre camión o contenedor.  Se medirá la superficie realmente demolida según especificaciones del Proyecto.
</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</si>
  <si>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</si>
  <si>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</si>
  <si>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</si>
  <si>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SG0103</t>
  </si>
  <si>
    <t xml:space="preserve">SG0104       </t>
  </si>
  <si>
    <t>Demolición Varios</t>
  </si>
  <si>
    <t xml:space="preserve">01023        </t>
  </si>
  <si>
    <t>Cierre provisional de obra</t>
  </si>
  <si>
    <t>ud</t>
  </si>
  <si>
    <t xml:space="preserve">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
</t>
  </si>
  <si>
    <t xml:space="preserve">E640         </t>
  </si>
  <si>
    <t>Limpieza y sellado de juntas de construcción</t>
  </si>
  <si>
    <t>m</t>
  </si>
  <si>
    <t xml:space="preserve">Limpieza y sellado de junta de construcción horizontal y/o vertical en estructura, con una anchura media de junta de 10 cm y una profundidad media de 150 mm, para protección pasiva contra incendios y garantizar la resistencia al fuego EI 120, según UNE-EN 1366-4, con espuma intumescente. Incluso medios de limpieza realizada con equipo mecánico antes y después de la colocación de los inyectores y del sellado de las juntas. Medida la longitud total ejecutada para asegurar la resistencia al fuego indicada en el proyecto.
</t>
  </si>
  <si>
    <t xml:space="preserve">12033        </t>
  </si>
  <si>
    <t>Sellado de penetraciones: manguito cortafuego</t>
  </si>
  <si>
    <t>u</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</si>
  <si>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</si>
  <si>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 xml:space="preserve">PC.02.1      </t>
  </si>
  <si>
    <t>Sellado de huecos forjado superior</t>
  </si>
  <si>
    <t xml:space="preserve">Aplicación de espuma ignífuga proyectada sobre malla perforada fijada al forjado para cierre de hueco de instalación de forjado. La partida incluye suministro de materiales, mano de obra y medios auxiliares.
</t>
  </si>
  <si>
    <t>SG0104</t>
  </si>
  <si>
    <t xml:space="preserve">SG0105       </t>
  </si>
  <si>
    <t>Instalaciones</t>
  </si>
  <si>
    <t xml:space="preserve">01057        </t>
  </si>
  <si>
    <t>Desmontaje de instalación de climatización y ventilación</t>
  </si>
  <si>
    <t>PA</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</si>
  <si>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</si>
  <si>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</si>
  <si>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</si>
  <si>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</si>
  <si>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</si>
  <si>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</si>
  <si>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</si>
  <si>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</si>
  <si>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</si>
  <si>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020268B      </t>
  </si>
  <si>
    <t>Acero S275 JR en placa de anclaje</t>
  </si>
  <si>
    <t xml:space="preserve">Acero S 275 JR en placa de anclaje mediante mortero 51 de retracción ligeramente expansivo tipo SIKAGROUT 213 y pernos de diámetro y longitud según medidas según proyecto con adhesivo SIKA AnchorFix 3030, con doble tuercas y arandelas acero 6.8, incluso corte elaboración y montaje, capa de imprimación antioxidante y p.p. de elementos de unión y ayudas de albañilería; construido según NCSR-02, Código Estructuraly CTE. Medido en peso nominal. Según especificaciones y detalle de proyecto.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</si>
  <si>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</si>
  <si>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</si>
  <si>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</si>
  <si>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BANDAIGNIF   </t>
  </si>
  <si>
    <t>Banda de protección ignífuga EI60</t>
  </si>
  <si>
    <t>ml</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</si>
  <si>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</si>
  <si>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05026190     </t>
  </si>
  <si>
    <t>Protección estructura mortero ignífugo R90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</si>
  <si>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</si>
  <si>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050261120    </t>
  </si>
  <si>
    <t>Protección estructura mortero ignífugo R120</t>
  </si>
  <si>
    <t xml:space="preserve">Formación de protección pasiva contra incendios de estructura, mediante proyección neumática de mortero ignífugo, reacción al fuego clase A1, según R.D. 110/2008, compuesto de cemento en combinación con perlita o vermiculita, hasta formar un espesor mínimo para conseguir una resistencia al fuego de 120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</si>
  <si>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SG02</t>
  </si>
  <si>
    <t xml:space="preserve">SG03         </t>
  </si>
  <si>
    <t>Albañileria</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</si>
  <si>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</si>
  <si>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</si>
  <si>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</si>
  <si>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</si>
  <si>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</si>
  <si>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</si>
  <si>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</si>
  <si>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</si>
  <si>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 xml:space="preserve">0331415F     </t>
  </si>
  <si>
    <t>Tabica para falso techo EI120</t>
  </si>
  <si>
    <t xml:space="preserve">Tabica realizada con placa de yeso laminado estándar (Tipo F según UNE EN 520), de 15 mm de espesor, para falsos techos desmontables o continuos, de hasta 30 cm de ancho, colocado sobre una estructura oculta de acero galvanizado, formada por perfiles T/C de 47 mm cada 40 cm y perfilería. Totalmente terminada; i/p.p. de replanteo, accesorios de fijación, nivelación y tratamiento de juntas. Conforme normas ATEDY y NTE-RTC. Medida en su longitud. Placas de yeso laminado, pasta de juntas, accesorios de fijación y perfilería con marcado CE y DdP (Declaración de prestaciones) según Reglamento Europeo (UE) 305/2011.
</t>
  </si>
  <si>
    <t>C03.3</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</si>
  <si>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</si>
  <si>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</si>
  <si>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</si>
  <si>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</si>
  <si>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</si>
  <si>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</si>
  <si>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</si>
  <si>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</si>
  <si>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</si>
  <si>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</si>
  <si>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</si>
  <si>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0321C4NA     </t>
  </si>
  <si>
    <t>Tabique sencillo (15+70+15)/400 (2N disp C) c/aislamiento</t>
  </si>
  <si>
    <t xml:space="preserve">Tabique sencillo (15+70+15)/400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</si>
  <si>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0321C6WB     </t>
  </si>
  <si>
    <t>Tabique sencillo (15+70+15)/600 (2W disp C)</t>
  </si>
  <si>
    <t xml:space="preserve">Tabique sencillo (15+70+15)/600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incluso tablero de refuerzo DM, según indicaciones de plano.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</si>
  <si>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0321C4NB     </t>
  </si>
  <si>
    <t>Tabique sencillo (15+70+15)/400 (2N disp C)</t>
  </si>
  <si>
    <t xml:space="preserve">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</si>
  <si>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03259C6N     </t>
  </si>
  <si>
    <t>Trasdosado autoportante placa yeso 15 (1N disp C) con maestras</t>
  </si>
  <si>
    <t xml:space="preserve">Trasdosado autoportante, realizado con placa de yeso laminado - |15 normal,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</si>
  <si>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</si>
  <si>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</si>
  <si>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</si>
  <si>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</si>
  <si>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</si>
  <si>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 xml:space="preserve">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</si>
  <si>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03126NW      </t>
  </si>
  <si>
    <t>Cambio de placa de N a W</t>
  </si>
  <si>
    <t xml:space="preserve">Incremento por cambio de placa N a placa hidrófuga W. Medida la superficie realmente ejecutada
</t>
  </si>
  <si>
    <t>C03.2</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</si>
  <si>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</si>
  <si>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</si>
  <si>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</si>
  <si>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</si>
  <si>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</si>
  <si>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0201810      </t>
  </si>
  <si>
    <t>Solera de hormigón armado de 10 cm de espesor</t>
  </si>
  <si>
    <t xml:space="preserve">Solera de hormigón armado de 10 cm de espesor, realizada con hormigón HA-25/B/20/IIa fabricado en central, y vertido con bomba, y malla electrosoldada ME 20x20 Ø 5-5 B 500 T 6x2,20 UNE-EN 10080 como armadura de reparto, colocada sobre separadores homologados, extendido y vibrado manual mediante regla vibrante, sin tratamiento de su superficie con juntas de retracción de 5 mm de espesor, mediante corte con disco de diamante. Incluso panel de poliestireno expandido de 3 cm de espesor, para la ejecución de juntas de dilatación. Se medirá la superficie realmente ejecutada según especificaciones de Proyecto, sin deducir la superficie ocupada por los pilares situados dentro de su perímetro.
</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</si>
  <si>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</si>
  <si>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</si>
  <si>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</si>
  <si>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020182       </t>
  </si>
  <si>
    <t>Capa de mortero de autonivelante de hasta 2 cm</t>
  </si>
  <si>
    <t xml:space="preserve">Capa de mortero de cemento autonivelante para nivelación de pavimento, de hasta 2 cm de espesor. Medida la superficie realmente ejecutada.
</t>
  </si>
  <si>
    <t xml:space="preserve">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</si>
  <si>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</si>
  <si>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</si>
  <si>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03432A5      </t>
  </si>
  <si>
    <t>Aislamiento horizontal de soleras XPS 50mm</t>
  </si>
  <si>
    <t xml:space="preserve">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</si>
  <si>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03432A4      </t>
  </si>
  <si>
    <t>Aislamiento horizontal de soleras XPS 40mm</t>
  </si>
  <si>
    <t xml:space="preserve">Aislamiento térmico horizontal de soleras en contacto con el terreno formado por panel rígido de poliestireno extruido, de superficie lisa y mecanizado lateral a media madera, de 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</si>
  <si>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03432A2      </t>
  </si>
  <si>
    <t>Aislamiento horizontal de soleras XPS 20mm</t>
  </si>
  <si>
    <t xml:space="preserve">Aislamiento térmico horizontal de soleras en contacto con el terreno formado por panel rígido de poliestireno extruido, de superficie lisa y mecanizado lateral a media madera, de 20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</si>
  <si>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</si>
  <si>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</si>
  <si>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</si>
  <si>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</si>
  <si>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</si>
  <si>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</si>
  <si>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</si>
  <si>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</si>
  <si>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</si>
  <si>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RO0005C      </t>
  </si>
  <si>
    <t>Relleno de arena compactada</t>
  </si>
  <si>
    <t xml:space="preserve">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</si>
  <si>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</si>
  <si>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</si>
  <si>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</si>
  <si>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</si>
  <si>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</si>
  <si>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</si>
  <si>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</si>
  <si>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</si>
  <si>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</si>
  <si>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</si>
  <si>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</si>
  <si>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</si>
  <si>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</si>
  <si>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</si>
  <si>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</si>
  <si>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</si>
  <si>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</si>
  <si>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2cm de espesor de solera de hormigon y relleno de porexpán</t>
  </si>
  <si>
    <t xml:space="preserve">Corte mínimo de 2cm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</si>
  <si>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03434DM      </t>
  </si>
  <si>
    <t>Tablero MDF 10mm</t>
  </si>
  <si>
    <t xml:space="preserve">Suministro y colocación de tablero de fibras de madera y resinas de densidad media (MDF), hidrófugo, sin recubrimiento, de 10 mm de espesor, se colocaran los tableros de forma contrapeada. Incluso mano de obra, pequeño material y elementos auxiliares. Se medirá la superficie realmente ejecutada según especificaciones de Proyecto.
</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</si>
  <si>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</si>
  <si>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</si>
  <si>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</si>
  <si>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</si>
  <si>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</si>
  <si>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</si>
  <si>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0186244      </t>
  </si>
  <si>
    <t>Formación de hornacina en fachada para suministro de agua</t>
  </si>
  <si>
    <t>U</t>
  </si>
  <si>
    <t xml:space="preserve">Ejecución de hornacina para alojar puentes de contador de acometida para suministro de agua sanitaria (o de agua para instalación contra incendios). La partida incluye la apertura de huecos, realización de hornacina, con recibido de hornacina normalizada según compañía o fábrica in situ según indicaciones de compañía suministradora local, enfoscado del interior, puertas normalizadas según exigencias de compañía suministradora y gestión de residuos. En la partida no están incluidos los puentes de contador. Medido según la unidad real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</si>
  <si>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</si>
  <si>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</si>
  <si>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</si>
  <si>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</si>
  <si>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</si>
  <si>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</si>
  <si>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</si>
  <si>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</si>
  <si>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</si>
  <si>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</si>
  <si>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</si>
  <si>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</si>
  <si>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9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</si>
  <si>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4SA084       </t>
  </si>
  <si>
    <t>Suelo acústico. H8+C4</t>
  </si>
  <si>
    <t xml:space="preserve">Espesor total = 12 cm
Losa flotante de hormigon armado de 8cm de espesor (no incluida en esta paratida) sobre 4 cm de COPOPREN, de 80 Kg/m3 de densidad, cubierta con un plástico hidrofugo.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12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</si>
  <si>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</si>
  <si>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</si>
  <si>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14 cm
Losa flotante de hormigon armado de 8 cm de espesor (no incluida en esta paratida) sobre 6 cm de COPOPREN,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</si>
  <si>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4SA108       </t>
  </si>
  <si>
    <t>Suelo acústico. H8+C8</t>
  </si>
  <si>
    <t xml:space="preserve">Espesor total = 16 cm 
Losa flotante de hormigon armado de 8cm de espesor (no incluida en esta partida) sobre 8 cm de COPOPREN, de 80 Kg/m3 de densidad, cubierta con un plastico hidrofugo.
Las planchas de copoprén irán contrapeadas, evitando huecos entre planchas.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16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</si>
  <si>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4SA10AB1     </t>
  </si>
  <si>
    <t>Suelo acustico alto rendimiento</t>
  </si>
  <si>
    <t xml:space="preserve">Espesor total = 18 cm + 4 cm SBR
Se construirá una losa flotante de hormigón armado de 8 cm de espesor (no incluida en esta paratida) sobre 4 cm de COPOPRÉN, de 80 Kg/m3 de densidad cubierto con un plástico hidrófugo. El copoprén a su vez, estará colocado sobre 2 tableros de DM de 10 mm contrapeados colocados sobre tacos azules de Viscoren (6,25 uds/m²),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</si>
  <si>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0P110L10A    </t>
  </si>
  <si>
    <t>Trasdosado Acústico P1.10.L10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</si>
  <si>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</si>
  <si>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0P230L15A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</si>
  <si>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</si>
  <si>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</si>
  <si>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</si>
  <si>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</si>
  <si>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40-60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</si>
  <si>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0T215L20VM   </t>
  </si>
  <si>
    <t>Techo acústico T2.20.L20 (2x15+20LM) VISCOREM + MUELLE</t>
  </si>
  <si>
    <t xml:space="preserve">Espesor total = 23cm
El aislamiento del techo consistira en un cerramiento con dos placas de yeso laminado de 15mm dejando una camara de 20 cm que se rellenara con 20 cm de lana mineral de 60 Kg/m3 de densidad, incluso  amortiguadores tipo VISCOREM + MUELLE de Termoelástica  en cada varilla que descuelga, según detalle y especificaciones de estudio acústico.
Todo el sistema se construira empleando buenas practicas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Aunque la solución es común a todo el local, se realizará una compartimentacion de techos segun areas funcionales evitar la transmisión de ruido entre zonas.
Detalle según estudio acústico.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</si>
  <si>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</si>
  <si>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</si>
  <si>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</si>
  <si>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</si>
  <si>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</si>
  <si>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</si>
  <si>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0SILSNA101595</t>
  </si>
  <si>
    <t>Silencioso 1500x900x500</t>
  </si>
  <si>
    <t xml:space="preserve">Suministro y colocación de silenciador acústico de celdillas SNA-10 1 (1500X900X500mm), de características según estudio acústico:
Bafles de 15 cm con 10 cm de paso de aire entre bafles.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Certificado acústico: APPLUS Expte. nº 12/4410 - Pérdida
de inserción de silenciadores según UNE-EN ISO 11691:2010
Medidas las unidades realmente ejecutadas.
</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</si>
  <si>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</si>
  <si>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</si>
  <si>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</si>
  <si>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</si>
  <si>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</si>
  <si>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</si>
  <si>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</si>
  <si>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</si>
  <si>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</si>
  <si>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</si>
  <si>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</si>
  <si>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</si>
  <si>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</si>
  <si>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</si>
  <si>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</si>
  <si>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</si>
  <si>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</si>
  <si>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</si>
  <si>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</si>
  <si>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</si>
  <si>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</si>
  <si>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</si>
  <si>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</si>
  <si>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</si>
  <si>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</si>
  <si>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</si>
  <si>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</si>
  <si>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</si>
  <si>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</si>
  <si>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</si>
  <si>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</si>
  <si>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</si>
  <si>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07721M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</si>
  <si>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</si>
  <si>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</si>
  <si>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07740FS      </t>
  </si>
  <si>
    <t>Revestimiento mural GERFLOR Manhattan 7740 Fabrik Silk</t>
  </si>
  <si>
    <t xml:space="preserve">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</si>
  <si>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</si>
  <si>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</si>
  <si>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</si>
  <si>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</si>
  <si>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</si>
  <si>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</si>
  <si>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</si>
  <si>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</si>
  <si>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</si>
  <si>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</si>
  <si>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</si>
  <si>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</si>
  <si>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06021        </t>
  </si>
  <si>
    <t>Solado de baldosa exterior de acera</t>
  </si>
  <si>
    <t xml:space="preserve">Solado de baldosas de acera para uso exterior similar al acero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</si>
  <si>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</si>
  <si>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</si>
  <si>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</si>
  <si>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</si>
  <si>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</si>
  <si>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</si>
  <si>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</si>
  <si>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</si>
  <si>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</si>
  <si>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</si>
  <si>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</si>
  <si>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</si>
  <si>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06027A       </t>
  </si>
  <si>
    <t>Pavimento de parquet laminado GERFLOR Bostonian Oak Beige</t>
  </si>
  <si>
    <t xml:space="preserve">Pavimento vinílico de la marca GERFLOR modelo CREATION 30 CLIC SYSTEM heterogéneo de 4,5 mm. de espesor, Ref. 0853 Bostonian Oak Beige,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</si>
  <si>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</si>
  <si>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</si>
  <si>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 xml:space="preserve">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
</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</si>
  <si>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</si>
  <si>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</si>
  <si>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</si>
  <si>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</si>
  <si>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</si>
  <si>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</si>
  <si>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</si>
  <si>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</si>
  <si>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</si>
  <si>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</si>
  <si>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</si>
  <si>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</si>
  <si>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</si>
  <si>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</si>
  <si>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</si>
  <si>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</si>
  <si>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20 mm</t>
  </si>
  <si>
    <t xml:space="preserve">Banda de panel rígido de poliestireno expandido de 20 mm de espesor. Incluso colocación evitando contacto de mortero autonivelante y trasdosado acústico. Se medirá la longitud realmente ejecutada según especificaciones de Proyecto.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</si>
  <si>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</si>
  <si>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</si>
  <si>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</si>
  <si>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</si>
  <si>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</si>
  <si>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</si>
  <si>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</si>
  <si>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</si>
  <si>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</si>
  <si>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</si>
  <si>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</si>
  <si>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</si>
  <si>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</si>
  <si>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</si>
  <si>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</si>
  <si>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</si>
  <si>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105cm</t>
  </si>
  <si>
    <t xml:space="preserve">Puerta interior corredera ciega, de una hoja de 210x105x3,5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</si>
  <si>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</si>
  <si>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</si>
  <si>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</si>
  <si>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07075-160AB  </t>
  </si>
  <si>
    <t>Puerta tablero MDF prelacada, 2 hojas abatible 82cm (paso 160cm)</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</si>
  <si>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Se medirá el número de unidades realmente ejecutadas según especificaciones de Proyecto.
</t>
  </si>
  <si>
    <t xml:space="preserve">07078-160B   </t>
  </si>
  <si>
    <t>Puerta cortafuegos EI 60-c5, 2 hojas de 160cm de paso</t>
  </si>
  <si>
    <t xml:space="preserve">Puerta cortafuegos pivotante homologada, EI2 60-C5, según UNE-EN 1634-1, de dos hoja de 83 mm de espesor y 825x2050mm cada una, y altura de paso, acabado lacado en color según proyecto,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</si>
  <si>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07017-160B   </t>
  </si>
  <si>
    <t>Puerta acero, lacada, 2 hojas 160cm de paso</t>
  </si>
  <si>
    <t xml:space="preserve">Puerta cde acero galvanizado homologada,  de dos hojas, 1600x2100 mm de luz y altura de paso, acabado lacado en color según proyecto, ambas hojas provistas de cierrapuertas para uso moderado, barra antipánico, tapa ciega para la cara exterio.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</si>
  <si>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</si>
  <si>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</si>
  <si>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</si>
  <si>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</si>
  <si>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</si>
  <si>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</si>
  <si>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</si>
  <si>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</si>
  <si>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</si>
  <si>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</si>
  <si>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</si>
  <si>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</si>
  <si>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</si>
  <si>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</si>
  <si>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</si>
  <si>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</si>
  <si>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</si>
  <si>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</si>
  <si>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</si>
  <si>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</si>
  <si>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</si>
  <si>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</si>
  <si>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</si>
  <si>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</si>
  <si>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SG07</t>
  </si>
  <si>
    <t xml:space="preserve">SG08         </t>
  </si>
  <si>
    <t>Instalación de saneamiento</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</si>
  <si>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</si>
  <si>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</si>
  <si>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</si>
  <si>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</si>
  <si>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</si>
  <si>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</si>
  <si>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DEH023       </t>
  </si>
  <si>
    <t xml:space="preserve">Calo en forjado existente D 115 mm	</t>
  </si>
  <si>
    <t xml:space="preserve">Calo en forjado existente de 115 mm de diámetro. Incluso, mano de obra y elementos auxiliares. Se medirá el número de unidades realmente ejecutadas según especificaciones de Proyecto. 
</t>
  </si>
  <si>
    <t xml:space="preserve">DEH024       </t>
  </si>
  <si>
    <t>Calo en forjado existente D 95 mm</t>
  </si>
  <si>
    <t xml:space="preserve">Calo en forjado existente de 95 mm de diámetro. Incluso, mano de obra y elementos auxiliares. Se medirá el número de unidades realmente ejecutadas según especificaciones de Proyecto. 
</t>
  </si>
  <si>
    <t xml:space="preserve">DEH025       </t>
  </si>
  <si>
    <t>Calo en forjado existente D 55 mm</t>
  </si>
  <si>
    <t xml:space="preserve">Calo en forjado existente de 55 mm de diámetro. Incluso, mano de obra y elementos auxiliares. Se medirá el número de unidades realmente ejecutadas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</si>
  <si>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</si>
  <si>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</si>
  <si>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</si>
  <si>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080392       </t>
  </si>
  <si>
    <t>Colector suspendido de PVC, serie B de 32 mm</t>
  </si>
  <si>
    <t xml:space="preserve">Colector suspendido de PVC,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</si>
  <si>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</si>
  <si>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</si>
  <si>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</si>
  <si>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08CS90       </t>
  </si>
  <si>
    <t>Colector suspendido de PVC, serie B de 90 mm</t>
  </si>
  <si>
    <t xml:space="preserve">Colector suspendido de PVC, serie B de 90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</si>
  <si>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</si>
  <si>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</si>
  <si>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</si>
  <si>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08CS125      </t>
  </si>
  <si>
    <t>Colector suspendido de PVC, serie B de 125 mm</t>
  </si>
  <si>
    <t xml:space="preserve">Colector suspendido de PVC, serie B de 125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</si>
  <si>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</si>
  <si>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</si>
  <si>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</si>
  <si>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</si>
  <si>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</si>
  <si>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</si>
  <si>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</si>
  <si>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</si>
  <si>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 xml:space="preserve">Colector suspendido de PVC, serie B de 50 mm de diámetro, unión pegada con adhesivo. Se medirá, en proyección horizontal, la longitud realmente ejecutada según especificaciones de Proyecto.
</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</si>
  <si>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</si>
  <si>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</si>
  <si>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</si>
  <si>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</si>
  <si>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</si>
  <si>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</si>
  <si>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</si>
  <si>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</si>
  <si>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</si>
  <si>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</si>
  <si>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</si>
  <si>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</si>
  <si>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</si>
  <si>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</si>
  <si>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</si>
  <si>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</si>
  <si>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</si>
  <si>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</si>
  <si>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</si>
  <si>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</si>
  <si>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</si>
  <si>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</si>
  <si>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</si>
  <si>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</si>
  <si>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</si>
  <si>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</si>
  <si>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</si>
  <si>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</si>
  <si>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</si>
  <si>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</si>
  <si>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</si>
  <si>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</si>
  <si>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</si>
  <si>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</si>
  <si>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</si>
  <si>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</si>
  <si>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</si>
  <si>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</si>
  <si>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09071B       </t>
  </si>
  <si>
    <t>Descalcificador AQUALAI modelo K750VUF (5.000L/h)</t>
  </si>
  <si>
    <t xml:space="preserve">Descalcificador AQUALAI modelo K750VUF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
</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</si>
  <si>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</si>
  <si>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</si>
  <si>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</si>
  <si>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</si>
  <si>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</si>
  <si>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</si>
  <si>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</si>
  <si>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</si>
  <si>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</si>
  <si>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</si>
  <si>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</si>
  <si>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</si>
  <si>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</si>
  <si>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</si>
  <si>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</si>
  <si>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</si>
  <si>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</si>
  <si>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</si>
  <si>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</si>
  <si>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</si>
  <si>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</si>
  <si>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</si>
  <si>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</si>
  <si>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</si>
  <si>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</si>
  <si>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</si>
  <si>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</si>
  <si>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</si>
  <si>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</si>
  <si>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</si>
  <si>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</si>
  <si>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</si>
  <si>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</si>
  <si>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</si>
  <si>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</si>
  <si>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</si>
  <si>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</si>
  <si>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</si>
  <si>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</si>
  <si>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</si>
  <si>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</si>
  <si>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</si>
  <si>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</si>
  <si>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</si>
  <si>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</si>
  <si>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</si>
  <si>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</si>
  <si>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</si>
  <si>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</si>
  <si>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</si>
  <si>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</si>
  <si>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</si>
  <si>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</si>
  <si>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</si>
  <si>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</si>
  <si>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</si>
  <si>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</si>
  <si>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</si>
  <si>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</si>
  <si>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</si>
  <si>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</si>
  <si>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</si>
  <si>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</si>
  <si>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</si>
  <si>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</si>
  <si>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 xml:space="preserve">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</si>
  <si>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</si>
  <si>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</si>
  <si>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</si>
  <si>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</si>
  <si>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</si>
  <si>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</si>
  <si>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</si>
  <si>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</si>
  <si>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</si>
  <si>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</si>
  <si>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</si>
  <si>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</si>
  <si>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</si>
  <si>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</si>
  <si>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</si>
  <si>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</si>
  <si>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</si>
  <si>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</si>
  <si>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</si>
  <si>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</si>
  <si>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</si>
  <si>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</si>
  <si>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</si>
  <si>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</si>
  <si>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</si>
  <si>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</si>
  <si>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</si>
  <si>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</si>
  <si>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</si>
  <si>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</si>
  <si>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</si>
  <si>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</si>
  <si>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</si>
  <si>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090488       </t>
  </si>
  <si>
    <t>Válvula de dureza residual</t>
  </si>
  <si>
    <t xml:space="preserve">Válvula de regulación de dureza residual (Bypass). Se medirá el número de unidades realmente ejecutadas según especificaciones de Proyecto.
</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</si>
  <si>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</si>
  <si>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</si>
  <si>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</si>
  <si>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</si>
  <si>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</si>
  <si>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</si>
  <si>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09061C       </t>
  </si>
  <si>
    <t>Válvula mezcladora termostática de 3 vías ULTRAMIX TX93E, de 1"</t>
  </si>
  <si>
    <t xml:space="preserve">Válvula termostática ULTRAMIX TX93E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</si>
  <si>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</si>
  <si>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</si>
  <si>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</si>
  <si>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</si>
  <si>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</si>
  <si>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</si>
  <si>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</si>
  <si>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</si>
  <si>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</si>
  <si>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</si>
  <si>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</si>
  <si>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</si>
  <si>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</si>
  <si>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</si>
  <si>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</si>
  <si>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</si>
  <si>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</si>
  <si>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</si>
  <si>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</si>
  <si>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</si>
  <si>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</si>
  <si>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</si>
  <si>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</si>
  <si>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</si>
  <si>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</si>
  <si>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</si>
  <si>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</si>
  <si>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</si>
  <si>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</si>
  <si>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</si>
  <si>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</si>
  <si>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</si>
  <si>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</si>
  <si>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</si>
  <si>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</si>
  <si>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</si>
  <si>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09427        </t>
  </si>
  <si>
    <t>Conjunto ducha con rociador antivandálico " Presto 65"</t>
  </si>
  <si>
    <t xml:space="preserve">Columna de grifo temporizado de un agua con instalación mural con cuerpo y rociador antivandalico de latón cromado, conjunto 65(c) con rociador antivandálico, Ref. 65040 "PRESTO IBÉRICA". Se medirá el número de unidades realmente ejecutadas según especificaciones de Proyecto. Incluso elementos de conexión. 
</t>
  </si>
  <si>
    <t xml:space="preserve">0112369      </t>
  </si>
  <si>
    <t>Pieza Presto racor DL400</t>
  </si>
  <si>
    <t xml:space="preserve">Suministro y colocación de racor DL400 para conexionado de ducha. Medida la unidad totalmente colocada.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</si>
  <si>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</si>
  <si>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</si>
  <si>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</si>
  <si>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</si>
  <si>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</si>
  <si>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</si>
  <si>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</si>
  <si>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</si>
  <si>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</si>
  <si>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</si>
  <si>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</si>
  <si>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</si>
  <si>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</si>
  <si>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</si>
  <si>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</si>
  <si>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</si>
  <si>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</si>
  <si>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</si>
  <si>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</si>
  <si>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</si>
  <si>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</si>
  <si>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</si>
  <si>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</si>
  <si>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</si>
  <si>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</si>
  <si>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</si>
  <si>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</si>
  <si>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</si>
  <si>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</si>
  <si>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</si>
  <si>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</si>
  <si>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</si>
  <si>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</si>
  <si>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</si>
  <si>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</si>
  <si>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</si>
  <si>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</si>
  <si>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</si>
  <si>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 xml:space="preserve">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</si>
  <si>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</si>
  <si>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</si>
  <si>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</si>
  <si>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</si>
  <si>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</si>
  <si>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</si>
  <si>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</si>
  <si>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</si>
  <si>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</si>
  <si>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</si>
  <si>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</si>
  <si>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</si>
  <si>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</si>
  <si>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</si>
  <si>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</si>
  <si>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</si>
  <si>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</si>
  <si>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</si>
  <si>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</si>
  <si>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</si>
  <si>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</si>
  <si>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</si>
  <si>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</si>
  <si>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</si>
  <si>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</si>
  <si>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</si>
  <si>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</si>
  <si>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10118C       </t>
  </si>
  <si>
    <t>Cable multipolar RZ1-K 0,6/1 kV, 4x6 mm2, Cu</t>
  </si>
  <si>
    <t xml:space="preserve">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
</t>
  </si>
  <si>
    <t xml:space="preserve">10112A       </t>
  </si>
  <si>
    <t>Cable multipolar RZ1-K 0,6/1 kV, 4x6 mm2, Cu AFUMES (AS+)</t>
  </si>
  <si>
    <t xml:space="preserve">Cable multipolar RZ1-K (libre de halógeno), siendo su tensión asignada de 0,6/1 kV, reacción al fuego clase Eca, con conductor de cobre clase 5 (-K) de 4x6+TTx6mm² de sección tipo AFUMEX (AS+), con aislamiento de polietileno reticulado (R) y cubierta de PVC (V), incluso elementos auxiliares, cajas de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</si>
  <si>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</si>
  <si>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</si>
  <si>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</si>
  <si>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</si>
  <si>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</si>
  <si>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</si>
  <si>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</si>
  <si>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</si>
  <si>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</si>
  <si>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</si>
  <si>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</si>
  <si>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</si>
  <si>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</si>
  <si>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</si>
  <si>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</si>
  <si>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1046A642AA   </t>
  </si>
  <si>
    <t>KIT Caja de 6 módulos en paramento (4xTC16A+2xRJ45)</t>
  </si>
  <si>
    <t xml:space="preserve">Kit caja estanca de seis módulos cableado interior totalmente instalada para colocar en parametno,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</si>
  <si>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</si>
  <si>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suelo (4xTC16A+2xRJ45)</t>
  </si>
  <si>
    <t xml:space="preserve">Kit caja estanca de seis módulos cableado interior totalmente instalada para colocar en suelo,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</si>
  <si>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</si>
  <si>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</si>
  <si>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</si>
  <si>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</si>
  <si>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</si>
  <si>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</si>
  <si>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</si>
  <si>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</si>
  <si>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</si>
  <si>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</si>
  <si>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</si>
  <si>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</si>
  <si>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</si>
  <si>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</si>
  <si>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</si>
  <si>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</si>
  <si>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</si>
  <si>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</si>
  <si>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</si>
  <si>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</si>
  <si>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</si>
  <si>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</si>
  <si>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</si>
  <si>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</si>
  <si>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</si>
  <si>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</si>
  <si>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</si>
  <si>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</si>
  <si>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</si>
  <si>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</si>
  <si>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</si>
  <si>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</si>
  <si>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</si>
  <si>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</si>
  <si>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</si>
  <si>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</si>
  <si>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</si>
  <si>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</si>
  <si>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</si>
  <si>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</si>
  <si>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</si>
  <si>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</si>
  <si>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</si>
  <si>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</si>
  <si>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</si>
  <si>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</si>
  <si>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</si>
  <si>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</si>
  <si>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</si>
  <si>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</si>
  <si>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</si>
  <si>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</si>
  <si>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10205P       </t>
  </si>
  <si>
    <t>Alumbrado emergencia permanente 60 lúmenes</t>
  </si>
  <si>
    <t xml:space="preserve">Suministro e instalación en superficie en zonas comunes de luminaria de emergencia AERLUX DL-60, permanente,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</si>
  <si>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10206P       </t>
  </si>
  <si>
    <t>Alumbrado emergencia permanente 110 lúmenes</t>
  </si>
  <si>
    <t xml:space="preserve">Suministro e instalación en superficie en zonas comunes de luminaria de emergencia AERLUX DL-110, permanente,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</si>
  <si>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</si>
  <si>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</si>
  <si>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</si>
  <si>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</si>
  <si>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</si>
  <si>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</si>
  <si>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</si>
  <si>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</si>
  <si>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</si>
  <si>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</si>
  <si>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</si>
  <si>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</si>
  <si>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</si>
  <si>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</si>
  <si>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</si>
  <si>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</si>
  <si>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</si>
  <si>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</si>
  <si>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</si>
  <si>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</si>
  <si>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</si>
  <si>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</si>
  <si>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</si>
  <si>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</si>
  <si>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</si>
  <si>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</si>
  <si>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</si>
  <si>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</si>
  <si>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</si>
  <si>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</si>
  <si>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</si>
  <si>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</si>
  <si>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 xml:space="preserve">Recibido de torniquetes y portillos de control de acceso, suministrados en obra por terceros. Incluso replanteo, colocación, anclaje a suelo y elementos de fijación necesarios. Se medirá la unidad ejecutada.
</t>
  </si>
  <si>
    <t xml:space="preserve">182550       </t>
  </si>
  <si>
    <t>Colocación de Antena WiFi</t>
  </si>
  <si>
    <t xml:space="preserve">Instalación de antena WiFi, suministrada por la Propiedad. Incluye todas las operaciones necesarias para el montaje correcto y seguro de la antena en la ubicación especificada, asegurando su funcionalidad óptima para la recepción y emisión de señales inalámbricas.
</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</si>
  <si>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</si>
  <si>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</si>
  <si>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</si>
  <si>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</si>
  <si>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</si>
  <si>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</si>
  <si>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</si>
  <si>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</si>
  <si>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</si>
  <si>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</si>
  <si>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</si>
  <si>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</si>
  <si>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</si>
  <si>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</si>
  <si>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</si>
  <si>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</si>
  <si>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</si>
  <si>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</si>
  <si>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</si>
  <si>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</si>
  <si>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</si>
  <si>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</si>
  <si>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</si>
  <si>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</si>
  <si>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</si>
  <si>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</si>
  <si>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</si>
  <si>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</si>
  <si>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</si>
  <si>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</si>
  <si>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SODEC250H    </t>
  </si>
  <si>
    <t>Ventilador centrífugo SODECA SV-250/H</t>
  </si>
  <si>
    <t xml:space="preserve">Suministro y colocación de ventilador centrífugo para conductos SODECA SV-250/H, de caudal máximo disponible 2500m3/h,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
</t>
  </si>
  <si>
    <t xml:space="preserve">1118020      </t>
  </si>
  <si>
    <t>Ventilador helicocentrígugo "S&amp;P TD-800/200  SILENT 3V"</t>
  </si>
  <si>
    <t xml:space="preserve">Ventilador helicocentrífugos de bajo perfil S&amp;p TD-800/200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</si>
  <si>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</si>
  <si>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</si>
  <si>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 xml:space="preserve">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</si>
  <si>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</si>
  <si>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</si>
  <si>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</si>
  <si>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0RASC6HNPE   </t>
  </si>
  <si>
    <t>Unidad exterior centrífuga VRF HITACHI RASC-6HNPE</t>
  </si>
  <si>
    <t xml:space="preserve">Unidad exterior CENTRÍFUGA, gama VRF CENTRÍFUGO, modelo RASC-6HNPE. Compresor scroll DC Inverter. Compatible con cualquiera de los distintos tipos de unidades interiores System Free. Posibilidad de instalar hasta 5 unidades interiores. Potencia frigorífica a máxima frecuencia del compresor de 16 kW en condiciones 35ºC (DB) exterior y 19ºC(WB) interior y potencia en calefacción a máxima frecuencia del compresor de 18,1 kW en condiciones 10ºC (WB) exterior y 20ºC (DB) interior. Potencia nominal en refrigeración de 14 kW y en calefacción de 15,5 kW. Potencia nominal consumida en refrigeración de 5090 W y en calefacción de 5740 W. Recirculación de gas caliente para mejorar el funcionamiento de calefacción y disminuir los desescarche. Alimentación 400V-50Hz. SEER de 5,22 y SCOP de 3,66. Equipo certificado por EUROVENT. Potencia sonora de 72 dB(A) o inferior. Presión sonora de 53 dB(A) y 49 dB(A) en modo nocturno. Caudal de aire de 3.600 m3/h. Presión estática (Nominal-Máxima) de 100/100 Pa. Refrigerante R410A. Diámetro de tuberías  (Líq.-Gas) 3/8-5/8 pulgadas. Dimensiones de 1415x1015x575 mm (AnchoxFondoxAlto) y peso de 192 Kg.
Marca/modelo: HITACHI/RASC-6HNPE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t>
  </si>
  <si>
    <t xml:space="preserve">0RCI20FSR    </t>
  </si>
  <si>
    <t>Unidad interior tipo Casette VRF HITACHI RCI-2.0FSR1</t>
  </si>
  <si>
    <t xml:space="preserve">Unidad interior tipo CASSETTE 4 VÍAS 800x800 RCI, gama SYSTEM FREE, modelo RCI-2.0FSR1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HITACHI/RCI-2.0FSR1
Medida la unidad totalmente ejecutada, incluso conexionado, elementos auxiliares y accesorios según manual de montaje, incluso amortiguadores con Sylomer de AMC mecanocaucho, según los modelos y cargas indicadas en tabla de estudio acústico.
</t>
  </si>
  <si>
    <t xml:space="preserve">0RCI25FSR    </t>
  </si>
  <si>
    <t>Unidad interior tipo Casette VRF HITACHI RCI-2.5FSR1</t>
  </si>
  <si>
    <t xml:space="preserve">Unidad interior tipo CASSETTE 4 VÍAS 800x800 RCI, gama SYSTEM FREE, modelo RCI-2.5FSR1 (cuerpo solo, sin panel). Válvula de expansión electrónica PID. Posibilidad de reducir potencia mendiante la utilización de DIP Switch. Potencia nominal frigorífica para UTOPIA 5,6 kW y calorífica 6,3 kW. Potencia nominal frigorífica para SET FREE 7,1 kW y calorífica 8,5 kW. Nivel de presión sonora 42 dB(A) o inferior, potencia sonora 56 dB(A) o inferior y caudal de aire de 840-1620 m3/h. Alimentación de 230V-50Hz. Diámetro de tuberías  (Líq.-Gas) 3/8-5/8 pulgadas. Dimensiones de 840x840x248 mm (AnchoxFondoxlto) y peso de 22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HITACHI/RCI-2.5FSR1
Medida la unidad totalmente ejecutada, incluso conexionado, elementos auxiliares y accesorios según manual de montaje, incluso amortiguadores con Sylomer de AMC mecanocaucho, según los modelos y cargas indicadas en tabla de estudio acústico.
</t>
  </si>
  <si>
    <t xml:space="preserve">0RPK08FSRM   </t>
  </si>
  <si>
    <t>Unidad interior tipo consola VRF HITACHI RPK-0.8FSRM</t>
  </si>
  <si>
    <t xml:space="preserve">Unidad interior tipo MURAL, gama SYSTEM FREE, modelo RPK-0.8FSRM, con 4 velocidades de flujo de aire y válvula de expansión incorporada. Válvula de expansión electrónica PID. Posibilidad de reducir potencia mendiante la utilización de DIP Switch. Potencia nominal frigorífica para UTOPIA 2 kW y calorífica 2,2 kW. Potencia nominal frigorífica para SET FREE 2,2 kW y calorífica 2,5 kW. Nivel de presión sonora 39 dB(A) o inferior, potencia sonora 53 dB(A) o inferior y caudal de aire es de 390-600 m3/h. Alimentación de 230V-50Hz. Diámetro de tuberías (Líq.-Gas) 1/4-1/2 pulgadas. Dimensiones de 790x230x300 mm (AnchoxFondoxAlto) y peso de 10 Kg.
Marca/modelo: HITACHI/RPK-0.8FSRM
Medida la unidad totalmente ejecutada, incluso conexionado, elementos auxiliares y accesorios según manual de montaje, incluso amortiguadores con Sylomer de AMC mecanocaucho, según los modelos y cargas indicadas en tabla de estudio acústico.
</t>
  </si>
  <si>
    <t xml:space="preserve">0PN23NA2     </t>
  </si>
  <si>
    <t>Unidad de panel HITACHI P-N23NA2</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</si>
  <si>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</si>
  <si>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0PCARFG2     </t>
  </si>
  <si>
    <t>Mando por cable multifunción HITACHI PC-ARFG2-E</t>
  </si>
  <si>
    <t xml:space="preserve">Mando por cable multifunción Advanced Color NFC en color blanco, modelo PC-ARFG2-E con tecnología NFC y pantalla a color, programación semanal (5 programaciones diarias de horario y temperatura), configuración y ajuste de los parámetros de funcionamiento. Función FrostWash compatible con la gama de VRF air365 Max (Pro) y las unidades interiores (RCI(M)-FSR(1)(E), RCD-FSR, RPC-FSR y RPI(L/H)-FSR(1)E). Compatible con aplicación de diagnóstico airCloud Tap.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(22). Pantalla LCD. User friendly. Compatible con gama de unidades interiores System Free.
Marca/modelo: HITACHI/PC-ARFG2-E
</t>
  </si>
  <si>
    <t xml:space="preserve">CSNET-LITE   </t>
  </si>
  <si>
    <t>Controlado centralizado CSNET LITE HITACHI</t>
  </si>
  <si>
    <t xml:space="preserve">Controlador centralizado independiente modelo CSNET Lite , capaz de controlar 64 unidades interiores a través de una interface web. Este dispositivo también puede utilizarse como interfaz HLINK por los dispositivos “CSNET Manager 2”.
Marca / Modelo : HITACHI / CSNET Lite
</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</si>
  <si>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</si>
  <si>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</si>
  <si>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</si>
  <si>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</si>
  <si>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</si>
  <si>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</si>
  <si>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</si>
  <si>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</si>
  <si>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</si>
  <si>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</si>
  <si>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</si>
  <si>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</si>
  <si>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</si>
  <si>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</si>
  <si>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</si>
  <si>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</si>
  <si>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</si>
  <si>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</si>
  <si>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</si>
  <si>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</si>
  <si>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</si>
  <si>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</si>
  <si>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</si>
  <si>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</si>
  <si>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11153A1      </t>
  </si>
  <si>
    <t>Línea frigorífica doble cobre 5/8" (15,87mm) + 1/4" (6,32mm)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</si>
  <si>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</si>
  <si>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</si>
  <si>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</si>
  <si>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</si>
  <si>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C11.2</t>
  </si>
  <si>
    <t xml:space="preserve">C11.3        </t>
  </si>
  <si>
    <t>Difusión</t>
  </si>
  <si>
    <t xml:space="preserve">1125650X10B  </t>
  </si>
  <si>
    <t>Rejilla retorno 500x100mm de Madel</t>
  </si>
  <si>
    <t xml:space="preserve">Rejilla de retornode aluminio extruido, anodizado color negro mate, con lamas fijas, de 500x100mm,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</si>
  <si>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</si>
  <si>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</si>
  <si>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</si>
  <si>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1125680X10B  </t>
  </si>
  <si>
    <t>Rejilla retorno 800x100mm de Madel</t>
  </si>
  <si>
    <t xml:space="preserve">Rejilla de retornode aluminio extruido, anodizado color negro mate, con lamas fijas,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</si>
  <si>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11255425X125B</t>
  </si>
  <si>
    <t>Rejilla impulsión 425x125mm de Madel</t>
  </si>
  <si>
    <t xml:space="preserve">Rejilla de impulsión, de aluminio extruido, anodizado color negro mate, con lamas horizontales regulables individualmente, de 425x125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</si>
  <si>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1125510X10B  </t>
  </si>
  <si>
    <t>Rejilla impulsión 100x100mm de Madel</t>
  </si>
  <si>
    <t xml:space="preserve">Rejilla de impulsión, de aluminio extruido, anodizado color negro mate, con lamas horizontales regulables individualmente, de 100x100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</si>
  <si>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11255525X125B</t>
  </si>
  <si>
    <t>Rejilla impulsión 525x125mm de Madel</t>
  </si>
  <si>
    <t xml:space="preserve">Rejilla de impulsión, de aluminio extruido, anodizado color negro mate, con lamas horizontales regulables individualmente, de 525x125mm,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</si>
  <si>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</si>
  <si>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</si>
  <si>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</si>
  <si>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1125580X10B  </t>
  </si>
  <si>
    <t>Rejilla impulsión 800x100mm de Madel</t>
  </si>
  <si>
    <t xml:space="preserve">Rejilla de impulsión, de aluminio extruido, anodizado color negro mate, con lamas horizontales regulables individualmente,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</si>
  <si>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</si>
  <si>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</si>
  <si>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</si>
  <si>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</si>
  <si>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</si>
  <si>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</si>
  <si>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</si>
  <si>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</si>
  <si>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</si>
  <si>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</si>
  <si>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</si>
  <si>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</si>
  <si>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
</t>
  </si>
  <si>
    <t xml:space="preserve">IVG05030     </t>
  </si>
  <si>
    <t>Compuerta cortafuegos para conducto de ventilación 50x30cm</t>
  </si>
  <si>
    <t xml:space="preserve">Compuerta cortafuegos rectangular para conducto de 50x30cm, basculante, con disparo automático para el cierre de secciones de incendio por fusible térmico tarado a 72ºC, resistencia al fuego EI 120 según UNE-EN 1366-2, de dimensiones según plano, de chapa de acero galvanizado, conexión a conducto rectangular, para el cierre automático de secciones de incendio en instalaciones de ventilación. Incluso accesorios de montaje y elementos de fijación.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</si>
  <si>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</si>
  <si>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</si>
  <si>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</si>
  <si>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</si>
  <si>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</si>
  <si>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</si>
  <si>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</si>
  <si>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</si>
  <si>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</si>
  <si>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</si>
  <si>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</si>
  <si>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</si>
  <si>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</si>
  <si>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12035        </t>
  </si>
  <si>
    <t>Conexión de central de PCI con central de alarma de seguridad</t>
  </si>
  <si>
    <t xml:space="preserve">Conexión de central de PCI con central de alarma de seguridad. Medida la unidad realmente ejecutada.
</t>
  </si>
  <si>
    <t xml:space="preserve">12003B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</si>
  <si>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</si>
  <si>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</si>
  <si>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12004B       </t>
  </si>
  <si>
    <t>Pulsador de alarma, con tapa</t>
  </si>
  <si>
    <t xml:space="preserve">Pulsador de alarma convencional de rearme manual, de ABS color rojo, protección IP41, con led indicador de alarma color rojo y llave de rearme, con tapa de metacrilato.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</si>
  <si>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12005B       </t>
  </si>
  <si>
    <t>Sirena interior</t>
  </si>
  <si>
    <t xml:space="preserve">Suministro e instalación en paramento interior de sirena electrónica, de color rojo, con señal acústica y visual, alimentación a 24 Vcc, potencia sonora de 100 dB a 1 m y consumo de 14 mA.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</si>
  <si>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</si>
  <si>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</si>
  <si>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</si>
  <si>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12031B       </t>
  </si>
  <si>
    <t>KIT Depósitos para reserva agua PCI de 12000L</t>
  </si>
  <si>
    <t xml:space="preserve">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
</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</si>
  <si>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</si>
  <si>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</si>
  <si>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</si>
  <si>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</si>
  <si>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</si>
  <si>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</si>
  <si>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</si>
  <si>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</si>
  <si>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</si>
  <si>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</si>
  <si>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</si>
  <si>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</si>
  <si>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</si>
  <si>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</si>
  <si>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</si>
  <si>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</si>
  <si>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</si>
  <si>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</si>
  <si>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</si>
  <si>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</si>
  <si>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</si>
  <si>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12038        </t>
  </si>
  <si>
    <t>Red de distribución de agua de 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</si>
  <si>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
</t>
  </si>
  <si>
    <t xml:space="preserve">12037        </t>
  </si>
  <si>
    <t xml:space="preserve">Red de distribución de agua de 1 1/2" PP-RCT	</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</si>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</sst>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0" fontId="4" fillId="0" borderId="0" xfId="0" applyFont="1" applyAlignment="1">
      <alignment vertical="top"/>
    </xf>
    <xf numFmtId="49" fontId="5" fillId="4" borderId="0" xfId="0" applyNumberFormat="1" applyFont="1" applyFill="1" applyAlignment="1">
      <alignment vertical="top"/>
    </xf>
    <xf numFmtId="49" fontId="4" fillId="0" borderId="0" xfId="0" applyNumberFormat="1" applyFont="1" applyAlignment="1">
      <alignment vertical="top"/>
    </xf>
    <xf numFmtId="0" fontId="4" fillId="0" borderId="0" xfId="0" applyFont="1" applyAlignment="1">
      <alignment vertical="top" wrapText="1"/>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xf numFmtId="43" fontId="4" fillId="0" borderId="0" xfId="1" applyFont="1" applyFill="1" applyAlignment="1">
      <alignment vertical="top"/>
    </xf>
    <xf numFmtId="0" fontId="0" fillId="0"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CD9F-F805-46E5-A2F7-98BACB09EF56}">
  <dimension ref="A1:K712"/>
  <sheetViews>
    <sheetView tabSelected="1" zoomScale="145" zoomScaleNormal="145" workbookViewId="0">
      <pane xSplit="4" ySplit="3" topLeftCell="E4" activePane="bottomRight" state="frozen"/>
      <selection pane="topRight" activeCell="E1" sqref="E1"/>
      <selection pane="bottomLeft" activeCell="A4" sqref="A4"/>
      <selection pane="bottomRight"/>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0</v>
      </c>
      <c r="D4" s="13" t="s">
        <v>10</v>
      </c>
      <c r="E4" s="21">
        <f>E34</f>
        <v>1</v>
      </c>
      <c r="F4" s="21">
        <f>F34</f>
        <v>5395.34</v>
      </c>
      <c r="G4" s="21">
        <f>G34</f>
        <v>5395.34</v>
      </c>
    </row>
    <row r="5" spans="1:7" x14ac:dyDescent="0.25">
      <c r="A5" s="7"/>
      <c r="B5" s="7"/>
      <c r="C5" s="7"/>
      <c r="D5" s="10"/>
      <c r="E5" s="22"/>
      <c r="F5" s="22"/>
      <c r="G5" s="22"/>
    </row>
    <row r="6" spans="1:7" x14ac:dyDescent="0.25">
      <c r="A6" s="8" t="s">
        <v>12</v>
      </c>
      <c r="B6" s="8" t="s">
        <v>11</v>
      </c>
      <c r="C6" s="8" t="s">
        <v>0</v>
      </c>
      <c r="D6" s="14" t="s">
        <v>13</v>
      </c>
      <c r="E6" s="21">
        <f>E9</f>
        <v>1</v>
      </c>
      <c r="F6" s="21">
        <f>F9</f>
        <v>1781.87</v>
      </c>
      <c r="G6" s="21">
        <f>G9</f>
        <v>1781.87</v>
      </c>
    </row>
    <row r="7" spans="1:7" ht="22.5" x14ac:dyDescent="0.25">
      <c r="A7" s="9" t="s">
        <v>14</v>
      </c>
      <c r="B7" s="9" t="s">
        <v>16</v>
      </c>
      <c r="C7" s="9" t="s">
        <v>17</v>
      </c>
      <c r="D7" s="15" t="s">
        <v>15</v>
      </c>
      <c r="E7" s="22">
        <v>36.770000000000003</v>
      </c>
      <c r="F7" s="22">
        <v>48.46</v>
      </c>
      <c r="G7" s="23">
        <f>ROUND(E7*F7,2)</f>
        <v>1781.87</v>
      </c>
    </row>
    <row r="8" spans="1:7" ht="168.75" x14ac:dyDescent="0.25">
      <c r="A8" s="7"/>
      <c r="B8" s="7"/>
      <c r="C8" s="7"/>
      <c r="D8" s="10" t="s">
        <v>18</v>
      </c>
      <c r="E8" s="22"/>
      <c r="F8" s="22"/>
      <c r="G8" s="22"/>
    </row>
    <row r="9" spans="1:7" x14ac:dyDescent="0.25">
      <c r="A9" s="7"/>
      <c r="B9" s="7"/>
      <c r="C9" s="7"/>
      <c r="D9" s="16" t="s">
        <v>19</v>
      </c>
      <c r="E9" s="22">
        <v>1</v>
      </c>
      <c r="F9" s="21">
        <f>G7</f>
        <v>1781.87</v>
      </c>
      <c r="G9" s="21">
        <f>ROUND(F9*E9,2)</f>
        <v>1781.87</v>
      </c>
    </row>
    <row r="10" spans="1:7" ht="0.95" customHeight="1" x14ac:dyDescent="0.25">
      <c r="A10" s="11"/>
      <c r="B10" s="11"/>
      <c r="C10" s="11"/>
      <c r="D10" s="17"/>
      <c r="E10" s="24"/>
      <c r="F10" s="24"/>
      <c r="G10" s="24"/>
    </row>
    <row r="11" spans="1:7" x14ac:dyDescent="0.25">
      <c r="A11" s="8" t="s">
        <v>20</v>
      </c>
      <c r="B11" s="8" t="s">
        <v>11</v>
      </c>
      <c r="C11" s="8" t="s">
        <v>0</v>
      </c>
      <c r="D11" s="14" t="s">
        <v>21</v>
      </c>
      <c r="E11" s="21">
        <f>E16</f>
        <v>1</v>
      </c>
      <c r="F11" s="21">
        <f>F16</f>
        <v>186.7</v>
      </c>
      <c r="G11" s="21">
        <f>G16</f>
        <v>186.7</v>
      </c>
    </row>
    <row r="12" spans="1:7" x14ac:dyDescent="0.25">
      <c r="A12" s="9" t="s">
        <v>22</v>
      </c>
      <c r="B12" s="9" t="s">
        <v>16</v>
      </c>
      <c r="C12" s="9" t="s">
        <v>24</v>
      </c>
      <c r="D12" s="15" t="s">
        <v>23</v>
      </c>
      <c r="E12" s="22">
        <v>1.0900000000000001</v>
      </c>
      <c r="F12" s="22">
        <v>75.260000000000005</v>
      </c>
      <c r="G12" s="23">
        <f>ROUND(E12*F12,2)</f>
        <v>82.03</v>
      </c>
    </row>
    <row r="13" spans="1:7" ht="90" x14ac:dyDescent="0.25">
      <c r="A13" s="7"/>
      <c r="B13" s="7"/>
      <c r="C13" s="7"/>
      <c r="D13" s="10" t="s">
        <v>25</v>
      </c>
      <c r="E13" s="22"/>
      <c r="F13" s="22"/>
      <c r="G13" s="22"/>
    </row>
    <row r="14" spans="1:7" x14ac:dyDescent="0.25">
      <c r="A14" s="9" t="s">
        <v>26</v>
      </c>
      <c r="B14" s="9" t="s">
        <v>16</v>
      </c>
      <c r="C14" s="9" t="s">
        <v>17</v>
      </c>
      <c r="D14" s="15" t="s">
        <v>27</v>
      </c>
      <c r="E14" s="22">
        <v>4.42</v>
      </c>
      <c r="F14" s="22">
        <v>23.68</v>
      </c>
      <c r="G14" s="23">
        <f>ROUND(E14*F14,2)</f>
        <v>104.67</v>
      </c>
    </row>
    <row r="15" spans="1:7" ht="78.75" x14ac:dyDescent="0.25">
      <c r="A15" s="7"/>
      <c r="B15" s="7"/>
      <c r="C15" s="7"/>
      <c r="D15" s="10" t="s">
        <v>28</v>
      </c>
      <c r="E15" s="22"/>
      <c r="F15" s="22"/>
      <c r="G15" s="22"/>
    </row>
    <row r="16" spans="1:7" x14ac:dyDescent="0.25">
      <c r="A16" s="7"/>
      <c r="B16" s="7"/>
      <c r="C16" s="7"/>
      <c r="D16" s="16" t="s">
        <v>29</v>
      </c>
      <c r="E16" s="22">
        <v>1</v>
      </c>
      <c r="F16" s="21">
        <f>G12+G14</f>
        <v>186.7</v>
      </c>
      <c r="G16" s="21">
        <f>ROUND(F16*E16,2)</f>
        <v>186.7</v>
      </c>
    </row>
    <row r="17" spans="1:7" ht="0.95" customHeight="1" x14ac:dyDescent="0.25">
      <c r="A17" s="11"/>
      <c r="B17" s="11"/>
      <c r="C17" s="11"/>
      <c r="D17" s="17"/>
      <c r="E17" s="24"/>
      <c r="F17" s="24"/>
      <c r="G17" s="24"/>
    </row>
    <row r="18" spans="1:7" x14ac:dyDescent="0.25">
      <c r="A18" s="8" t="s">
        <v>30</v>
      </c>
      <c r="B18" s="8" t="s">
        <v>11</v>
      </c>
      <c r="C18" s="8" t="s">
        <v>0</v>
      </c>
      <c r="D18" s="14" t="s">
        <v>31</v>
      </c>
      <c r="E18" s="21">
        <f>E27</f>
        <v>1</v>
      </c>
      <c r="F18" s="21">
        <f>F27</f>
        <v>2120.5099999999998</v>
      </c>
      <c r="G18" s="21">
        <f>G27</f>
        <v>2120.5100000000002</v>
      </c>
    </row>
    <row r="19" spans="1:7" x14ac:dyDescent="0.25">
      <c r="A19" s="9" t="s">
        <v>32</v>
      </c>
      <c r="B19" s="9" t="s">
        <v>16</v>
      </c>
      <c r="C19" s="9" t="s">
        <v>34</v>
      </c>
      <c r="D19" s="15" t="s">
        <v>33</v>
      </c>
      <c r="E19" s="22">
        <v>1</v>
      </c>
      <c r="F19" s="22">
        <v>625</v>
      </c>
      <c r="G19" s="23">
        <f>ROUND(E19*F19,2)</f>
        <v>625</v>
      </c>
    </row>
    <row r="20" spans="1:7" ht="168.75" x14ac:dyDescent="0.25">
      <c r="A20" s="7"/>
      <c r="B20" s="7"/>
      <c r="C20" s="7"/>
      <c r="D20" s="10" t="s">
        <v>35</v>
      </c>
      <c r="E20" s="22"/>
      <c r="F20" s="22"/>
      <c r="G20" s="22"/>
    </row>
    <row r="21" spans="1:7" x14ac:dyDescent="0.25">
      <c r="A21" s="9" t="s">
        <v>36</v>
      </c>
      <c r="B21" s="9" t="s">
        <v>16</v>
      </c>
      <c r="C21" s="9" t="s">
        <v>38</v>
      </c>
      <c r="D21" s="15" t="s">
        <v>37</v>
      </c>
      <c r="E21" s="22">
        <v>20</v>
      </c>
      <c r="F21" s="22">
        <v>15.63</v>
      </c>
      <c r="G21" s="23">
        <f>ROUND(E21*F21,2)</f>
        <v>312.60000000000002</v>
      </c>
    </row>
    <row r="22" spans="1:7" ht="146.25" x14ac:dyDescent="0.25">
      <c r="A22" s="7"/>
      <c r="B22" s="7"/>
      <c r="C22" s="7"/>
      <c r="D22" s="10" t="s">
        <v>39</v>
      </c>
      <c r="E22" s="22"/>
      <c r="F22" s="22"/>
      <c r="G22" s="22"/>
    </row>
    <row r="23" spans="1:7" x14ac:dyDescent="0.25">
      <c r="A23" s="9" t="s">
        <v>40</v>
      </c>
      <c r="B23" s="9" t="s">
        <v>16</v>
      </c>
      <c r="C23" s="9" t="s">
        <v>42</v>
      </c>
      <c r="D23" s="15" t="s">
        <v>41</v>
      </c>
      <c r="E23" s="22">
        <v>10</v>
      </c>
      <c r="F23" s="22">
        <v>93.35</v>
      </c>
      <c r="G23" s="23">
        <f>ROUND(E23*F23,2)</f>
        <v>933.5</v>
      </c>
    </row>
    <row r="24" spans="1:7" ht="101.25" x14ac:dyDescent="0.25">
      <c r="A24" s="7"/>
      <c r="B24" s="7"/>
      <c r="C24" s="7"/>
      <c r="D24" s="10" t="s">
        <v>43</v>
      </c>
      <c r="E24" s="22"/>
      <c r="F24" s="22"/>
      <c r="G24" s="22"/>
    </row>
    <row r="25" spans="1:7" x14ac:dyDescent="0.25">
      <c r="A25" s="9" t="s">
        <v>44</v>
      </c>
      <c r="B25" s="9" t="s">
        <v>16</v>
      </c>
      <c r="C25" s="9" t="s">
        <v>42</v>
      </c>
      <c r="D25" s="15" t="s">
        <v>45</v>
      </c>
      <c r="E25" s="22">
        <v>7</v>
      </c>
      <c r="F25" s="22">
        <v>35.630000000000003</v>
      </c>
      <c r="G25" s="23">
        <f>ROUND(E25*F25,2)</f>
        <v>249.41</v>
      </c>
    </row>
    <row r="26" spans="1:7" ht="67.5" x14ac:dyDescent="0.25">
      <c r="A26" s="7"/>
      <c r="B26" s="7"/>
      <c r="C26" s="7"/>
      <c r="D26" s="10" t="s">
        <v>46</v>
      </c>
      <c r="E26" s="22"/>
      <c r="F26" s="22"/>
      <c r="G26" s="22"/>
    </row>
    <row r="27" spans="1:7" x14ac:dyDescent="0.25">
      <c r="A27" s="7"/>
      <c r="B27" s="7"/>
      <c r="C27" s="7"/>
      <c r="D27" s="16" t="s">
        <v>47</v>
      </c>
      <c r="E27" s="22">
        <v>1</v>
      </c>
      <c r="F27" s="21">
        <f>G19+G21+G23+G25</f>
        <v>2120.5099999999998</v>
      </c>
      <c r="G27" s="21">
        <f>ROUND(F27*E27,2)</f>
        <v>2120.5100000000002</v>
      </c>
    </row>
    <row r="28" spans="1:7" ht="0.95" customHeight="1" x14ac:dyDescent="0.25">
      <c r="A28" s="11"/>
      <c r="B28" s="11"/>
      <c r="C28" s="11"/>
      <c r="D28" s="17"/>
      <c r="E28" s="24"/>
      <c r="F28" s="24"/>
      <c r="G28" s="24"/>
    </row>
    <row r="29" spans="1:7" x14ac:dyDescent="0.25">
      <c r="A29" s="8" t="s">
        <v>48</v>
      </c>
      <c r="B29" s="8" t="s">
        <v>11</v>
      </c>
      <c r="C29" s="8" t="s">
        <v>0</v>
      </c>
      <c r="D29" s="14" t="s">
        <v>49</v>
      </c>
      <c r="E29" s="21">
        <f>E32</f>
        <v>1</v>
      </c>
      <c r="F29" s="21">
        <f>F32</f>
        <v>1306.26</v>
      </c>
      <c r="G29" s="21">
        <f>G32</f>
        <v>1306.26</v>
      </c>
    </row>
    <row r="30" spans="1:7" ht="22.5" x14ac:dyDescent="0.25">
      <c r="A30" s="9" t="s">
        <v>50</v>
      </c>
      <c r="B30" s="9" t="s">
        <v>16</v>
      </c>
      <c r="C30" s="9" t="s">
        <v>52</v>
      </c>
      <c r="D30" s="15" t="s">
        <v>51</v>
      </c>
      <c r="E30" s="22">
        <v>1</v>
      </c>
      <c r="F30" s="22">
        <v>1306.26</v>
      </c>
      <c r="G30" s="23">
        <f>ROUND(E30*F30,2)</f>
        <v>1306.26</v>
      </c>
    </row>
    <row r="31" spans="1:7" ht="90" x14ac:dyDescent="0.25">
      <c r="A31" s="7"/>
      <c r="B31" s="7"/>
      <c r="C31" s="7"/>
      <c r="D31" s="10" t="s">
        <v>53</v>
      </c>
      <c r="E31" s="22"/>
      <c r="F31" s="22"/>
      <c r="G31" s="22"/>
    </row>
    <row r="32" spans="1:7" x14ac:dyDescent="0.25">
      <c r="A32" s="7"/>
      <c r="B32" s="7"/>
      <c r="C32" s="7"/>
      <c r="D32" s="16" t="s">
        <v>54</v>
      </c>
      <c r="E32" s="22">
        <v>1</v>
      </c>
      <c r="F32" s="21">
        <f>G30</f>
        <v>1306.26</v>
      </c>
      <c r="G32" s="21">
        <f>ROUND(F32*E32,2)</f>
        <v>1306.26</v>
      </c>
    </row>
    <row r="33" spans="1:7" ht="0.95" customHeight="1" x14ac:dyDescent="0.25">
      <c r="A33" s="11"/>
      <c r="B33" s="11"/>
      <c r="C33" s="11"/>
      <c r="D33" s="17"/>
      <c r="E33" s="24"/>
      <c r="F33" s="24"/>
      <c r="G33" s="24"/>
    </row>
    <row r="34" spans="1:7" x14ac:dyDescent="0.25">
      <c r="A34" s="7"/>
      <c r="B34" s="7"/>
      <c r="C34" s="7"/>
      <c r="D34" s="16" t="s">
        <v>55</v>
      </c>
      <c r="E34" s="22">
        <v>1</v>
      </c>
      <c r="F34" s="21">
        <f>G9+G16+G27+G32</f>
        <v>5395.34</v>
      </c>
      <c r="G34" s="21">
        <f>ROUND(F34*E34,2)</f>
        <v>5395.34</v>
      </c>
    </row>
    <row r="35" spans="1:7" ht="0.95" customHeight="1" x14ac:dyDescent="0.25">
      <c r="A35" s="11"/>
      <c r="B35" s="11"/>
      <c r="C35" s="11"/>
      <c r="D35" s="17"/>
      <c r="E35" s="24"/>
      <c r="F35" s="24"/>
      <c r="G35" s="24"/>
    </row>
    <row r="36" spans="1:7" x14ac:dyDescent="0.25">
      <c r="A36" s="6" t="s">
        <v>56</v>
      </c>
      <c r="B36" s="6" t="s">
        <v>11</v>
      </c>
      <c r="C36" s="6" t="s">
        <v>0</v>
      </c>
      <c r="D36" s="13" t="s">
        <v>57</v>
      </c>
      <c r="E36" s="21">
        <f>E50</f>
        <v>1</v>
      </c>
      <c r="F36" s="21">
        <f>F50</f>
        <v>65879.19</v>
      </c>
      <c r="G36" s="21">
        <f>G50</f>
        <v>65879.19</v>
      </c>
    </row>
    <row r="37" spans="1:7" x14ac:dyDescent="0.25">
      <c r="A37" s="7"/>
      <c r="B37" s="7"/>
      <c r="C37" s="7"/>
      <c r="D37" s="10"/>
      <c r="E37" s="22"/>
      <c r="F37" s="22"/>
      <c r="G37" s="22"/>
    </row>
    <row r="38" spans="1:7" ht="22.5" x14ac:dyDescent="0.25">
      <c r="A38" s="9" t="s">
        <v>58</v>
      </c>
      <c r="B38" s="9" t="s">
        <v>16</v>
      </c>
      <c r="C38" s="9" t="s">
        <v>60</v>
      </c>
      <c r="D38" s="15" t="s">
        <v>59</v>
      </c>
      <c r="E38" s="22">
        <v>1002.32</v>
      </c>
      <c r="F38" s="22">
        <v>8.1300000000000008</v>
      </c>
      <c r="G38" s="23">
        <f>ROUND(E38*F38,2)</f>
        <v>8148.86</v>
      </c>
    </row>
    <row r="39" spans="1:7" ht="90" x14ac:dyDescent="0.25">
      <c r="A39" s="7"/>
      <c r="B39" s="7"/>
      <c r="C39" s="7"/>
      <c r="D39" s="10" t="s">
        <v>61</v>
      </c>
      <c r="E39" s="22"/>
      <c r="F39" s="22"/>
      <c r="G39" s="22"/>
    </row>
    <row r="40" spans="1:7" x14ac:dyDescent="0.25">
      <c r="A40" s="9" t="s">
        <v>62</v>
      </c>
      <c r="B40" s="9" t="s">
        <v>16</v>
      </c>
      <c r="C40" s="9" t="s">
        <v>60</v>
      </c>
      <c r="D40" s="15" t="s">
        <v>63</v>
      </c>
      <c r="E40" s="22">
        <v>269.98</v>
      </c>
      <c r="F40" s="22">
        <v>10.25</v>
      </c>
      <c r="G40" s="23">
        <f>ROUND(E40*F40,2)</f>
        <v>2767.3</v>
      </c>
    </row>
    <row r="41" spans="1:7" ht="146.25" x14ac:dyDescent="0.25">
      <c r="A41" s="7"/>
      <c r="B41" s="7"/>
      <c r="C41" s="7"/>
      <c r="D41" s="10" t="s">
        <v>64</v>
      </c>
      <c r="E41" s="22"/>
      <c r="F41" s="22"/>
      <c r="G41" s="22"/>
    </row>
    <row r="42" spans="1:7" x14ac:dyDescent="0.25">
      <c r="A42" s="9" t="s">
        <v>65</v>
      </c>
      <c r="B42" s="9" t="s">
        <v>16</v>
      </c>
      <c r="C42" s="9" t="s">
        <v>17</v>
      </c>
      <c r="D42" s="15" t="s">
        <v>66</v>
      </c>
      <c r="E42" s="22">
        <v>19</v>
      </c>
      <c r="F42" s="22">
        <v>112.25</v>
      </c>
      <c r="G42" s="23">
        <f>ROUND(E42*F42,2)</f>
        <v>2132.75</v>
      </c>
    </row>
    <row r="43" spans="1:7" ht="123.75" x14ac:dyDescent="0.25">
      <c r="A43" s="7"/>
      <c r="B43" s="7"/>
      <c r="C43" s="7"/>
      <c r="D43" s="10" t="s">
        <v>67</v>
      </c>
      <c r="E43" s="22"/>
      <c r="F43" s="22"/>
      <c r="G43" s="22"/>
    </row>
    <row r="44" spans="1:7" x14ac:dyDescent="0.25">
      <c r="A44" s="9" t="s">
        <v>68</v>
      </c>
      <c r="B44" s="9" t="s">
        <v>16</v>
      </c>
      <c r="C44" s="9" t="s">
        <v>70</v>
      </c>
      <c r="D44" s="15" t="s">
        <v>69</v>
      </c>
      <c r="E44" s="22">
        <v>69.900000000000006</v>
      </c>
      <c r="F44" s="22">
        <v>81.25</v>
      </c>
      <c r="G44" s="23">
        <f>ROUND(E44*F44,2)</f>
        <v>5679.38</v>
      </c>
    </row>
    <row r="45" spans="1:7" ht="258.75" x14ac:dyDescent="0.25">
      <c r="A45" s="7"/>
      <c r="B45" s="7"/>
      <c r="C45" s="7"/>
      <c r="D45" s="10" t="s">
        <v>71</v>
      </c>
      <c r="E45" s="22"/>
      <c r="F45" s="22"/>
      <c r="G45" s="22"/>
    </row>
    <row r="46" spans="1:7" x14ac:dyDescent="0.25">
      <c r="A46" s="9" t="s">
        <v>72</v>
      </c>
      <c r="B46" s="9" t="s">
        <v>16</v>
      </c>
      <c r="C46" s="9" t="s">
        <v>17</v>
      </c>
      <c r="D46" s="15" t="s">
        <v>73</v>
      </c>
      <c r="E46" s="22">
        <v>10.63</v>
      </c>
      <c r="F46" s="22">
        <v>31.13</v>
      </c>
      <c r="G46" s="23">
        <f>ROUND(E46*F46,2)</f>
        <v>330.91</v>
      </c>
    </row>
    <row r="47" spans="1:7" ht="225" x14ac:dyDescent="0.25">
      <c r="A47" s="7"/>
      <c r="B47" s="7"/>
      <c r="C47" s="7"/>
      <c r="D47" s="10" t="s">
        <v>74</v>
      </c>
      <c r="E47" s="22"/>
      <c r="F47" s="22"/>
      <c r="G47" s="22"/>
    </row>
    <row r="48" spans="1:7" x14ac:dyDescent="0.25">
      <c r="A48" s="9" t="s">
        <v>75</v>
      </c>
      <c r="B48" s="9" t="s">
        <v>16</v>
      </c>
      <c r="C48" s="9" t="s">
        <v>17</v>
      </c>
      <c r="D48" s="15" t="s">
        <v>76</v>
      </c>
      <c r="E48" s="22">
        <v>1309.6500000000001</v>
      </c>
      <c r="F48" s="22">
        <v>35.75</v>
      </c>
      <c r="G48" s="23">
        <f>ROUND(E48*F48,2)</f>
        <v>46819.99</v>
      </c>
    </row>
    <row r="49" spans="1:7" ht="247.5" x14ac:dyDescent="0.25">
      <c r="A49" s="7"/>
      <c r="B49" s="7"/>
      <c r="C49" s="7"/>
      <c r="D49" s="10" t="s">
        <v>77</v>
      </c>
      <c r="E49" s="22"/>
      <c r="F49" s="22"/>
      <c r="G49" s="22"/>
    </row>
    <row r="50" spans="1:7" x14ac:dyDescent="0.25">
      <c r="A50" s="7"/>
      <c r="B50" s="7"/>
      <c r="C50" s="7"/>
      <c r="D50" s="16" t="s">
        <v>78</v>
      </c>
      <c r="E50" s="22">
        <v>1</v>
      </c>
      <c r="F50" s="21">
        <f>G38+G40+G42+G44+G46+G48</f>
        <v>65879.19</v>
      </c>
      <c r="G50" s="21">
        <f>ROUND(F50*E50,2)</f>
        <v>65879.19</v>
      </c>
    </row>
    <row r="51" spans="1:7" ht="0.95" customHeight="1" x14ac:dyDescent="0.25">
      <c r="A51" s="11"/>
      <c r="B51" s="11"/>
      <c r="C51" s="11"/>
      <c r="D51" s="17"/>
      <c r="E51" s="24"/>
      <c r="F51" s="24"/>
      <c r="G51" s="24"/>
    </row>
    <row r="52" spans="1:7" x14ac:dyDescent="0.25">
      <c r="A52" s="6" t="s">
        <v>79</v>
      </c>
      <c r="B52" s="6" t="s">
        <v>11</v>
      </c>
      <c r="C52" s="6" t="s">
        <v>0</v>
      </c>
      <c r="D52" s="13" t="s">
        <v>80</v>
      </c>
      <c r="E52" s="21">
        <f>E138</f>
        <v>1</v>
      </c>
      <c r="F52" s="21">
        <f>F138</f>
        <v>101691.85</v>
      </c>
      <c r="G52" s="21">
        <f>G138</f>
        <v>101691.85</v>
      </c>
    </row>
    <row r="53" spans="1:7" x14ac:dyDescent="0.25">
      <c r="A53" s="7"/>
      <c r="B53" s="7"/>
      <c r="C53" s="7"/>
      <c r="D53" s="10"/>
      <c r="E53" s="22"/>
      <c r="F53" s="22"/>
      <c r="G53" s="22"/>
    </row>
    <row r="54" spans="1:7" x14ac:dyDescent="0.25">
      <c r="A54" s="8" t="s">
        <v>81</v>
      </c>
      <c r="B54" s="8" t="s">
        <v>11</v>
      </c>
      <c r="C54" s="8" t="s">
        <v>0</v>
      </c>
      <c r="D54" s="14" t="s">
        <v>82</v>
      </c>
      <c r="E54" s="21">
        <f>E61</f>
        <v>1</v>
      </c>
      <c r="F54" s="21">
        <f>F61</f>
        <v>2379.86</v>
      </c>
      <c r="G54" s="21">
        <f>G61</f>
        <v>2379.86</v>
      </c>
    </row>
    <row r="55" spans="1:7" ht="22.5" x14ac:dyDescent="0.25">
      <c r="A55" s="9" t="s">
        <v>83</v>
      </c>
      <c r="B55" s="9" t="s">
        <v>16</v>
      </c>
      <c r="C55" s="9" t="s">
        <v>17</v>
      </c>
      <c r="D55" s="15" t="s">
        <v>84</v>
      </c>
      <c r="E55" s="22">
        <v>5.85</v>
      </c>
      <c r="F55" s="22">
        <v>47.98</v>
      </c>
      <c r="G55" s="23">
        <f>ROUND(E55*F55,2)</f>
        <v>280.68</v>
      </c>
    </row>
    <row r="56" spans="1:7" ht="247.5" x14ac:dyDescent="0.25">
      <c r="A56" s="7"/>
      <c r="B56" s="7"/>
      <c r="C56" s="7"/>
      <c r="D56" s="10" t="s">
        <v>85</v>
      </c>
      <c r="E56" s="22"/>
      <c r="F56" s="22"/>
      <c r="G56" s="22"/>
    </row>
    <row r="57" spans="1:7" ht="22.5" x14ac:dyDescent="0.25">
      <c r="A57" s="9" t="s">
        <v>86</v>
      </c>
      <c r="B57" s="9" t="s">
        <v>16</v>
      </c>
      <c r="C57" s="9" t="s">
        <v>17</v>
      </c>
      <c r="D57" s="15" t="s">
        <v>87</v>
      </c>
      <c r="E57" s="22">
        <v>13</v>
      </c>
      <c r="F57" s="22">
        <v>83.85</v>
      </c>
      <c r="G57" s="23">
        <f>ROUND(E57*F57,2)</f>
        <v>1090.05</v>
      </c>
    </row>
    <row r="58" spans="1:7" ht="281.25" x14ac:dyDescent="0.25">
      <c r="A58" s="7"/>
      <c r="B58" s="7"/>
      <c r="C58" s="7"/>
      <c r="D58" s="10" t="s">
        <v>88</v>
      </c>
      <c r="E58" s="22"/>
      <c r="F58" s="22"/>
      <c r="G58" s="22"/>
    </row>
    <row r="59" spans="1:7" x14ac:dyDescent="0.25">
      <c r="A59" s="9" t="s">
        <v>89</v>
      </c>
      <c r="B59" s="9" t="s">
        <v>16</v>
      </c>
      <c r="C59" s="9" t="s">
        <v>38</v>
      </c>
      <c r="D59" s="15" t="s">
        <v>90</v>
      </c>
      <c r="E59" s="22">
        <v>11.5</v>
      </c>
      <c r="F59" s="22">
        <v>87.75</v>
      </c>
      <c r="G59" s="23">
        <f>ROUND(E59*F59,2)</f>
        <v>1009.13</v>
      </c>
    </row>
    <row r="60" spans="1:7" ht="168.75" x14ac:dyDescent="0.25">
      <c r="A60" s="7"/>
      <c r="B60" s="7"/>
      <c r="C60" s="7"/>
      <c r="D60" s="10" t="s">
        <v>91</v>
      </c>
      <c r="E60" s="22"/>
      <c r="F60" s="22"/>
      <c r="G60" s="22"/>
    </row>
    <row r="61" spans="1:7" x14ac:dyDescent="0.25">
      <c r="A61" s="7"/>
      <c r="B61" s="7"/>
      <c r="C61" s="7"/>
      <c r="D61" s="16" t="s">
        <v>92</v>
      </c>
      <c r="E61" s="22">
        <v>1</v>
      </c>
      <c r="F61" s="21">
        <f>G55+G57+G59</f>
        <v>2379.86</v>
      </c>
      <c r="G61" s="21">
        <f>ROUND(F61*E61,2)</f>
        <v>2379.86</v>
      </c>
    </row>
    <row r="62" spans="1:7" ht="0.95" customHeight="1" x14ac:dyDescent="0.25">
      <c r="A62" s="11"/>
      <c r="B62" s="11"/>
      <c r="C62" s="11"/>
      <c r="D62" s="17"/>
      <c r="E62" s="24"/>
      <c r="F62" s="24"/>
      <c r="G62" s="24"/>
    </row>
    <row r="63" spans="1:7" x14ac:dyDescent="0.25">
      <c r="A63" s="8" t="s">
        <v>93</v>
      </c>
      <c r="B63" s="8" t="s">
        <v>11</v>
      </c>
      <c r="C63" s="8" t="s">
        <v>0</v>
      </c>
      <c r="D63" s="14" t="s">
        <v>94</v>
      </c>
      <c r="E63" s="21">
        <f>E68</f>
        <v>1</v>
      </c>
      <c r="F63" s="21">
        <f>F68</f>
        <v>5116.07</v>
      </c>
      <c r="G63" s="21">
        <f>G68</f>
        <v>5116.07</v>
      </c>
    </row>
    <row r="64" spans="1:7" ht="22.5" x14ac:dyDescent="0.25">
      <c r="A64" s="9" t="s">
        <v>95</v>
      </c>
      <c r="B64" s="9" t="s">
        <v>16</v>
      </c>
      <c r="C64" s="9" t="s">
        <v>17</v>
      </c>
      <c r="D64" s="15" t="s">
        <v>96</v>
      </c>
      <c r="E64" s="22">
        <v>66.849999999999994</v>
      </c>
      <c r="F64" s="22">
        <v>43.43</v>
      </c>
      <c r="G64" s="23">
        <f>ROUND(E64*F64,2)</f>
        <v>2903.3</v>
      </c>
    </row>
    <row r="65" spans="1:7" ht="202.5" x14ac:dyDescent="0.25">
      <c r="A65" s="7"/>
      <c r="B65" s="7"/>
      <c r="C65" s="7"/>
      <c r="D65" s="10" t="s">
        <v>97</v>
      </c>
      <c r="E65" s="22"/>
      <c r="F65" s="22"/>
      <c r="G65" s="22"/>
    </row>
    <row r="66" spans="1:7" ht="22.5" x14ac:dyDescent="0.25">
      <c r="A66" s="9" t="s">
        <v>98</v>
      </c>
      <c r="B66" s="9" t="s">
        <v>16</v>
      </c>
      <c r="C66" s="9" t="s">
        <v>17</v>
      </c>
      <c r="D66" s="15" t="s">
        <v>99</v>
      </c>
      <c r="E66" s="22">
        <v>53.63</v>
      </c>
      <c r="F66" s="22">
        <v>41.26</v>
      </c>
      <c r="G66" s="23">
        <f>ROUND(E66*F66,2)</f>
        <v>2212.77</v>
      </c>
    </row>
    <row r="67" spans="1:7" ht="191.25" x14ac:dyDescent="0.25">
      <c r="A67" s="7"/>
      <c r="B67" s="7"/>
      <c r="C67" s="7"/>
      <c r="D67" s="10" t="s">
        <v>100</v>
      </c>
      <c r="E67" s="22"/>
      <c r="F67" s="22"/>
      <c r="G67" s="22"/>
    </row>
    <row r="68" spans="1:7" x14ac:dyDescent="0.25">
      <c r="A68" s="7"/>
      <c r="B68" s="7"/>
      <c r="C68" s="7"/>
      <c r="D68" s="16" t="s">
        <v>101</v>
      </c>
      <c r="E68" s="22">
        <v>1</v>
      </c>
      <c r="F68" s="21">
        <f>G64+G66</f>
        <v>5116.07</v>
      </c>
      <c r="G68" s="21">
        <f>ROUND(F68*E68,2)</f>
        <v>5116.07</v>
      </c>
    </row>
    <row r="69" spans="1:7" ht="0.95" customHeight="1" x14ac:dyDescent="0.25">
      <c r="A69" s="11"/>
      <c r="B69" s="11"/>
      <c r="C69" s="11"/>
      <c r="D69" s="17"/>
      <c r="E69" s="24"/>
      <c r="F69" s="24"/>
      <c r="G69" s="24"/>
    </row>
    <row r="70" spans="1:7" x14ac:dyDescent="0.25">
      <c r="A70" s="8" t="s">
        <v>102</v>
      </c>
      <c r="B70" s="8" t="s">
        <v>11</v>
      </c>
      <c r="C70" s="8" t="s">
        <v>0</v>
      </c>
      <c r="D70" s="14" t="s">
        <v>103</v>
      </c>
      <c r="E70" s="21">
        <f>E85</f>
        <v>1</v>
      </c>
      <c r="F70" s="21">
        <f>F85</f>
        <v>30204.619999999995</v>
      </c>
      <c r="G70" s="21">
        <f>G85</f>
        <v>30204.62</v>
      </c>
    </row>
    <row r="71" spans="1:7" ht="22.5" x14ac:dyDescent="0.25">
      <c r="A71" s="9" t="s">
        <v>104</v>
      </c>
      <c r="B71" s="9" t="s">
        <v>16</v>
      </c>
      <c r="C71" s="9" t="s">
        <v>17</v>
      </c>
      <c r="D71" s="15" t="s">
        <v>105</v>
      </c>
      <c r="E71" s="22">
        <v>66.58</v>
      </c>
      <c r="F71" s="22">
        <v>67.89</v>
      </c>
      <c r="G71" s="23">
        <f>ROUND(E71*F71,2)</f>
        <v>4520.12</v>
      </c>
    </row>
    <row r="72" spans="1:7" ht="247.5" x14ac:dyDescent="0.25">
      <c r="A72" s="7"/>
      <c r="B72" s="7"/>
      <c r="C72" s="7"/>
      <c r="D72" s="10" t="s">
        <v>106</v>
      </c>
      <c r="E72" s="22"/>
      <c r="F72" s="22"/>
      <c r="G72" s="22"/>
    </row>
    <row r="73" spans="1:7" x14ac:dyDescent="0.25">
      <c r="A73" s="9" t="s">
        <v>107</v>
      </c>
      <c r="B73" s="9" t="s">
        <v>16</v>
      </c>
      <c r="C73" s="9" t="s">
        <v>17</v>
      </c>
      <c r="D73" s="15" t="s">
        <v>108</v>
      </c>
      <c r="E73" s="22">
        <v>161.9</v>
      </c>
      <c r="F73" s="22">
        <v>67.89</v>
      </c>
      <c r="G73" s="23">
        <f>ROUND(E73*F73,2)</f>
        <v>10991.39</v>
      </c>
    </row>
    <row r="74" spans="1:7" ht="225" x14ac:dyDescent="0.25">
      <c r="A74" s="7"/>
      <c r="B74" s="7"/>
      <c r="C74" s="7"/>
      <c r="D74" s="10" t="s">
        <v>109</v>
      </c>
      <c r="E74" s="22"/>
      <c r="F74" s="22"/>
      <c r="G74" s="22"/>
    </row>
    <row r="75" spans="1:7" x14ac:dyDescent="0.25">
      <c r="A75" s="9" t="s">
        <v>110</v>
      </c>
      <c r="B75" s="9" t="s">
        <v>16</v>
      </c>
      <c r="C75" s="9" t="s">
        <v>17</v>
      </c>
      <c r="D75" s="15" t="s">
        <v>111</v>
      </c>
      <c r="E75" s="22">
        <v>92.74</v>
      </c>
      <c r="F75" s="22">
        <v>59.79</v>
      </c>
      <c r="G75" s="23">
        <f>ROUND(E75*F75,2)</f>
        <v>5544.92</v>
      </c>
    </row>
    <row r="76" spans="1:7" ht="202.5" x14ac:dyDescent="0.25">
      <c r="A76" s="7"/>
      <c r="B76" s="7"/>
      <c r="C76" s="7"/>
      <c r="D76" s="10" t="s">
        <v>112</v>
      </c>
      <c r="E76" s="22"/>
      <c r="F76" s="22"/>
      <c r="G76" s="22"/>
    </row>
    <row r="77" spans="1:7" ht="22.5" x14ac:dyDescent="0.25">
      <c r="A77" s="9" t="s">
        <v>113</v>
      </c>
      <c r="B77" s="9" t="s">
        <v>16</v>
      </c>
      <c r="C77" s="9" t="s">
        <v>17</v>
      </c>
      <c r="D77" s="15" t="s">
        <v>114</v>
      </c>
      <c r="E77" s="22">
        <v>112.04</v>
      </c>
      <c r="F77" s="22">
        <v>46.71</v>
      </c>
      <c r="G77" s="23">
        <f>ROUND(E77*F77,2)</f>
        <v>5233.3900000000003</v>
      </c>
    </row>
    <row r="78" spans="1:7" ht="247.5" x14ac:dyDescent="0.25">
      <c r="A78" s="7"/>
      <c r="B78" s="7"/>
      <c r="C78" s="7"/>
      <c r="D78" s="10" t="s">
        <v>115</v>
      </c>
      <c r="E78" s="22"/>
      <c r="F78" s="22"/>
      <c r="G78" s="22"/>
    </row>
    <row r="79" spans="1:7" ht="22.5" x14ac:dyDescent="0.25">
      <c r="A79" s="9" t="s">
        <v>116</v>
      </c>
      <c r="B79" s="9" t="s">
        <v>16</v>
      </c>
      <c r="C79" s="9" t="s">
        <v>17</v>
      </c>
      <c r="D79" s="15" t="s">
        <v>117</v>
      </c>
      <c r="E79" s="22">
        <v>61.12</v>
      </c>
      <c r="F79" s="22">
        <v>50.6</v>
      </c>
      <c r="G79" s="23">
        <f>ROUND(E79*F79,2)</f>
        <v>3092.67</v>
      </c>
    </row>
    <row r="80" spans="1:7" ht="281.25" x14ac:dyDescent="0.25">
      <c r="A80" s="7"/>
      <c r="B80" s="7"/>
      <c r="C80" s="7"/>
      <c r="D80" s="10" t="s">
        <v>118</v>
      </c>
      <c r="E80" s="22"/>
      <c r="F80" s="22"/>
      <c r="G80" s="22"/>
    </row>
    <row r="81" spans="1:7" x14ac:dyDescent="0.25">
      <c r="A81" s="9" t="s">
        <v>119</v>
      </c>
      <c r="B81" s="9" t="s">
        <v>16</v>
      </c>
      <c r="C81" s="9" t="s">
        <v>17</v>
      </c>
      <c r="D81" s="15" t="s">
        <v>120</v>
      </c>
      <c r="E81" s="22">
        <v>17.920000000000002</v>
      </c>
      <c r="F81" s="22">
        <v>27.74</v>
      </c>
      <c r="G81" s="23">
        <f>ROUND(E81*F81,2)</f>
        <v>497.1</v>
      </c>
    </row>
    <row r="82" spans="1:7" ht="168.75" x14ac:dyDescent="0.25">
      <c r="A82" s="7"/>
      <c r="B82" s="7"/>
      <c r="C82" s="7"/>
      <c r="D82" s="10" t="s">
        <v>121</v>
      </c>
      <c r="E82" s="22"/>
      <c r="F82" s="22"/>
      <c r="G82" s="22"/>
    </row>
    <row r="83" spans="1:7" x14ac:dyDescent="0.25">
      <c r="A83" s="9" t="s">
        <v>122</v>
      </c>
      <c r="B83" s="9" t="s">
        <v>16</v>
      </c>
      <c r="C83" s="9" t="s">
        <v>17</v>
      </c>
      <c r="D83" s="15" t="s">
        <v>123</v>
      </c>
      <c r="E83" s="22">
        <v>58.67</v>
      </c>
      <c r="F83" s="22">
        <v>5.54</v>
      </c>
      <c r="G83" s="23">
        <f>ROUND(E83*F83,2)</f>
        <v>325.02999999999997</v>
      </c>
    </row>
    <row r="84" spans="1:7" ht="45" x14ac:dyDescent="0.25">
      <c r="A84" s="7"/>
      <c r="B84" s="7"/>
      <c r="C84" s="7"/>
      <c r="D84" s="10" t="s">
        <v>124</v>
      </c>
      <c r="E84" s="22"/>
      <c r="F84" s="22"/>
      <c r="G84" s="22"/>
    </row>
    <row r="85" spans="1:7" x14ac:dyDescent="0.25">
      <c r="A85" s="7"/>
      <c r="B85" s="7"/>
      <c r="C85" s="7"/>
      <c r="D85" s="16" t="s">
        <v>125</v>
      </c>
      <c r="E85" s="22">
        <v>1</v>
      </c>
      <c r="F85" s="21">
        <f>G71+G73+G75+G77+G79+G81+G83</f>
        <v>30204.619999999995</v>
      </c>
      <c r="G85" s="21">
        <f>ROUND(F85*E85,2)</f>
        <v>30204.62</v>
      </c>
    </row>
    <row r="86" spans="1:7" ht="0.95" customHeight="1" x14ac:dyDescent="0.25">
      <c r="A86" s="11"/>
      <c r="B86" s="11"/>
      <c r="C86" s="11"/>
      <c r="D86" s="17"/>
      <c r="E86" s="24"/>
      <c r="F86" s="24"/>
      <c r="G86" s="24"/>
    </row>
    <row r="87" spans="1:7" x14ac:dyDescent="0.25">
      <c r="A87" s="8" t="s">
        <v>126</v>
      </c>
      <c r="B87" s="8" t="s">
        <v>11</v>
      </c>
      <c r="C87" s="8" t="s">
        <v>0</v>
      </c>
      <c r="D87" s="14" t="s">
        <v>127</v>
      </c>
      <c r="E87" s="21">
        <f>E136</f>
        <v>1</v>
      </c>
      <c r="F87" s="21">
        <f>F136</f>
        <v>63991.30000000001</v>
      </c>
      <c r="G87" s="21">
        <f>G136</f>
        <v>63991.3</v>
      </c>
    </row>
    <row r="88" spans="1:7" ht="22.5" x14ac:dyDescent="0.25">
      <c r="A88" s="9" t="s">
        <v>128</v>
      </c>
      <c r="B88" s="9" t="s">
        <v>16</v>
      </c>
      <c r="C88" s="9" t="s">
        <v>17</v>
      </c>
      <c r="D88" s="15" t="s">
        <v>129</v>
      </c>
      <c r="E88" s="22">
        <v>927</v>
      </c>
      <c r="F88" s="22">
        <v>25.2</v>
      </c>
      <c r="G88" s="23">
        <f>ROUND(E88*F88,2)</f>
        <v>23360.400000000001</v>
      </c>
    </row>
    <row r="89" spans="1:7" ht="236.25" x14ac:dyDescent="0.25">
      <c r="A89" s="7"/>
      <c r="B89" s="7"/>
      <c r="C89" s="7"/>
      <c r="D89" s="10" t="s">
        <v>130</v>
      </c>
      <c r="E89" s="22"/>
      <c r="F89" s="22"/>
      <c r="G89" s="22"/>
    </row>
    <row r="90" spans="1:7" x14ac:dyDescent="0.25">
      <c r="A90" s="9" t="s">
        <v>131</v>
      </c>
      <c r="B90" s="9" t="s">
        <v>16</v>
      </c>
      <c r="C90" s="9" t="s">
        <v>17</v>
      </c>
      <c r="D90" s="15" t="s">
        <v>132</v>
      </c>
      <c r="E90" s="22">
        <v>25.01</v>
      </c>
      <c r="F90" s="22">
        <v>21.3</v>
      </c>
      <c r="G90" s="23">
        <f>ROUND(E90*F90,2)</f>
        <v>532.71</v>
      </c>
    </row>
    <row r="91" spans="1:7" ht="191.25" x14ac:dyDescent="0.25">
      <c r="A91" s="7"/>
      <c r="B91" s="7"/>
      <c r="C91" s="7"/>
      <c r="D91" s="10" t="s">
        <v>133</v>
      </c>
      <c r="E91" s="22"/>
      <c r="F91" s="22"/>
      <c r="G91" s="22"/>
    </row>
    <row r="92" spans="1:7" x14ac:dyDescent="0.25">
      <c r="A92" s="9" t="s">
        <v>134</v>
      </c>
      <c r="B92" s="9" t="s">
        <v>16</v>
      </c>
      <c r="C92" s="9" t="s">
        <v>17</v>
      </c>
      <c r="D92" s="15" t="s">
        <v>135</v>
      </c>
      <c r="E92" s="22">
        <v>75.31</v>
      </c>
      <c r="F92" s="22">
        <v>17.399999999999999</v>
      </c>
      <c r="G92" s="23">
        <f>ROUND(E92*F92,2)</f>
        <v>1310.3900000000001</v>
      </c>
    </row>
    <row r="93" spans="1:7" ht="56.25" x14ac:dyDescent="0.25">
      <c r="A93" s="7"/>
      <c r="B93" s="7"/>
      <c r="C93" s="7"/>
      <c r="D93" s="10" t="s">
        <v>136</v>
      </c>
      <c r="E93" s="22"/>
      <c r="F93" s="22"/>
      <c r="G93" s="22"/>
    </row>
    <row r="94" spans="1:7" x14ac:dyDescent="0.25">
      <c r="A94" s="9" t="s">
        <v>137</v>
      </c>
      <c r="B94" s="9" t="s">
        <v>16</v>
      </c>
      <c r="C94" s="9" t="s">
        <v>17</v>
      </c>
      <c r="D94" s="15" t="s">
        <v>138</v>
      </c>
      <c r="E94" s="22">
        <v>438.9</v>
      </c>
      <c r="F94" s="22">
        <v>15.11</v>
      </c>
      <c r="G94" s="23">
        <f>ROUND(E94*F94,2)</f>
        <v>6631.78</v>
      </c>
    </row>
    <row r="95" spans="1:7" ht="56.25" x14ac:dyDescent="0.25">
      <c r="A95" s="7"/>
      <c r="B95" s="7"/>
      <c r="C95" s="7"/>
      <c r="D95" s="10" t="s">
        <v>139</v>
      </c>
      <c r="E95" s="22"/>
      <c r="F95" s="22"/>
      <c r="G95" s="22"/>
    </row>
    <row r="96" spans="1:7" x14ac:dyDescent="0.25">
      <c r="A96" s="9" t="s">
        <v>140</v>
      </c>
      <c r="B96" s="9" t="s">
        <v>16</v>
      </c>
      <c r="C96" s="9" t="s">
        <v>17</v>
      </c>
      <c r="D96" s="15" t="s">
        <v>141</v>
      </c>
      <c r="E96" s="22">
        <v>200.5</v>
      </c>
      <c r="F96" s="22">
        <v>15.53</v>
      </c>
      <c r="G96" s="23">
        <f>ROUND(E96*F96,2)</f>
        <v>3113.77</v>
      </c>
    </row>
    <row r="97" spans="1:7" ht="146.25" x14ac:dyDescent="0.25">
      <c r="A97" s="7"/>
      <c r="B97" s="7"/>
      <c r="C97" s="7"/>
      <c r="D97" s="10" t="s">
        <v>142</v>
      </c>
      <c r="E97" s="22"/>
      <c r="F97" s="22"/>
      <c r="G97" s="22"/>
    </row>
    <row r="98" spans="1:7" x14ac:dyDescent="0.25">
      <c r="A98" s="9" t="s">
        <v>143</v>
      </c>
      <c r="B98" s="9" t="s">
        <v>16</v>
      </c>
      <c r="C98" s="9" t="s">
        <v>17</v>
      </c>
      <c r="D98" s="15" t="s">
        <v>144</v>
      </c>
      <c r="E98" s="22">
        <v>271</v>
      </c>
      <c r="F98" s="22">
        <v>13.61</v>
      </c>
      <c r="G98" s="23">
        <f>ROUND(E98*F98,2)</f>
        <v>3688.31</v>
      </c>
    </row>
    <row r="99" spans="1:7" ht="157.5" x14ac:dyDescent="0.25">
      <c r="A99" s="7"/>
      <c r="B99" s="7"/>
      <c r="C99" s="7"/>
      <c r="D99" s="10" t="s">
        <v>145</v>
      </c>
      <c r="E99" s="22"/>
      <c r="F99" s="22"/>
      <c r="G99" s="22"/>
    </row>
    <row r="100" spans="1:7" x14ac:dyDescent="0.25">
      <c r="A100" s="9" t="s">
        <v>146</v>
      </c>
      <c r="B100" s="9" t="s">
        <v>16</v>
      </c>
      <c r="C100" s="9" t="s">
        <v>17</v>
      </c>
      <c r="D100" s="15" t="s">
        <v>147</v>
      </c>
      <c r="E100" s="22">
        <v>373</v>
      </c>
      <c r="F100" s="22">
        <v>12.23</v>
      </c>
      <c r="G100" s="23">
        <f>ROUND(E100*F100,2)</f>
        <v>4561.79</v>
      </c>
    </row>
    <row r="101" spans="1:7" ht="135" x14ac:dyDescent="0.25">
      <c r="A101" s="7"/>
      <c r="B101" s="7"/>
      <c r="C101" s="7"/>
      <c r="D101" s="10" t="s">
        <v>148</v>
      </c>
      <c r="E101" s="22"/>
      <c r="F101" s="22"/>
      <c r="G101" s="22"/>
    </row>
    <row r="102" spans="1:7" x14ac:dyDescent="0.25">
      <c r="A102" s="9" t="s">
        <v>149</v>
      </c>
      <c r="B102" s="9" t="s">
        <v>16</v>
      </c>
      <c r="C102" s="9" t="s">
        <v>17</v>
      </c>
      <c r="D102" s="15" t="s">
        <v>150</v>
      </c>
      <c r="E102" s="22">
        <v>280.3</v>
      </c>
      <c r="F102" s="22">
        <v>10.130000000000001</v>
      </c>
      <c r="G102" s="23">
        <f>ROUND(E102*F102,2)</f>
        <v>2839.44</v>
      </c>
    </row>
    <row r="103" spans="1:7" ht="157.5" x14ac:dyDescent="0.25">
      <c r="A103" s="7"/>
      <c r="B103" s="7"/>
      <c r="C103" s="7"/>
      <c r="D103" s="10" t="s">
        <v>151</v>
      </c>
      <c r="E103" s="22"/>
      <c r="F103" s="22"/>
      <c r="G103" s="22"/>
    </row>
    <row r="104" spans="1:7" x14ac:dyDescent="0.25">
      <c r="A104" s="9" t="s">
        <v>152</v>
      </c>
      <c r="B104" s="9" t="s">
        <v>16</v>
      </c>
      <c r="C104" s="9" t="s">
        <v>38</v>
      </c>
      <c r="D104" s="15" t="s">
        <v>153</v>
      </c>
      <c r="E104" s="22">
        <v>29.15</v>
      </c>
      <c r="F104" s="22">
        <v>26.02</v>
      </c>
      <c r="G104" s="23">
        <f>ROUND(E104*F104,2)</f>
        <v>758.48</v>
      </c>
    </row>
    <row r="105" spans="1:7" ht="123.75" x14ac:dyDescent="0.25">
      <c r="A105" s="7"/>
      <c r="B105" s="7"/>
      <c r="C105" s="7"/>
      <c r="D105" s="10" t="s">
        <v>154</v>
      </c>
      <c r="E105" s="22"/>
      <c r="F105" s="22"/>
      <c r="G105" s="22"/>
    </row>
    <row r="106" spans="1:7" x14ac:dyDescent="0.25">
      <c r="A106" s="9" t="s">
        <v>155</v>
      </c>
      <c r="B106" s="9" t="s">
        <v>16</v>
      </c>
      <c r="C106" s="9" t="s">
        <v>38</v>
      </c>
      <c r="D106" s="15" t="s">
        <v>156</v>
      </c>
      <c r="E106" s="22">
        <v>8</v>
      </c>
      <c r="F106" s="22">
        <v>39.1</v>
      </c>
      <c r="G106" s="23">
        <f>ROUND(E106*F106,2)</f>
        <v>312.8</v>
      </c>
    </row>
    <row r="107" spans="1:7" ht="67.5" x14ac:dyDescent="0.25">
      <c r="A107" s="7"/>
      <c r="B107" s="7"/>
      <c r="C107" s="7"/>
      <c r="D107" s="10" t="s">
        <v>157</v>
      </c>
      <c r="E107" s="22"/>
      <c r="F107" s="22"/>
      <c r="G107" s="22"/>
    </row>
    <row r="108" spans="1:7" ht="22.5" x14ac:dyDescent="0.25">
      <c r="A108" s="9" t="s">
        <v>158</v>
      </c>
      <c r="B108" s="9" t="s">
        <v>16</v>
      </c>
      <c r="C108" s="9" t="s">
        <v>17</v>
      </c>
      <c r="D108" s="15" t="s">
        <v>159</v>
      </c>
      <c r="E108" s="22">
        <v>75.5</v>
      </c>
      <c r="F108" s="22">
        <v>39.700000000000003</v>
      </c>
      <c r="G108" s="23">
        <f>ROUND(E108*F108,2)</f>
        <v>2997.35</v>
      </c>
    </row>
    <row r="109" spans="1:7" ht="247.5" x14ac:dyDescent="0.25">
      <c r="A109" s="7"/>
      <c r="B109" s="7"/>
      <c r="C109" s="7"/>
      <c r="D109" s="10" t="s">
        <v>160</v>
      </c>
      <c r="E109" s="22"/>
      <c r="F109" s="22"/>
      <c r="G109" s="22"/>
    </row>
    <row r="110" spans="1:7" x14ac:dyDescent="0.25">
      <c r="A110" s="9" t="s">
        <v>161</v>
      </c>
      <c r="B110" s="9" t="s">
        <v>16</v>
      </c>
      <c r="C110" s="9" t="s">
        <v>24</v>
      </c>
      <c r="D110" s="15" t="s">
        <v>162</v>
      </c>
      <c r="E110" s="22">
        <v>137.15</v>
      </c>
      <c r="F110" s="22">
        <v>45.36</v>
      </c>
      <c r="G110" s="23">
        <f>ROUND(E110*F110,2)</f>
        <v>6221.12</v>
      </c>
    </row>
    <row r="111" spans="1:7" ht="112.5" x14ac:dyDescent="0.25">
      <c r="A111" s="7"/>
      <c r="B111" s="7"/>
      <c r="C111" s="7"/>
      <c r="D111" s="10" t="s">
        <v>163</v>
      </c>
      <c r="E111" s="22"/>
      <c r="F111" s="22"/>
      <c r="G111" s="22"/>
    </row>
    <row r="112" spans="1:7" ht="22.5" x14ac:dyDescent="0.25">
      <c r="A112" s="9" t="s">
        <v>164</v>
      </c>
      <c r="B112" s="9" t="s">
        <v>16</v>
      </c>
      <c r="C112" s="9" t="s">
        <v>42</v>
      </c>
      <c r="D112" s="15" t="s">
        <v>165</v>
      </c>
      <c r="E112" s="22">
        <v>1</v>
      </c>
      <c r="F112" s="22">
        <v>81</v>
      </c>
      <c r="G112" s="23">
        <f>ROUND(E112*F112,2)</f>
        <v>81</v>
      </c>
    </row>
    <row r="113" spans="1:7" ht="33.75" x14ac:dyDescent="0.25">
      <c r="A113" s="7"/>
      <c r="B113" s="7"/>
      <c r="C113" s="7"/>
      <c r="D113" s="10" t="s">
        <v>166</v>
      </c>
      <c r="E113" s="22"/>
      <c r="F113" s="22"/>
      <c r="G113" s="22"/>
    </row>
    <row r="114" spans="1:7" ht="22.5" x14ac:dyDescent="0.25">
      <c r="A114" s="9" t="s">
        <v>167</v>
      </c>
      <c r="B114" s="9" t="s">
        <v>16</v>
      </c>
      <c r="C114" s="9" t="s">
        <v>42</v>
      </c>
      <c r="D114" s="15" t="s">
        <v>168</v>
      </c>
      <c r="E114" s="22">
        <v>1</v>
      </c>
      <c r="F114" s="22">
        <v>202.5</v>
      </c>
      <c r="G114" s="23">
        <f>ROUND(E114*F114,2)</f>
        <v>202.5</v>
      </c>
    </row>
    <row r="115" spans="1:7" ht="78.75" x14ac:dyDescent="0.25">
      <c r="A115" s="7"/>
      <c r="B115" s="7"/>
      <c r="C115" s="7"/>
      <c r="D115" s="10" t="s">
        <v>169</v>
      </c>
      <c r="E115" s="22"/>
      <c r="F115" s="22"/>
      <c r="G115" s="22"/>
    </row>
    <row r="116" spans="1:7" ht="22.5" x14ac:dyDescent="0.25">
      <c r="A116" s="9" t="s">
        <v>170</v>
      </c>
      <c r="B116" s="9" t="s">
        <v>16</v>
      </c>
      <c r="C116" s="9" t="s">
        <v>42</v>
      </c>
      <c r="D116" s="15" t="s">
        <v>171</v>
      </c>
      <c r="E116" s="22">
        <v>1</v>
      </c>
      <c r="F116" s="22">
        <v>202.5</v>
      </c>
      <c r="G116" s="23">
        <f>ROUND(E116*F116,2)</f>
        <v>202.5</v>
      </c>
    </row>
    <row r="117" spans="1:7" ht="56.25" x14ac:dyDescent="0.25">
      <c r="A117" s="7"/>
      <c r="B117" s="7"/>
      <c r="C117" s="7"/>
      <c r="D117" s="10" t="s">
        <v>172</v>
      </c>
      <c r="E117" s="22"/>
      <c r="F117" s="22"/>
      <c r="G117" s="22"/>
    </row>
    <row r="118" spans="1:7" x14ac:dyDescent="0.25">
      <c r="A118" s="9" t="s">
        <v>173</v>
      </c>
      <c r="B118" s="9" t="s">
        <v>16</v>
      </c>
      <c r="C118" s="9" t="s">
        <v>175</v>
      </c>
      <c r="D118" s="15" t="s">
        <v>174</v>
      </c>
      <c r="E118" s="22">
        <v>1</v>
      </c>
      <c r="F118" s="22">
        <v>1445.08</v>
      </c>
      <c r="G118" s="23">
        <f>ROUND(E118*F118,2)</f>
        <v>1445.08</v>
      </c>
    </row>
    <row r="119" spans="1:7" ht="101.25" x14ac:dyDescent="0.25">
      <c r="A119" s="7"/>
      <c r="B119" s="7"/>
      <c r="C119" s="7"/>
      <c r="D119" s="10" t="s">
        <v>176</v>
      </c>
      <c r="E119" s="22"/>
      <c r="F119" s="22"/>
      <c r="G119" s="22"/>
    </row>
    <row r="120" spans="1:7" ht="22.5" x14ac:dyDescent="0.25">
      <c r="A120" s="9" t="s">
        <v>177</v>
      </c>
      <c r="B120" s="9" t="s">
        <v>16</v>
      </c>
      <c r="C120" s="9" t="s">
        <v>42</v>
      </c>
      <c r="D120" s="15" t="s">
        <v>178</v>
      </c>
      <c r="E120" s="22">
        <v>1</v>
      </c>
      <c r="F120" s="22">
        <v>135</v>
      </c>
      <c r="G120" s="23">
        <f>ROUND(E120*F120,2)</f>
        <v>135</v>
      </c>
    </row>
    <row r="121" spans="1:7" ht="33.75" x14ac:dyDescent="0.25">
      <c r="A121" s="7"/>
      <c r="B121" s="7"/>
      <c r="C121" s="7"/>
      <c r="D121" s="10" t="s">
        <v>179</v>
      </c>
      <c r="E121" s="22"/>
      <c r="F121" s="22"/>
      <c r="G121" s="22"/>
    </row>
    <row r="122" spans="1:7" ht="22.5" x14ac:dyDescent="0.25">
      <c r="A122" s="9" t="s">
        <v>180</v>
      </c>
      <c r="B122" s="9" t="s">
        <v>16</v>
      </c>
      <c r="C122" s="9" t="s">
        <v>70</v>
      </c>
      <c r="D122" s="15" t="s">
        <v>181</v>
      </c>
      <c r="E122" s="22">
        <v>34.200000000000003</v>
      </c>
      <c r="F122" s="22">
        <v>28.13</v>
      </c>
      <c r="G122" s="23">
        <f>ROUND(E122*F122,2)</f>
        <v>962.05</v>
      </c>
    </row>
    <row r="123" spans="1:7" ht="112.5" x14ac:dyDescent="0.25">
      <c r="A123" s="7"/>
      <c r="B123" s="7"/>
      <c r="C123" s="7"/>
      <c r="D123" s="10" t="s">
        <v>182</v>
      </c>
      <c r="E123" s="22"/>
      <c r="F123" s="22"/>
      <c r="G123" s="22"/>
    </row>
    <row r="124" spans="1:7" x14ac:dyDescent="0.25">
      <c r="A124" s="9" t="s">
        <v>183</v>
      </c>
      <c r="B124" s="9" t="s">
        <v>16</v>
      </c>
      <c r="C124" s="9" t="s">
        <v>17</v>
      </c>
      <c r="D124" s="15" t="s">
        <v>184</v>
      </c>
      <c r="E124" s="22">
        <v>170</v>
      </c>
      <c r="F124" s="22">
        <v>20.93</v>
      </c>
      <c r="G124" s="23">
        <f>ROUND(E124*F124,2)</f>
        <v>3558.1</v>
      </c>
    </row>
    <row r="125" spans="1:7" ht="123.75" x14ac:dyDescent="0.25">
      <c r="A125" s="7"/>
      <c r="B125" s="7"/>
      <c r="C125" s="7"/>
      <c r="D125" s="10" t="s">
        <v>185</v>
      </c>
      <c r="E125" s="22"/>
      <c r="F125" s="22"/>
      <c r="G125" s="22"/>
    </row>
    <row r="126" spans="1:7" x14ac:dyDescent="0.25">
      <c r="A126" s="9" t="s">
        <v>186</v>
      </c>
      <c r="B126" s="9" t="s">
        <v>16</v>
      </c>
      <c r="C126" s="9" t="s">
        <v>34</v>
      </c>
      <c r="D126" s="15" t="s">
        <v>187</v>
      </c>
      <c r="E126" s="22">
        <v>7</v>
      </c>
      <c r="F126" s="22">
        <v>20.25</v>
      </c>
      <c r="G126" s="23">
        <f>ROUND(E126*F126,2)</f>
        <v>141.75</v>
      </c>
    </row>
    <row r="127" spans="1:7" ht="90" x14ac:dyDescent="0.25">
      <c r="A127" s="7"/>
      <c r="B127" s="7"/>
      <c r="C127" s="7"/>
      <c r="D127" s="10" t="s">
        <v>188</v>
      </c>
      <c r="E127" s="22"/>
      <c r="F127" s="22"/>
      <c r="G127" s="22"/>
    </row>
    <row r="128" spans="1:7" x14ac:dyDescent="0.25">
      <c r="A128" s="9" t="s">
        <v>189</v>
      </c>
      <c r="B128" s="9" t="s">
        <v>16</v>
      </c>
      <c r="C128" s="9" t="s">
        <v>42</v>
      </c>
      <c r="D128" s="15" t="s">
        <v>190</v>
      </c>
      <c r="E128" s="22">
        <v>1</v>
      </c>
      <c r="F128" s="22">
        <v>26.33</v>
      </c>
      <c r="G128" s="23">
        <f>ROUND(E128*F128,2)</f>
        <v>26.33</v>
      </c>
    </row>
    <row r="129" spans="1:7" ht="67.5" x14ac:dyDescent="0.25">
      <c r="A129" s="7"/>
      <c r="B129" s="7"/>
      <c r="C129" s="7"/>
      <c r="D129" s="10" t="s">
        <v>191</v>
      </c>
      <c r="E129" s="22"/>
      <c r="F129" s="22"/>
      <c r="G129" s="22"/>
    </row>
    <row r="130" spans="1:7" ht="22.5" x14ac:dyDescent="0.25">
      <c r="A130" s="9" t="s">
        <v>192</v>
      </c>
      <c r="B130" s="9" t="s">
        <v>16</v>
      </c>
      <c r="C130" s="9" t="s">
        <v>194</v>
      </c>
      <c r="D130" s="15" t="s">
        <v>193</v>
      </c>
      <c r="E130" s="22">
        <v>1</v>
      </c>
      <c r="F130" s="22">
        <v>405</v>
      </c>
      <c r="G130" s="23">
        <f>ROUND(E130*F130,2)</f>
        <v>405</v>
      </c>
    </row>
    <row r="131" spans="1:7" ht="146.25" x14ac:dyDescent="0.25">
      <c r="A131" s="7"/>
      <c r="B131" s="7"/>
      <c r="C131" s="7"/>
      <c r="D131" s="10" t="s">
        <v>195</v>
      </c>
      <c r="E131" s="22"/>
      <c r="F131" s="22"/>
      <c r="G131" s="22"/>
    </row>
    <row r="132" spans="1:7" x14ac:dyDescent="0.25">
      <c r="A132" s="9" t="s">
        <v>196</v>
      </c>
      <c r="B132" s="9" t="s">
        <v>16</v>
      </c>
      <c r="C132" s="9" t="s">
        <v>42</v>
      </c>
      <c r="D132" s="15" t="s">
        <v>197</v>
      </c>
      <c r="E132" s="22">
        <v>2</v>
      </c>
      <c r="F132" s="22">
        <v>121.5</v>
      </c>
      <c r="G132" s="23">
        <f>ROUND(E132*F132,2)</f>
        <v>243</v>
      </c>
    </row>
    <row r="133" spans="1:7" ht="90" x14ac:dyDescent="0.25">
      <c r="A133" s="7"/>
      <c r="B133" s="7"/>
      <c r="C133" s="7"/>
      <c r="D133" s="10" t="s">
        <v>198</v>
      </c>
      <c r="E133" s="22"/>
      <c r="F133" s="22"/>
      <c r="G133" s="22"/>
    </row>
    <row r="134" spans="1:7" x14ac:dyDescent="0.25">
      <c r="A134" s="9" t="s">
        <v>199</v>
      </c>
      <c r="B134" s="9" t="s">
        <v>16</v>
      </c>
      <c r="C134" s="9" t="s">
        <v>17</v>
      </c>
      <c r="D134" s="15" t="s">
        <v>200</v>
      </c>
      <c r="E134" s="22">
        <v>5.94</v>
      </c>
      <c r="F134" s="22">
        <v>43.88</v>
      </c>
      <c r="G134" s="23">
        <f>ROUND(E134*F134,2)</f>
        <v>260.64999999999998</v>
      </c>
    </row>
    <row r="135" spans="1:7" ht="101.25" x14ac:dyDescent="0.25">
      <c r="A135" s="7"/>
      <c r="B135" s="7"/>
      <c r="C135" s="7"/>
      <c r="D135" s="10" t="s">
        <v>201</v>
      </c>
      <c r="E135" s="22"/>
      <c r="F135" s="22"/>
      <c r="G135" s="22"/>
    </row>
    <row r="136" spans="1:7" x14ac:dyDescent="0.25">
      <c r="A136" s="7"/>
      <c r="B136" s="7"/>
      <c r="C136" s="7"/>
      <c r="D136" s="16" t="s">
        <v>202</v>
      </c>
      <c r="E136" s="22">
        <v>1</v>
      </c>
      <c r="F136" s="21">
        <f>G88+G90+G92+G94+G96+G98+G100+G102+G104+G106+G108+G110+G112+G114+G116+G118+G120+G122+G124+G126+G128+G130+G132+G134</f>
        <v>63991.30000000001</v>
      </c>
      <c r="G136" s="21">
        <f>ROUND(F136*E136,2)</f>
        <v>63991.3</v>
      </c>
    </row>
    <row r="137" spans="1:7" ht="0.95" customHeight="1" x14ac:dyDescent="0.25">
      <c r="A137" s="11"/>
      <c r="B137" s="11"/>
      <c r="C137" s="11"/>
      <c r="D137" s="17"/>
      <c r="E137" s="24"/>
      <c r="F137" s="24"/>
      <c r="G137" s="24"/>
    </row>
    <row r="138" spans="1:7" x14ac:dyDescent="0.25">
      <c r="A138" s="7"/>
      <c r="B138" s="7"/>
      <c r="C138" s="7"/>
      <c r="D138" s="16" t="s">
        <v>203</v>
      </c>
      <c r="E138" s="22">
        <v>1</v>
      </c>
      <c r="F138" s="21">
        <f>G61+G68+G85+G136</f>
        <v>101691.85</v>
      </c>
      <c r="G138" s="21">
        <f>ROUND(F138*E138,2)</f>
        <v>101691.85</v>
      </c>
    </row>
    <row r="139" spans="1:7" ht="0.95" customHeight="1" x14ac:dyDescent="0.25">
      <c r="A139" s="11"/>
      <c r="B139" s="11"/>
      <c r="C139" s="11"/>
      <c r="D139" s="17"/>
      <c r="E139" s="24"/>
      <c r="F139" s="24"/>
      <c r="G139" s="24"/>
    </row>
    <row r="140" spans="1:7" x14ac:dyDescent="0.25">
      <c r="A140" s="6" t="s">
        <v>204</v>
      </c>
      <c r="B140" s="6" t="s">
        <v>11</v>
      </c>
      <c r="C140" s="6" t="s">
        <v>0</v>
      </c>
      <c r="D140" s="13" t="s">
        <v>205</v>
      </c>
      <c r="E140" s="21">
        <f>E167</f>
        <v>1</v>
      </c>
      <c r="F140" s="21">
        <f>F167</f>
        <v>163990.84</v>
      </c>
      <c r="G140" s="21">
        <f>G167</f>
        <v>163990.84</v>
      </c>
    </row>
    <row r="141" spans="1:7" x14ac:dyDescent="0.25">
      <c r="A141" s="9" t="s">
        <v>206</v>
      </c>
      <c r="B141" s="9" t="s">
        <v>16</v>
      </c>
      <c r="C141" s="9" t="s">
        <v>17</v>
      </c>
      <c r="D141" s="15" t="s">
        <v>207</v>
      </c>
      <c r="E141" s="22">
        <v>287</v>
      </c>
      <c r="F141" s="22">
        <v>9.17</v>
      </c>
      <c r="G141" s="23">
        <f>ROUND(E141*F141,2)</f>
        <v>2631.79</v>
      </c>
    </row>
    <row r="142" spans="1:7" ht="292.5" x14ac:dyDescent="0.25">
      <c r="A142" s="7"/>
      <c r="B142" s="7"/>
      <c r="C142" s="7"/>
      <c r="D142" s="10" t="s">
        <v>208</v>
      </c>
      <c r="E142" s="22"/>
      <c r="F142" s="22"/>
      <c r="G142" s="22"/>
    </row>
    <row r="143" spans="1:7" x14ac:dyDescent="0.25">
      <c r="A143" s="9" t="s">
        <v>209</v>
      </c>
      <c r="B143" s="9" t="s">
        <v>16</v>
      </c>
      <c r="C143" s="9" t="s">
        <v>17</v>
      </c>
      <c r="D143" s="15" t="s">
        <v>210</v>
      </c>
      <c r="E143" s="22">
        <v>103</v>
      </c>
      <c r="F143" s="22">
        <v>14.95</v>
      </c>
      <c r="G143" s="23">
        <f>ROUND(E143*F143,2)</f>
        <v>1539.85</v>
      </c>
    </row>
    <row r="144" spans="1:7" ht="348.75" x14ac:dyDescent="0.25">
      <c r="A144" s="7"/>
      <c r="B144" s="7"/>
      <c r="C144" s="7"/>
      <c r="D144" s="10" t="s">
        <v>211</v>
      </c>
      <c r="E144" s="22"/>
      <c r="F144" s="22"/>
      <c r="G144" s="22"/>
    </row>
    <row r="145" spans="1:7" x14ac:dyDescent="0.25">
      <c r="A145" s="9" t="s">
        <v>212</v>
      </c>
      <c r="B145" s="9" t="s">
        <v>16</v>
      </c>
      <c r="C145" s="9" t="s">
        <v>17</v>
      </c>
      <c r="D145" s="15" t="s">
        <v>213</v>
      </c>
      <c r="E145" s="22">
        <v>171</v>
      </c>
      <c r="F145" s="22">
        <v>21.91</v>
      </c>
      <c r="G145" s="23">
        <f>ROUND(E145*F145,2)</f>
        <v>3746.61</v>
      </c>
    </row>
    <row r="146" spans="1:7" ht="393.75" x14ac:dyDescent="0.25">
      <c r="A146" s="7"/>
      <c r="B146" s="7"/>
      <c r="C146" s="7"/>
      <c r="D146" s="10" t="s">
        <v>214</v>
      </c>
      <c r="E146" s="22"/>
      <c r="F146" s="22"/>
      <c r="G146" s="22"/>
    </row>
    <row r="147" spans="1:7" x14ac:dyDescent="0.25">
      <c r="A147" s="9" t="s">
        <v>215</v>
      </c>
      <c r="B147" s="9" t="s">
        <v>16</v>
      </c>
      <c r="C147" s="9" t="s">
        <v>17</v>
      </c>
      <c r="D147" s="15" t="s">
        <v>216</v>
      </c>
      <c r="E147" s="22">
        <v>235</v>
      </c>
      <c r="F147" s="22">
        <v>25.35</v>
      </c>
      <c r="G147" s="23">
        <f>ROUND(E147*F147,2)</f>
        <v>5957.25</v>
      </c>
    </row>
    <row r="148" spans="1:7" ht="393.75" x14ac:dyDescent="0.25">
      <c r="A148" s="7"/>
      <c r="B148" s="7"/>
      <c r="C148" s="7"/>
      <c r="D148" s="10" t="s">
        <v>217</v>
      </c>
      <c r="E148" s="22"/>
      <c r="F148" s="22"/>
      <c r="G148" s="22"/>
    </row>
    <row r="149" spans="1:7" x14ac:dyDescent="0.25">
      <c r="A149" s="9" t="s">
        <v>218</v>
      </c>
      <c r="B149" s="9" t="s">
        <v>16</v>
      </c>
      <c r="C149" s="9" t="s">
        <v>17</v>
      </c>
      <c r="D149" s="15" t="s">
        <v>219</v>
      </c>
      <c r="E149" s="22">
        <v>131</v>
      </c>
      <c r="F149" s="22">
        <v>111.81</v>
      </c>
      <c r="G149" s="23">
        <f>ROUND(E149*F149,2)</f>
        <v>14647.11</v>
      </c>
    </row>
    <row r="150" spans="1:7" ht="409.5" x14ac:dyDescent="0.25">
      <c r="A150" s="7"/>
      <c r="B150" s="7"/>
      <c r="C150" s="7"/>
      <c r="D150" s="10" t="s">
        <v>220</v>
      </c>
      <c r="E150" s="22"/>
      <c r="F150" s="22"/>
      <c r="G150" s="22"/>
    </row>
    <row r="151" spans="1:7" x14ac:dyDescent="0.25">
      <c r="A151" s="9" t="s">
        <v>221</v>
      </c>
      <c r="B151" s="9" t="s">
        <v>16</v>
      </c>
      <c r="C151" s="9" t="s">
        <v>17</v>
      </c>
      <c r="D151" s="15" t="s">
        <v>222</v>
      </c>
      <c r="E151" s="22">
        <v>716.52</v>
      </c>
      <c r="F151" s="22">
        <v>52.07</v>
      </c>
      <c r="G151" s="23">
        <f>ROUND(E151*F151,2)</f>
        <v>37309.199999999997</v>
      </c>
    </row>
    <row r="152" spans="1:7" ht="409.5" x14ac:dyDescent="0.25">
      <c r="A152" s="7"/>
      <c r="B152" s="7"/>
      <c r="C152" s="7"/>
      <c r="D152" s="10" t="s">
        <v>223</v>
      </c>
      <c r="E152" s="22"/>
      <c r="F152" s="22"/>
      <c r="G152" s="22"/>
    </row>
    <row r="153" spans="1:7" x14ac:dyDescent="0.25">
      <c r="A153" s="9" t="s">
        <v>224</v>
      </c>
      <c r="B153" s="9" t="s">
        <v>16</v>
      </c>
      <c r="C153" s="9" t="s">
        <v>17</v>
      </c>
      <c r="D153" s="15" t="s">
        <v>225</v>
      </c>
      <c r="E153" s="22">
        <v>107.26</v>
      </c>
      <c r="F153" s="22">
        <v>68.06</v>
      </c>
      <c r="G153" s="23">
        <f>ROUND(E153*F153,2)</f>
        <v>7300.12</v>
      </c>
    </row>
    <row r="154" spans="1:7" ht="409.5" x14ac:dyDescent="0.25">
      <c r="A154" s="7"/>
      <c r="B154" s="7"/>
      <c r="C154" s="7"/>
      <c r="D154" s="10" t="s">
        <v>226</v>
      </c>
      <c r="E154" s="22"/>
      <c r="F154" s="22"/>
      <c r="G154" s="22"/>
    </row>
    <row r="155" spans="1:7" x14ac:dyDescent="0.25">
      <c r="A155" s="9" t="s">
        <v>227</v>
      </c>
      <c r="B155" s="9" t="s">
        <v>16</v>
      </c>
      <c r="C155" s="9" t="s">
        <v>17</v>
      </c>
      <c r="D155" s="15" t="s">
        <v>228</v>
      </c>
      <c r="E155" s="22">
        <v>880</v>
      </c>
      <c r="F155" s="22">
        <v>60.45</v>
      </c>
      <c r="G155" s="23">
        <f>ROUND(E155*F155,2)</f>
        <v>53196</v>
      </c>
    </row>
    <row r="156" spans="1:7" ht="409.5" x14ac:dyDescent="0.25">
      <c r="A156" s="7"/>
      <c r="B156" s="7"/>
      <c r="C156" s="7"/>
      <c r="D156" s="10" t="s">
        <v>229</v>
      </c>
      <c r="E156" s="22"/>
      <c r="F156" s="22"/>
      <c r="G156" s="22"/>
    </row>
    <row r="157" spans="1:7" ht="22.5" x14ac:dyDescent="0.25">
      <c r="A157" s="9" t="s">
        <v>230</v>
      </c>
      <c r="B157" s="9" t="s">
        <v>16</v>
      </c>
      <c r="C157" s="9" t="s">
        <v>17</v>
      </c>
      <c r="D157" s="15" t="s">
        <v>231</v>
      </c>
      <c r="E157" s="22">
        <v>120</v>
      </c>
      <c r="F157" s="22">
        <v>85.87</v>
      </c>
      <c r="G157" s="23">
        <f>ROUND(E157*F157,2)</f>
        <v>10304.4</v>
      </c>
    </row>
    <row r="158" spans="1:7" ht="409.5" x14ac:dyDescent="0.25">
      <c r="A158" s="7"/>
      <c r="B158" s="7"/>
      <c r="C158" s="7"/>
      <c r="D158" s="10" t="s">
        <v>232</v>
      </c>
      <c r="E158" s="22"/>
      <c r="F158" s="22"/>
      <c r="G158" s="22"/>
    </row>
    <row r="159" spans="1:7" x14ac:dyDescent="0.25">
      <c r="A159" s="9" t="s">
        <v>233</v>
      </c>
      <c r="B159" s="9" t="s">
        <v>16</v>
      </c>
      <c r="C159" s="9" t="s">
        <v>38</v>
      </c>
      <c r="D159" s="15" t="s">
        <v>234</v>
      </c>
      <c r="E159" s="22">
        <v>40</v>
      </c>
      <c r="F159" s="22">
        <v>16.899999999999999</v>
      </c>
      <c r="G159" s="23">
        <f>ROUND(E159*F159,2)</f>
        <v>676</v>
      </c>
    </row>
    <row r="160" spans="1:7" ht="67.5" x14ac:dyDescent="0.25">
      <c r="A160" s="7"/>
      <c r="B160" s="7"/>
      <c r="C160" s="7"/>
      <c r="D160" s="10" t="s">
        <v>235</v>
      </c>
      <c r="E160" s="22"/>
      <c r="F160" s="22"/>
      <c r="G160" s="22"/>
    </row>
    <row r="161" spans="1:7" x14ac:dyDescent="0.25">
      <c r="A161" s="9" t="s">
        <v>236</v>
      </c>
      <c r="B161" s="9" t="s">
        <v>16</v>
      </c>
      <c r="C161" s="9" t="s">
        <v>17</v>
      </c>
      <c r="D161" s="15" t="s">
        <v>237</v>
      </c>
      <c r="E161" s="22">
        <v>47.4</v>
      </c>
      <c r="F161" s="22">
        <v>33.799999999999997</v>
      </c>
      <c r="G161" s="23">
        <f>ROUND(E161*F161,2)</f>
        <v>1602.12</v>
      </c>
    </row>
    <row r="162" spans="1:7" ht="56.25" x14ac:dyDescent="0.25">
      <c r="A162" s="7"/>
      <c r="B162" s="7"/>
      <c r="C162" s="7"/>
      <c r="D162" s="10" t="s">
        <v>238</v>
      </c>
      <c r="E162" s="22"/>
      <c r="F162" s="22"/>
      <c r="G162" s="22"/>
    </row>
    <row r="163" spans="1:7" x14ac:dyDescent="0.25">
      <c r="A163" s="9" t="s">
        <v>239</v>
      </c>
      <c r="B163" s="9" t="s">
        <v>16</v>
      </c>
      <c r="C163" s="9" t="s">
        <v>42</v>
      </c>
      <c r="D163" s="15" t="s">
        <v>240</v>
      </c>
      <c r="E163" s="22">
        <v>10</v>
      </c>
      <c r="F163" s="22">
        <v>2340</v>
      </c>
      <c r="G163" s="23">
        <f>ROUND(E163*F163,2)</f>
        <v>23400</v>
      </c>
    </row>
    <row r="164" spans="1:7" ht="315" x14ac:dyDescent="0.25">
      <c r="A164" s="7"/>
      <c r="B164" s="7"/>
      <c r="C164" s="7"/>
      <c r="D164" s="10" t="s">
        <v>241</v>
      </c>
      <c r="E164" s="22"/>
      <c r="F164" s="22"/>
      <c r="G164" s="22"/>
    </row>
    <row r="165" spans="1:7" x14ac:dyDescent="0.25">
      <c r="A165" s="9" t="s">
        <v>122</v>
      </c>
      <c r="B165" s="9" t="s">
        <v>16</v>
      </c>
      <c r="C165" s="9" t="s">
        <v>17</v>
      </c>
      <c r="D165" s="15" t="s">
        <v>123</v>
      </c>
      <c r="E165" s="22">
        <v>315.27</v>
      </c>
      <c r="F165" s="22">
        <v>5.33</v>
      </c>
      <c r="G165" s="23">
        <f>ROUND(E165*F165,2)</f>
        <v>1680.39</v>
      </c>
    </row>
    <row r="166" spans="1:7" ht="45" x14ac:dyDescent="0.25">
      <c r="A166" s="7"/>
      <c r="B166" s="7"/>
      <c r="C166" s="7"/>
      <c r="D166" s="10" t="s">
        <v>124</v>
      </c>
      <c r="E166" s="22"/>
      <c r="F166" s="22"/>
      <c r="G166" s="22"/>
    </row>
    <row r="167" spans="1:7" x14ac:dyDescent="0.25">
      <c r="A167" s="7"/>
      <c r="B167" s="7"/>
      <c r="C167" s="7"/>
      <c r="D167" s="16" t="s">
        <v>242</v>
      </c>
      <c r="E167" s="22">
        <v>1</v>
      </c>
      <c r="F167" s="21">
        <f>G141+G143+G145+G147+G149+G151+G153+G155+G157+G159+G161+G163+G165</f>
        <v>163990.84</v>
      </c>
      <c r="G167" s="21">
        <f>ROUND(F167*E167,2)</f>
        <v>163990.84</v>
      </c>
    </row>
    <row r="168" spans="1:7" ht="0.95" customHeight="1" x14ac:dyDescent="0.25">
      <c r="A168" s="11"/>
      <c r="B168" s="11"/>
      <c r="C168" s="11"/>
      <c r="D168" s="17"/>
      <c r="E168" s="24"/>
      <c r="F168" s="24"/>
      <c r="G168" s="24"/>
    </row>
    <row r="169" spans="1:7" x14ac:dyDescent="0.25">
      <c r="A169" s="6" t="s">
        <v>243</v>
      </c>
      <c r="B169" s="6" t="s">
        <v>11</v>
      </c>
      <c r="C169" s="6" t="s">
        <v>0</v>
      </c>
      <c r="D169" s="13" t="s">
        <v>244</v>
      </c>
      <c r="E169" s="21">
        <f>E200</f>
        <v>1</v>
      </c>
      <c r="F169" s="21">
        <f>F200</f>
        <v>32662.52</v>
      </c>
      <c r="G169" s="21">
        <f>G200</f>
        <v>32662.52</v>
      </c>
    </row>
    <row r="170" spans="1:7" ht="22.5" x14ac:dyDescent="0.25">
      <c r="A170" s="9" t="s">
        <v>245</v>
      </c>
      <c r="B170" s="9" t="s">
        <v>16</v>
      </c>
      <c r="C170" s="9" t="s">
        <v>17</v>
      </c>
      <c r="D170" s="15" t="s">
        <v>246</v>
      </c>
      <c r="E170" s="22">
        <v>18</v>
      </c>
      <c r="F170" s="22">
        <v>18.43</v>
      </c>
      <c r="G170" s="23">
        <f>ROUND(E170*F170,2)</f>
        <v>331.74</v>
      </c>
    </row>
    <row r="171" spans="1:7" ht="157.5" x14ac:dyDescent="0.25">
      <c r="A171" s="7"/>
      <c r="B171" s="7"/>
      <c r="C171" s="7"/>
      <c r="D171" s="10" t="s">
        <v>247</v>
      </c>
      <c r="E171" s="22"/>
      <c r="F171" s="22"/>
      <c r="G171" s="22"/>
    </row>
    <row r="172" spans="1:7" ht="22.5" x14ac:dyDescent="0.25">
      <c r="A172" s="9" t="s">
        <v>248</v>
      </c>
      <c r="B172" s="9" t="s">
        <v>16</v>
      </c>
      <c r="C172" s="9" t="s">
        <v>17</v>
      </c>
      <c r="D172" s="15" t="s">
        <v>249</v>
      </c>
      <c r="E172" s="22">
        <v>87.27</v>
      </c>
      <c r="F172" s="22">
        <v>56.9</v>
      </c>
      <c r="G172" s="23">
        <f>ROUND(E172*F172,2)</f>
        <v>4965.66</v>
      </c>
    </row>
    <row r="173" spans="1:7" ht="180" x14ac:dyDescent="0.25">
      <c r="A173" s="7"/>
      <c r="B173" s="7"/>
      <c r="C173" s="7"/>
      <c r="D173" s="10" t="s">
        <v>250</v>
      </c>
      <c r="E173" s="22"/>
      <c r="F173" s="22"/>
      <c r="G173" s="22"/>
    </row>
    <row r="174" spans="1:7" x14ac:dyDescent="0.25">
      <c r="A174" s="9" t="s">
        <v>251</v>
      </c>
      <c r="B174" s="9" t="s">
        <v>16</v>
      </c>
      <c r="C174" s="9" t="s">
        <v>42</v>
      </c>
      <c r="D174" s="15" t="s">
        <v>252</v>
      </c>
      <c r="E174" s="22">
        <v>10</v>
      </c>
      <c r="F174" s="22">
        <v>45.5</v>
      </c>
      <c r="G174" s="23">
        <f>ROUND(E174*F174,2)</f>
        <v>455</v>
      </c>
    </row>
    <row r="175" spans="1:7" ht="101.25" x14ac:dyDescent="0.25">
      <c r="A175" s="7"/>
      <c r="B175" s="7"/>
      <c r="C175" s="7"/>
      <c r="D175" s="10" t="s">
        <v>253</v>
      </c>
      <c r="E175" s="22"/>
      <c r="F175" s="22"/>
      <c r="G175" s="22"/>
    </row>
    <row r="176" spans="1:7" ht="22.5" x14ac:dyDescent="0.25">
      <c r="A176" s="9" t="s">
        <v>254</v>
      </c>
      <c r="B176" s="9" t="s">
        <v>16</v>
      </c>
      <c r="C176" s="9" t="s">
        <v>17</v>
      </c>
      <c r="D176" s="15" t="s">
        <v>255</v>
      </c>
      <c r="E176" s="22">
        <v>0.64</v>
      </c>
      <c r="F176" s="22">
        <v>122.33</v>
      </c>
      <c r="G176" s="23">
        <f>ROUND(E176*F176,2)</f>
        <v>78.290000000000006</v>
      </c>
    </row>
    <row r="177" spans="1:7" ht="101.25" x14ac:dyDescent="0.25">
      <c r="A177" s="7"/>
      <c r="B177" s="7"/>
      <c r="C177" s="7"/>
      <c r="D177" s="10" t="s">
        <v>256</v>
      </c>
      <c r="E177" s="22"/>
      <c r="F177" s="22"/>
      <c r="G177" s="22"/>
    </row>
    <row r="178" spans="1:7" ht="22.5" x14ac:dyDescent="0.25">
      <c r="A178" s="9" t="s">
        <v>257</v>
      </c>
      <c r="B178" s="9" t="s">
        <v>16</v>
      </c>
      <c r="C178" s="9" t="s">
        <v>17</v>
      </c>
      <c r="D178" s="15" t="s">
        <v>258</v>
      </c>
      <c r="E178" s="22">
        <v>109.9</v>
      </c>
      <c r="F178" s="22">
        <v>26</v>
      </c>
      <c r="G178" s="23">
        <f>ROUND(E178*F178,2)</f>
        <v>2857.4</v>
      </c>
    </row>
    <row r="179" spans="1:7" ht="123.75" x14ac:dyDescent="0.25">
      <c r="A179" s="7"/>
      <c r="B179" s="7"/>
      <c r="C179" s="7"/>
      <c r="D179" s="10" t="s">
        <v>259</v>
      </c>
      <c r="E179" s="22"/>
      <c r="F179" s="22"/>
      <c r="G179" s="22"/>
    </row>
    <row r="180" spans="1:7" x14ac:dyDescent="0.25">
      <c r="A180" s="9" t="s">
        <v>260</v>
      </c>
      <c r="B180" s="9" t="s">
        <v>16</v>
      </c>
      <c r="C180" s="9" t="s">
        <v>17</v>
      </c>
      <c r="D180" s="15" t="s">
        <v>261</v>
      </c>
      <c r="E180" s="22">
        <v>1325.38</v>
      </c>
      <c r="F180" s="22">
        <v>5.95</v>
      </c>
      <c r="G180" s="23">
        <f>ROUND(E180*F180,2)</f>
        <v>7886.01</v>
      </c>
    </row>
    <row r="181" spans="1:7" x14ac:dyDescent="0.25">
      <c r="A181" s="7"/>
      <c r="B181" s="7"/>
      <c r="C181" s="7"/>
      <c r="D181" s="10"/>
      <c r="E181" s="22"/>
      <c r="F181" s="22"/>
      <c r="G181" s="22"/>
    </row>
    <row r="182" spans="1:7" ht="22.5" x14ac:dyDescent="0.25">
      <c r="A182" s="9" t="s">
        <v>262</v>
      </c>
      <c r="B182" s="9" t="s">
        <v>16</v>
      </c>
      <c r="C182" s="9" t="s">
        <v>17</v>
      </c>
      <c r="D182" s="15" t="s">
        <v>263</v>
      </c>
      <c r="E182" s="22">
        <v>495</v>
      </c>
      <c r="F182" s="22">
        <v>6.85</v>
      </c>
      <c r="G182" s="23">
        <f>ROUND(E182*F182,2)</f>
        <v>3390.75</v>
      </c>
    </row>
    <row r="183" spans="1:7" ht="247.5" x14ac:dyDescent="0.25">
      <c r="A183" s="7"/>
      <c r="B183" s="7"/>
      <c r="C183" s="7"/>
      <c r="D183" s="10" t="s">
        <v>264</v>
      </c>
      <c r="E183" s="22"/>
      <c r="F183" s="22"/>
      <c r="G183" s="22"/>
    </row>
    <row r="184" spans="1:7" x14ac:dyDescent="0.25">
      <c r="A184" s="9" t="s">
        <v>265</v>
      </c>
      <c r="B184" s="9" t="s">
        <v>16</v>
      </c>
      <c r="C184" s="9" t="s">
        <v>17</v>
      </c>
      <c r="D184" s="15" t="s">
        <v>266</v>
      </c>
      <c r="E184" s="22">
        <v>211.01</v>
      </c>
      <c r="F184" s="22">
        <v>8.52</v>
      </c>
      <c r="G184" s="23">
        <f>ROUND(E184*F184,2)</f>
        <v>1797.81</v>
      </c>
    </row>
    <row r="185" spans="1:7" ht="180" x14ac:dyDescent="0.25">
      <c r="A185" s="7"/>
      <c r="B185" s="7"/>
      <c r="C185" s="7"/>
      <c r="D185" s="10" t="s">
        <v>267</v>
      </c>
      <c r="E185" s="22"/>
      <c r="F185" s="22"/>
      <c r="G185" s="22"/>
    </row>
    <row r="186" spans="1:7" ht="22.5" x14ac:dyDescent="0.25">
      <c r="A186" s="9" t="s">
        <v>268</v>
      </c>
      <c r="B186" s="9" t="s">
        <v>16</v>
      </c>
      <c r="C186" s="9" t="s">
        <v>17</v>
      </c>
      <c r="D186" s="15" t="s">
        <v>269</v>
      </c>
      <c r="E186" s="22">
        <v>29.74</v>
      </c>
      <c r="F186" s="22">
        <v>14.43</v>
      </c>
      <c r="G186" s="23">
        <f>ROUND(E186*F186,2)</f>
        <v>429.15</v>
      </c>
    </row>
    <row r="187" spans="1:7" ht="168.75" x14ac:dyDescent="0.25">
      <c r="A187" s="7"/>
      <c r="B187" s="7"/>
      <c r="C187" s="7"/>
      <c r="D187" s="10" t="s">
        <v>270</v>
      </c>
      <c r="E187" s="22"/>
      <c r="F187" s="22"/>
      <c r="G187" s="22"/>
    </row>
    <row r="188" spans="1:7" x14ac:dyDescent="0.25">
      <c r="A188" s="9" t="s">
        <v>271</v>
      </c>
      <c r="B188" s="9" t="s">
        <v>16</v>
      </c>
      <c r="C188" s="9" t="s">
        <v>17</v>
      </c>
      <c r="D188" s="15" t="s">
        <v>272</v>
      </c>
      <c r="E188" s="22">
        <v>3.75</v>
      </c>
      <c r="F188" s="22">
        <v>15.21</v>
      </c>
      <c r="G188" s="23">
        <f>ROUND(E188*F188,2)</f>
        <v>57.04</v>
      </c>
    </row>
    <row r="189" spans="1:7" ht="180" x14ac:dyDescent="0.25">
      <c r="A189" s="7"/>
      <c r="B189" s="7"/>
      <c r="C189" s="7"/>
      <c r="D189" s="10" t="s">
        <v>273</v>
      </c>
      <c r="E189" s="22"/>
      <c r="F189" s="22"/>
      <c r="G189" s="22"/>
    </row>
    <row r="190" spans="1:7" ht="22.5" x14ac:dyDescent="0.25">
      <c r="A190" s="9" t="s">
        <v>274</v>
      </c>
      <c r="B190" s="9" t="s">
        <v>16</v>
      </c>
      <c r="C190" s="9" t="s">
        <v>17</v>
      </c>
      <c r="D190" s="15" t="s">
        <v>275</v>
      </c>
      <c r="E190" s="22">
        <v>136.62</v>
      </c>
      <c r="F190" s="22">
        <v>36</v>
      </c>
      <c r="G190" s="23">
        <f>ROUND(E190*F190,2)</f>
        <v>4918.32</v>
      </c>
    </row>
    <row r="191" spans="1:7" ht="123.75" x14ac:dyDescent="0.25">
      <c r="A191" s="7"/>
      <c r="B191" s="7"/>
      <c r="C191" s="7"/>
      <c r="D191" s="10" t="s">
        <v>276</v>
      </c>
      <c r="E191" s="22"/>
      <c r="F191" s="22"/>
      <c r="G191" s="22"/>
    </row>
    <row r="192" spans="1:7" ht="22.5" x14ac:dyDescent="0.25">
      <c r="A192" s="9" t="s">
        <v>277</v>
      </c>
      <c r="B192" s="9" t="s">
        <v>16</v>
      </c>
      <c r="C192" s="9" t="s">
        <v>17</v>
      </c>
      <c r="D192" s="15" t="s">
        <v>278</v>
      </c>
      <c r="E192" s="22">
        <v>95.28</v>
      </c>
      <c r="F192" s="22">
        <v>36</v>
      </c>
      <c r="G192" s="23">
        <f>ROUND(E192*F192,2)</f>
        <v>3430.08</v>
      </c>
    </row>
    <row r="193" spans="1:7" ht="123.75" x14ac:dyDescent="0.25">
      <c r="A193" s="7"/>
      <c r="B193" s="7"/>
      <c r="C193" s="7"/>
      <c r="D193" s="10" t="s">
        <v>279</v>
      </c>
      <c r="E193" s="22"/>
      <c r="F193" s="22"/>
      <c r="G193" s="22"/>
    </row>
    <row r="194" spans="1:7" ht="22.5" x14ac:dyDescent="0.25">
      <c r="A194" s="9" t="s">
        <v>280</v>
      </c>
      <c r="B194" s="9" t="s">
        <v>16</v>
      </c>
      <c r="C194" s="9" t="s">
        <v>17</v>
      </c>
      <c r="D194" s="15" t="s">
        <v>281</v>
      </c>
      <c r="E194" s="22">
        <v>12.75</v>
      </c>
      <c r="F194" s="22">
        <v>36</v>
      </c>
      <c r="G194" s="23">
        <f>ROUND(E194*F194,2)</f>
        <v>459</v>
      </c>
    </row>
    <row r="195" spans="1:7" ht="123.75" x14ac:dyDescent="0.25">
      <c r="A195" s="7"/>
      <c r="B195" s="7"/>
      <c r="C195" s="7"/>
      <c r="D195" s="10" t="s">
        <v>282</v>
      </c>
      <c r="E195" s="22"/>
      <c r="F195" s="22"/>
      <c r="G195" s="22"/>
    </row>
    <row r="196" spans="1:7" x14ac:dyDescent="0.25">
      <c r="A196" s="9" t="s">
        <v>283</v>
      </c>
      <c r="B196" s="9" t="s">
        <v>16</v>
      </c>
      <c r="C196" s="9" t="s">
        <v>38</v>
      </c>
      <c r="D196" s="15" t="s">
        <v>284</v>
      </c>
      <c r="E196" s="22">
        <v>114.04</v>
      </c>
      <c r="F196" s="22">
        <v>11.05</v>
      </c>
      <c r="G196" s="23">
        <f>ROUND(E196*F196,2)</f>
        <v>1260.1400000000001</v>
      </c>
    </row>
    <row r="197" spans="1:7" ht="67.5" x14ac:dyDescent="0.25">
      <c r="A197" s="7"/>
      <c r="B197" s="7"/>
      <c r="C197" s="7"/>
      <c r="D197" s="10" t="s">
        <v>285</v>
      </c>
      <c r="E197" s="22"/>
      <c r="F197" s="22"/>
      <c r="G197" s="22"/>
    </row>
    <row r="198" spans="1:7" x14ac:dyDescent="0.25">
      <c r="A198" s="9" t="s">
        <v>286</v>
      </c>
      <c r="B198" s="9" t="s">
        <v>16</v>
      </c>
      <c r="C198" s="9" t="s">
        <v>38</v>
      </c>
      <c r="D198" s="15" t="s">
        <v>287</v>
      </c>
      <c r="E198" s="22">
        <v>21.3</v>
      </c>
      <c r="F198" s="22">
        <v>16.25</v>
      </c>
      <c r="G198" s="23">
        <f>ROUND(E198*F198,2)</f>
        <v>346.13</v>
      </c>
    </row>
    <row r="199" spans="1:7" ht="67.5" x14ac:dyDescent="0.25">
      <c r="A199" s="7"/>
      <c r="B199" s="7"/>
      <c r="C199" s="7"/>
      <c r="D199" s="10" t="s">
        <v>288</v>
      </c>
      <c r="E199" s="22"/>
      <c r="F199" s="22"/>
      <c r="G199" s="22"/>
    </row>
    <row r="200" spans="1:7" x14ac:dyDescent="0.25">
      <c r="A200" s="7"/>
      <c r="B200" s="7"/>
      <c r="C200" s="7"/>
      <c r="D200" s="16" t="s">
        <v>289</v>
      </c>
      <c r="E200" s="22">
        <v>1</v>
      </c>
      <c r="F200" s="21">
        <f>G170+G172+G174+G176+G178+G180+G182+G184+G186+G188+G190+G192+G194+G196+G198</f>
        <v>32662.52</v>
      </c>
      <c r="G200" s="21">
        <f>ROUND(F200*E200,2)</f>
        <v>32662.52</v>
      </c>
    </row>
    <row r="201" spans="1:7" ht="0.95" customHeight="1" x14ac:dyDescent="0.25">
      <c r="A201" s="11"/>
      <c r="B201" s="11"/>
      <c r="C201" s="11"/>
      <c r="D201" s="17"/>
      <c r="E201" s="24"/>
      <c r="F201" s="24"/>
      <c r="G201" s="24"/>
    </row>
    <row r="202" spans="1:7" x14ac:dyDescent="0.25">
      <c r="A202" s="6" t="s">
        <v>290</v>
      </c>
      <c r="B202" s="6" t="s">
        <v>11</v>
      </c>
      <c r="C202" s="6" t="s">
        <v>0</v>
      </c>
      <c r="D202" s="13" t="s">
        <v>291</v>
      </c>
      <c r="E202" s="21">
        <f>E229</f>
        <v>1</v>
      </c>
      <c r="F202" s="21">
        <f>F229</f>
        <v>49916.209999999992</v>
      </c>
      <c r="G202" s="21">
        <f>G229</f>
        <v>49916.21</v>
      </c>
    </row>
    <row r="203" spans="1:7" x14ac:dyDescent="0.25">
      <c r="A203" s="9" t="s">
        <v>292</v>
      </c>
      <c r="B203" s="9" t="s">
        <v>16</v>
      </c>
      <c r="C203" s="9" t="s">
        <v>17</v>
      </c>
      <c r="D203" s="15" t="s">
        <v>293</v>
      </c>
      <c r="E203" s="22">
        <v>5.94</v>
      </c>
      <c r="F203" s="22">
        <v>57.55</v>
      </c>
      <c r="G203" s="23">
        <f>ROUND(E203*F203,2)</f>
        <v>341.85</v>
      </c>
    </row>
    <row r="204" spans="1:7" ht="157.5" x14ac:dyDescent="0.25">
      <c r="A204" s="7"/>
      <c r="B204" s="7"/>
      <c r="C204" s="7"/>
      <c r="D204" s="10" t="s">
        <v>294</v>
      </c>
      <c r="E204" s="22"/>
      <c r="F204" s="22"/>
      <c r="G204" s="22"/>
    </row>
    <row r="205" spans="1:7" ht="22.5" x14ac:dyDescent="0.25">
      <c r="A205" s="9" t="s">
        <v>295</v>
      </c>
      <c r="B205" s="9" t="s">
        <v>16</v>
      </c>
      <c r="C205" s="9" t="s">
        <v>17</v>
      </c>
      <c r="D205" s="15" t="s">
        <v>296</v>
      </c>
      <c r="E205" s="22">
        <v>143.5</v>
      </c>
      <c r="F205" s="22">
        <v>57.55</v>
      </c>
      <c r="G205" s="23">
        <f>ROUND(E205*F205,2)</f>
        <v>8258.43</v>
      </c>
    </row>
    <row r="206" spans="1:7" ht="135" x14ac:dyDescent="0.25">
      <c r="A206" s="7"/>
      <c r="B206" s="7"/>
      <c r="C206" s="7"/>
      <c r="D206" s="10" t="s">
        <v>297</v>
      </c>
      <c r="E206" s="22"/>
      <c r="F206" s="22"/>
      <c r="G206" s="22"/>
    </row>
    <row r="207" spans="1:7" x14ac:dyDescent="0.25">
      <c r="A207" s="9" t="s">
        <v>298</v>
      </c>
      <c r="B207" s="9" t="s">
        <v>16</v>
      </c>
      <c r="C207" s="9" t="s">
        <v>38</v>
      </c>
      <c r="D207" s="15" t="s">
        <v>299</v>
      </c>
      <c r="E207" s="22">
        <v>24.55</v>
      </c>
      <c r="F207" s="22">
        <v>10.75</v>
      </c>
      <c r="G207" s="23">
        <f>ROUND(E207*F207,2)</f>
        <v>263.91000000000003</v>
      </c>
    </row>
    <row r="208" spans="1:7" ht="112.5" x14ac:dyDescent="0.25">
      <c r="A208" s="7"/>
      <c r="B208" s="7"/>
      <c r="C208" s="7"/>
      <c r="D208" s="10" t="s">
        <v>300</v>
      </c>
      <c r="E208" s="22"/>
      <c r="F208" s="22"/>
      <c r="G208" s="22"/>
    </row>
    <row r="209" spans="1:7" ht="22.5" x14ac:dyDescent="0.25">
      <c r="A209" s="9" t="s">
        <v>301</v>
      </c>
      <c r="B209" s="9" t="s">
        <v>16</v>
      </c>
      <c r="C209" s="9" t="s">
        <v>17</v>
      </c>
      <c r="D209" s="15" t="s">
        <v>302</v>
      </c>
      <c r="E209" s="22">
        <v>151</v>
      </c>
      <c r="F209" s="22">
        <v>51.78</v>
      </c>
      <c r="G209" s="23">
        <f>ROUND(E209*F209,2)</f>
        <v>7818.78</v>
      </c>
    </row>
    <row r="210" spans="1:7" ht="180" x14ac:dyDescent="0.25">
      <c r="A210" s="7"/>
      <c r="B210" s="7"/>
      <c r="C210" s="7"/>
      <c r="D210" s="10" t="s">
        <v>303</v>
      </c>
      <c r="E210" s="22"/>
      <c r="F210" s="22"/>
      <c r="G210" s="22"/>
    </row>
    <row r="211" spans="1:7" x14ac:dyDescent="0.25">
      <c r="A211" s="9" t="s">
        <v>304</v>
      </c>
      <c r="B211" s="9" t="s">
        <v>16</v>
      </c>
      <c r="C211" s="9" t="s">
        <v>17</v>
      </c>
      <c r="D211" s="15" t="s">
        <v>305</v>
      </c>
      <c r="E211" s="22">
        <v>130</v>
      </c>
      <c r="F211" s="22">
        <v>51.78</v>
      </c>
      <c r="G211" s="23">
        <f>ROUND(E211*F211,2)</f>
        <v>6731.4</v>
      </c>
    </row>
    <row r="212" spans="1:7" ht="168.75" x14ac:dyDescent="0.25">
      <c r="A212" s="7"/>
      <c r="B212" s="7"/>
      <c r="C212" s="7"/>
      <c r="D212" s="10" t="s">
        <v>306</v>
      </c>
      <c r="E212" s="22"/>
      <c r="F212" s="22"/>
      <c r="G212" s="22"/>
    </row>
    <row r="213" spans="1:7" ht="22.5" x14ac:dyDescent="0.25">
      <c r="A213" s="9" t="s">
        <v>307</v>
      </c>
      <c r="B213" s="9" t="s">
        <v>16</v>
      </c>
      <c r="C213" s="9" t="s">
        <v>17</v>
      </c>
      <c r="D213" s="15" t="s">
        <v>308</v>
      </c>
      <c r="E213" s="22">
        <v>110</v>
      </c>
      <c r="F213" s="22">
        <v>51.78</v>
      </c>
      <c r="G213" s="23">
        <f>ROUND(E213*F213,2)</f>
        <v>5695.8</v>
      </c>
    </row>
    <row r="214" spans="1:7" ht="393.75" x14ac:dyDescent="0.25">
      <c r="A214" s="7"/>
      <c r="B214" s="7"/>
      <c r="C214" s="7"/>
      <c r="D214" s="10" t="s">
        <v>309</v>
      </c>
      <c r="E214" s="22"/>
      <c r="F214" s="22"/>
      <c r="G214" s="22"/>
    </row>
    <row r="215" spans="1:7" ht="22.5" x14ac:dyDescent="0.25">
      <c r="A215" s="9" t="s">
        <v>310</v>
      </c>
      <c r="B215" s="9" t="s">
        <v>16</v>
      </c>
      <c r="C215" s="9" t="s">
        <v>17</v>
      </c>
      <c r="D215" s="15" t="s">
        <v>311</v>
      </c>
      <c r="E215" s="22">
        <v>320</v>
      </c>
      <c r="F215" s="22">
        <v>56.93</v>
      </c>
      <c r="G215" s="23">
        <f>ROUND(E215*F215,2)</f>
        <v>18217.599999999999</v>
      </c>
    </row>
    <row r="216" spans="1:7" ht="112.5" x14ac:dyDescent="0.25">
      <c r="A216" s="7"/>
      <c r="B216" s="7"/>
      <c r="C216" s="7"/>
      <c r="D216" s="10" t="s">
        <v>312</v>
      </c>
      <c r="E216" s="22"/>
      <c r="F216" s="22"/>
      <c r="G216" s="22"/>
    </row>
    <row r="217" spans="1:7" ht="22.5" x14ac:dyDescent="0.25">
      <c r="A217" s="9" t="s">
        <v>313</v>
      </c>
      <c r="B217" s="9" t="s">
        <v>16</v>
      </c>
      <c r="C217" s="9" t="s">
        <v>17</v>
      </c>
      <c r="D217" s="15" t="s">
        <v>314</v>
      </c>
      <c r="E217" s="22">
        <v>4.5</v>
      </c>
      <c r="F217" s="22">
        <v>59.2</v>
      </c>
      <c r="G217" s="23">
        <f>ROUND(E217*F217,2)</f>
        <v>266.39999999999998</v>
      </c>
    </row>
    <row r="218" spans="1:7" ht="146.25" x14ac:dyDescent="0.25">
      <c r="A218" s="7"/>
      <c r="B218" s="7"/>
      <c r="C218" s="7"/>
      <c r="D218" s="10" t="s">
        <v>315</v>
      </c>
      <c r="E218" s="22"/>
      <c r="F218" s="22"/>
      <c r="G218" s="22"/>
    </row>
    <row r="219" spans="1:7" x14ac:dyDescent="0.25">
      <c r="A219" s="9" t="s">
        <v>316</v>
      </c>
      <c r="B219" s="9" t="s">
        <v>16</v>
      </c>
      <c r="C219" s="9" t="s">
        <v>38</v>
      </c>
      <c r="D219" s="15" t="s">
        <v>317</v>
      </c>
      <c r="E219" s="22">
        <v>9.9499999999999993</v>
      </c>
      <c r="F219" s="22">
        <v>22.59</v>
      </c>
      <c r="G219" s="23">
        <f>ROUND(E219*F219,2)</f>
        <v>224.77</v>
      </c>
    </row>
    <row r="220" spans="1:7" ht="78.75" x14ac:dyDescent="0.25">
      <c r="A220" s="7"/>
      <c r="B220" s="7"/>
      <c r="C220" s="7"/>
      <c r="D220" s="10" t="s">
        <v>318</v>
      </c>
      <c r="E220" s="22"/>
      <c r="F220" s="22"/>
      <c r="G220" s="22"/>
    </row>
    <row r="221" spans="1:7" x14ac:dyDescent="0.25">
      <c r="A221" s="9" t="s">
        <v>319</v>
      </c>
      <c r="B221" s="9" t="s">
        <v>16</v>
      </c>
      <c r="C221" s="9" t="s">
        <v>38</v>
      </c>
      <c r="D221" s="15" t="s">
        <v>320</v>
      </c>
      <c r="E221" s="22">
        <v>54.81</v>
      </c>
      <c r="F221" s="22">
        <v>6.42</v>
      </c>
      <c r="G221" s="23">
        <f>ROUND(E221*F221,2)</f>
        <v>351.88</v>
      </c>
    </row>
    <row r="222" spans="1:7" ht="67.5" x14ac:dyDescent="0.25">
      <c r="A222" s="7"/>
      <c r="B222" s="7"/>
      <c r="C222" s="7"/>
      <c r="D222" s="10" t="s">
        <v>321</v>
      </c>
      <c r="E222" s="22"/>
      <c r="F222" s="22"/>
      <c r="G222" s="22"/>
    </row>
    <row r="223" spans="1:7" x14ac:dyDescent="0.25">
      <c r="A223" s="9" t="s">
        <v>322</v>
      </c>
      <c r="B223" s="9" t="s">
        <v>16</v>
      </c>
      <c r="C223" s="9" t="s">
        <v>38</v>
      </c>
      <c r="D223" s="15" t="s">
        <v>323</v>
      </c>
      <c r="E223" s="22">
        <v>157.96</v>
      </c>
      <c r="F223" s="22">
        <v>7.46</v>
      </c>
      <c r="G223" s="23">
        <f>ROUND(E223*F223,2)</f>
        <v>1178.3800000000001</v>
      </c>
    </row>
    <row r="224" spans="1:7" ht="45" x14ac:dyDescent="0.25">
      <c r="A224" s="7"/>
      <c r="B224" s="7"/>
      <c r="C224" s="7"/>
      <c r="D224" s="10" t="s">
        <v>324</v>
      </c>
      <c r="E224" s="22"/>
      <c r="F224" s="22"/>
      <c r="G224" s="22"/>
    </row>
    <row r="225" spans="1:7" ht="22.5" x14ac:dyDescent="0.25">
      <c r="A225" s="9" t="s">
        <v>325</v>
      </c>
      <c r="B225" s="9" t="s">
        <v>16</v>
      </c>
      <c r="C225" s="9" t="s">
        <v>38</v>
      </c>
      <c r="D225" s="15" t="s">
        <v>326</v>
      </c>
      <c r="E225" s="22">
        <v>29.15</v>
      </c>
      <c r="F225" s="22">
        <v>5.53</v>
      </c>
      <c r="G225" s="23">
        <f>ROUND(E225*F225,2)</f>
        <v>161.19999999999999</v>
      </c>
    </row>
    <row r="226" spans="1:7" ht="112.5" x14ac:dyDescent="0.25">
      <c r="A226" s="7"/>
      <c r="B226" s="7"/>
      <c r="C226" s="7"/>
      <c r="D226" s="10" t="s">
        <v>327</v>
      </c>
      <c r="E226" s="22"/>
      <c r="F226" s="22"/>
      <c r="G226" s="22"/>
    </row>
    <row r="227" spans="1:7" x14ac:dyDescent="0.25">
      <c r="A227" s="9" t="s">
        <v>328</v>
      </c>
      <c r="B227" s="9" t="s">
        <v>16</v>
      </c>
      <c r="C227" s="9" t="s">
        <v>38</v>
      </c>
      <c r="D227" s="15" t="s">
        <v>329</v>
      </c>
      <c r="E227" s="22">
        <v>138.5</v>
      </c>
      <c r="F227" s="22">
        <v>2.93</v>
      </c>
      <c r="G227" s="23">
        <f>ROUND(E227*F227,2)</f>
        <v>405.81</v>
      </c>
    </row>
    <row r="228" spans="1:7" ht="78.75" x14ac:dyDescent="0.25">
      <c r="A228" s="7"/>
      <c r="B228" s="7"/>
      <c r="C228" s="7"/>
      <c r="D228" s="10" t="s">
        <v>330</v>
      </c>
      <c r="E228" s="22"/>
      <c r="F228" s="22"/>
      <c r="G228" s="22"/>
    </row>
    <row r="229" spans="1:7" x14ac:dyDescent="0.25">
      <c r="A229" s="7"/>
      <c r="B229" s="7"/>
      <c r="C229" s="7"/>
      <c r="D229" s="16" t="s">
        <v>331</v>
      </c>
      <c r="E229" s="22">
        <v>1</v>
      </c>
      <c r="F229" s="21">
        <f>G203+G205+G207+G209+G211+G213+G215+G217+G219+G221+G223+G225+G227</f>
        <v>49916.209999999992</v>
      </c>
      <c r="G229" s="21">
        <f>ROUND(F229*E229,2)</f>
        <v>49916.21</v>
      </c>
    </row>
    <row r="230" spans="1:7" ht="0.95" customHeight="1" x14ac:dyDescent="0.25">
      <c r="A230" s="11"/>
      <c r="B230" s="11"/>
      <c r="C230" s="11"/>
      <c r="D230" s="17"/>
      <c r="E230" s="24"/>
      <c r="F230" s="24"/>
      <c r="G230" s="24"/>
    </row>
    <row r="231" spans="1:7" x14ac:dyDescent="0.25">
      <c r="A231" s="6" t="s">
        <v>332</v>
      </c>
      <c r="B231" s="6" t="s">
        <v>11</v>
      </c>
      <c r="C231" s="6" t="s">
        <v>0</v>
      </c>
      <c r="D231" s="13" t="s">
        <v>333</v>
      </c>
      <c r="E231" s="21">
        <f>E266</f>
        <v>1</v>
      </c>
      <c r="F231" s="21">
        <f>F266</f>
        <v>36504.550000000003</v>
      </c>
      <c r="G231" s="21">
        <f>G266</f>
        <v>36504.550000000003</v>
      </c>
    </row>
    <row r="232" spans="1:7" ht="22.5" x14ac:dyDescent="0.25">
      <c r="A232" s="9" t="s">
        <v>334</v>
      </c>
      <c r="B232" s="9" t="s">
        <v>16</v>
      </c>
      <c r="C232" s="9" t="s">
        <v>17</v>
      </c>
      <c r="D232" s="15" t="s">
        <v>335</v>
      </c>
      <c r="E232" s="22">
        <v>20.28</v>
      </c>
      <c r="F232" s="22">
        <v>238.11</v>
      </c>
      <c r="G232" s="23">
        <f>ROUND(E232*F232,2)</f>
        <v>4828.87</v>
      </c>
    </row>
    <row r="233" spans="1:7" ht="270" x14ac:dyDescent="0.25">
      <c r="A233" s="7"/>
      <c r="B233" s="7"/>
      <c r="C233" s="7"/>
      <c r="D233" s="10" t="s">
        <v>336</v>
      </c>
      <c r="E233" s="22"/>
      <c r="F233" s="22"/>
      <c r="G233" s="22"/>
    </row>
    <row r="234" spans="1:7" x14ac:dyDescent="0.25">
      <c r="A234" s="9" t="s">
        <v>337</v>
      </c>
      <c r="B234" s="9" t="s">
        <v>16</v>
      </c>
      <c r="C234" s="9" t="s">
        <v>17</v>
      </c>
      <c r="D234" s="15" t="s">
        <v>338</v>
      </c>
      <c r="E234" s="22">
        <v>7.71</v>
      </c>
      <c r="F234" s="22">
        <v>182.91</v>
      </c>
      <c r="G234" s="23">
        <f>ROUND(E234*F234,2)</f>
        <v>1410.24</v>
      </c>
    </row>
    <row r="235" spans="1:7" ht="258.75" x14ac:dyDescent="0.25">
      <c r="A235" s="7"/>
      <c r="B235" s="7"/>
      <c r="C235" s="7"/>
      <c r="D235" s="10" t="s">
        <v>339</v>
      </c>
      <c r="E235" s="22"/>
      <c r="F235" s="22"/>
      <c r="G235" s="22"/>
    </row>
    <row r="236" spans="1:7" ht="22.5" x14ac:dyDescent="0.25">
      <c r="A236" s="9" t="s">
        <v>340</v>
      </c>
      <c r="B236" s="9" t="s">
        <v>16</v>
      </c>
      <c r="C236" s="9" t="s">
        <v>17</v>
      </c>
      <c r="D236" s="15" t="s">
        <v>341</v>
      </c>
      <c r="E236" s="22">
        <v>20.28</v>
      </c>
      <c r="F236" s="22">
        <v>413.56</v>
      </c>
      <c r="G236" s="23">
        <f>ROUND(E236*F236,2)</f>
        <v>8387</v>
      </c>
    </row>
    <row r="237" spans="1:7" ht="270" x14ac:dyDescent="0.25">
      <c r="A237" s="7"/>
      <c r="B237" s="7"/>
      <c r="C237" s="7"/>
      <c r="D237" s="10" t="s">
        <v>342</v>
      </c>
      <c r="E237" s="22"/>
      <c r="F237" s="22"/>
      <c r="G237" s="22"/>
    </row>
    <row r="238" spans="1:7" x14ac:dyDescent="0.25">
      <c r="A238" s="9" t="s">
        <v>343</v>
      </c>
      <c r="B238" s="9" t="s">
        <v>16</v>
      </c>
      <c r="C238" s="9" t="s">
        <v>17</v>
      </c>
      <c r="D238" s="15" t="s">
        <v>344</v>
      </c>
      <c r="E238" s="22">
        <v>7.71</v>
      </c>
      <c r="F238" s="22">
        <v>109.53</v>
      </c>
      <c r="G238" s="23">
        <f>ROUND(E238*F238,2)</f>
        <v>844.48</v>
      </c>
    </row>
    <row r="239" spans="1:7" ht="180" x14ac:dyDescent="0.25">
      <c r="A239" s="7"/>
      <c r="B239" s="7"/>
      <c r="C239" s="7"/>
      <c r="D239" s="10" t="s">
        <v>345</v>
      </c>
      <c r="E239" s="22"/>
      <c r="F239" s="22"/>
      <c r="G239" s="22"/>
    </row>
    <row r="240" spans="1:7" ht="22.5" x14ac:dyDescent="0.25">
      <c r="A240" s="9" t="s">
        <v>346</v>
      </c>
      <c r="B240" s="9" t="s">
        <v>16</v>
      </c>
      <c r="C240" s="9" t="s">
        <v>34</v>
      </c>
      <c r="D240" s="15" t="s">
        <v>347</v>
      </c>
      <c r="E240" s="22">
        <v>2</v>
      </c>
      <c r="F240" s="22">
        <v>728.21</v>
      </c>
      <c r="G240" s="23">
        <f>ROUND(E240*F240,2)</f>
        <v>1456.42</v>
      </c>
    </row>
    <row r="241" spans="1:7" ht="135" x14ac:dyDescent="0.25">
      <c r="A241" s="7"/>
      <c r="B241" s="7"/>
      <c r="C241" s="7"/>
      <c r="D241" s="10" t="s">
        <v>348</v>
      </c>
      <c r="E241" s="22"/>
      <c r="F241" s="22"/>
      <c r="G241" s="22"/>
    </row>
    <row r="242" spans="1:7" ht="22.5" x14ac:dyDescent="0.25">
      <c r="A242" s="9" t="s">
        <v>349</v>
      </c>
      <c r="B242" s="9" t="s">
        <v>16</v>
      </c>
      <c r="C242" s="9" t="s">
        <v>34</v>
      </c>
      <c r="D242" s="15" t="s">
        <v>350</v>
      </c>
      <c r="E242" s="22">
        <v>1</v>
      </c>
      <c r="F242" s="22">
        <v>728.21</v>
      </c>
      <c r="G242" s="23">
        <f>ROUND(E242*F242,2)</f>
        <v>728.21</v>
      </c>
    </row>
    <row r="243" spans="1:7" ht="112.5" x14ac:dyDescent="0.25">
      <c r="A243" s="7"/>
      <c r="B243" s="7"/>
      <c r="C243" s="7"/>
      <c r="D243" s="10" t="s">
        <v>351</v>
      </c>
      <c r="E243" s="22"/>
      <c r="F243" s="22"/>
      <c r="G243" s="22"/>
    </row>
    <row r="244" spans="1:7" ht="22.5" x14ac:dyDescent="0.25">
      <c r="A244" s="9" t="s">
        <v>352</v>
      </c>
      <c r="B244" s="9" t="s">
        <v>16</v>
      </c>
      <c r="C244" s="9" t="s">
        <v>34</v>
      </c>
      <c r="D244" s="15" t="s">
        <v>353</v>
      </c>
      <c r="E244" s="22">
        <v>1</v>
      </c>
      <c r="F244" s="22">
        <v>956.84</v>
      </c>
      <c r="G244" s="23">
        <f>ROUND(E244*F244,2)</f>
        <v>956.84</v>
      </c>
    </row>
    <row r="245" spans="1:7" ht="123.75" x14ac:dyDescent="0.25">
      <c r="A245" s="7"/>
      <c r="B245" s="7"/>
      <c r="C245" s="7"/>
      <c r="D245" s="10" t="s">
        <v>354</v>
      </c>
      <c r="E245" s="22"/>
      <c r="F245" s="22"/>
      <c r="G245" s="22"/>
    </row>
    <row r="246" spans="1:7" ht="22.5" x14ac:dyDescent="0.25">
      <c r="A246" s="9" t="s">
        <v>355</v>
      </c>
      <c r="B246" s="9" t="s">
        <v>16</v>
      </c>
      <c r="C246" s="9" t="s">
        <v>34</v>
      </c>
      <c r="D246" s="15" t="s">
        <v>356</v>
      </c>
      <c r="E246" s="22">
        <v>1</v>
      </c>
      <c r="F246" s="22">
        <v>1142.48</v>
      </c>
      <c r="G246" s="23">
        <f>ROUND(E246*F246,2)</f>
        <v>1142.48</v>
      </c>
    </row>
    <row r="247" spans="1:7" ht="225" x14ac:dyDescent="0.25">
      <c r="A247" s="7"/>
      <c r="B247" s="7"/>
      <c r="C247" s="7"/>
      <c r="D247" s="10" t="s">
        <v>357</v>
      </c>
      <c r="E247" s="22"/>
      <c r="F247" s="22"/>
      <c r="G247" s="22"/>
    </row>
    <row r="248" spans="1:7" x14ac:dyDescent="0.25">
      <c r="A248" s="9" t="s">
        <v>358</v>
      </c>
      <c r="B248" s="9" t="s">
        <v>16</v>
      </c>
      <c r="C248" s="9" t="s">
        <v>34</v>
      </c>
      <c r="D248" s="15" t="s">
        <v>359</v>
      </c>
      <c r="E248" s="22">
        <v>2</v>
      </c>
      <c r="F248" s="22">
        <v>1131.46</v>
      </c>
      <c r="G248" s="23">
        <f>ROUND(E248*F248,2)</f>
        <v>2262.92</v>
      </c>
    </row>
    <row r="249" spans="1:7" ht="112.5" x14ac:dyDescent="0.25">
      <c r="A249" s="7"/>
      <c r="B249" s="7"/>
      <c r="C249" s="7"/>
      <c r="D249" s="10" t="s">
        <v>360</v>
      </c>
      <c r="E249" s="22"/>
      <c r="F249" s="22"/>
      <c r="G249" s="22"/>
    </row>
    <row r="250" spans="1:7" x14ac:dyDescent="0.25">
      <c r="A250" s="9" t="s">
        <v>361</v>
      </c>
      <c r="B250" s="9" t="s">
        <v>16</v>
      </c>
      <c r="C250" s="9" t="s">
        <v>34</v>
      </c>
      <c r="D250" s="15" t="s">
        <v>362</v>
      </c>
      <c r="E250" s="22">
        <v>11</v>
      </c>
      <c r="F250" s="22">
        <v>115.56</v>
      </c>
      <c r="G250" s="23">
        <f>ROUND(E250*F250,2)</f>
        <v>1271.1600000000001</v>
      </c>
    </row>
    <row r="251" spans="1:7" ht="67.5" x14ac:dyDescent="0.25">
      <c r="A251" s="7"/>
      <c r="B251" s="7"/>
      <c r="C251" s="7"/>
      <c r="D251" s="10" t="s">
        <v>363</v>
      </c>
      <c r="E251" s="22"/>
      <c r="F251" s="22"/>
      <c r="G251" s="22"/>
    </row>
    <row r="252" spans="1:7" x14ac:dyDescent="0.25">
      <c r="A252" s="9" t="s">
        <v>364</v>
      </c>
      <c r="B252" s="9" t="s">
        <v>16</v>
      </c>
      <c r="C252" s="9" t="s">
        <v>17</v>
      </c>
      <c r="D252" s="15" t="s">
        <v>365</v>
      </c>
      <c r="E252" s="22">
        <v>52.42</v>
      </c>
      <c r="F252" s="22">
        <v>104</v>
      </c>
      <c r="G252" s="23">
        <f>ROUND(E252*F252,2)</f>
        <v>5451.68</v>
      </c>
    </row>
    <row r="253" spans="1:7" ht="67.5" x14ac:dyDescent="0.25">
      <c r="A253" s="7"/>
      <c r="B253" s="7"/>
      <c r="C253" s="7"/>
      <c r="D253" s="10" t="s">
        <v>366</v>
      </c>
      <c r="E253" s="22"/>
      <c r="F253" s="22"/>
      <c r="G253" s="22"/>
    </row>
    <row r="254" spans="1:7" ht="22.5" x14ac:dyDescent="0.25">
      <c r="A254" s="9" t="s">
        <v>367</v>
      </c>
      <c r="B254" s="9" t="s">
        <v>16</v>
      </c>
      <c r="C254" s="9" t="s">
        <v>17</v>
      </c>
      <c r="D254" s="15" t="s">
        <v>368</v>
      </c>
      <c r="E254" s="22">
        <v>13.94</v>
      </c>
      <c r="F254" s="22">
        <v>32.19</v>
      </c>
      <c r="G254" s="23">
        <f>ROUND(E254*F254,2)</f>
        <v>448.73</v>
      </c>
    </row>
    <row r="255" spans="1:7" ht="67.5" x14ac:dyDescent="0.25">
      <c r="A255" s="7"/>
      <c r="B255" s="7"/>
      <c r="C255" s="7"/>
      <c r="D255" s="10" t="s">
        <v>369</v>
      </c>
      <c r="E255" s="22"/>
      <c r="F255" s="22"/>
      <c r="G255" s="22"/>
    </row>
    <row r="256" spans="1:7" x14ac:dyDescent="0.25">
      <c r="A256" s="9" t="s">
        <v>370</v>
      </c>
      <c r="B256" s="9" t="s">
        <v>16</v>
      </c>
      <c r="C256" s="9" t="s">
        <v>38</v>
      </c>
      <c r="D256" s="15" t="s">
        <v>371</v>
      </c>
      <c r="E256" s="22">
        <v>1.95</v>
      </c>
      <c r="F256" s="22">
        <v>455</v>
      </c>
      <c r="G256" s="23">
        <f>ROUND(E256*F256,2)</f>
        <v>887.25</v>
      </c>
    </row>
    <row r="257" spans="1:7" ht="135" x14ac:dyDescent="0.25">
      <c r="A257" s="7"/>
      <c r="B257" s="7"/>
      <c r="C257" s="7"/>
      <c r="D257" s="10" t="s">
        <v>372</v>
      </c>
      <c r="E257" s="22"/>
      <c r="F257" s="22"/>
      <c r="G257" s="22"/>
    </row>
    <row r="258" spans="1:7" x14ac:dyDescent="0.25">
      <c r="A258" s="9" t="s">
        <v>373</v>
      </c>
      <c r="B258" s="9" t="s">
        <v>16</v>
      </c>
      <c r="C258" s="9" t="s">
        <v>34</v>
      </c>
      <c r="D258" s="15" t="s">
        <v>374</v>
      </c>
      <c r="E258" s="22">
        <v>6</v>
      </c>
      <c r="F258" s="22">
        <v>91</v>
      </c>
      <c r="G258" s="23">
        <f>ROUND(E258*F258,2)</f>
        <v>546</v>
      </c>
    </row>
    <row r="259" spans="1:7" ht="56.25" x14ac:dyDescent="0.25">
      <c r="A259" s="7"/>
      <c r="B259" s="7"/>
      <c r="C259" s="7"/>
      <c r="D259" s="10" t="s">
        <v>375</v>
      </c>
      <c r="E259" s="22"/>
      <c r="F259" s="22"/>
      <c r="G259" s="22"/>
    </row>
    <row r="260" spans="1:7" x14ac:dyDescent="0.25">
      <c r="A260" s="9" t="s">
        <v>376</v>
      </c>
      <c r="B260" s="9" t="s">
        <v>16</v>
      </c>
      <c r="C260" s="9" t="s">
        <v>17</v>
      </c>
      <c r="D260" s="15" t="s">
        <v>377</v>
      </c>
      <c r="E260" s="22">
        <v>9.85</v>
      </c>
      <c r="F260" s="22">
        <v>286</v>
      </c>
      <c r="G260" s="23">
        <f>ROUND(E260*F260,2)</f>
        <v>2817.1</v>
      </c>
    </row>
    <row r="261" spans="1:7" ht="56.25" x14ac:dyDescent="0.25">
      <c r="A261" s="7"/>
      <c r="B261" s="7"/>
      <c r="C261" s="7"/>
      <c r="D261" s="10" t="s">
        <v>378</v>
      </c>
      <c r="E261" s="22"/>
      <c r="F261" s="22"/>
      <c r="G261" s="22"/>
    </row>
    <row r="262" spans="1:7" x14ac:dyDescent="0.25">
      <c r="A262" s="9" t="s">
        <v>379</v>
      </c>
      <c r="B262" s="9" t="s">
        <v>16</v>
      </c>
      <c r="C262" s="9" t="s">
        <v>17</v>
      </c>
      <c r="D262" s="15" t="s">
        <v>380</v>
      </c>
      <c r="E262" s="22">
        <v>48.94</v>
      </c>
      <c r="F262" s="22">
        <v>52.65</v>
      </c>
      <c r="G262" s="23">
        <f>ROUND(E262*F262,2)</f>
        <v>2576.69</v>
      </c>
    </row>
    <row r="263" spans="1:7" ht="168.75" x14ac:dyDescent="0.25">
      <c r="A263" s="7"/>
      <c r="B263" s="7"/>
      <c r="C263" s="7"/>
      <c r="D263" s="10" t="s">
        <v>381</v>
      </c>
      <c r="E263" s="22"/>
      <c r="F263" s="22"/>
      <c r="G263" s="22"/>
    </row>
    <row r="264" spans="1:7" ht="22.5" x14ac:dyDescent="0.25">
      <c r="A264" s="9" t="s">
        <v>382</v>
      </c>
      <c r="B264" s="9" t="s">
        <v>16</v>
      </c>
      <c r="C264" s="9" t="s">
        <v>42</v>
      </c>
      <c r="D264" s="15" t="s">
        <v>383</v>
      </c>
      <c r="E264" s="22">
        <v>1</v>
      </c>
      <c r="F264" s="22">
        <v>488.48</v>
      </c>
      <c r="G264" s="23">
        <f>ROUND(E264*F264,2)</f>
        <v>488.48</v>
      </c>
    </row>
    <row r="265" spans="1:7" ht="146.25" x14ac:dyDescent="0.25">
      <c r="A265" s="7"/>
      <c r="B265" s="7"/>
      <c r="C265" s="7"/>
      <c r="D265" s="10" t="s">
        <v>384</v>
      </c>
      <c r="E265" s="22"/>
      <c r="F265" s="22"/>
      <c r="G265" s="22"/>
    </row>
    <row r="266" spans="1:7" x14ac:dyDescent="0.25">
      <c r="A266" s="7"/>
      <c r="B266" s="7"/>
      <c r="C266" s="7"/>
      <c r="D266" s="16" t="s">
        <v>385</v>
      </c>
      <c r="E266" s="22">
        <v>1</v>
      </c>
      <c r="F266" s="21">
        <f>G232+G234+G236+G238+G240+G242+G244+G246+G248+G250+G252+G254+G256+G258+G260+G262+G264</f>
        <v>36504.550000000003</v>
      </c>
      <c r="G266" s="21">
        <f>ROUND(F266*E266,2)</f>
        <v>36504.550000000003</v>
      </c>
    </row>
    <row r="267" spans="1:7" ht="0.95" customHeight="1" x14ac:dyDescent="0.25">
      <c r="A267" s="11"/>
      <c r="B267" s="11"/>
      <c r="C267" s="11"/>
      <c r="D267" s="17"/>
      <c r="E267" s="24"/>
      <c r="F267" s="24"/>
      <c r="G267" s="24"/>
    </row>
    <row r="268" spans="1:7" x14ac:dyDescent="0.25">
      <c r="A268" s="6" t="s">
        <v>386</v>
      </c>
      <c r="B268" s="6" t="s">
        <v>11</v>
      </c>
      <c r="C268" s="6" t="s">
        <v>0</v>
      </c>
      <c r="D268" s="13" t="s">
        <v>387</v>
      </c>
      <c r="E268" s="21">
        <f>E309</f>
        <v>1</v>
      </c>
      <c r="F268" s="21">
        <f>F309</f>
        <v>5540.4599999999982</v>
      </c>
      <c r="G268" s="21">
        <f>G309</f>
        <v>5540.46</v>
      </c>
    </row>
    <row r="269" spans="1:7" x14ac:dyDescent="0.25">
      <c r="A269" s="9" t="s">
        <v>388</v>
      </c>
      <c r="B269" s="9" t="s">
        <v>16</v>
      </c>
      <c r="C269" s="9" t="s">
        <v>42</v>
      </c>
      <c r="D269" s="15" t="s">
        <v>389</v>
      </c>
      <c r="E269" s="22">
        <v>1</v>
      </c>
      <c r="F269" s="22">
        <v>325</v>
      </c>
      <c r="G269" s="23">
        <f>ROUND(E269*F269,2)</f>
        <v>325</v>
      </c>
    </row>
    <row r="270" spans="1:7" ht="90" x14ac:dyDescent="0.25">
      <c r="A270" s="7"/>
      <c r="B270" s="7"/>
      <c r="C270" s="7"/>
      <c r="D270" s="10" t="s">
        <v>390</v>
      </c>
      <c r="E270" s="22"/>
      <c r="F270" s="22"/>
      <c r="G270" s="22"/>
    </row>
    <row r="271" spans="1:7" ht="22.5" x14ac:dyDescent="0.25">
      <c r="A271" s="9" t="s">
        <v>391</v>
      </c>
      <c r="B271" s="9" t="s">
        <v>16</v>
      </c>
      <c r="C271" s="9" t="s">
        <v>38</v>
      </c>
      <c r="D271" s="15" t="s">
        <v>392</v>
      </c>
      <c r="E271" s="22">
        <v>8</v>
      </c>
      <c r="F271" s="22">
        <v>74.23</v>
      </c>
      <c r="G271" s="23">
        <f>ROUND(E271*F271,2)</f>
        <v>593.84</v>
      </c>
    </row>
    <row r="272" spans="1:7" ht="157.5" x14ac:dyDescent="0.25">
      <c r="A272" s="7"/>
      <c r="B272" s="7"/>
      <c r="C272" s="7"/>
      <c r="D272" s="10" t="s">
        <v>393</v>
      </c>
      <c r="E272" s="22"/>
      <c r="F272" s="22"/>
      <c r="G272" s="22"/>
    </row>
    <row r="273" spans="1:7" x14ac:dyDescent="0.25">
      <c r="A273" s="9" t="s">
        <v>394</v>
      </c>
      <c r="B273" s="9" t="s">
        <v>16</v>
      </c>
      <c r="C273" s="9" t="s">
        <v>42</v>
      </c>
      <c r="D273" s="15" t="s">
        <v>395</v>
      </c>
      <c r="E273" s="22">
        <v>9</v>
      </c>
      <c r="F273" s="22">
        <v>67.59</v>
      </c>
      <c r="G273" s="23">
        <f>ROUND(E273*F273,2)</f>
        <v>608.30999999999995</v>
      </c>
    </row>
    <row r="274" spans="1:7" ht="67.5" x14ac:dyDescent="0.25">
      <c r="A274" s="7"/>
      <c r="B274" s="7"/>
      <c r="C274" s="7"/>
      <c r="D274" s="10" t="s">
        <v>396</v>
      </c>
      <c r="E274" s="22"/>
      <c r="F274" s="22"/>
      <c r="G274" s="22"/>
    </row>
    <row r="275" spans="1:7" x14ac:dyDescent="0.25">
      <c r="A275" s="9" t="s">
        <v>397</v>
      </c>
      <c r="B275" s="9" t="s">
        <v>16</v>
      </c>
      <c r="C275" s="9" t="s">
        <v>42</v>
      </c>
      <c r="D275" s="15" t="s">
        <v>398</v>
      </c>
      <c r="E275" s="22">
        <v>2</v>
      </c>
      <c r="F275" s="22">
        <v>57.25</v>
      </c>
      <c r="G275" s="23">
        <f>ROUND(E275*F275,2)</f>
        <v>114.5</v>
      </c>
    </row>
    <row r="276" spans="1:7" ht="56.25" x14ac:dyDescent="0.25">
      <c r="A276" s="7"/>
      <c r="B276" s="7"/>
      <c r="C276" s="7"/>
      <c r="D276" s="10" t="s">
        <v>399</v>
      </c>
      <c r="E276" s="22"/>
      <c r="F276" s="22"/>
      <c r="G276" s="22"/>
    </row>
    <row r="277" spans="1:7" x14ac:dyDescent="0.25">
      <c r="A277" s="9" t="s">
        <v>400</v>
      </c>
      <c r="B277" s="9" t="s">
        <v>16</v>
      </c>
      <c r="C277" s="9" t="s">
        <v>42</v>
      </c>
      <c r="D277" s="15" t="s">
        <v>401</v>
      </c>
      <c r="E277" s="22">
        <v>8</v>
      </c>
      <c r="F277" s="22">
        <v>41.3</v>
      </c>
      <c r="G277" s="23">
        <f>ROUND(E277*F277,2)</f>
        <v>330.4</v>
      </c>
    </row>
    <row r="278" spans="1:7" ht="56.25" x14ac:dyDescent="0.25">
      <c r="A278" s="7"/>
      <c r="B278" s="7"/>
      <c r="C278" s="7"/>
      <c r="D278" s="10" t="s">
        <v>402</v>
      </c>
      <c r="E278" s="22"/>
      <c r="F278" s="22"/>
      <c r="G278" s="22"/>
    </row>
    <row r="279" spans="1:7" x14ac:dyDescent="0.25">
      <c r="A279" s="9" t="s">
        <v>403</v>
      </c>
      <c r="B279" s="9" t="s">
        <v>16</v>
      </c>
      <c r="C279" s="9" t="s">
        <v>38</v>
      </c>
      <c r="D279" s="15" t="s">
        <v>404</v>
      </c>
      <c r="E279" s="22">
        <v>127.25</v>
      </c>
      <c r="F279" s="22">
        <v>10.48</v>
      </c>
      <c r="G279" s="23">
        <f>ROUND(E279*F279,2)</f>
        <v>1333.58</v>
      </c>
    </row>
    <row r="280" spans="1:7" ht="112.5" x14ac:dyDescent="0.25">
      <c r="A280" s="7"/>
      <c r="B280" s="7"/>
      <c r="C280" s="7"/>
      <c r="D280" s="10" t="s">
        <v>405</v>
      </c>
      <c r="E280" s="22"/>
      <c r="F280" s="22"/>
      <c r="G280" s="22"/>
    </row>
    <row r="281" spans="1:7" x14ac:dyDescent="0.25">
      <c r="A281" s="9" t="s">
        <v>406</v>
      </c>
      <c r="B281" s="9" t="s">
        <v>16</v>
      </c>
      <c r="C281" s="9" t="s">
        <v>38</v>
      </c>
      <c r="D281" s="15" t="s">
        <v>407</v>
      </c>
      <c r="E281" s="22">
        <v>37.200000000000003</v>
      </c>
      <c r="F281" s="22">
        <v>11.15</v>
      </c>
      <c r="G281" s="23">
        <f>ROUND(E281*F281,2)</f>
        <v>414.78</v>
      </c>
    </row>
    <row r="282" spans="1:7" ht="123.75" x14ac:dyDescent="0.25">
      <c r="A282" s="7"/>
      <c r="B282" s="7"/>
      <c r="C282" s="7"/>
      <c r="D282" s="10" t="s">
        <v>408</v>
      </c>
      <c r="E282" s="22"/>
      <c r="F282" s="22"/>
      <c r="G282" s="22"/>
    </row>
    <row r="283" spans="1:7" x14ac:dyDescent="0.25">
      <c r="A283" s="9" t="s">
        <v>409</v>
      </c>
      <c r="B283" s="9" t="s">
        <v>16</v>
      </c>
      <c r="C283" s="9" t="s">
        <v>38</v>
      </c>
      <c r="D283" s="15" t="s">
        <v>410</v>
      </c>
      <c r="E283" s="22">
        <v>16.350000000000001</v>
      </c>
      <c r="F283" s="22">
        <v>14.42</v>
      </c>
      <c r="G283" s="23">
        <f>ROUND(E283*F283,2)</f>
        <v>235.77</v>
      </c>
    </row>
    <row r="284" spans="1:7" ht="123.75" x14ac:dyDescent="0.25">
      <c r="A284" s="7"/>
      <c r="B284" s="7"/>
      <c r="C284" s="7"/>
      <c r="D284" s="10" t="s">
        <v>411</v>
      </c>
      <c r="E284" s="22"/>
      <c r="F284" s="22"/>
      <c r="G284" s="22"/>
    </row>
    <row r="285" spans="1:7" x14ac:dyDescent="0.25">
      <c r="A285" s="9" t="s">
        <v>412</v>
      </c>
      <c r="B285" s="9" t="s">
        <v>16</v>
      </c>
      <c r="C285" s="9" t="s">
        <v>38</v>
      </c>
      <c r="D285" s="15" t="s">
        <v>413</v>
      </c>
      <c r="E285" s="22">
        <v>2.4</v>
      </c>
      <c r="F285" s="22">
        <v>22.27</v>
      </c>
      <c r="G285" s="23">
        <f>ROUND(E285*F285,2)</f>
        <v>53.45</v>
      </c>
    </row>
    <row r="286" spans="1:7" ht="123.75" x14ac:dyDescent="0.25">
      <c r="A286" s="7"/>
      <c r="B286" s="7"/>
      <c r="C286" s="7"/>
      <c r="D286" s="10" t="s">
        <v>414</v>
      </c>
      <c r="E286" s="22"/>
      <c r="F286" s="22"/>
      <c r="G286" s="22"/>
    </row>
    <row r="287" spans="1:7" x14ac:dyDescent="0.25">
      <c r="A287" s="9" t="s">
        <v>415</v>
      </c>
      <c r="B287" s="9" t="s">
        <v>16</v>
      </c>
      <c r="C287" s="9" t="s">
        <v>38</v>
      </c>
      <c r="D287" s="15" t="s">
        <v>416</v>
      </c>
      <c r="E287" s="22">
        <v>20.3</v>
      </c>
      <c r="F287" s="22">
        <v>24.41</v>
      </c>
      <c r="G287" s="23">
        <f>ROUND(E287*F287,2)</f>
        <v>495.52</v>
      </c>
    </row>
    <row r="288" spans="1:7" ht="123.75" x14ac:dyDescent="0.25">
      <c r="A288" s="7"/>
      <c r="B288" s="7"/>
      <c r="C288" s="7"/>
      <c r="D288" s="10" t="s">
        <v>417</v>
      </c>
      <c r="E288" s="22"/>
      <c r="F288" s="22"/>
      <c r="G288" s="22"/>
    </row>
    <row r="289" spans="1:7" x14ac:dyDescent="0.25">
      <c r="A289" s="9" t="s">
        <v>418</v>
      </c>
      <c r="B289" s="9" t="s">
        <v>16</v>
      </c>
      <c r="C289" s="9" t="s">
        <v>38</v>
      </c>
      <c r="D289" s="15" t="s">
        <v>419</v>
      </c>
      <c r="E289" s="22">
        <v>7.8</v>
      </c>
      <c r="F289" s="22">
        <v>26.33</v>
      </c>
      <c r="G289" s="23">
        <f>ROUND(E289*F289,2)</f>
        <v>205.37</v>
      </c>
    </row>
    <row r="290" spans="1:7" ht="135" x14ac:dyDescent="0.25">
      <c r="A290" s="7"/>
      <c r="B290" s="7"/>
      <c r="C290" s="7"/>
      <c r="D290" s="10" t="s">
        <v>420</v>
      </c>
      <c r="E290" s="22"/>
      <c r="F290" s="22"/>
      <c r="G290" s="22"/>
    </row>
    <row r="291" spans="1:7" ht="22.5" x14ac:dyDescent="0.25">
      <c r="A291" s="9" t="s">
        <v>421</v>
      </c>
      <c r="B291" s="9" t="s">
        <v>16</v>
      </c>
      <c r="C291" s="9" t="s">
        <v>38</v>
      </c>
      <c r="D291" s="15" t="s">
        <v>422</v>
      </c>
      <c r="E291" s="22">
        <v>13.95</v>
      </c>
      <c r="F291" s="22">
        <v>7.15</v>
      </c>
      <c r="G291" s="23">
        <f>ROUND(E291*F291,2)</f>
        <v>99.74</v>
      </c>
    </row>
    <row r="292" spans="1:7" ht="135" x14ac:dyDescent="0.25">
      <c r="A292" s="7"/>
      <c r="B292" s="7"/>
      <c r="C292" s="7"/>
      <c r="D292" s="10" t="s">
        <v>423</v>
      </c>
      <c r="E292" s="22"/>
      <c r="F292" s="22"/>
      <c r="G292" s="22"/>
    </row>
    <row r="293" spans="1:7" ht="22.5" x14ac:dyDescent="0.25">
      <c r="A293" s="9" t="s">
        <v>424</v>
      </c>
      <c r="B293" s="9" t="s">
        <v>16</v>
      </c>
      <c r="C293" s="9" t="s">
        <v>38</v>
      </c>
      <c r="D293" s="15" t="s">
        <v>425</v>
      </c>
      <c r="E293" s="22">
        <v>1.2</v>
      </c>
      <c r="F293" s="22">
        <v>7.8</v>
      </c>
      <c r="G293" s="23">
        <f>ROUND(E293*F293,2)</f>
        <v>9.36</v>
      </c>
    </row>
    <row r="294" spans="1:7" ht="112.5" x14ac:dyDescent="0.25">
      <c r="A294" s="7"/>
      <c r="B294" s="7"/>
      <c r="C294" s="7"/>
      <c r="D294" s="10" t="s">
        <v>426</v>
      </c>
      <c r="E294" s="22"/>
      <c r="F294" s="22"/>
      <c r="G294" s="22"/>
    </row>
    <row r="295" spans="1:7" x14ac:dyDescent="0.25">
      <c r="A295" s="9" t="s">
        <v>427</v>
      </c>
      <c r="B295" s="9" t="s">
        <v>16</v>
      </c>
      <c r="C295" s="9" t="s">
        <v>38</v>
      </c>
      <c r="D295" s="15" t="s">
        <v>428</v>
      </c>
      <c r="E295" s="22">
        <v>10.3</v>
      </c>
      <c r="F295" s="22">
        <v>14.42</v>
      </c>
      <c r="G295" s="23">
        <f>ROUND(E295*F295,2)</f>
        <v>148.53</v>
      </c>
    </row>
    <row r="296" spans="1:7" ht="67.5" x14ac:dyDescent="0.25">
      <c r="A296" s="7"/>
      <c r="B296" s="7"/>
      <c r="C296" s="7"/>
      <c r="D296" s="10" t="s">
        <v>429</v>
      </c>
      <c r="E296" s="22"/>
      <c r="F296" s="22"/>
      <c r="G296" s="22"/>
    </row>
    <row r="297" spans="1:7" ht="22.5" x14ac:dyDescent="0.25">
      <c r="A297" s="9" t="s">
        <v>430</v>
      </c>
      <c r="B297" s="9" t="s">
        <v>16</v>
      </c>
      <c r="C297" s="9" t="s">
        <v>38</v>
      </c>
      <c r="D297" s="15" t="s">
        <v>431</v>
      </c>
      <c r="E297" s="22">
        <v>9.8000000000000007</v>
      </c>
      <c r="F297" s="22">
        <v>10.09</v>
      </c>
      <c r="G297" s="23">
        <f>ROUND(E297*F297,2)</f>
        <v>98.88</v>
      </c>
    </row>
    <row r="298" spans="1:7" ht="123.75" x14ac:dyDescent="0.25">
      <c r="A298" s="7"/>
      <c r="B298" s="7"/>
      <c r="C298" s="7"/>
      <c r="D298" s="10" t="s">
        <v>432</v>
      </c>
      <c r="E298" s="22"/>
      <c r="F298" s="22"/>
      <c r="G298" s="22"/>
    </row>
    <row r="299" spans="1:7" x14ac:dyDescent="0.25">
      <c r="A299" s="9" t="s">
        <v>433</v>
      </c>
      <c r="B299" s="9" t="s">
        <v>16</v>
      </c>
      <c r="C299" s="9" t="s">
        <v>38</v>
      </c>
      <c r="D299" s="15" t="s">
        <v>434</v>
      </c>
      <c r="E299" s="22">
        <v>13.2</v>
      </c>
      <c r="F299" s="22">
        <v>21.61</v>
      </c>
      <c r="G299" s="23">
        <f>ROUND(E299*F299,2)</f>
        <v>285.25</v>
      </c>
    </row>
    <row r="300" spans="1:7" ht="225" x14ac:dyDescent="0.25">
      <c r="A300" s="7"/>
      <c r="B300" s="7"/>
      <c r="C300" s="7"/>
      <c r="D300" s="10" t="s">
        <v>435</v>
      </c>
      <c r="E300" s="22"/>
      <c r="F300" s="22"/>
      <c r="G300" s="22"/>
    </row>
    <row r="301" spans="1:7" x14ac:dyDescent="0.25">
      <c r="A301" s="9" t="s">
        <v>436</v>
      </c>
      <c r="B301" s="9" t="s">
        <v>16</v>
      </c>
      <c r="C301" s="9" t="s">
        <v>38</v>
      </c>
      <c r="D301" s="15" t="s">
        <v>437</v>
      </c>
      <c r="E301" s="22">
        <v>1.25</v>
      </c>
      <c r="F301" s="22">
        <v>22.17</v>
      </c>
      <c r="G301" s="23">
        <f>ROUND(E301*F301,2)</f>
        <v>27.71</v>
      </c>
    </row>
    <row r="302" spans="1:7" ht="213.75" x14ac:dyDescent="0.25">
      <c r="A302" s="7"/>
      <c r="B302" s="7"/>
      <c r="C302" s="7"/>
      <c r="D302" s="10" t="s">
        <v>438</v>
      </c>
      <c r="E302" s="22"/>
      <c r="F302" s="22"/>
      <c r="G302" s="22"/>
    </row>
    <row r="303" spans="1:7" x14ac:dyDescent="0.25">
      <c r="A303" s="9" t="s">
        <v>439</v>
      </c>
      <c r="B303" s="9" t="s">
        <v>16</v>
      </c>
      <c r="C303" s="9" t="s">
        <v>38</v>
      </c>
      <c r="D303" s="15" t="s">
        <v>440</v>
      </c>
      <c r="E303" s="22">
        <v>2.2999999999999998</v>
      </c>
      <c r="F303" s="22">
        <v>24.18</v>
      </c>
      <c r="G303" s="23">
        <f>ROUND(E303*F303,2)</f>
        <v>55.61</v>
      </c>
    </row>
    <row r="304" spans="1:7" ht="236.25" x14ac:dyDescent="0.25">
      <c r="A304" s="7"/>
      <c r="B304" s="7"/>
      <c r="C304" s="7"/>
      <c r="D304" s="10" t="s">
        <v>441</v>
      </c>
      <c r="E304" s="22"/>
      <c r="F304" s="22"/>
      <c r="G304" s="22"/>
    </row>
    <row r="305" spans="1:7" x14ac:dyDescent="0.25">
      <c r="A305" s="9" t="s">
        <v>442</v>
      </c>
      <c r="B305" s="9" t="s">
        <v>16</v>
      </c>
      <c r="C305" s="9" t="s">
        <v>42</v>
      </c>
      <c r="D305" s="15" t="s">
        <v>443</v>
      </c>
      <c r="E305" s="22">
        <v>2</v>
      </c>
      <c r="F305" s="22">
        <v>13.08</v>
      </c>
      <c r="G305" s="23">
        <f>ROUND(E305*F305,2)</f>
        <v>26.16</v>
      </c>
    </row>
    <row r="306" spans="1:7" ht="112.5" x14ac:dyDescent="0.25">
      <c r="A306" s="7"/>
      <c r="B306" s="7"/>
      <c r="C306" s="7"/>
      <c r="D306" s="10" t="s">
        <v>444</v>
      </c>
      <c r="E306" s="22"/>
      <c r="F306" s="22"/>
      <c r="G306" s="22"/>
    </row>
    <row r="307" spans="1:7" x14ac:dyDescent="0.25">
      <c r="A307" s="9" t="s">
        <v>445</v>
      </c>
      <c r="B307" s="9" t="s">
        <v>16</v>
      </c>
      <c r="C307" s="9" t="s">
        <v>42</v>
      </c>
      <c r="D307" s="15" t="s">
        <v>446</v>
      </c>
      <c r="E307" s="22">
        <v>2</v>
      </c>
      <c r="F307" s="22">
        <v>39.35</v>
      </c>
      <c r="G307" s="23">
        <f>ROUND(E307*F307,2)</f>
        <v>78.7</v>
      </c>
    </row>
    <row r="308" spans="1:7" ht="112.5" x14ac:dyDescent="0.25">
      <c r="A308" s="7"/>
      <c r="B308" s="7"/>
      <c r="C308" s="7"/>
      <c r="D308" s="10" t="s">
        <v>447</v>
      </c>
      <c r="E308" s="22"/>
      <c r="F308" s="22"/>
      <c r="G308" s="22"/>
    </row>
    <row r="309" spans="1:7" x14ac:dyDescent="0.25">
      <c r="A309" s="7"/>
      <c r="B309" s="7"/>
      <c r="C309" s="7"/>
      <c r="D309" s="16" t="s">
        <v>448</v>
      </c>
      <c r="E309" s="22">
        <v>1</v>
      </c>
      <c r="F309" s="21">
        <f>G269+G271+G273+G275+G277+G279+G281+G283+G285+G287+G289+G291+G293+G295+G297+G299+G301+G303+G305+G307</f>
        <v>5540.4599999999982</v>
      </c>
      <c r="G309" s="21">
        <f>ROUND(F309*E309,2)</f>
        <v>5540.46</v>
      </c>
    </row>
    <row r="310" spans="1:7" ht="0.95" customHeight="1" x14ac:dyDescent="0.25">
      <c r="A310" s="11"/>
      <c r="B310" s="11"/>
      <c r="C310" s="11"/>
      <c r="D310" s="17"/>
      <c r="E310" s="24"/>
      <c r="F310" s="24"/>
      <c r="G310" s="24"/>
    </row>
    <row r="311" spans="1:7" x14ac:dyDescent="0.25">
      <c r="A311" s="6" t="s">
        <v>449</v>
      </c>
      <c r="B311" s="6" t="s">
        <v>11</v>
      </c>
      <c r="C311" s="6" t="s">
        <v>0</v>
      </c>
      <c r="D311" s="13" t="s">
        <v>450</v>
      </c>
      <c r="E311" s="21">
        <f>E458</f>
        <v>1</v>
      </c>
      <c r="F311" s="21">
        <f>F458</f>
        <v>62109.360000000008</v>
      </c>
      <c r="G311" s="21">
        <f>G458</f>
        <v>62109.36</v>
      </c>
    </row>
    <row r="312" spans="1:7" x14ac:dyDescent="0.25">
      <c r="A312" s="8" t="s">
        <v>451</v>
      </c>
      <c r="B312" s="8" t="s">
        <v>11</v>
      </c>
      <c r="C312" s="8" t="s">
        <v>0</v>
      </c>
      <c r="D312" s="14" t="s">
        <v>452</v>
      </c>
      <c r="E312" s="21">
        <f>E353</f>
        <v>1</v>
      </c>
      <c r="F312" s="21">
        <f>F353</f>
        <v>15311.750000000002</v>
      </c>
      <c r="G312" s="21">
        <f>G353</f>
        <v>15311.75</v>
      </c>
    </row>
    <row r="313" spans="1:7" x14ac:dyDescent="0.25">
      <c r="A313" s="9" t="s">
        <v>453</v>
      </c>
      <c r="B313" s="9" t="s">
        <v>16</v>
      </c>
      <c r="C313" s="9" t="s">
        <v>42</v>
      </c>
      <c r="D313" s="15" t="s">
        <v>454</v>
      </c>
      <c r="E313" s="22">
        <v>1</v>
      </c>
      <c r="F313" s="22">
        <v>475.32</v>
      </c>
      <c r="G313" s="23">
        <f>ROUND(E313*F313,2)</f>
        <v>475.32</v>
      </c>
    </row>
    <row r="314" spans="1:7" ht="112.5" x14ac:dyDescent="0.25">
      <c r="A314" s="7"/>
      <c r="B314" s="7"/>
      <c r="C314" s="7"/>
      <c r="D314" s="10" t="s">
        <v>455</v>
      </c>
      <c r="E314" s="22"/>
      <c r="F314" s="22"/>
      <c r="G314" s="22"/>
    </row>
    <row r="315" spans="1:7" x14ac:dyDescent="0.25">
      <c r="A315" s="9" t="s">
        <v>456</v>
      </c>
      <c r="B315" s="9" t="s">
        <v>16</v>
      </c>
      <c r="C315" s="9" t="s">
        <v>42</v>
      </c>
      <c r="D315" s="15" t="s">
        <v>457</v>
      </c>
      <c r="E315" s="22">
        <v>1</v>
      </c>
      <c r="F315" s="22">
        <v>387.76</v>
      </c>
      <c r="G315" s="23">
        <f>ROUND(E315*F315,2)</f>
        <v>387.76</v>
      </c>
    </row>
    <row r="316" spans="1:7" x14ac:dyDescent="0.25">
      <c r="A316" s="7"/>
      <c r="B316" s="7"/>
      <c r="C316" s="7"/>
      <c r="D316" s="10" t="s">
        <v>458</v>
      </c>
      <c r="E316" s="22"/>
      <c r="F316" s="22"/>
      <c r="G316" s="22"/>
    </row>
    <row r="317" spans="1:7" x14ac:dyDescent="0.25">
      <c r="A317" s="9" t="s">
        <v>459</v>
      </c>
      <c r="B317" s="9" t="s">
        <v>16</v>
      </c>
      <c r="C317" s="9" t="s">
        <v>52</v>
      </c>
      <c r="D317" s="15" t="s">
        <v>460</v>
      </c>
      <c r="E317" s="22">
        <v>1</v>
      </c>
      <c r="F317" s="22">
        <v>461.85</v>
      </c>
      <c r="G317" s="23">
        <f>ROUND(E317*F317,2)</f>
        <v>461.85</v>
      </c>
    </row>
    <row r="318" spans="1:7" ht="146.25" x14ac:dyDescent="0.25">
      <c r="A318" s="7"/>
      <c r="B318" s="7"/>
      <c r="C318" s="7"/>
      <c r="D318" s="10" t="s">
        <v>461</v>
      </c>
      <c r="E318" s="22"/>
      <c r="F318" s="22"/>
      <c r="G318" s="22"/>
    </row>
    <row r="319" spans="1:7" x14ac:dyDescent="0.25">
      <c r="A319" s="9" t="s">
        <v>462</v>
      </c>
      <c r="B319" s="9" t="s">
        <v>16</v>
      </c>
      <c r="C319" s="9" t="s">
        <v>42</v>
      </c>
      <c r="D319" s="15" t="s">
        <v>463</v>
      </c>
      <c r="E319" s="22">
        <v>1</v>
      </c>
      <c r="F319" s="22">
        <v>2746.33</v>
      </c>
      <c r="G319" s="23">
        <f>ROUND(E319*F319,2)</f>
        <v>2746.33</v>
      </c>
    </row>
    <row r="320" spans="1:7" ht="236.25" x14ac:dyDescent="0.25">
      <c r="A320" s="7"/>
      <c r="B320" s="7"/>
      <c r="C320" s="7"/>
      <c r="D320" s="10" t="s">
        <v>464</v>
      </c>
      <c r="E320" s="22"/>
      <c r="F320" s="22"/>
      <c r="G320" s="22"/>
    </row>
    <row r="321" spans="1:7" x14ac:dyDescent="0.25">
      <c r="A321" s="9" t="s">
        <v>465</v>
      </c>
      <c r="B321" s="9" t="s">
        <v>16</v>
      </c>
      <c r="C321" s="9" t="s">
        <v>42</v>
      </c>
      <c r="D321" s="15" t="s">
        <v>466</v>
      </c>
      <c r="E321" s="22">
        <v>1</v>
      </c>
      <c r="F321" s="22">
        <v>559.9</v>
      </c>
      <c r="G321" s="23">
        <f>ROUND(E321*F321,2)</f>
        <v>559.9</v>
      </c>
    </row>
    <row r="322" spans="1:7" ht="112.5" x14ac:dyDescent="0.25">
      <c r="A322" s="7"/>
      <c r="B322" s="7"/>
      <c r="C322" s="7"/>
      <c r="D322" s="10" t="s">
        <v>467</v>
      </c>
      <c r="E322" s="22"/>
      <c r="F322" s="22"/>
      <c r="G322" s="22"/>
    </row>
    <row r="323" spans="1:7" ht="22.5" x14ac:dyDescent="0.25">
      <c r="A323" s="9" t="s">
        <v>468</v>
      </c>
      <c r="B323" s="9" t="s">
        <v>16</v>
      </c>
      <c r="C323" s="9" t="s">
        <v>42</v>
      </c>
      <c r="D323" s="15" t="s">
        <v>469</v>
      </c>
      <c r="E323" s="22">
        <v>1</v>
      </c>
      <c r="F323" s="22">
        <v>2766.5</v>
      </c>
      <c r="G323" s="23">
        <f>ROUND(E323*F323,2)</f>
        <v>2766.5</v>
      </c>
    </row>
    <row r="324" spans="1:7" ht="123.75" x14ac:dyDescent="0.25">
      <c r="A324" s="7"/>
      <c r="B324" s="7"/>
      <c r="C324" s="7"/>
      <c r="D324" s="10" t="s">
        <v>470</v>
      </c>
      <c r="E324" s="22"/>
      <c r="F324" s="22"/>
      <c r="G324" s="22"/>
    </row>
    <row r="325" spans="1:7" x14ac:dyDescent="0.25">
      <c r="A325" s="9" t="s">
        <v>471</v>
      </c>
      <c r="B325" s="9" t="s">
        <v>16</v>
      </c>
      <c r="C325" s="9" t="s">
        <v>42</v>
      </c>
      <c r="D325" s="15" t="s">
        <v>472</v>
      </c>
      <c r="E325" s="22">
        <v>2</v>
      </c>
      <c r="F325" s="22">
        <v>187.33</v>
      </c>
      <c r="G325" s="23">
        <f>ROUND(E325*F325,2)</f>
        <v>374.66</v>
      </c>
    </row>
    <row r="326" spans="1:7" ht="90" x14ac:dyDescent="0.25">
      <c r="A326" s="7"/>
      <c r="B326" s="7"/>
      <c r="C326" s="7"/>
      <c r="D326" s="10" t="s">
        <v>473</v>
      </c>
      <c r="E326" s="22"/>
      <c r="F326" s="22"/>
      <c r="G326" s="22"/>
    </row>
    <row r="327" spans="1:7" ht="22.5" x14ac:dyDescent="0.25">
      <c r="A327" s="9" t="s">
        <v>474</v>
      </c>
      <c r="B327" s="9" t="s">
        <v>16</v>
      </c>
      <c r="C327" s="9" t="s">
        <v>38</v>
      </c>
      <c r="D327" s="15" t="s">
        <v>475</v>
      </c>
      <c r="E327" s="22">
        <v>16.5</v>
      </c>
      <c r="F327" s="22">
        <v>25.85</v>
      </c>
      <c r="G327" s="23">
        <f>ROUND(E327*F327,2)</f>
        <v>426.53</v>
      </c>
    </row>
    <row r="328" spans="1:7" ht="123.75" x14ac:dyDescent="0.25">
      <c r="A328" s="7"/>
      <c r="B328" s="7"/>
      <c r="C328" s="7"/>
      <c r="D328" s="10" t="s">
        <v>476</v>
      </c>
      <c r="E328" s="22"/>
      <c r="F328" s="22"/>
      <c r="G328" s="22"/>
    </row>
    <row r="329" spans="1:7" ht="22.5" x14ac:dyDescent="0.25">
      <c r="A329" s="9" t="s">
        <v>477</v>
      </c>
      <c r="B329" s="9" t="s">
        <v>16</v>
      </c>
      <c r="C329" s="9" t="s">
        <v>42</v>
      </c>
      <c r="D329" s="15" t="s">
        <v>478</v>
      </c>
      <c r="E329" s="22">
        <v>2</v>
      </c>
      <c r="F329" s="22">
        <v>715.82</v>
      </c>
      <c r="G329" s="23">
        <f>ROUND(E329*F329,2)</f>
        <v>1431.64</v>
      </c>
    </row>
    <row r="330" spans="1:7" ht="101.25" x14ac:dyDescent="0.25">
      <c r="A330" s="7"/>
      <c r="B330" s="7"/>
      <c r="C330" s="7"/>
      <c r="D330" s="10" t="s">
        <v>479</v>
      </c>
      <c r="E330" s="22"/>
      <c r="F330" s="22"/>
      <c r="G330" s="22"/>
    </row>
    <row r="331" spans="1:7" x14ac:dyDescent="0.25">
      <c r="A331" s="9" t="s">
        <v>480</v>
      </c>
      <c r="B331" s="9" t="s">
        <v>16</v>
      </c>
      <c r="C331" s="9" t="s">
        <v>38</v>
      </c>
      <c r="D331" s="15" t="s">
        <v>481</v>
      </c>
      <c r="E331" s="22">
        <v>5.6</v>
      </c>
      <c r="F331" s="22">
        <v>55.44</v>
      </c>
      <c r="G331" s="23">
        <f>ROUND(E331*F331,2)</f>
        <v>310.45999999999998</v>
      </c>
    </row>
    <row r="332" spans="1:7" ht="123.75" x14ac:dyDescent="0.25">
      <c r="A332" s="7"/>
      <c r="B332" s="7"/>
      <c r="C332" s="7"/>
      <c r="D332" s="10" t="s">
        <v>482</v>
      </c>
      <c r="E332" s="22"/>
      <c r="F332" s="22"/>
      <c r="G332" s="22"/>
    </row>
    <row r="333" spans="1:7" x14ac:dyDescent="0.25">
      <c r="A333" s="9" t="s">
        <v>483</v>
      </c>
      <c r="B333" s="9" t="s">
        <v>16</v>
      </c>
      <c r="C333" s="9" t="s">
        <v>38</v>
      </c>
      <c r="D333" s="15" t="s">
        <v>484</v>
      </c>
      <c r="E333" s="22">
        <v>92.2</v>
      </c>
      <c r="F333" s="22">
        <v>26.22</v>
      </c>
      <c r="G333" s="23">
        <f>ROUND(E333*F333,2)</f>
        <v>2417.48</v>
      </c>
    </row>
    <row r="334" spans="1:7" ht="123.75" x14ac:dyDescent="0.25">
      <c r="A334" s="7"/>
      <c r="B334" s="7"/>
      <c r="C334" s="7"/>
      <c r="D334" s="10" t="s">
        <v>485</v>
      </c>
      <c r="E334" s="22"/>
      <c r="F334" s="22"/>
      <c r="G334" s="22"/>
    </row>
    <row r="335" spans="1:7" x14ac:dyDescent="0.25">
      <c r="A335" s="9" t="s">
        <v>486</v>
      </c>
      <c r="B335" s="9" t="s">
        <v>16</v>
      </c>
      <c r="C335" s="9" t="s">
        <v>38</v>
      </c>
      <c r="D335" s="15" t="s">
        <v>487</v>
      </c>
      <c r="E335" s="22">
        <v>21.35</v>
      </c>
      <c r="F335" s="22">
        <v>16.440000000000001</v>
      </c>
      <c r="G335" s="23">
        <f>ROUND(E335*F335,2)</f>
        <v>350.99</v>
      </c>
    </row>
    <row r="336" spans="1:7" ht="123.75" x14ac:dyDescent="0.25">
      <c r="A336" s="7"/>
      <c r="B336" s="7"/>
      <c r="C336" s="7"/>
      <c r="D336" s="10" t="s">
        <v>488</v>
      </c>
      <c r="E336" s="22"/>
      <c r="F336" s="22"/>
      <c r="G336" s="22"/>
    </row>
    <row r="337" spans="1:7" x14ac:dyDescent="0.25">
      <c r="A337" s="9" t="s">
        <v>489</v>
      </c>
      <c r="B337" s="9" t="s">
        <v>16</v>
      </c>
      <c r="C337" s="9" t="s">
        <v>38</v>
      </c>
      <c r="D337" s="15" t="s">
        <v>490</v>
      </c>
      <c r="E337" s="22">
        <v>41.45</v>
      </c>
      <c r="F337" s="22">
        <v>13.85</v>
      </c>
      <c r="G337" s="23">
        <f>ROUND(E337*F337,2)</f>
        <v>574.08000000000004</v>
      </c>
    </row>
    <row r="338" spans="1:7" ht="123.75" x14ac:dyDescent="0.25">
      <c r="A338" s="7"/>
      <c r="B338" s="7"/>
      <c r="C338" s="7"/>
      <c r="D338" s="10" t="s">
        <v>491</v>
      </c>
      <c r="E338" s="22"/>
      <c r="F338" s="22"/>
      <c r="G338" s="22"/>
    </row>
    <row r="339" spans="1:7" x14ac:dyDescent="0.25">
      <c r="A339" s="9" t="s">
        <v>492</v>
      </c>
      <c r="B339" s="9" t="s">
        <v>16</v>
      </c>
      <c r="C339" s="9" t="s">
        <v>38</v>
      </c>
      <c r="D339" s="15" t="s">
        <v>493</v>
      </c>
      <c r="E339" s="22">
        <v>41.9</v>
      </c>
      <c r="F339" s="22">
        <v>13.27</v>
      </c>
      <c r="G339" s="23">
        <f>ROUND(E339*F339,2)</f>
        <v>556.01</v>
      </c>
    </row>
    <row r="340" spans="1:7" ht="123.75" x14ac:dyDescent="0.25">
      <c r="A340" s="7"/>
      <c r="B340" s="7"/>
      <c r="C340" s="7"/>
      <c r="D340" s="10" t="s">
        <v>494</v>
      </c>
      <c r="E340" s="22"/>
      <c r="F340" s="22"/>
      <c r="G340" s="22"/>
    </row>
    <row r="341" spans="1:7" ht="22.5" x14ac:dyDescent="0.25">
      <c r="A341" s="9" t="s">
        <v>495</v>
      </c>
      <c r="B341" s="9" t="s">
        <v>16</v>
      </c>
      <c r="C341" s="9" t="s">
        <v>38</v>
      </c>
      <c r="D341" s="15" t="s">
        <v>496</v>
      </c>
      <c r="E341" s="22">
        <v>5.6</v>
      </c>
      <c r="F341" s="22">
        <v>11.97</v>
      </c>
      <c r="G341" s="23">
        <f>ROUND(E341*F341,2)</f>
        <v>67.03</v>
      </c>
    </row>
    <row r="342" spans="1:7" ht="135" x14ac:dyDescent="0.25">
      <c r="A342" s="7"/>
      <c r="B342" s="7"/>
      <c r="C342" s="7"/>
      <c r="D342" s="10" t="s">
        <v>497</v>
      </c>
      <c r="E342" s="22"/>
      <c r="F342" s="22"/>
      <c r="G342" s="22"/>
    </row>
    <row r="343" spans="1:7" ht="22.5" x14ac:dyDescent="0.25">
      <c r="A343" s="9" t="s">
        <v>498</v>
      </c>
      <c r="B343" s="9" t="s">
        <v>16</v>
      </c>
      <c r="C343" s="9" t="s">
        <v>38</v>
      </c>
      <c r="D343" s="15" t="s">
        <v>499</v>
      </c>
      <c r="E343" s="22">
        <v>92.2</v>
      </c>
      <c r="F343" s="22">
        <v>8.2799999999999994</v>
      </c>
      <c r="G343" s="23">
        <f>ROUND(E343*F343,2)</f>
        <v>763.42</v>
      </c>
    </row>
    <row r="344" spans="1:7" ht="146.25" x14ac:dyDescent="0.25">
      <c r="A344" s="7"/>
      <c r="B344" s="7"/>
      <c r="C344" s="7"/>
      <c r="D344" s="10" t="s">
        <v>500</v>
      </c>
      <c r="E344" s="22"/>
      <c r="F344" s="22"/>
      <c r="G344" s="22"/>
    </row>
    <row r="345" spans="1:7" ht="22.5" x14ac:dyDescent="0.25">
      <c r="A345" s="9" t="s">
        <v>501</v>
      </c>
      <c r="B345" s="9" t="s">
        <v>16</v>
      </c>
      <c r="C345" s="9" t="s">
        <v>38</v>
      </c>
      <c r="D345" s="15" t="s">
        <v>502</v>
      </c>
      <c r="E345" s="22">
        <v>21.35</v>
      </c>
      <c r="F345" s="22">
        <v>6.84</v>
      </c>
      <c r="G345" s="23">
        <f>ROUND(E345*F345,2)</f>
        <v>146.03</v>
      </c>
    </row>
    <row r="346" spans="1:7" ht="146.25" x14ac:dyDescent="0.25">
      <c r="A346" s="7"/>
      <c r="B346" s="7"/>
      <c r="C346" s="7"/>
      <c r="D346" s="10" t="s">
        <v>503</v>
      </c>
      <c r="E346" s="22"/>
      <c r="F346" s="22"/>
      <c r="G346" s="22"/>
    </row>
    <row r="347" spans="1:7" ht="22.5" x14ac:dyDescent="0.25">
      <c r="A347" s="9" t="s">
        <v>504</v>
      </c>
      <c r="B347" s="9" t="s">
        <v>16</v>
      </c>
      <c r="C347" s="9" t="s">
        <v>38</v>
      </c>
      <c r="D347" s="15" t="s">
        <v>505</v>
      </c>
      <c r="E347" s="22">
        <v>41.45</v>
      </c>
      <c r="F347" s="22">
        <v>5.62</v>
      </c>
      <c r="G347" s="23">
        <f>ROUND(E347*F347,2)</f>
        <v>232.95</v>
      </c>
    </row>
    <row r="348" spans="1:7" ht="146.25" x14ac:dyDescent="0.25">
      <c r="A348" s="7"/>
      <c r="B348" s="7"/>
      <c r="C348" s="7"/>
      <c r="D348" s="10" t="s">
        <v>506</v>
      </c>
      <c r="E348" s="22"/>
      <c r="F348" s="22"/>
      <c r="G348" s="22"/>
    </row>
    <row r="349" spans="1:7" ht="22.5" x14ac:dyDescent="0.25">
      <c r="A349" s="9" t="s">
        <v>507</v>
      </c>
      <c r="B349" s="9" t="s">
        <v>16</v>
      </c>
      <c r="C349" s="9" t="s">
        <v>38</v>
      </c>
      <c r="D349" s="15" t="s">
        <v>508</v>
      </c>
      <c r="E349" s="22">
        <v>41.9</v>
      </c>
      <c r="F349" s="22">
        <v>5.47</v>
      </c>
      <c r="G349" s="23">
        <f>ROUND(E349*F349,2)</f>
        <v>229.19</v>
      </c>
    </row>
    <row r="350" spans="1:7" ht="157.5" x14ac:dyDescent="0.25">
      <c r="A350" s="7"/>
      <c r="B350" s="7"/>
      <c r="C350" s="7"/>
      <c r="D350" s="10" t="s">
        <v>509</v>
      </c>
      <c r="E350" s="22"/>
      <c r="F350" s="22"/>
      <c r="G350" s="22"/>
    </row>
    <row r="351" spans="1:7" x14ac:dyDescent="0.25">
      <c r="A351" s="9" t="s">
        <v>510</v>
      </c>
      <c r="B351" s="9" t="s">
        <v>16</v>
      </c>
      <c r="C351" s="9" t="s">
        <v>42</v>
      </c>
      <c r="D351" s="15" t="s">
        <v>511</v>
      </c>
      <c r="E351" s="22">
        <v>1</v>
      </c>
      <c r="F351" s="22">
        <v>33.619999999999997</v>
      </c>
      <c r="G351" s="23">
        <f>ROUND(E351*F351,2)</f>
        <v>33.619999999999997</v>
      </c>
    </row>
    <row r="352" spans="1:7" ht="67.5" x14ac:dyDescent="0.25">
      <c r="A352" s="7"/>
      <c r="B352" s="7"/>
      <c r="C352" s="7"/>
      <c r="D352" s="10" t="s">
        <v>512</v>
      </c>
      <c r="E352" s="22"/>
      <c r="F352" s="22"/>
      <c r="G352" s="22"/>
    </row>
    <row r="353" spans="1:7" x14ac:dyDescent="0.25">
      <c r="A353" s="7"/>
      <c r="B353" s="7"/>
      <c r="C353" s="7"/>
      <c r="D353" s="16" t="s">
        <v>513</v>
      </c>
      <c r="E353" s="22">
        <v>1</v>
      </c>
      <c r="F353" s="21">
        <f>G313+G315+G317+G319+G321+G323+G325+G327+G329+G331+G333+G335+G337+G339+G341+G343+G345+G347+G349+G351</f>
        <v>15311.750000000002</v>
      </c>
      <c r="G353" s="21">
        <f>ROUND(F353*E353,2)</f>
        <v>15311.75</v>
      </c>
    </row>
    <row r="354" spans="1:7" ht="0.95" customHeight="1" x14ac:dyDescent="0.25">
      <c r="A354" s="11"/>
      <c r="B354" s="11"/>
      <c r="C354" s="11"/>
      <c r="D354" s="17"/>
      <c r="E354" s="24"/>
      <c r="F354" s="24"/>
      <c r="G354" s="24"/>
    </row>
    <row r="355" spans="1:7" x14ac:dyDescent="0.25">
      <c r="A355" s="8" t="s">
        <v>514</v>
      </c>
      <c r="B355" s="8" t="s">
        <v>11</v>
      </c>
      <c r="C355" s="8" t="s">
        <v>0</v>
      </c>
      <c r="D355" s="14" t="s">
        <v>515</v>
      </c>
      <c r="E355" s="21">
        <f>E370</f>
        <v>1</v>
      </c>
      <c r="F355" s="21">
        <f>F370</f>
        <v>18287.800000000003</v>
      </c>
      <c r="G355" s="21">
        <f>G370</f>
        <v>18287.8</v>
      </c>
    </row>
    <row r="356" spans="1:7" ht="22.5" x14ac:dyDescent="0.25">
      <c r="A356" s="9" t="s">
        <v>516</v>
      </c>
      <c r="B356" s="9" t="s">
        <v>16</v>
      </c>
      <c r="C356" s="9" t="s">
        <v>38</v>
      </c>
      <c r="D356" s="15" t="s">
        <v>517</v>
      </c>
      <c r="E356" s="22">
        <v>49.5</v>
      </c>
      <c r="F356" s="22">
        <v>23.92</v>
      </c>
      <c r="G356" s="23">
        <f>ROUND(E356*F356,2)</f>
        <v>1184.04</v>
      </c>
    </row>
    <row r="357" spans="1:7" ht="123.75" x14ac:dyDescent="0.25">
      <c r="A357" s="7"/>
      <c r="B357" s="7"/>
      <c r="C357" s="7"/>
      <c r="D357" s="10" t="s">
        <v>518</v>
      </c>
      <c r="E357" s="22"/>
      <c r="F357" s="22"/>
      <c r="G357" s="22"/>
    </row>
    <row r="358" spans="1:7" ht="22.5" x14ac:dyDescent="0.25">
      <c r="A358" s="9" t="s">
        <v>519</v>
      </c>
      <c r="B358" s="9" t="s">
        <v>16</v>
      </c>
      <c r="C358" s="9" t="s">
        <v>38</v>
      </c>
      <c r="D358" s="15" t="s">
        <v>520</v>
      </c>
      <c r="E358" s="22">
        <v>48.35</v>
      </c>
      <c r="F358" s="22">
        <v>24.84</v>
      </c>
      <c r="G358" s="23">
        <f>ROUND(E358*F358,2)</f>
        <v>1201.01</v>
      </c>
    </row>
    <row r="359" spans="1:7" ht="123.75" x14ac:dyDescent="0.25">
      <c r="A359" s="7"/>
      <c r="B359" s="7"/>
      <c r="C359" s="7"/>
      <c r="D359" s="10" t="s">
        <v>521</v>
      </c>
      <c r="E359" s="22"/>
      <c r="F359" s="22"/>
      <c r="G359" s="22"/>
    </row>
    <row r="360" spans="1:7" ht="22.5" x14ac:dyDescent="0.25">
      <c r="A360" s="9" t="s">
        <v>522</v>
      </c>
      <c r="B360" s="9" t="s">
        <v>16</v>
      </c>
      <c r="C360" s="9" t="s">
        <v>38</v>
      </c>
      <c r="D360" s="15" t="s">
        <v>523</v>
      </c>
      <c r="E360" s="22">
        <v>39.299999999999997</v>
      </c>
      <c r="F360" s="22">
        <v>30.05</v>
      </c>
      <c r="G360" s="23">
        <f>ROUND(E360*F360,2)</f>
        <v>1180.97</v>
      </c>
    </row>
    <row r="361" spans="1:7" ht="135" x14ac:dyDescent="0.25">
      <c r="A361" s="7"/>
      <c r="B361" s="7"/>
      <c r="C361" s="7"/>
      <c r="D361" s="10" t="s">
        <v>524</v>
      </c>
      <c r="E361" s="22"/>
      <c r="F361" s="22"/>
      <c r="G361" s="22"/>
    </row>
    <row r="362" spans="1:7" x14ac:dyDescent="0.25">
      <c r="A362" s="9" t="s">
        <v>525</v>
      </c>
      <c r="B362" s="9" t="s">
        <v>16</v>
      </c>
      <c r="C362" s="9" t="s">
        <v>42</v>
      </c>
      <c r="D362" s="15" t="s">
        <v>526</v>
      </c>
      <c r="E362" s="22">
        <v>1</v>
      </c>
      <c r="F362" s="22">
        <v>194.7</v>
      </c>
      <c r="G362" s="23">
        <f>ROUND(E362*F362,2)</f>
        <v>194.7</v>
      </c>
    </row>
    <row r="363" spans="1:7" ht="56.25" x14ac:dyDescent="0.25">
      <c r="A363" s="7"/>
      <c r="B363" s="7"/>
      <c r="C363" s="7"/>
      <c r="D363" s="10" t="s">
        <v>527</v>
      </c>
      <c r="E363" s="22"/>
      <c r="F363" s="22"/>
      <c r="G363" s="22"/>
    </row>
    <row r="364" spans="1:7" x14ac:dyDescent="0.25">
      <c r="A364" s="9" t="s">
        <v>528</v>
      </c>
      <c r="B364" s="9" t="s">
        <v>16</v>
      </c>
      <c r="C364" s="9" t="s">
        <v>42</v>
      </c>
      <c r="D364" s="15" t="s">
        <v>529</v>
      </c>
      <c r="E364" s="22">
        <v>1</v>
      </c>
      <c r="F364" s="22">
        <v>465.6</v>
      </c>
      <c r="G364" s="23">
        <f>ROUND(E364*F364,2)</f>
        <v>465.6</v>
      </c>
    </row>
    <row r="365" spans="1:7" ht="56.25" x14ac:dyDescent="0.25">
      <c r="A365" s="7"/>
      <c r="B365" s="7"/>
      <c r="C365" s="7"/>
      <c r="D365" s="10" t="s">
        <v>530</v>
      </c>
      <c r="E365" s="22"/>
      <c r="F365" s="22"/>
      <c r="G365" s="22"/>
    </row>
    <row r="366" spans="1:7" ht="22.5" x14ac:dyDescent="0.25">
      <c r="A366" s="9" t="s">
        <v>531</v>
      </c>
      <c r="B366" s="9" t="s">
        <v>16</v>
      </c>
      <c r="C366" s="9" t="s">
        <v>38</v>
      </c>
      <c r="D366" s="15" t="s">
        <v>532</v>
      </c>
      <c r="E366" s="22">
        <v>20.5</v>
      </c>
      <c r="F366" s="22">
        <v>31.16</v>
      </c>
      <c r="G366" s="23">
        <f>ROUND(E366*F366,2)</f>
        <v>638.78</v>
      </c>
    </row>
    <row r="367" spans="1:7" ht="112.5" x14ac:dyDescent="0.25">
      <c r="A367" s="7"/>
      <c r="B367" s="7"/>
      <c r="C367" s="7"/>
      <c r="D367" s="10" t="s">
        <v>533</v>
      </c>
      <c r="E367" s="22"/>
      <c r="F367" s="22"/>
      <c r="G367" s="22"/>
    </row>
    <row r="368" spans="1:7" x14ac:dyDescent="0.25">
      <c r="A368" s="9" t="s">
        <v>534</v>
      </c>
      <c r="B368" s="9" t="s">
        <v>16</v>
      </c>
      <c r="C368" s="9" t="s">
        <v>42</v>
      </c>
      <c r="D368" s="15" t="s">
        <v>535</v>
      </c>
      <c r="E368" s="22">
        <v>5</v>
      </c>
      <c r="F368" s="22">
        <v>2684.54</v>
      </c>
      <c r="G368" s="23">
        <f>ROUND(E368*F368,2)</f>
        <v>13422.7</v>
      </c>
    </row>
    <row r="369" spans="1:7" ht="409.5" x14ac:dyDescent="0.25">
      <c r="A369" s="7"/>
      <c r="B369" s="7"/>
      <c r="C369" s="7"/>
      <c r="D369" s="10" t="s">
        <v>536</v>
      </c>
      <c r="E369" s="22"/>
      <c r="F369" s="22"/>
      <c r="G369" s="22"/>
    </row>
    <row r="370" spans="1:7" x14ac:dyDescent="0.25">
      <c r="A370" s="7"/>
      <c r="B370" s="7"/>
      <c r="C370" s="7"/>
      <c r="D370" s="16" t="s">
        <v>537</v>
      </c>
      <c r="E370" s="22">
        <v>1</v>
      </c>
      <c r="F370" s="21">
        <f>G356+G358+G360+G362+G364+G366+G368</f>
        <v>18287.800000000003</v>
      </c>
      <c r="G370" s="21">
        <f>ROUND(F370*E370,2)</f>
        <v>18287.8</v>
      </c>
    </row>
    <row r="371" spans="1:7" ht="0.95" customHeight="1" x14ac:dyDescent="0.25">
      <c r="A371" s="11"/>
      <c r="B371" s="11"/>
      <c r="C371" s="11"/>
      <c r="D371" s="17"/>
      <c r="E371" s="24"/>
      <c r="F371" s="24"/>
      <c r="G371" s="24"/>
    </row>
    <row r="372" spans="1:7" x14ac:dyDescent="0.25">
      <c r="A372" s="8" t="s">
        <v>538</v>
      </c>
      <c r="B372" s="8" t="s">
        <v>11</v>
      </c>
      <c r="C372" s="8" t="s">
        <v>0</v>
      </c>
      <c r="D372" s="14" t="s">
        <v>539</v>
      </c>
      <c r="E372" s="21">
        <f>E415</f>
        <v>1</v>
      </c>
      <c r="F372" s="21">
        <f>F415</f>
        <v>15599.300000000001</v>
      </c>
      <c r="G372" s="21">
        <f>G415</f>
        <v>15599.3</v>
      </c>
    </row>
    <row r="373" spans="1:7" x14ac:dyDescent="0.25">
      <c r="A373" s="9" t="s">
        <v>540</v>
      </c>
      <c r="B373" s="9" t="s">
        <v>16</v>
      </c>
      <c r="C373" s="9" t="s">
        <v>38</v>
      </c>
      <c r="D373" s="15" t="s">
        <v>541</v>
      </c>
      <c r="E373" s="22">
        <v>2</v>
      </c>
      <c r="F373" s="22">
        <v>514.01</v>
      </c>
      <c r="G373" s="23">
        <f>ROUND(E373*F373,2)</f>
        <v>1028.02</v>
      </c>
    </row>
    <row r="374" spans="1:7" ht="101.25" x14ac:dyDescent="0.25">
      <c r="A374" s="7"/>
      <c r="B374" s="7"/>
      <c r="C374" s="7"/>
      <c r="D374" s="10" t="s">
        <v>542</v>
      </c>
      <c r="E374" s="22"/>
      <c r="F374" s="22"/>
      <c r="G374" s="22"/>
    </row>
    <row r="375" spans="1:7" x14ac:dyDescent="0.25">
      <c r="A375" s="9" t="s">
        <v>543</v>
      </c>
      <c r="B375" s="9" t="s">
        <v>16</v>
      </c>
      <c r="C375" s="9" t="s">
        <v>42</v>
      </c>
      <c r="D375" s="15" t="s">
        <v>544</v>
      </c>
      <c r="E375" s="22">
        <v>33</v>
      </c>
      <c r="F375" s="22">
        <v>23.94</v>
      </c>
      <c r="G375" s="23">
        <f>ROUND(E375*F375,2)</f>
        <v>790.02</v>
      </c>
    </row>
    <row r="376" spans="1:7" ht="78.75" x14ac:dyDescent="0.25">
      <c r="A376" s="7"/>
      <c r="B376" s="7"/>
      <c r="C376" s="7"/>
      <c r="D376" s="10" t="s">
        <v>545</v>
      </c>
      <c r="E376" s="22"/>
      <c r="F376" s="22"/>
      <c r="G376" s="22"/>
    </row>
    <row r="377" spans="1:7" x14ac:dyDescent="0.25">
      <c r="A377" s="9" t="s">
        <v>546</v>
      </c>
      <c r="B377" s="9" t="s">
        <v>16</v>
      </c>
      <c r="C377" s="9" t="s">
        <v>42</v>
      </c>
      <c r="D377" s="15" t="s">
        <v>547</v>
      </c>
      <c r="E377" s="22">
        <v>25</v>
      </c>
      <c r="F377" s="22">
        <v>29.13</v>
      </c>
      <c r="G377" s="23">
        <f>ROUND(E377*F377,2)</f>
        <v>728.25</v>
      </c>
    </row>
    <row r="378" spans="1:7" ht="78.75" x14ac:dyDescent="0.25">
      <c r="A378" s="7"/>
      <c r="B378" s="7"/>
      <c r="C378" s="7"/>
      <c r="D378" s="10" t="s">
        <v>548</v>
      </c>
      <c r="E378" s="22"/>
      <c r="F378" s="22"/>
      <c r="G378" s="22"/>
    </row>
    <row r="379" spans="1:7" x14ac:dyDescent="0.25">
      <c r="A379" s="9" t="s">
        <v>549</v>
      </c>
      <c r="B379" s="9" t="s">
        <v>16</v>
      </c>
      <c r="C379" s="9" t="s">
        <v>42</v>
      </c>
      <c r="D379" s="15" t="s">
        <v>550</v>
      </c>
      <c r="E379" s="22">
        <v>9</v>
      </c>
      <c r="F379" s="22">
        <v>38.270000000000003</v>
      </c>
      <c r="G379" s="23">
        <f>ROUND(E379*F379,2)</f>
        <v>344.43</v>
      </c>
    </row>
    <row r="380" spans="1:7" ht="78.75" x14ac:dyDescent="0.25">
      <c r="A380" s="7"/>
      <c r="B380" s="7"/>
      <c r="C380" s="7"/>
      <c r="D380" s="10" t="s">
        <v>551</v>
      </c>
      <c r="E380" s="22"/>
      <c r="F380" s="22"/>
      <c r="G380" s="22"/>
    </row>
    <row r="381" spans="1:7" x14ac:dyDescent="0.25">
      <c r="A381" s="9" t="s">
        <v>552</v>
      </c>
      <c r="B381" s="9" t="s">
        <v>16</v>
      </c>
      <c r="C381" s="9" t="s">
        <v>42</v>
      </c>
      <c r="D381" s="15" t="s">
        <v>553</v>
      </c>
      <c r="E381" s="22">
        <v>34</v>
      </c>
      <c r="F381" s="22">
        <v>53.69</v>
      </c>
      <c r="G381" s="23">
        <f>ROUND(E381*F381,2)</f>
        <v>1825.46</v>
      </c>
    </row>
    <row r="382" spans="1:7" ht="78.75" x14ac:dyDescent="0.25">
      <c r="A382" s="7"/>
      <c r="B382" s="7"/>
      <c r="C382" s="7"/>
      <c r="D382" s="10" t="s">
        <v>554</v>
      </c>
      <c r="E382" s="22"/>
      <c r="F382" s="22"/>
      <c r="G382" s="22"/>
    </row>
    <row r="383" spans="1:7" x14ac:dyDescent="0.25">
      <c r="A383" s="9" t="s">
        <v>555</v>
      </c>
      <c r="B383" s="9" t="s">
        <v>16</v>
      </c>
      <c r="C383" s="9" t="s">
        <v>42</v>
      </c>
      <c r="D383" s="15" t="s">
        <v>556</v>
      </c>
      <c r="E383" s="22">
        <v>2</v>
      </c>
      <c r="F383" s="22">
        <v>80.06</v>
      </c>
      <c r="G383" s="23">
        <f>ROUND(E383*F383,2)</f>
        <v>160.12</v>
      </c>
    </row>
    <row r="384" spans="1:7" ht="78.75" x14ac:dyDescent="0.25">
      <c r="A384" s="7"/>
      <c r="B384" s="7"/>
      <c r="C384" s="7"/>
      <c r="D384" s="10" t="s">
        <v>557</v>
      </c>
      <c r="E384" s="22"/>
      <c r="F384" s="22"/>
      <c r="G384" s="22"/>
    </row>
    <row r="385" spans="1:7" x14ac:dyDescent="0.25">
      <c r="A385" s="9" t="s">
        <v>558</v>
      </c>
      <c r="B385" s="9" t="s">
        <v>16</v>
      </c>
      <c r="C385" s="9" t="s">
        <v>42</v>
      </c>
      <c r="D385" s="15" t="s">
        <v>559</v>
      </c>
      <c r="E385" s="22">
        <v>5</v>
      </c>
      <c r="F385" s="22">
        <v>44.28</v>
      </c>
      <c r="G385" s="23">
        <f>ROUND(E385*F385,2)</f>
        <v>221.4</v>
      </c>
    </row>
    <row r="386" spans="1:7" ht="45" x14ac:dyDescent="0.25">
      <c r="A386" s="7"/>
      <c r="B386" s="7"/>
      <c r="C386" s="7"/>
      <c r="D386" s="10" t="s">
        <v>560</v>
      </c>
      <c r="E386" s="22"/>
      <c r="F386" s="22"/>
      <c r="G386" s="22"/>
    </row>
    <row r="387" spans="1:7" x14ac:dyDescent="0.25">
      <c r="A387" s="9" t="s">
        <v>561</v>
      </c>
      <c r="B387" s="9" t="s">
        <v>16</v>
      </c>
      <c r="C387" s="9" t="s">
        <v>42</v>
      </c>
      <c r="D387" s="15" t="s">
        <v>562</v>
      </c>
      <c r="E387" s="22">
        <v>10</v>
      </c>
      <c r="F387" s="22">
        <v>46.36</v>
      </c>
      <c r="G387" s="23">
        <f>ROUND(E387*F387,2)</f>
        <v>463.6</v>
      </c>
    </row>
    <row r="388" spans="1:7" ht="45" x14ac:dyDescent="0.25">
      <c r="A388" s="7"/>
      <c r="B388" s="7"/>
      <c r="C388" s="7"/>
      <c r="D388" s="10" t="s">
        <v>563</v>
      </c>
      <c r="E388" s="22"/>
      <c r="F388" s="22"/>
      <c r="G388" s="22"/>
    </row>
    <row r="389" spans="1:7" x14ac:dyDescent="0.25">
      <c r="A389" s="9" t="s">
        <v>564</v>
      </c>
      <c r="B389" s="9" t="s">
        <v>16</v>
      </c>
      <c r="C389" s="9" t="s">
        <v>42</v>
      </c>
      <c r="D389" s="15" t="s">
        <v>565</v>
      </c>
      <c r="E389" s="22">
        <v>3</v>
      </c>
      <c r="F389" s="22">
        <v>35.96</v>
      </c>
      <c r="G389" s="23">
        <f>ROUND(E389*F389,2)</f>
        <v>107.88</v>
      </c>
    </row>
    <row r="390" spans="1:7" ht="45" x14ac:dyDescent="0.25">
      <c r="A390" s="7"/>
      <c r="B390" s="7"/>
      <c r="C390" s="7"/>
      <c r="D390" s="10" t="s">
        <v>566</v>
      </c>
      <c r="E390" s="22"/>
      <c r="F390" s="22"/>
      <c r="G390" s="22"/>
    </row>
    <row r="391" spans="1:7" x14ac:dyDescent="0.25">
      <c r="A391" s="9" t="s">
        <v>567</v>
      </c>
      <c r="B391" s="9" t="s">
        <v>16</v>
      </c>
      <c r="C391" s="9" t="s">
        <v>42</v>
      </c>
      <c r="D391" s="15" t="s">
        <v>568</v>
      </c>
      <c r="E391" s="22">
        <v>5</v>
      </c>
      <c r="F391" s="22">
        <v>45.91</v>
      </c>
      <c r="G391" s="23">
        <f>ROUND(E391*F391,2)</f>
        <v>229.55</v>
      </c>
    </row>
    <row r="392" spans="1:7" ht="45" x14ac:dyDescent="0.25">
      <c r="A392" s="7"/>
      <c r="B392" s="7"/>
      <c r="C392" s="7"/>
      <c r="D392" s="10" t="s">
        <v>569</v>
      </c>
      <c r="E392" s="22"/>
      <c r="F392" s="22"/>
      <c r="G392" s="22"/>
    </row>
    <row r="393" spans="1:7" x14ac:dyDescent="0.25">
      <c r="A393" s="9" t="s">
        <v>570</v>
      </c>
      <c r="B393" s="9" t="s">
        <v>16</v>
      </c>
      <c r="C393" s="9" t="s">
        <v>42</v>
      </c>
      <c r="D393" s="15" t="s">
        <v>571</v>
      </c>
      <c r="E393" s="22">
        <v>1</v>
      </c>
      <c r="F393" s="22">
        <v>66.19</v>
      </c>
      <c r="G393" s="23">
        <f>ROUND(E393*F393,2)</f>
        <v>66.19</v>
      </c>
    </row>
    <row r="394" spans="1:7" ht="45" x14ac:dyDescent="0.25">
      <c r="A394" s="7"/>
      <c r="B394" s="7"/>
      <c r="C394" s="7"/>
      <c r="D394" s="10" t="s">
        <v>572</v>
      </c>
      <c r="E394" s="22"/>
      <c r="F394" s="22"/>
      <c r="G394" s="22"/>
    </row>
    <row r="395" spans="1:7" x14ac:dyDescent="0.25">
      <c r="A395" s="9" t="s">
        <v>573</v>
      </c>
      <c r="B395" s="9" t="s">
        <v>16</v>
      </c>
      <c r="C395" s="9" t="s">
        <v>42</v>
      </c>
      <c r="D395" s="15" t="s">
        <v>574</v>
      </c>
      <c r="E395" s="22">
        <v>7</v>
      </c>
      <c r="F395" s="22">
        <v>31.05</v>
      </c>
      <c r="G395" s="23">
        <f>ROUND(E395*F395,2)</f>
        <v>217.35</v>
      </c>
    </row>
    <row r="396" spans="1:7" ht="67.5" x14ac:dyDescent="0.25">
      <c r="A396" s="7"/>
      <c r="B396" s="7"/>
      <c r="C396" s="7"/>
      <c r="D396" s="10" t="s">
        <v>575</v>
      </c>
      <c r="E396" s="22"/>
      <c r="F396" s="22"/>
      <c r="G396" s="22"/>
    </row>
    <row r="397" spans="1:7" ht="22.5" x14ac:dyDescent="0.25">
      <c r="A397" s="9" t="s">
        <v>576</v>
      </c>
      <c r="B397" s="9" t="s">
        <v>16</v>
      </c>
      <c r="C397" s="9" t="s">
        <v>42</v>
      </c>
      <c r="D397" s="15" t="s">
        <v>577</v>
      </c>
      <c r="E397" s="22">
        <v>2</v>
      </c>
      <c r="F397" s="22">
        <v>2562.65</v>
      </c>
      <c r="G397" s="23">
        <f>ROUND(E397*F397,2)</f>
        <v>5125.3</v>
      </c>
    </row>
    <row r="398" spans="1:7" ht="56.25" x14ac:dyDescent="0.25">
      <c r="A398" s="7"/>
      <c r="B398" s="7"/>
      <c r="C398" s="7"/>
      <c r="D398" s="10" t="s">
        <v>578</v>
      </c>
      <c r="E398" s="22"/>
      <c r="F398" s="22"/>
      <c r="G398" s="22"/>
    </row>
    <row r="399" spans="1:7" ht="22.5" x14ac:dyDescent="0.25">
      <c r="A399" s="9" t="s">
        <v>579</v>
      </c>
      <c r="B399" s="9" t="s">
        <v>16</v>
      </c>
      <c r="C399" s="9" t="s">
        <v>42</v>
      </c>
      <c r="D399" s="15" t="s">
        <v>580</v>
      </c>
      <c r="E399" s="22">
        <v>1</v>
      </c>
      <c r="F399" s="22">
        <v>1088.55</v>
      </c>
      <c r="G399" s="23">
        <f>ROUND(E399*F399,2)</f>
        <v>1088.55</v>
      </c>
    </row>
    <row r="400" spans="1:7" ht="56.25" x14ac:dyDescent="0.25">
      <c r="A400" s="7"/>
      <c r="B400" s="7"/>
      <c r="C400" s="7"/>
      <c r="D400" s="10" t="s">
        <v>581</v>
      </c>
      <c r="E400" s="22"/>
      <c r="F400" s="22"/>
      <c r="G400" s="22"/>
    </row>
    <row r="401" spans="1:7" x14ac:dyDescent="0.25">
      <c r="A401" s="9" t="s">
        <v>582</v>
      </c>
      <c r="B401" s="9" t="s">
        <v>16</v>
      </c>
      <c r="C401" s="9" t="s">
        <v>42</v>
      </c>
      <c r="D401" s="15" t="s">
        <v>583</v>
      </c>
      <c r="E401" s="22">
        <v>5</v>
      </c>
      <c r="F401" s="22">
        <v>251.59</v>
      </c>
      <c r="G401" s="23">
        <f>ROUND(E401*F401,2)</f>
        <v>1257.95</v>
      </c>
    </row>
    <row r="402" spans="1:7" ht="67.5" x14ac:dyDescent="0.25">
      <c r="A402" s="7"/>
      <c r="B402" s="7"/>
      <c r="C402" s="7"/>
      <c r="D402" s="10" t="s">
        <v>584</v>
      </c>
      <c r="E402" s="22"/>
      <c r="F402" s="22"/>
      <c r="G402" s="22"/>
    </row>
    <row r="403" spans="1:7" x14ac:dyDescent="0.25">
      <c r="A403" s="9" t="s">
        <v>585</v>
      </c>
      <c r="B403" s="9" t="s">
        <v>16</v>
      </c>
      <c r="C403" s="9" t="s">
        <v>42</v>
      </c>
      <c r="D403" s="15" t="s">
        <v>586</v>
      </c>
      <c r="E403" s="22">
        <v>5</v>
      </c>
      <c r="F403" s="22">
        <v>126.87</v>
      </c>
      <c r="G403" s="23">
        <f>ROUND(E403*F403,2)</f>
        <v>634.35</v>
      </c>
    </row>
    <row r="404" spans="1:7" ht="56.25" x14ac:dyDescent="0.25">
      <c r="A404" s="7"/>
      <c r="B404" s="7"/>
      <c r="C404" s="7"/>
      <c r="D404" s="10" t="s">
        <v>587</v>
      </c>
      <c r="E404" s="22"/>
      <c r="F404" s="22"/>
      <c r="G404" s="22"/>
    </row>
    <row r="405" spans="1:7" ht="22.5" x14ac:dyDescent="0.25">
      <c r="A405" s="9" t="s">
        <v>588</v>
      </c>
      <c r="B405" s="9" t="s">
        <v>16</v>
      </c>
      <c r="C405" s="9" t="s">
        <v>42</v>
      </c>
      <c r="D405" s="15" t="s">
        <v>589</v>
      </c>
      <c r="E405" s="22">
        <v>1</v>
      </c>
      <c r="F405" s="22">
        <v>137.69999999999999</v>
      </c>
      <c r="G405" s="23">
        <f>ROUND(E405*F405,2)</f>
        <v>137.69999999999999</v>
      </c>
    </row>
    <row r="406" spans="1:7" ht="67.5" x14ac:dyDescent="0.25">
      <c r="A406" s="7"/>
      <c r="B406" s="7"/>
      <c r="C406" s="7"/>
      <c r="D406" s="10" t="s">
        <v>590</v>
      </c>
      <c r="E406" s="22"/>
      <c r="F406" s="22"/>
      <c r="G406" s="22"/>
    </row>
    <row r="407" spans="1:7" x14ac:dyDescent="0.25">
      <c r="A407" s="9" t="s">
        <v>591</v>
      </c>
      <c r="B407" s="9" t="s">
        <v>16</v>
      </c>
      <c r="C407" s="9" t="s">
        <v>42</v>
      </c>
      <c r="D407" s="15" t="s">
        <v>592</v>
      </c>
      <c r="E407" s="22">
        <v>3</v>
      </c>
      <c r="F407" s="22">
        <v>55.32</v>
      </c>
      <c r="G407" s="23">
        <f>ROUND(E407*F407,2)</f>
        <v>165.96</v>
      </c>
    </row>
    <row r="408" spans="1:7" ht="101.25" x14ac:dyDescent="0.25">
      <c r="A408" s="7"/>
      <c r="B408" s="7"/>
      <c r="C408" s="7"/>
      <c r="D408" s="10" t="s">
        <v>593</v>
      </c>
      <c r="E408" s="22"/>
      <c r="F408" s="22"/>
      <c r="G408" s="22"/>
    </row>
    <row r="409" spans="1:7" ht="22.5" x14ac:dyDescent="0.25">
      <c r="A409" s="9" t="s">
        <v>594</v>
      </c>
      <c r="B409" s="9" t="s">
        <v>16</v>
      </c>
      <c r="C409" s="9" t="s">
        <v>42</v>
      </c>
      <c r="D409" s="15" t="s">
        <v>595</v>
      </c>
      <c r="E409" s="22">
        <v>2</v>
      </c>
      <c r="F409" s="22">
        <v>52.88</v>
      </c>
      <c r="G409" s="23">
        <f>ROUND(E409*F409,2)</f>
        <v>105.76</v>
      </c>
    </row>
    <row r="410" spans="1:7" ht="123.75" x14ac:dyDescent="0.25">
      <c r="A410" s="7"/>
      <c r="B410" s="7"/>
      <c r="C410" s="7"/>
      <c r="D410" s="10" t="s">
        <v>596</v>
      </c>
      <c r="E410" s="22"/>
      <c r="F410" s="22"/>
      <c r="G410" s="22"/>
    </row>
    <row r="411" spans="1:7" x14ac:dyDescent="0.25">
      <c r="A411" s="9" t="s">
        <v>597</v>
      </c>
      <c r="B411" s="9" t="s">
        <v>16</v>
      </c>
      <c r="C411" s="9" t="s">
        <v>42</v>
      </c>
      <c r="D411" s="15" t="s">
        <v>598</v>
      </c>
      <c r="E411" s="22">
        <v>2</v>
      </c>
      <c r="F411" s="22">
        <v>107.47</v>
      </c>
      <c r="G411" s="23">
        <f>ROUND(E411*F411,2)</f>
        <v>214.94</v>
      </c>
    </row>
    <row r="412" spans="1:7" ht="123.75" x14ac:dyDescent="0.25">
      <c r="A412" s="7"/>
      <c r="B412" s="7"/>
      <c r="C412" s="7"/>
      <c r="D412" s="10" t="s">
        <v>599</v>
      </c>
      <c r="E412" s="22"/>
      <c r="F412" s="22"/>
      <c r="G412" s="22"/>
    </row>
    <row r="413" spans="1:7" ht="22.5" x14ac:dyDescent="0.25">
      <c r="A413" s="9" t="s">
        <v>600</v>
      </c>
      <c r="B413" s="9" t="s">
        <v>16</v>
      </c>
      <c r="C413" s="9" t="s">
        <v>42</v>
      </c>
      <c r="D413" s="15" t="s">
        <v>601</v>
      </c>
      <c r="E413" s="22">
        <v>1</v>
      </c>
      <c r="F413" s="22">
        <v>686.52</v>
      </c>
      <c r="G413" s="23">
        <f>ROUND(E413*F413,2)</f>
        <v>686.52</v>
      </c>
    </row>
    <row r="414" spans="1:7" ht="67.5" x14ac:dyDescent="0.25">
      <c r="A414" s="7"/>
      <c r="B414" s="7"/>
      <c r="C414" s="7"/>
      <c r="D414" s="10" t="s">
        <v>602</v>
      </c>
      <c r="E414" s="22"/>
      <c r="F414" s="22"/>
      <c r="G414" s="22"/>
    </row>
    <row r="415" spans="1:7" x14ac:dyDescent="0.25">
      <c r="A415" s="7"/>
      <c r="B415" s="7"/>
      <c r="C415" s="7"/>
      <c r="D415" s="16" t="s">
        <v>603</v>
      </c>
      <c r="E415" s="22">
        <v>1</v>
      </c>
      <c r="F415" s="21">
        <f>G373+G375+G377+G379+G381+G383+G385+G387+G389+G391+G393+G395+G397+G399+G401+G403+G405+G407+G409+G411+G413</f>
        <v>15599.300000000001</v>
      </c>
      <c r="G415" s="21">
        <f>ROUND(F415*E415,2)</f>
        <v>15599.3</v>
      </c>
    </row>
    <row r="416" spans="1:7" ht="0.95" customHeight="1" x14ac:dyDescent="0.25">
      <c r="A416" s="11"/>
      <c r="B416" s="11"/>
      <c r="C416" s="11"/>
      <c r="D416" s="17"/>
      <c r="E416" s="24"/>
      <c r="F416" s="24"/>
      <c r="G416" s="24"/>
    </row>
    <row r="417" spans="1:7" x14ac:dyDescent="0.25">
      <c r="A417" s="8" t="s">
        <v>604</v>
      </c>
      <c r="B417" s="8" t="s">
        <v>11</v>
      </c>
      <c r="C417" s="8" t="s">
        <v>0</v>
      </c>
      <c r="D417" s="14" t="s">
        <v>605</v>
      </c>
      <c r="E417" s="21">
        <f>E456</f>
        <v>1</v>
      </c>
      <c r="F417" s="21">
        <f>F456</f>
        <v>12910.510000000002</v>
      </c>
      <c r="G417" s="21">
        <f>G456</f>
        <v>12910.51</v>
      </c>
    </row>
    <row r="418" spans="1:7" x14ac:dyDescent="0.25">
      <c r="A418" s="9" t="s">
        <v>606</v>
      </c>
      <c r="B418" s="9" t="s">
        <v>16</v>
      </c>
      <c r="C418" s="9" t="s">
        <v>42</v>
      </c>
      <c r="D418" s="15" t="s">
        <v>607</v>
      </c>
      <c r="E418" s="22">
        <v>8</v>
      </c>
      <c r="F418" s="22">
        <v>140.44999999999999</v>
      </c>
      <c r="G418" s="23">
        <f>ROUND(E418*F418,2)</f>
        <v>1123.5999999999999</v>
      </c>
    </row>
    <row r="419" spans="1:7" ht="101.25" x14ac:dyDescent="0.25">
      <c r="A419" s="7"/>
      <c r="B419" s="7"/>
      <c r="C419" s="7"/>
      <c r="D419" s="10" t="s">
        <v>608</v>
      </c>
      <c r="E419" s="22"/>
      <c r="F419" s="22"/>
      <c r="G419" s="22"/>
    </row>
    <row r="420" spans="1:7" x14ac:dyDescent="0.25">
      <c r="A420" s="9" t="s">
        <v>609</v>
      </c>
      <c r="B420" s="9" t="s">
        <v>16</v>
      </c>
      <c r="C420" s="9" t="s">
        <v>42</v>
      </c>
      <c r="D420" s="15" t="s">
        <v>610</v>
      </c>
      <c r="E420" s="22">
        <v>6</v>
      </c>
      <c r="F420" s="22">
        <v>280.02999999999997</v>
      </c>
      <c r="G420" s="23">
        <f>ROUND(E420*F420,2)</f>
        <v>1680.18</v>
      </c>
    </row>
    <row r="421" spans="1:7" ht="123.75" x14ac:dyDescent="0.25">
      <c r="A421" s="7"/>
      <c r="B421" s="7"/>
      <c r="C421" s="7"/>
      <c r="D421" s="10" t="s">
        <v>611</v>
      </c>
      <c r="E421" s="22"/>
      <c r="F421" s="22"/>
      <c r="G421" s="22"/>
    </row>
    <row r="422" spans="1:7" x14ac:dyDescent="0.25">
      <c r="A422" s="9" t="s">
        <v>612</v>
      </c>
      <c r="B422" s="9" t="s">
        <v>16</v>
      </c>
      <c r="C422" s="9" t="s">
        <v>42</v>
      </c>
      <c r="D422" s="15" t="s">
        <v>613</v>
      </c>
      <c r="E422" s="22">
        <v>2</v>
      </c>
      <c r="F422" s="22">
        <v>546.42999999999995</v>
      </c>
      <c r="G422" s="23">
        <f>ROUND(E422*F422,2)</f>
        <v>1092.8599999999999</v>
      </c>
    </row>
    <row r="423" spans="1:7" ht="123.75" x14ac:dyDescent="0.25">
      <c r="A423" s="7"/>
      <c r="B423" s="7"/>
      <c r="C423" s="7"/>
      <c r="D423" s="10" t="s">
        <v>614</v>
      </c>
      <c r="E423" s="22"/>
      <c r="F423" s="22"/>
      <c r="G423" s="22"/>
    </row>
    <row r="424" spans="1:7" x14ac:dyDescent="0.25">
      <c r="A424" s="9" t="s">
        <v>615</v>
      </c>
      <c r="B424" s="9" t="s">
        <v>16</v>
      </c>
      <c r="C424" s="9" t="s">
        <v>42</v>
      </c>
      <c r="D424" s="15" t="s">
        <v>616</v>
      </c>
      <c r="E424" s="22">
        <v>1</v>
      </c>
      <c r="F424" s="22">
        <v>168.1</v>
      </c>
      <c r="G424" s="23">
        <f>ROUND(E424*F424,2)</f>
        <v>168.1</v>
      </c>
    </row>
    <row r="425" spans="1:7" ht="78.75" x14ac:dyDescent="0.25">
      <c r="A425" s="7"/>
      <c r="B425" s="7"/>
      <c r="C425" s="7"/>
      <c r="D425" s="10" t="s">
        <v>617</v>
      </c>
      <c r="E425" s="22"/>
      <c r="F425" s="22"/>
      <c r="G425" s="22"/>
    </row>
    <row r="426" spans="1:7" ht="22.5" x14ac:dyDescent="0.25">
      <c r="A426" s="9" t="s">
        <v>618</v>
      </c>
      <c r="B426" s="9" t="s">
        <v>16</v>
      </c>
      <c r="C426" s="9" t="s">
        <v>42</v>
      </c>
      <c r="D426" s="15" t="s">
        <v>619</v>
      </c>
      <c r="E426" s="22">
        <v>8</v>
      </c>
      <c r="F426" s="22">
        <v>267.79000000000002</v>
      </c>
      <c r="G426" s="23">
        <f>ROUND(E426*F426,2)</f>
        <v>2142.3200000000002</v>
      </c>
    </row>
    <row r="427" spans="1:7" ht="101.25" x14ac:dyDescent="0.25">
      <c r="A427" s="7"/>
      <c r="B427" s="7"/>
      <c r="C427" s="7"/>
      <c r="D427" s="10" t="s">
        <v>620</v>
      </c>
      <c r="E427" s="22"/>
      <c r="F427" s="22"/>
      <c r="G427" s="22"/>
    </row>
    <row r="428" spans="1:7" x14ac:dyDescent="0.25">
      <c r="A428" s="9" t="s">
        <v>621</v>
      </c>
      <c r="B428" s="9" t="s">
        <v>16</v>
      </c>
      <c r="C428" s="9" t="s">
        <v>42</v>
      </c>
      <c r="D428" s="15" t="s">
        <v>622</v>
      </c>
      <c r="E428" s="22">
        <v>8</v>
      </c>
      <c r="F428" s="22">
        <v>44.01</v>
      </c>
      <c r="G428" s="23">
        <f>ROUND(E428*F428,2)</f>
        <v>352.08</v>
      </c>
    </row>
    <row r="429" spans="1:7" ht="45" x14ac:dyDescent="0.25">
      <c r="A429" s="7"/>
      <c r="B429" s="7"/>
      <c r="C429" s="7"/>
      <c r="D429" s="10" t="s">
        <v>623</v>
      </c>
      <c r="E429" s="22"/>
      <c r="F429" s="22"/>
      <c r="G429" s="22"/>
    </row>
    <row r="430" spans="1:7" x14ac:dyDescent="0.25">
      <c r="A430" s="9" t="s">
        <v>624</v>
      </c>
      <c r="B430" s="9" t="s">
        <v>16</v>
      </c>
      <c r="C430" s="9" t="s">
        <v>42</v>
      </c>
      <c r="D430" s="15" t="s">
        <v>625</v>
      </c>
      <c r="E430" s="22">
        <v>2</v>
      </c>
      <c r="F430" s="22">
        <v>97.09</v>
      </c>
      <c r="G430" s="23">
        <f>ROUND(E430*F430,2)</f>
        <v>194.18</v>
      </c>
    </row>
    <row r="431" spans="1:7" ht="78.75" x14ac:dyDescent="0.25">
      <c r="A431" s="7"/>
      <c r="B431" s="7"/>
      <c r="C431" s="7"/>
      <c r="D431" s="10" t="s">
        <v>626</v>
      </c>
      <c r="E431" s="22"/>
      <c r="F431" s="22"/>
      <c r="G431" s="22"/>
    </row>
    <row r="432" spans="1:7" ht="22.5" x14ac:dyDescent="0.25">
      <c r="A432" s="9" t="s">
        <v>627</v>
      </c>
      <c r="B432" s="9" t="s">
        <v>16</v>
      </c>
      <c r="C432" s="9" t="s">
        <v>42</v>
      </c>
      <c r="D432" s="15" t="s">
        <v>628</v>
      </c>
      <c r="E432" s="22">
        <v>6</v>
      </c>
      <c r="F432" s="22">
        <v>124.93</v>
      </c>
      <c r="G432" s="23">
        <f>ROUND(E432*F432,2)</f>
        <v>749.58</v>
      </c>
    </row>
    <row r="433" spans="1:7" ht="123.75" x14ac:dyDescent="0.25">
      <c r="A433" s="7"/>
      <c r="B433" s="7"/>
      <c r="C433" s="7"/>
      <c r="D433" s="10" t="s">
        <v>629</v>
      </c>
      <c r="E433" s="22"/>
      <c r="F433" s="22"/>
      <c r="G433" s="22"/>
    </row>
    <row r="434" spans="1:7" ht="22.5" x14ac:dyDescent="0.25">
      <c r="A434" s="9" t="s">
        <v>630</v>
      </c>
      <c r="B434" s="9" t="s">
        <v>16</v>
      </c>
      <c r="C434" s="9" t="s">
        <v>42</v>
      </c>
      <c r="D434" s="15" t="s">
        <v>631</v>
      </c>
      <c r="E434" s="22">
        <v>2</v>
      </c>
      <c r="F434" s="22">
        <v>159.96</v>
      </c>
      <c r="G434" s="23">
        <f>ROUND(E434*F434,2)</f>
        <v>319.92</v>
      </c>
    </row>
    <row r="435" spans="1:7" ht="123.75" x14ac:dyDescent="0.25">
      <c r="A435" s="7"/>
      <c r="B435" s="7"/>
      <c r="C435" s="7"/>
      <c r="D435" s="10" t="s">
        <v>632</v>
      </c>
      <c r="E435" s="22"/>
      <c r="F435" s="22"/>
      <c r="G435" s="22"/>
    </row>
    <row r="436" spans="1:7" x14ac:dyDescent="0.25">
      <c r="A436" s="9" t="s">
        <v>633</v>
      </c>
      <c r="B436" s="9" t="s">
        <v>16</v>
      </c>
      <c r="C436" s="9" t="s">
        <v>42</v>
      </c>
      <c r="D436" s="15" t="s">
        <v>634</v>
      </c>
      <c r="E436" s="22">
        <v>1</v>
      </c>
      <c r="F436" s="22">
        <v>99.91</v>
      </c>
      <c r="G436" s="23">
        <f>ROUND(E436*F436,2)</f>
        <v>99.91</v>
      </c>
    </row>
    <row r="437" spans="1:7" ht="56.25" x14ac:dyDescent="0.25">
      <c r="A437" s="7"/>
      <c r="B437" s="7"/>
      <c r="C437" s="7"/>
      <c r="D437" s="10" t="s">
        <v>635</v>
      </c>
      <c r="E437" s="22"/>
      <c r="F437" s="22"/>
      <c r="G437" s="22"/>
    </row>
    <row r="438" spans="1:7" x14ac:dyDescent="0.25">
      <c r="A438" s="9" t="s">
        <v>636</v>
      </c>
      <c r="B438" s="9" t="s">
        <v>16</v>
      </c>
      <c r="C438" s="9" t="s">
        <v>42</v>
      </c>
      <c r="D438" s="15" t="s">
        <v>637</v>
      </c>
      <c r="E438" s="22">
        <v>2</v>
      </c>
      <c r="F438" s="22">
        <v>145.69</v>
      </c>
      <c r="G438" s="23">
        <f>ROUND(E438*F438,2)</f>
        <v>291.38</v>
      </c>
    </row>
    <row r="439" spans="1:7" ht="90" x14ac:dyDescent="0.25">
      <c r="A439" s="7"/>
      <c r="B439" s="7"/>
      <c r="C439" s="7"/>
      <c r="D439" s="10" t="s">
        <v>638</v>
      </c>
      <c r="E439" s="22"/>
      <c r="F439" s="22"/>
      <c r="G439" s="22"/>
    </row>
    <row r="440" spans="1:7" x14ac:dyDescent="0.25">
      <c r="A440" s="9" t="s">
        <v>639</v>
      </c>
      <c r="B440" s="9" t="s">
        <v>16</v>
      </c>
      <c r="C440" s="9" t="s">
        <v>42</v>
      </c>
      <c r="D440" s="15" t="s">
        <v>640</v>
      </c>
      <c r="E440" s="22">
        <v>8</v>
      </c>
      <c r="F440" s="22">
        <v>153.87</v>
      </c>
      <c r="G440" s="23">
        <f>ROUND(E440*F440,2)</f>
        <v>1230.96</v>
      </c>
    </row>
    <row r="441" spans="1:7" ht="78.75" x14ac:dyDescent="0.25">
      <c r="A441" s="7"/>
      <c r="B441" s="7"/>
      <c r="C441" s="7"/>
      <c r="D441" s="10" t="s">
        <v>641</v>
      </c>
      <c r="E441" s="22"/>
      <c r="F441" s="22"/>
      <c r="G441" s="22"/>
    </row>
    <row r="442" spans="1:7" ht="22.5" x14ac:dyDescent="0.25">
      <c r="A442" s="9" t="s">
        <v>642</v>
      </c>
      <c r="B442" s="9" t="s">
        <v>16</v>
      </c>
      <c r="C442" s="9" t="s">
        <v>42</v>
      </c>
      <c r="D442" s="15" t="s">
        <v>643</v>
      </c>
      <c r="E442" s="22">
        <v>1</v>
      </c>
      <c r="F442" s="22">
        <v>408.19</v>
      </c>
      <c r="G442" s="23">
        <f>ROUND(E442*F442,2)</f>
        <v>408.19</v>
      </c>
    </row>
    <row r="443" spans="1:7" ht="135" x14ac:dyDescent="0.25">
      <c r="A443" s="7"/>
      <c r="B443" s="7"/>
      <c r="C443" s="7"/>
      <c r="D443" s="10" t="s">
        <v>644</v>
      </c>
      <c r="E443" s="22"/>
      <c r="F443" s="22"/>
      <c r="G443" s="22"/>
    </row>
    <row r="444" spans="1:7" x14ac:dyDescent="0.25">
      <c r="A444" s="9" t="s">
        <v>645</v>
      </c>
      <c r="B444" s="9" t="s">
        <v>16</v>
      </c>
      <c r="C444" s="9" t="s">
        <v>42</v>
      </c>
      <c r="D444" s="15" t="s">
        <v>646</v>
      </c>
      <c r="E444" s="22">
        <v>4</v>
      </c>
      <c r="F444" s="22">
        <v>142.36000000000001</v>
      </c>
      <c r="G444" s="23">
        <f>ROUND(E444*F444,2)</f>
        <v>569.44000000000005</v>
      </c>
    </row>
    <row r="445" spans="1:7" ht="123.75" x14ac:dyDescent="0.25">
      <c r="A445" s="7"/>
      <c r="B445" s="7"/>
      <c r="C445" s="7"/>
      <c r="D445" s="10" t="s">
        <v>647</v>
      </c>
      <c r="E445" s="22"/>
      <c r="F445" s="22"/>
      <c r="G445" s="22"/>
    </row>
    <row r="446" spans="1:7" x14ac:dyDescent="0.25">
      <c r="A446" s="9" t="s">
        <v>648</v>
      </c>
      <c r="B446" s="9" t="s">
        <v>16</v>
      </c>
      <c r="C446" s="9" t="s">
        <v>42</v>
      </c>
      <c r="D446" s="15" t="s">
        <v>649</v>
      </c>
      <c r="E446" s="22">
        <v>2</v>
      </c>
      <c r="F446" s="22">
        <v>304.45</v>
      </c>
      <c r="G446" s="23">
        <f>ROUND(E446*F446,2)</f>
        <v>608.9</v>
      </c>
    </row>
    <row r="447" spans="1:7" ht="90" x14ac:dyDescent="0.25">
      <c r="A447" s="7"/>
      <c r="B447" s="7"/>
      <c r="C447" s="7"/>
      <c r="D447" s="10" t="s">
        <v>650</v>
      </c>
      <c r="E447" s="22"/>
      <c r="F447" s="22"/>
      <c r="G447" s="22"/>
    </row>
    <row r="448" spans="1:7" x14ac:dyDescent="0.25">
      <c r="A448" s="9" t="s">
        <v>651</v>
      </c>
      <c r="B448" s="9" t="s">
        <v>16</v>
      </c>
      <c r="C448" s="9" t="s">
        <v>42</v>
      </c>
      <c r="D448" s="15" t="s">
        <v>652</v>
      </c>
      <c r="E448" s="22">
        <v>2</v>
      </c>
      <c r="F448" s="22">
        <v>91.18</v>
      </c>
      <c r="G448" s="23">
        <f>ROUND(E448*F448,2)</f>
        <v>182.36</v>
      </c>
    </row>
    <row r="449" spans="1:11" ht="90" x14ac:dyDescent="0.25">
      <c r="A449" s="7"/>
      <c r="B449" s="7"/>
      <c r="C449" s="7"/>
      <c r="D449" s="10" t="s">
        <v>653</v>
      </c>
      <c r="E449" s="22"/>
      <c r="F449" s="22"/>
      <c r="G449" s="22"/>
    </row>
    <row r="450" spans="1:11" x14ac:dyDescent="0.25">
      <c r="A450" s="9" t="s">
        <v>654</v>
      </c>
      <c r="B450" s="9" t="s">
        <v>16</v>
      </c>
      <c r="C450" s="9" t="s">
        <v>34</v>
      </c>
      <c r="D450" s="15" t="s">
        <v>655</v>
      </c>
      <c r="E450" s="22">
        <v>2</v>
      </c>
      <c r="F450" s="22">
        <v>32.020000000000003</v>
      </c>
      <c r="G450" s="23">
        <f>ROUND(E450*F450,2)</f>
        <v>64.040000000000006</v>
      </c>
    </row>
    <row r="451" spans="1:11" ht="45" x14ac:dyDescent="0.25">
      <c r="A451" s="7"/>
      <c r="B451" s="7"/>
      <c r="C451" s="7"/>
      <c r="D451" s="10" t="s">
        <v>656</v>
      </c>
      <c r="E451" s="22"/>
      <c r="F451" s="22"/>
      <c r="G451" s="22"/>
    </row>
    <row r="452" spans="1:11" x14ac:dyDescent="0.25">
      <c r="A452" s="9" t="s">
        <v>657</v>
      </c>
      <c r="B452" s="9" t="s">
        <v>16</v>
      </c>
      <c r="C452" s="9" t="s">
        <v>42</v>
      </c>
      <c r="D452" s="15" t="s">
        <v>658</v>
      </c>
      <c r="E452" s="22">
        <v>2</v>
      </c>
      <c r="F452" s="22">
        <v>336.16</v>
      </c>
      <c r="G452" s="23">
        <f>ROUND(E452*F452,2)</f>
        <v>672.32</v>
      </c>
    </row>
    <row r="453" spans="1:11" ht="78.75" x14ac:dyDescent="0.25">
      <c r="A453" s="7"/>
      <c r="B453" s="7"/>
      <c r="C453" s="7"/>
      <c r="D453" s="10" t="s">
        <v>659</v>
      </c>
      <c r="E453" s="22"/>
      <c r="F453" s="22"/>
      <c r="G453" s="22"/>
    </row>
    <row r="454" spans="1:11" ht="22.5" x14ac:dyDescent="0.25">
      <c r="A454" s="9" t="s">
        <v>660</v>
      </c>
      <c r="B454" s="9" t="s">
        <v>16</v>
      </c>
      <c r="C454" s="9" t="s">
        <v>42</v>
      </c>
      <c r="D454" s="15" t="s">
        <v>661</v>
      </c>
      <c r="E454" s="22">
        <v>1</v>
      </c>
      <c r="F454" s="22">
        <v>960.19</v>
      </c>
      <c r="G454" s="23">
        <f>ROUND(E454*F454,2)</f>
        <v>960.19</v>
      </c>
    </row>
    <row r="455" spans="1:11" ht="135" x14ac:dyDescent="0.25">
      <c r="A455" s="7"/>
      <c r="B455" s="7"/>
      <c r="C455" s="7"/>
      <c r="D455" s="10" t="s">
        <v>662</v>
      </c>
      <c r="E455" s="22"/>
      <c r="F455" s="22"/>
      <c r="G455" s="22"/>
    </row>
    <row r="456" spans="1:11" x14ac:dyDescent="0.25">
      <c r="A456" s="7"/>
      <c r="B456" s="7"/>
      <c r="C456" s="7"/>
      <c r="D456" s="16" t="s">
        <v>663</v>
      </c>
      <c r="E456" s="22">
        <v>1</v>
      </c>
      <c r="F456" s="21">
        <f>G418+G420+G422+G424+G426+G428+G430+G432+G434+G436+G438+G440+G442+G444+G446+G448+G450+G452+G454</f>
        <v>12910.510000000002</v>
      </c>
      <c r="G456" s="21">
        <f>ROUND(F456*E456,2)</f>
        <v>12910.51</v>
      </c>
    </row>
    <row r="457" spans="1:11" ht="0.95" customHeight="1" x14ac:dyDescent="0.25">
      <c r="A457" s="11"/>
      <c r="B457" s="11"/>
      <c r="C457" s="11"/>
      <c r="D457" s="17"/>
      <c r="E457" s="24"/>
      <c r="F457" s="24"/>
      <c r="G457" s="24"/>
    </row>
    <row r="458" spans="1:11" x14ac:dyDescent="0.25">
      <c r="A458" s="7"/>
      <c r="B458" s="7"/>
      <c r="C458" s="7"/>
      <c r="D458" s="16" t="s">
        <v>664</v>
      </c>
      <c r="E458" s="22">
        <v>1</v>
      </c>
      <c r="F458" s="21">
        <f>G353+G370+G415+G456</f>
        <v>62109.360000000008</v>
      </c>
      <c r="G458" s="21">
        <f>ROUND(F458*E458,2)</f>
        <v>62109.36</v>
      </c>
      <c r="I458" s="27"/>
      <c r="J458" s="27"/>
      <c r="K458" s="27"/>
    </row>
    <row r="459" spans="1:11" ht="0.95" customHeight="1" x14ac:dyDescent="0.25">
      <c r="A459" s="11"/>
      <c r="B459" s="11"/>
      <c r="C459" s="11"/>
      <c r="D459" s="17"/>
      <c r="E459" s="24"/>
      <c r="F459" s="24"/>
      <c r="G459" s="24"/>
      <c r="I459" s="27"/>
      <c r="J459" s="27"/>
      <c r="K459" s="27"/>
    </row>
    <row r="460" spans="1:11" ht="22.5" x14ac:dyDescent="0.25">
      <c r="A460" s="6" t="s">
        <v>665</v>
      </c>
      <c r="B460" s="6" t="s">
        <v>11</v>
      </c>
      <c r="C460" s="6" t="s">
        <v>0</v>
      </c>
      <c r="D460" s="13" t="s">
        <v>666</v>
      </c>
      <c r="E460" s="21">
        <f>E576</f>
        <v>1</v>
      </c>
      <c r="F460" s="21">
        <f>F576</f>
        <v>73889.37000000001</v>
      </c>
      <c r="G460" s="21">
        <f>G576</f>
        <v>73889.37</v>
      </c>
      <c r="I460" s="27"/>
      <c r="J460" s="27"/>
      <c r="K460" s="27"/>
    </row>
    <row r="461" spans="1:11" x14ac:dyDescent="0.25">
      <c r="A461" s="8" t="s">
        <v>667</v>
      </c>
      <c r="B461" s="8" t="s">
        <v>11</v>
      </c>
      <c r="C461" s="8" t="s">
        <v>0</v>
      </c>
      <c r="D461" s="14" t="s">
        <v>668</v>
      </c>
      <c r="E461" s="21">
        <f>E506</f>
        <v>1</v>
      </c>
      <c r="F461" s="21">
        <f>F506</f>
        <v>49619.040000000001</v>
      </c>
      <c r="G461" s="21">
        <f>G506</f>
        <v>49619.040000000001</v>
      </c>
      <c r="I461" s="27"/>
      <c r="J461" s="27"/>
      <c r="K461" s="27"/>
    </row>
    <row r="462" spans="1:11" x14ac:dyDescent="0.25">
      <c r="A462" s="9" t="s">
        <v>669</v>
      </c>
      <c r="B462" s="9" t="s">
        <v>16</v>
      </c>
      <c r="C462" s="9" t="s">
        <v>42</v>
      </c>
      <c r="D462" s="15" t="s">
        <v>670</v>
      </c>
      <c r="E462" s="22">
        <v>1</v>
      </c>
      <c r="F462" s="22">
        <v>1091.1400000000001</v>
      </c>
      <c r="G462" s="23">
        <f>ROUND(E462*F462,2)</f>
        <v>1091.1400000000001</v>
      </c>
      <c r="I462" s="27"/>
      <c r="J462" s="27"/>
      <c r="K462" s="27"/>
    </row>
    <row r="463" spans="1:11" ht="123.75" x14ac:dyDescent="0.25">
      <c r="A463" s="7"/>
      <c r="B463" s="7"/>
      <c r="C463" s="7"/>
      <c r="D463" s="10" t="s">
        <v>671</v>
      </c>
      <c r="E463" s="26"/>
      <c r="F463" s="26"/>
      <c r="G463" s="26"/>
    </row>
    <row r="464" spans="1:11" x14ac:dyDescent="0.25">
      <c r="A464" s="9" t="s">
        <v>672</v>
      </c>
      <c r="B464" s="9" t="s">
        <v>16</v>
      </c>
      <c r="C464" s="9" t="s">
        <v>42</v>
      </c>
      <c r="D464" s="15" t="s">
        <v>673</v>
      </c>
      <c r="E464" s="22">
        <v>1</v>
      </c>
      <c r="F464" s="22">
        <v>725</v>
      </c>
      <c r="G464" s="23">
        <f>ROUND(E464*F464,2)</f>
        <v>725</v>
      </c>
    </row>
    <row r="465" spans="1:7" ht="112.5" x14ac:dyDescent="0.25">
      <c r="A465" s="7"/>
      <c r="B465" s="7"/>
      <c r="C465" s="7"/>
      <c r="D465" s="10" t="s">
        <v>674</v>
      </c>
      <c r="E465" s="22"/>
      <c r="F465" s="22"/>
      <c r="G465" s="22"/>
    </row>
    <row r="466" spans="1:7" x14ac:dyDescent="0.25">
      <c r="A466" s="9" t="s">
        <v>675</v>
      </c>
      <c r="B466" s="9" t="s">
        <v>16</v>
      </c>
      <c r="C466" s="9" t="s">
        <v>42</v>
      </c>
      <c r="D466" s="15" t="s">
        <v>676</v>
      </c>
      <c r="E466" s="22">
        <v>1</v>
      </c>
      <c r="F466" s="22">
        <v>417.11</v>
      </c>
      <c r="G466" s="23">
        <f>ROUND(E466*F466,2)</f>
        <v>417.11</v>
      </c>
    </row>
    <row r="467" spans="1:7" ht="90" x14ac:dyDescent="0.25">
      <c r="A467" s="7"/>
      <c r="B467" s="7"/>
      <c r="C467" s="7"/>
      <c r="D467" s="10" t="s">
        <v>677</v>
      </c>
      <c r="E467" s="22"/>
      <c r="F467" s="22"/>
      <c r="G467" s="22"/>
    </row>
    <row r="468" spans="1:7" ht="22.5" x14ac:dyDescent="0.25">
      <c r="A468" s="9" t="s">
        <v>678</v>
      </c>
      <c r="B468" s="9" t="s">
        <v>16</v>
      </c>
      <c r="C468" s="9" t="s">
        <v>42</v>
      </c>
      <c r="D468" s="15" t="s">
        <v>679</v>
      </c>
      <c r="E468" s="22">
        <v>1</v>
      </c>
      <c r="F468" s="22">
        <v>11860.85</v>
      </c>
      <c r="G468" s="23">
        <f>ROUND(E468*F468,2)</f>
        <v>11860.85</v>
      </c>
    </row>
    <row r="469" spans="1:7" ht="112.5" x14ac:dyDescent="0.25">
      <c r="A469" s="7"/>
      <c r="B469" s="7"/>
      <c r="C469" s="7"/>
      <c r="D469" s="10" t="s">
        <v>680</v>
      </c>
      <c r="E469" s="22"/>
      <c r="F469" s="22"/>
      <c r="G469" s="22"/>
    </row>
    <row r="470" spans="1:7" x14ac:dyDescent="0.25">
      <c r="A470" s="9" t="s">
        <v>681</v>
      </c>
      <c r="B470" s="9" t="s">
        <v>16</v>
      </c>
      <c r="C470" s="9" t="s">
        <v>38</v>
      </c>
      <c r="D470" s="15" t="s">
        <v>682</v>
      </c>
      <c r="E470" s="22">
        <v>1965</v>
      </c>
      <c r="F470" s="22">
        <v>3.56</v>
      </c>
      <c r="G470" s="23">
        <f>ROUND(E470*F470,2)</f>
        <v>6995.4</v>
      </c>
    </row>
    <row r="471" spans="1:7" ht="112.5" x14ac:dyDescent="0.25">
      <c r="A471" s="7"/>
      <c r="B471" s="7"/>
      <c r="C471" s="7"/>
      <c r="D471" s="10" t="s">
        <v>683</v>
      </c>
      <c r="E471" s="22"/>
      <c r="F471" s="22"/>
      <c r="G471" s="22"/>
    </row>
    <row r="472" spans="1:7" x14ac:dyDescent="0.25">
      <c r="A472" s="9" t="s">
        <v>684</v>
      </c>
      <c r="B472" s="9" t="s">
        <v>16</v>
      </c>
      <c r="C472" s="9" t="s">
        <v>38</v>
      </c>
      <c r="D472" s="15" t="s">
        <v>685</v>
      </c>
      <c r="E472" s="22">
        <v>2100</v>
      </c>
      <c r="F472" s="22">
        <v>3.69</v>
      </c>
      <c r="G472" s="23">
        <f>ROUND(E472*F472,2)</f>
        <v>7749</v>
      </c>
    </row>
    <row r="473" spans="1:7" ht="123.75" x14ac:dyDescent="0.25">
      <c r="A473" s="7"/>
      <c r="B473" s="7"/>
      <c r="C473" s="7"/>
      <c r="D473" s="10" t="s">
        <v>686</v>
      </c>
      <c r="E473" s="22"/>
      <c r="F473" s="22"/>
      <c r="G473" s="22"/>
    </row>
    <row r="474" spans="1:7" x14ac:dyDescent="0.25">
      <c r="A474" s="9" t="s">
        <v>687</v>
      </c>
      <c r="B474" s="9" t="s">
        <v>16</v>
      </c>
      <c r="C474" s="9" t="s">
        <v>38</v>
      </c>
      <c r="D474" s="15" t="s">
        <v>688</v>
      </c>
      <c r="E474" s="22">
        <v>50.8</v>
      </c>
      <c r="F474" s="22">
        <v>4.5</v>
      </c>
      <c r="G474" s="23">
        <f>ROUND(E474*F474,2)</f>
        <v>228.6</v>
      </c>
    </row>
    <row r="475" spans="1:7" ht="168.75" x14ac:dyDescent="0.25">
      <c r="A475" s="7"/>
      <c r="B475" s="7"/>
      <c r="C475" s="7"/>
      <c r="D475" s="10" t="s">
        <v>689</v>
      </c>
      <c r="E475" s="22"/>
      <c r="F475" s="22"/>
      <c r="G475" s="22"/>
    </row>
    <row r="476" spans="1:7" x14ac:dyDescent="0.25">
      <c r="A476" s="9" t="s">
        <v>690</v>
      </c>
      <c r="B476" s="9" t="s">
        <v>16</v>
      </c>
      <c r="C476" s="9" t="s">
        <v>38</v>
      </c>
      <c r="D476" s="15" t="s">
        <v>691</v>
      </c>
      <c r="E476" s="22">
        <v>85.9</v>
      </c>
      <c r="F476" s="22">
        <v>9.8800000000000008</v>
      </c>
      <c r="G476" s="23">
        <f>ROUND(E476*F476,2)</f>
        <v>848.69</v>
      </c>
    </row>
    <row r="477" spans="1:7" ht="112.5" x14ac:dyDescent="0.25">
      <c r="A477" s="7"/>
      <c r="B477" s="7"/>
      <c r="C477" s="7"/>
      <c r="D477" s="10" t="s">
        <v>692</v>
      </c>
      <c r="E477" s="22"/>
      <c r="F477" s="22"/>
      <c r="G477" s="22"/>
    </row>
    <row r="478" spans="1:7" ht="22.5" x14ac:dyDescent="0.25">
      <c r="A478" s="9" t="s">
        <v>693</v>
      </c>
      <c r="B478" s="9" t="s">
        <v>16</v>
      </c>
      <c r="C478" s="9" t="s">
        <v>38</v>
      </c>
      <c r="D478" s="15" t="s">
        <v>694</v>
      </c>
      <c r="E478" s="22">
        <v>22</v>
      </c>
      <c r="F478" s="22">
        <v>12.84</v>
      </c>
      <c r="G478" s="23">
        <f>ROUND(E478*F478,2)</f>
        <v>282.48</v>
      </c>
    </row>
    <row r="479" spans="1:7" ht="135" x14ac:dyDescent="0.25">
      <c r="A479" s="7"/>
      <c r="B479" s="7"/>
      <c r="C479" s="7"/>
      <c r="D479" s="10" t="s">
        <v>695</v>
      </c>
      <c r="E479" s="22"/>
      <c r="F479" s="22"/>
      <c r="G479" s="22"/>
    </row>
    <row r="480" spans="1:7" x14ac:dyDescent="0.25">
      <c r="A480" s="9" t="s">
        <v>696</v>
      </c>
      <c r="B480" s="9" t="s">
        <v>16</v>
      </c>
      <c r="C480" s="9" t="s">
        <v>42</v>
      </c>
      <c r="D480" s="15" t="s">
        <v>697</v>
      </c>
      <c r="E480" s="22">
        <v>15</v>
      </c>
      <c r="F480" s="22">
        <v>6.46</v>
      </c>
      <c r="G480" s="23">
        <f>ROUND(E480*F480,2)</f>
        <v>96.9</v>
      </c>
    </row>
    <row r="481" spans="1:7" ht="146.25" x14ac:dyDescent="0.25">
      <c r="A481" s="7"/>
      <c r="B481" s="7"/>
      <c r="C481" s="7"/>
      <c r="D481" s="10" t="s">
        <v>698</v>
      </c>
      <c r="E481" s="22"/>
      <c r="F481" s="22"/>
      <c r="G481" s="22"/>
    </row>
    <row r="482" spans="1:7" x14ac:dyDescent="0.25">
      <c r="A482" s="9" t="s">
        <v>699</v>
      </c>
      <c r="B482" s="9" t="s">
        <v>16</v>
      </c>
      <c r="C482" s="9" t="s">
        <v>38</v>
      </c>
      <c r="D482" s="15" t="s">
        <v>700</v>
      </c>
      <c r="E482" s="22">
        <v>420.3</v>
      </c>
      <c r="F482" s="22">
        <v>7.44</v>
      </c>
      <c r="G482" s="23">
        <f>ROUND(E482*F482,2)</f>
        <v>3127.03</v>
      </c>
    </row>
    <row r="483" spans="1:7" ht="67.5" x14ac:dyDescent="0.25">
      <c r="A483" s="7"/>
      <c r="B483" s="7"/>
      <c r="C483" s="7"/>
      <c r="D483" s="10" t="s">
        <v>701</v>
      </c>
      <c r="E483" s="22"/>
      <c r="F483" s="22"/>
      <c r="G483" s="22"/>
    </row>
    <row r="484" spans="1:7" x14ac:dyDescent="0.25">
      <c r="A484" s="9" t="s">
        <v>702</v>
      </c>
      <c r="B484" s="9" t="s">
        <v>16</v>
      </c>
      <c r="C484" s="9" t="s">
        <v>42</v>
      </c>
      <c r="D484" s="15" t="s">
        <v>703</v>
      </c>
      <c r="E484" s="22">
        <v>36</v>
      </c>
      <c r="F484" s="22">
        <v>31.25</v>
      </c>
      <c r="G484" s="23">
        <f>ROUND(E484*F484,2)</f>
        <v>1125</v>
      </c>
    </row>
    <row r="485" spans="1:7" ht="157.5" x14ac:dyDescent="0.25">
      <c r="A485" s="7"/>
      <c r="B485" s="7"/>
      <c r="C485" s="7"/>
      <c r="D485" s="10" t="s">
        <v>704</v>
      </c>
      <c r="E485" s="22"/>
      <c r="F485" s="22"/>
      <c r="G485" s="22"/>
    </row>
    <row r="486" spans="1:7" x14ac:dyDescent="0.25">
      <c r="A486" s="9" t="s">
        <v>705</v>
      </c>
      <c r="B486" s="9" t="s">
        <v>16</v>
      </c>
      <c r="C486" s="9" t="s">
        <v>42</v>
      </c>
      <c r="D486" s="15" t="s">
        <v>706</v>
      </c>
      <c r="E486" s="22">
        <v>2</v>
      </c>
      <c r="F486" s="22">
        <v>31.25</v>
      </c>
      <c r="G486" s="23">
        <f>ROUND(E486*F486,2)</f>
        <v>62.5</v>
      </c>
    </row>
    <row r="487" spans="1:7" ht="168.75" x14ac:dyDescent="0.25">
      <c r="A487" s="7"/>
      <c r="B487" s="7"/>
      <c r="C487" s="7"/>
      <c r="D487" s="10" t="s">
        <v>707</v>
      </c>
      <c r="E487" s="22"/>
      <c r="F487" s="22"/>
      <c r="G487" s="22"/>
    </row>
    <row r="488" spans="1:7" ht="22.5" x14ac:dyDescent="0.25">
      <c r="A488" s="9" t="s">
        <v>708</v>
      </c>
      <c r="B488" s="9" t="s">
        <v>16</v>
      </c>
      <c r="C488" s="9" t="s">
        <v>42</v>
      </c>
      <c r="D488" s="15" t="s">
        <v>709</v>
      </c>
      <c r="E488" s="22">
        <v>5</v>
      </c>
      <c r="F488" s="22">
        <v>87.18</v>
      </c>
      <c r="G488" s="23">
        <f>ROUND(E488*F488,2)</f>
        <v>435.9</v>
      </c>
    </row>
    <row r="489" spans="1:7" ht="180" x14ac:dyDescent="0.25">
      <c r="A489" s="7"/>
      <c r="B489" s="7"/>
      <c r="C489" s="7"/>
      <c r="D489" s="10" t="s">
        <v>710</v>
      </c>
      <c r="E489" s="22"/>
      <c r="F489" s="22"/>
      <c r="G489" s="22"/>
    </row>
    <row r="490" spans="1:7" ht="22.5" x14ac:dyDescent="0.25">
      <c r="A490" s="9" t="s">
        <v>711</v>
      </c>
      <c r="B490" s="9" t="s">
        <v>16</v>
      </c>
      <c r="C490" s="9" t="s">
        <v>42</v>
      </c>
      <c r="D490" s="15" t="s">
        <v>712</v>
      </c>
      <c r="E490" s="22">
        <v>2</v>
      </c>
      <c r="F490" s="22">
        <v>143.75</v>
      </c>
      <c r="G490" s="23">
        <f>ROUND(E490*F490,2)</f>
        <v>287.5</v>
      </c>
    </row>
    <row r="491" spans="1:7" ht="191.25" x14ac:dyDescent="0.25">
      <c r="A491" s="7"/>
      <c r="B491" s="7"/>
      <c r="C491" s="7"/>
      <c r="D491" s="10" t="s">
        <v>713</v>
      </c>
      <c r="E491" s="22"/>
      <c r="F491" s="22"/>
      <c r="G491" s="22"/>
    </row>
    <row r="492" spans="1:7" ht="22.5" x14ac:dyDescent="0.25">
      <c r="A492" s="9" t="s">
        <v>714</v>
      </c>
      <c r="B492" s="9" t="s">
        <v>16</v>
      </c>
      <c r="C492" s="9" t="s">
        <v>42</v>
      </c>
      <c r="D492" s="15" t="s">
        <v>715</v>
      </c>
      <c r="E492" s="22">
        <v>3</v>
      </c>
      <c r="F492" s="22">
        <v>162.5</v>
      </c>
      <c r="G492" s="23">
        <f>ROUND(E492*F492,2)</f>
        <v>487.5</v>
      </c>
    </row>
    <row r="493" spans="1:7" ht="213.75" x14ac:dyDescent="0.25">
      <c r="A493" s="7"/>
      <c r="B493" s="7"/>
      <c r="C493" s="7"/>
      <c r="D493" s="10" t="s">
        <v>716</v>
      </c>
      <c r="E493" s="22"/>
      <c r="F493" s="22"/>
      <c r="G493" s="22"/>
    </row>
    <row r="494" spans="1:7" ht="22.5" x14ac:dyDescent="0.25">
      <c r="A494" s="9" t="s">
        <v>717</v>
      </c>
      <c r="B494" s="9" t="s">
        <v>16</v>
      </c>
      <c r="C494" s="9" t="s">
        <v>42</v>
      </c>
      <c r="D494" s="15" t="s">
        <v>718</v>
      </c>
      <c r="E494" s="22">
        <v>1</v>
      </c>
      <c r="F494" s="22">
        <v>162.5</v>
      </c>
      <c r="G494" s="23">
        <f>ROUND(E494*F494,2)</f>
        <v>162.5</v>
      </c>
    </row>
    <row r="495" spans="1:7" ht="213.75" x14ac:dyDescent="0.25">
      <c r="A495" s="7"/>
      <c r="B495" s="7"/>
      <c r="C495" s="7"/>
      <c r="D495" s="10" t="s">
        <v>719</v>
      </c>
      <c r="E495" s="22"/>
      <c r="F495" s="22"/>
      <c r="G495" s="22"/>
    </row>
    <row r="496" spans="1:7" ht="22.5" x14ac:dyDescent="0.25">
      <c r="A496" s="9" t="s">
        <v>720</v>
      </c>
      <c r="B496" s="9" t="s">
        <v>16</v>
      </c>
      <c r="C496" s="9" t="s">
        <v>38</v>
      </c>
      <c r="D496" s="15" t="s">
        <v>721</v>
      </c>
      <c r="E496" s="22">
        <v>122.65</v>
      </c>
      <c r="F496" s="22">
        <v>23.75</v>
      </c>
      <c r="G496" s="23">
        <f>ROUND(E496*F496,2)</f>
        <v>2912.94</v>
      </c>
    </row>
    <row r="497" spans="1:7" ht="146.25" x14ac:dyDescent="0.25">
      <c r="A497" s="7"/>
      <c r="B497" s="7"/>
      <c r="C497" s="7"/>
      <c r="D497" s="10" t="s">
        <v>722</v>
      </c>
      <c r="E497" s="26"/>
      <c r="F497" s="26"/>
      <c r="G497" s="26"/>
    </row>
    <row r="498" spans="1:7" ht="22.5" x14ac:dyDescent="0.25">
      <c r="A498" s="9" t="s">
        <v>723</v>
      </c>
      <c r="B498" s="9" t="s">
        <v>16</v>
      </c>
      <c r="C498" s="9" t="s">
        <v>38</v>
      </c>
      <c r="D498" s="15" t="s">
        <v>724</v>
      </c>
      <c r="E498" s="22">
        <v>223.15</v>
      </c>
      <c r="F498" s="22">
        <v>33.549999999999997</v>
      </c>
      <c r="G498" s="23">
        <f>ROUND(E498*F498,2)</f>
        <v>7486.68</v>
      </c>
    </row>
    <row r="499" spans="1:7" ht="90" x14ac:dyDescent="0.25">
      <c r="A499" s="7"/>
      <c r="B499" s="7"/>
      <c r="C499" s="7"/>
      <c r="D499" s="10" t="s">
        <v>725</v>
      </c>
      <c r="E499" s="22"/>
      <c r="F499" s="22"/>
      <c r="G499" s="22"/>
    </row>
    <row r="500" spans="1:7" ht="22.5" x14ac:dyDescent="0.25">
      <c r="A500" s="9" t="s">
        <v>726</v>
      </c>
      <c r="B500" s="9" t="s">
        <v>16</v>
      </c>
      <c r="C500" s="9" t="s">
        <v>38</v>
      </c>
      <c r="D500" s="15" t="s">
        <v>727</v>
      </c>
      <c r="E500" s="22">
        <v>74.5</v>
      </c>
      <c r="F500" s="22">
        <v>42.86</v>
      </c>
      <c r="G500" s="23">
        <f>ROUND(E500*F500,2)</f>
        <v>3193.07</v>
      </c>
    </row>
    <row r="501" spans="1:7" ht="101.25" x14ac:dyDescent="0.25">
      <c r="A501" s="7"/>
      <c r="B501" s="7"/>
      <c r="C501" s="7"/>
      <c r="D501" s="10" t="s">
        <v>728</v>
      </c>
      <c r="E501" s="22"/>
      <c r="F501" s="22"/>
      <c r="G501" s="22"/>
    </row>
    <row r="502" spans="1:7" x14ac:dyDescent="0.25">
      <c r="A502" s="9" t="s">
        <v>729</v>
      </c>
      <c r="B502" s="9" t="s">
        <v>16</v>
      </c>
      <c r="C502" s="9" t="s">
        <v>42</v>
      </c>
      <c r="D502" s="15" t="s">
        <v>730</v>
      </c>
      <c r="E502" s="22">
        <v>6</v>
      </c>
      <c r="F502" s="22">
        <v>6.46</v>
      </c>
      <c r="G502" s="23">
        <f>ROUND(E502*F502,2)</f>
        <v>38.76</v>
      </c>
    </row>
    <row r="503" spans="1:7" ht="146.25" x14ac:dyDescent="0.25">
      <c r="A503" s="7"/>
      <c r="B503" s="7"/>
      <c r="C503" s="7"/>
      <c r="D503" s="10" t="s">
        <v>731</v>
      </c>
      <c r="E503" s="22"/>
      <c r="F503" s="22"/>
      <c r="G503" s="22"/>
    </row>
    <row r="504" spans="1:7" x14ac:dyDescent="0.25">
      <c r="A504" s="9" t="s">
        <v>732</v>
      </c>
      <c r="B504" s="9" t="s">
        <v>16</v>
      </c>
      <c r="C504" s="9" t="s">
        <v>38</v>
      </c>
      <c r="D504" s="15" t="s">
        <v>733</v>
      </c>
      <c r="E504" s="22">
        <v>1.3</v>
      </c>
      <c r="F504" s="22">
        <v>3.45</v>
      </c>
      <c r="G504" s="23">
        <f>ROUND(E504*F504,2)</f>
        <v>4.49</v>
      </c>
    </row>
    <row r="505" spans="1:7" ht="112.5" x14ac:dyDescent="0.25">
      <c r="A505" s="7"/>
      <c r="B505" s="7"/>
      <c r="C505" s="7"/>
      <c r="D505" s="10" t="s">
        <v>734</v>
      </c>
      <c r="E505" s="22"/>
      <c r="F505" s="22"/>
      <c r="G505" s="22"/>
    </row>
    <row r="506" spans="1:7" x14ac:dyDescent="0.25">
      <c r="A506" s="7"/>
      <c r="B506" s="7"/>
      <c r="C506" s="7"/>
      <c r="D506" s="16" t="s">
        <v>735</v>
      </c>
      <c r="E506" s="22">
        <v>1</v>
      </c>
      <c r="F506" s="21">
        <f>G462+G464+G466+G468+G470+G472+G474+G476+G478+G480+G482+G484+G486+G488+G490+G492+G494+G496+G498+G500+G502+G504</f>
        <v>49619.040000000001</v>
      </c>
      <c r="G506" s="21">
        <f>ROUND(F506*E506,2)</f>
        <v>49619.040000000001</v>
      </c>
    </row>
    <row r="507" spans="1:7" ht="0.95" customHeight="1" x14ac:dyDescent="0.25">
      <c r="A507" s="11"/>
      <c r="B507" s="11"/>
      <c r="C507" s="11"/>
      <c r="D507" s="17"/>
      <c r="E507" s="24"/>
      <c r="F507" s="24"/>
      <c r="G507" s="24"/>
    </row>
    <row r="508" spans="1:7" x14ac:dyDescent="0.25">
      <c r="A508" s="8" t="s">
        <v>736</v>
      </c>
      <c r="B508" s="8" t="s">
        <v>11</v>
      </c>
      <c r="C508" s="8" t="s">
        <v>0</v>
      </c>
      <c r="D508" s="14" t="s">
        <v>737</v>
      </c>
      <c r="E508" s="21">
        <f>E540</f>
        <v>1</v>
      </c>
      <c r="F508" s="21">
        <f>F540</f>
        <v>15241.889999999998</v>
      </c>
      <c r="G508" s="21">
        <f>G540</f>
        <v>15241.89</v>
      </c>
    </row>
    <row r="509" spans="1:7" ht="112.5" x14ac:dyDescent="0.25">
      <c r="A509" s="7"/>
      <c r="B509" s="7"/>
      <c r="C509" s="7"/>
      <c r="D509" s="10" t="s">
        <v>738</v>
      </c>
      <c r="E509" s="22"/>
      <c r="F509" s="22"/>
      <c r="G509" s="22"/>
    </row>
    <row r="510" spans="1:7" x14ac:dyDescent="0.25">
      <c r="A510" s="9" t="s">
        <v>739</v>
      </c>
      <c r="B510" s="9" t="s">
        <v>16</v>
      </c>
      <c r="C510" s="9" t="s">
        <v>42</v>
      </c>
      <c r="D510" s="15" t="s">
        <v>740</v>
      </c>
      <c r="E510" s="22">
        <v>1</v>
      </c>
      <c r="F510" s="22">
        <v>600</v>
      </c>
      <c r="G510" s="23">
        <f>ROUND(E510*F510,2)</f>
        <v>600</v>
      </c>
    </row>
    <row r="511" spans="1:7" ht="112.5" x14ac:dyDescent="0.25">
      <c r="A511" s="7"/>
      <c r="B511" s="7"/>
      <c r="C511" s="7"/>
      <c r="D511" s="10" t="s">
        <v>741</v>
      </c>
      <c r="E511" s="22"/>
      <c r="F511" s="22"/>
      <c r="G511" s="22"/>
    </row>
    <row r="512" spans="1:7" x14ac:dyDescent="0.25">
      <c r="A512" s="9" t="s">
        <v>742</v>
      </c>
      <c r="B512" s="9" t="s">
        <v>16</v>
      </c>
      <c r="C512" s="9" t="s">
        <v>42</v>
      </c>
      <c r="D512" s="15" t="s">
        <v>743</v>
      </c>
      <c r="E512" s="22">
        <v>40</v>
      </c>
      <c r="F512" s="22">
        <v>41.65</v>
      </c>
      <c r="G512" s="23">
        <f>ROUND(E512*F512,2)</f>
        <v>1666</v>
      </c>
    </row>
    <row r="513" spans="1:7" ht="112.5" x14ac:dyDescent="0.25">
      <c r="A513" s="7"/>
      <c r="B513" s="7"/>
      <c r="C513" s="7"/>
      <c r="D513" s="10" t="s">
        <v>744</v>
      </c>
      <c r="E513" s="22"/>
      <c r="F513" s="22"/>
      <c r="G513" s="22"/>
    </row>
    <row r="514" spans="1:7" ht="22.5" x14ac:dyDescent="0.25">
      <c r="A514" s="9" t="s">
        <v>745</v>
      </c>
      <c r="B514" s="9" t="s">
        <v>16</v>
      </c>
      <c r="C514" s="9" t="s">
        <v>42</v>
      </c>
      <c r="D514" s="15" t="s">
        <v>746</v>
      </c>
      <c r="E514" s="22">
        <v>1</v>
      </c>
      <c r="F514" s="22">
        <v>60</v>
      </c>
      <c r="G514" s="23">
        <f>ROUND(E514*F514,2)</f>
        <v>60</v>
      </c>
    </row>
    <row r="515" spans="1:7" ht="33.75" x14ac:dyDescent="0.25">
      <c r="A515" s="7"/>
      <c r="B515" s="7"/>
      <c r="C515" s="7"/>
      <c r="D515" s="10" t="s">
        <v>747</v>
      </c>
      <c r="E515" s="22"/>
      <c r="F515" s="22"/>
      <c r="G515" s="22"/>
    </row>
    <row r="516" spans="1:7" x14ac:dyDescent="0.25">
      <c r="A516" s="9" t="s">
        <v>748</v>
      </c>
      <c r="B516" s="9" t="s">
        <v>16</v>
      </c>
      <c r="C516" s="9" t="s">
        <v>42</v>
      </c>
      <c r="D516" s="15" t="s">
        <v>749</v>
      </c>
      <c r="E516" s="22">
        <v>54</v>
      </c>
      <c r="F516" s="22">
        <v>43.11</v>
      </c>
      <c r="G516" s="23">
        <f>ROUND(E516*F516,2)</f>
        <v>2327.94</v>
      </c>
    </row>
    <row r="517" spans="1:7" ht="101.25" x14ac:dyDescent="0.25">
      <c r="A517" s="7"/>
      <c r="B517" s="7"/>
      <c r="C517" s="7"/>
      <c r="D517" s="10" t="s">
        <v>750</v>
      </c>
      <c r="E517" s="22"/>
      <c r="F517" s="22"/>
      <c r="G517" s="22"/>
    </row>
    <row r="518" spans="1:7" x14ac:dyDescent="0.25">
      <c r="A518" s="9" t="s">
        <v>751</v>
      </c>
      <c r="B518" s="9" t="s">
        <v>16</v>
      </c>
      <c r="C518" s="9" t="s">
        <v>42</v>
      </c>
      <c r="D518" s="15" t="s">
        <v>752</v>
      </c>
      <c r="E518" s="22">
        <v>28</v>
      </c>
      <c r="F518" s="22">
        <v>40</v>
      </c>
      <c r="G518" s="23">
        <f>ROUND(E518*F518,2)</f>
        <v>1120</v>
      </c>
    </row>
    <row r="519" spans="1:7" ht="135" x14ac:dyDescent="0.25">
      <c r="A519" s="7"/>
      <c r="B519" s="7"/>
      <c r="C519" s="7"/>
      <c r="D519" s="10" t="s">
        <v>753</v>
      </c>
      <c r="E519" s="22"/>
      <c r="F519" s="22"/>
      <c r="G519" s="22"/>
    </row>
    <row r="520" spans="1:7" x14ac:dyDescent="0.25">
      <c r="A520" s="9" t="s">
        <v>754</v>
      </c>
      <c r="B520" s="9" t="s">
        <v>16</v>
      </c>
      <c r="C520" s="9" t="s">
        <v>42</v>
      </c>
      <c r="D520" s="15" t="s">
        <v>755</v>
      </c>
      <c r="E520" s="22">
        <v>8</v>
      </c>
      <c r="F520" s="22">
        <v>47.71</v>
      </c>
      <c r="G520" s="23">
        <f>ROUND(E520*F520,2)</f>
        <v>381.68</v>
      </c>
    </row>
    <row r="521" spans="1:7" ht="112.5" x14ac:dyDescent="0.25">
      <c r="A521" s="7"/>
      <c r="B521" s="7"/>
      <c r="C521" s="7"/>
      <c r="D521" s="10" t="s">
        <v>756</v>
      </c>
      <c r="E521" s="22"/>
      <c r="F521" s="22"/>
      <c r="G521" s="22"/>
    </row>
    <row r="522" spans="1:7" x14ac:dyDescent="0.25">
      <c r="A522" s="9" t="s">
        <v>757</v>
      </c>
      <c r="B522" s="9" t="s">
        <v>16</v>
      </c>
      <c r="C522" s="9" t="s">
        <v>42</v>
      </c>
      <c r="D522" s="15" t="s">
        <v>758</v>
      </c>
      <c r="E522" s="22">
        <v>26</v>
      </c>
      <c r="F522" s="22">
        <v>44.15</v>
      </c>
      <c r="G522" s="23">
        <f>ROUND(E522*F522,2)</f>
        <v>1147.9000000000001</v>
      </c>
    </row>
    <row r="523" spans="1:7" ht="123.75" x14ac:dyDescent="0.25">
      <c r="A523" s="7"/>
      <c r="B523" s="7"/>
      <c r="C523" s="7"/>
      <c r="D523" s="10" t="s">
        <v>759</v>
      </c>
      <c r="E523" s="22"/>
      <c r="F523" s="22"/>
      <c r="G523" s="22"/>
    </row>
    <row r="524" spans="1:7" x14ac:dyDescent="0.25">
      <c r="A524" s="9" t="s">
        <v>760</v>
      </c>
      <c r="B524" s="9" t="s">
        <v>16</v>
      </c>
      <c r="C524" s="9" t="s">
        <v>42</v>
      </c>
      <c r="D524" s="15" t="s">
        <v>761</v>
      </c>
      <c r="E524" s="22">
        <v>12</v>
      </c>
      <c r="F524" s="22">
        <v>48.13</v>
      </c>
      <c r="G524" s="23">
        <f>ROUND(E524*F524,2)</f>
        <v>577.55999999999995</v>
      </c>
    </row>
    <row r="525" spans="1:7" ht="123.75" x14ac:dyDescent="0.25">
      <c r="A525" s="7"/>
      <c r="B525" s="7"/>
      <c r="C525" s="7"/>
      <c r="D525" s="10" t="s">
        <v>762</v>
      </c>
      <c r="E525" s="22"/>
      <c r="F525" s="22"/>
      <c r="G525" s="22"/>
    </row>
    <row r="526" spans="1:7" x14ac:dyDescent="0.25">
      <c r="A526" s="9" t="s">
        <v>763</v>
      </c>
      <c r="B526" s="9" t="s">
        <v>16</v>
      </c>
      <c r="C526" s="9" t="s">
        <v>42</v>
      </c>
      <c r="D526" s="15" t="s">
        <v>764</v>
      </c>
      <c r="E526" s="22">
        <v>34</v>
      </c>
      <c r="F526" s="22">
        <v>51.88</v>
      </c>
      <c r="G526" s="23">
        <f>ROUND(E526*F526,2)</f>
        <v>1763.92</v>
      </c>
    </row>
    <row r="527" spans="1:7" ht="123.75" x14ac:dyDescent="0.25">
      <c r="A527" s="7"/>
      <c r="B527" s="7"/>
      <c r="C527" s="7"/>
      <c r="D527" s="10" t="s">
        <v>765</v>
      </c>
      <c r="E527" s="22"/>
      <c r="F527" s="22"/>
      <c r="G527" s="22"/>
    </row>
    <row r="528" spans="1:7" x14ac:dyDescent="0.25">
      <c r="A528" s="9" t="s">
        <v>766</v>
      </c>
      <c r="B528" s="9" t="s">
        <v>16</v>
      </c>
      <c r="C528" s="9" t="s">
        <v>42</v>
      </c>
      <c r="D528" s="15" t="s">
        <v>767</v>
      </c>
      <c r="E528" s="22">
        <v>5</v>
      </c>
      <c r="F528" s="22">
        <v>55.63</v>
      </c>
      <c r="G528" s="23">
        <f>ROUND(E528*F528,2)</f>
        <v>278.14999999999998</v>
      </c>
    </row>
    <row r="529" spans="1:7" ht="123.75" x14ac:dyDescent="0.25">
      <c r="A529" s="7"/>
      <c r="B529" s="7"/>
      <c r="C529" s="7"/>
      <c r="D529" s="10" t="s">
        <v>768</v>
      </c>
      <c r="E529" s="22"/>
      <c r="F529" s="22"/>
      <c r="G529" s="22"/>
    </row>
    <row r="530" spans="1:7" x14ac:dyDescent="0.25">
      <c r="A530" s="9" t="s">
        <v>769</v>
      </c>
      <c r="B530" s="9" t="s">
        <v>16</v>
      </c>
      <c r="C530" s="9" t="s">
        <v>42</v>
      </c>
      <c r="D530" s="15" t="s">
        <v>770</v>
      </c>
      <c r="E530" s="22">
        <v>10</v>
      </c>
      <c r="F530" s="22">
        <v>73.13</v>
      </c>
      <c r="G530" s="23">
        <f>ROUND(E530*F530,2)</f>
        <v>731.3</v>
      </c>
    </row>
    <row r="531" spans="1:7" ht="123.75" x14ac:dyDescent="0.25">
      <c r="A531" s="7"/>
      <c r="B531" s="7"/>
      <c r="C531" s="7"/>
      <c r="D531" s="10" t="s">
        <v>771</v>
      </c>
      <c r="E531" s="22"/>
      <c r="F531" s="22"/>
      <c r="G531" s="22"/>
    </row>
    <row r="532" spans="1:7" x14ac:dyDescent="0.25">
      <c r="A532" s="9" t="s">
        <v>772</v>
      </c>
      <c r="B532" s="9" t="s">
        <v>16</v>
      </c>
      <c r="C532" s="9" t="s">
        <v>42</v>
      </c>
      <c r="D532" s="15" t="s">
        <v>773</v>
      </c>
      <c r="E532" s="22">
        <v>10</v>
      </c>
      <c r="F532" s="22">
        <v>76.88</v>
      </c>
      <c r="G532" s="23">
        <f>ROUND(E532*F532,2)</f>
        <v>768.8</v>
      </c>
    </row>
    <row r="533" spans="1:7" ht="123.75" x14ac:dyDescent="0.25">
      <c r="A533" s="7"/>
      <c r="B533" s="7"/>
      <c r="C533" s="7"/>
      <c r="D533" s="10" t="s">
        <v>774</v>
      </c>
      <c r="E533" s="22"/>
      <c r="F533" s="22"/>
      <c r="G533" s="22"/>
    </row>
    <row r="534" spans="1:7" x14ac:dyDescent="0.25">
      <c r="A534" s="9" t="s">
        <v>775</v>
      </c>
      <c r="B534" s="9" t="s">
        <v>16</v>
      </c>
      <c r="C534" s="9" t="s">
        <v>42</v>
      </c>
      <c r="D534" s="15" t="s">
        <v>776</v>
      </c>
      <c r="E534" s="22">
        <v>8</v>
      </c>
      <c r="F534" s="22">
        <v>31.25</v>
      </c>
      <c r="G534" s="23">
        <f>ROUND(E534*F534,2)</f>
        <v>250</v>
      </c>
    </row>
    <row r="535" spans="1:7" ht="67.5" x14ac:dyDescent="0.25">
      <c r="A535" s="7"/>
      <c r="B535" s="7"/>
      <c r="C535" s="7"/>
      <c r="D535" s="10" t="s">
        <v>777</v>
      </c>
      <c r="E535" s="22"/>
      <c r="F535" s="22"/>
      <c r="G535" s="22"/>
    </row>
    <row r="536" spans="1:7" x14ac:dyDescent="0.25">
      <c r="A536" s="9" t="s">
        <v>778</v>
      </c>
      <c r="B536" s="9" t="s">
        <v>16</v>
      </c>
      <c r="C536" s="9" t="s">
        <v>42</v>
      </c>
      <c r="D536" s="15" t="s">
        <v>779</v>
      </c>
      <c r="E536" s="22">
        <v>4</v>
      </c>
      <c r="F536" s="22">
        <v>30.74</v>
      </c>
      <c r="G536" s="23">
        <f>ROUND(E536*F536,2)</f>
        <v>122.96</v>
      </c>
    </row>
    <row r="537" spans="1:7" ht="90" x14ac:dyDescent="0.25">
      <c r="A537" s="7"/>
      <c r="B537" s="7"/>
      <c r="C537" s="7"/>
      <c r="D537" s="10" t="s">
        <v>780</v>
      </c>
      <c r="E537" s="22"/>
      <c r="F537" s="22"/>
      <c r="G537" s="22"/>
    </row>
    <row r="538" spans="1:7" x14ac:dyDescent="0.25">
      <c r="A538" s="9" t="s">
        <v>781</v>
      </c>
      <c r="B538" s="9" t="s">
        <v>16</v>
      </c>
      <c r="C538" s="9" t="s">
        <v>38</v>
      </c>
      <c r="D538" s="15" t="s">
        <v>782</v>
      </c>
      <c r="E538" s="22">
        <v>73.5</v>
      </c>
      <c r="F538" s="22">
        <v>46.88</v>
      </c>
      <c r="G538" s="23">
        <f>ROUND(E538*F538,2)</f>
        <v>3445.68</v>
      </c>
    </row>
    <row r="539" spans="1:7" ht="112.5" x14ac:dyDescent="0.25">
      <c r="A539" s="7"/>
      <c r="B539" s="7"/>
      <c r="C539" s="7"/>
      <c r="D539" s="10" t="s">
        <v>783</v>
      </c>
      <c r="E539" s="22"/>
      <c r="F539" s="22"/>
      <c r="G539" s="22"/>
    </row>
    <row r="540" spans="1:7" x14ac:dyDescent="0.25">
      <c r="A540" s="7"/>
      <c r="B540" s="7"/>
      <c r="C540" s="7"/>
      <c r="D540" s="16" t="s">
        <v>784</v>
      </c>
      <c r="E540" s="22">
        <v>1</v>
      </c>
      <c r="F540" s="21">
        <f>G510+G512+G514+G516+G518+G520+G522+G524+G526+G528+G530+G532+G534+G536+G538</f>
        <v>15241.889999999998</v>
      </c>
      <c r="G540" s="21">
        <f>ROUND(F540*E540,2)</f>
        <v>15241.89</v>
      </c>
    </row>
    <row r="541" spans="1:7" ht="0.95" customHeight="1" x14ac:dyDescent="0.25">
      <c r="A541" s="11"/>
      <c r="B541" s="11"/>
      <c r="C541" s="11"/>
      <c r="D541" s="17"/>
      <c r="E541" s="24"/>
      <c r="F541" s="24"/>
      <c r="G541" s="24"/>
    </row>
    <row r="542" spans="1:7" x14ac:dyDescent="0.25">
      <c r="A542" s="8" t="s">
        <v>785</v>
      </c>
      <c r="B542" s="8" t="s">
        <v>11</v>
      </c>
      <c r="C542" s="8" t="s">
        <v>0</v>
      </c>
      <c r="D542" s="14" t="s">
        <v>786</v>
      </c>
      <c r="E542" s="21">
        <f>E559</f>
        <v>1</v>
      </c>
      <c r="F542" s="21">
        <f>F559</f>
        <v>3995.8399999999997</v>
      </c>
      <c r="G542" s="21">
        <f>G559</f>
        <v>3995.84</v>
      </c>
    </row>
    <row r="543" spans="1:7" x14ac:dyDescent="0.25">
      <c r="A543" s="9" t="s">
        <v>787</v>
      </c>
      <c r="B543" s="9" t="s">
        <v>16</v>
      </c>
      <c r="C543" s="9" t="s">
        <v>175</v>
      </c>
      <c r="D543" s="15" t="s">
        <v>788</v>
      </c>
      <c r="E543" s="22">
        <v>1</v>
      </c>
      <c r="F543" s="22">
        <v>315.8</v>
      </c>
      <c r="G543" s="23">
        <f>ROUND(E543*F543,2)</f>
        <v>315.8</v>
      </c>
    </row>
    <row r="544" spans="1:7" ht="78.75" x14ac:dyDescent="0.25">
      <c r="A544" s="7"/>
      <c r="B544" s="7"/>
      <c r="C544" s="7"/>
      <c r="D544" s="10" t="s">
        <v>789</v>
      </c>
      <c r="E544" s="22"/>
      <c r="F544" s="22"/>
      <c r="G544" s="22"/>
    </row>
    <row r="545" spans="1:7" x14ac:dyDescent="0.25">
      <c r="A545" s="9" t="s">
        <v>790</v>
      </c>
      <c r="B545" s="9" t="s">
        <v>16</v>
      </c>
      <c r="C545" s="9" t="s">
        <v>38</v>
      </c>
      <c r="D545" s="15" t="s">
        <v>791</v>
      </c>
      <c r="E545" s="22">
        <v>569.70000000000005</v>
      </c>
      <c r="F545" s="22">
        <v>2.63</v>
      </c>
      <c r="G545" s="23">
        <f>ROUND(E545*F545,2)</f>
        <v>1498.31</v>
      </c>
    </row>
    <row r="546" spans="1:7" ht="135" x14ac:dyDescent="0.25">
      <c r="A546" s="7"/>
      <c r="B546" s="7"/>
      <c r="C546" s="7"/>
      <c r="D546" s="10" t="s">
        <v>792</v>
      </c>
      <c r="E546" s="22"/>
      <c r="F546" s="22"/>
      <c r="G546" s="22"/>
    </row>
    <row r="547" spans="1:7" x14ac:dyDescent="0.25">
      <c r="A547" s="9" t="s">
        <v>793</v>
      </c>
      <c r="B547" s="9" t="s">
        <v>16</v>
      </c>
      <c r="C547" s="9" t="s">
        <v>42</v>
      </c>
      <c r="D547" s="15" t="s">
        <v>794</v>
      </c>
      <c r="E547" s="22">
        <v>1</v>
      </c>
      <c r="F547" s="22">
        <v>1443.75</v>
      </c>
      <c r="G547" s="23">
        <f>ROUND(E547*F547,2)</f>
        <v>1443.75</v>
      </c>
    </row>
    <row r="548" spans="1:7" ht="180" x14ac:dyDescent="0.25">
      <c r="A548" s="7"/>
      <c r="B548" s="7"/>
      <c r="C548" s="7"/>
      <c r="D548" s="10" t="s">
        <v>795</v>
      </c>
      <c r="E548" s="22"/>
      <c r="F548" s="22"/>
      <c r="G548" s="22"/>
    </row>
    <row r="549" spans="1:7" x14ac:dyDescent="0.25">
      <c r="A549" s="9" t="s">
        <v>796</v>
      </c>
      <c r="B549" s="9" t="s">
        <v>16</v>
      </c>
      <c r="C549" s="9" t="s">
        <v>42</v>
      </c>
      <c r="D549" s="15" t="s">
        <v>797</v>
      </c>
      <c r="E549" s="22">
        <v>1</v>
      </c>
      <c r="F549" s="22">
        <v>187.5</v>
      </c>
      <c r="G549" s="23">
        <f>ROUND(E549*F549,2)</f>
        <v>187.5</v>
      </c>
    </row>
    <row r="550" spans="1:7" ht="33.75" x14ac:dyDescent="0.25">
      <c r="A550" s="7"/>
      <c r="B550" s="7"/>
      <c r="C550" s="7"/>
      <c r="D550" s="10" t="s">
        <v>798</v>
      </c>
      <c r="E550" s="22"/>
      <c r="F550" s="22"/>
      <c r="G550" s="22"/>
    </row>
    <row r="551" spans="1:7" x14ac:dyDescent="0.25">
      <c r="A551" s="9" t="s">
        <v>799</v>
      </c>
      <c r="B551" s="9" t="s">
        <v>16</v>
      </c>
      <c r="C551" s="9" t="s">
        <v>42</v>
      </c>
      <c r="D551" s="15" t="s">
        <v>800</v>
      </c>
      <c r="E551" s="22">
        <v>1</v>
      </c>
      <c r="F551" s="22">
        <v>187.5</v>
      </c>
      <c r="G551" s="23">
        <f>ROUND(E551*F551,2)</f>
        <v>187.5</v>
      </c>
    </row>
    <row r="552" spans="1:7" ht="33.75" x14ac:dyDescent="0.25">
      <c r="A552" s="7"/>
      <c r="B552" s="7"/>
      <c r="C552" s="7"/>
      <c r="D552" s="10" t="s">
        <v>801</v>
      </c>
      <c r="E552" s="22"/>
      <c r="F552" s="22"/>
      <c r="G552" s="22"/>
    </row>
    <row r="553" spans="1:7" x14ac:dyDescent="0.25">
      <c r="A553" s="9" t="s">
        <v>802</v>
      </c>
      <c r="B553" s="9" t="s">
        <v>16</v>
      </c>
      <c r="C553" s="9" t="s">
        <v>42</v>
      </c>
      <c r="D553" s="15" t="s">
        <v>803</v>
      </c>
      <c r="E553" s="22">
        <v>1</v>
      </c>
      <c r="F553" s="22">
        <v>100.48</v>
      </c>
      <c r="G553" s="23">
        <f>ROUND(E553*F553,2)</f>
        <v>100.48</v>
      </c>
    </row>
    <row r="554" spans="1:7" ht="67.5" x14ac:dyDescent="0.25">
      <c r="A554" s="7"/>
      <c r="B554" s="7"/>
      <c r="C554" s="7"/>
      <c r="D554" s="10" t="s">
        <v>804</v>
      </c>
      <c r="E554" s="22"/>
      <c r="F554" s="22"/>
      <c r="G554" s="22"/>
    </row>
    <row r="555" spans="1:7" ht="22.5" x14ac:dyDescent="0.25">
      <c r="A555" s="9" t="s">
        <v>805</v>
      </c>
      <c r="B555" s="9" t="s">
        <v>16</v>
      </c>
      <c r="C555" s="9" t="s">
        <v>42</v>
      </c>
      <c r="D555" s="15" t="s">
        <v>806</v>
      </c>
      <c r="E555" s="22">
        <v>1</v>
      </c>
      <c r="F555" s="22">
        <v>150</v>
      </c>
      <c r="G555" s="23">
        <f>ROUND(E555*F555,2)</f>
        <v>150</v>
      </c>
    </row>
    <row r="556" spans="1:7" ht="67.5" x14ac:dyDescent="0.25">
      <c r="A556" s="7"/>
      <c r="B556" s="7"/>
      <c r="C556" s="7"/>
      <c r="D556" s="10" t="s">
        <v>807</v>
      </c>
      <c r="E556" s="22"/>
      <c r="F556" s="22"/>
      <c r="G556" s="22"/>
    </row>
    <row r="557" spans="1:7" x14ac:dyDescent="0.25">
      <c r="A557" s="9" t="s">
        <v>808</v>
      </c>
      <c r="B557" s="9" t="s">
        <v>16</v>
      </c>
      <c r="C557" s="9" t="s">
        <v>42</v>
      </c>
      <c r="D557" s="15" t="s">
        <v>809</v>
      </c>
      <c r="E557" s="22">
        <v>2</v>
      </c>
      <c r="F557" s="22">
        <v>56.25</v>
      </c>
      <c r="G557" s="23">
        <f>ROUND(E557*F557,2)</f>
        <v>112.5</v>
      </c>
    </row>
    <row r="558" spans="1:7" ht="78.75" x14ac:dyDescent="0.25">
      <c r="A558" s="7"/>
      <c r="B558" s="7"/>
      <c r="C558" s="7"/>
      <c r="D558" s="10" t="s">
        <v>810</v>
      </c>
      <c r="E558" s="22"/>
      <c r="F558" s="22"/>
      <c r="G558" s="22"/>
    </row>
    <row r="559" spans="1:7" x14ac:dyDescent="0.25">
      <c r="A559" s="7"/>
      <c r="B559" s="7"/>
      <c r="C559" s="7"/>
      <c r="D559" s="16" t="s">
        <v>811</v>
      </c>
      <c r="E559" s="22">
        <v>1</v>
      </c>
      <c r="F559" s="21">
        <f>G543+G545+G547+G549+G551+G553+G555+G557</f>
        <v>3995.8399999999997</v>
      </c>
      <c r="G559" s="21">
        <f>ROUND(F559*E559,2)</f>
        <v>3995.84</v>
      </c>
    </row>
    <row r="560" spans="1:7" ht="0.95" customHeight="1" x14ac:dyDescent="0.25">
      <c r="A560" s="11"/>
      <c r="B560" s="11"/>
      <c r="C560" s="11"/>
      <c r="D560" s="17"/>
      <c r="E560" s="24"/>
      <c r="F560" s="24"/>
      <c r="G560" s="24"/>
    </row>
    <row r="561" spans="1:7" x14ac:dyDescent="0.25">
      <c r="A561" s="8" t="s">
        <v>812</v>
      </c>
      <c r="B561" s="8" t="s">
        <v>11</v>
      </c>
      <c r="C561" s="8" t="s">
        <v>0</v>
      </c>
      <c r="D561" s="14" t="s">
        <v>813</v>
      </c>
      <c r="E561" s="21">
        <f>E574</f>
        <v>1</v>
      </c>
      <c r="F561" s="21">
        <f>F574</f>
        <v>5032.6000000000004</v>
      </c>
      <c r="G561" s="21">
        <f>G574</f>
        <v>5032.6000000000004</v>
      </c>
    </row>
    <row r="562" spans="1:7" ht="22.5" x14ac:dyDescent="0.25">
      <c r="A562" s="9" t="s">
        <v>814</v>
      </c>
      <c r="B562" s="9" t="s">
        <v>16</v>
      </c>
      <c r="C562" s="9" t="s">
        <v>38</v>
      </c>
      <c r="D562" s="15" t="s">
        <v>815</v>
      </c>
      <c r="E562" s="22">
        <v>650</v>
      </c>
      <c r="F562" s="22">
        <v>3</v>
      </c>
      <c r="G562" s="23">
        <f>ROUND(E562*F562,2)</f>
        <v>1950</v>
      </c>
    </row>
    <row r="563" spans="1:7" ht="45" x14ac:dyDescent="0.25">
      <c r="A563" s="7"/>
      <c r="B563" s="7"/>
      <c r="C563" s="7"/>
      <c r="D563" s="10" t="s">
        <v>816</v>
      </c>
      <c r="E563" s="22"/>
      <c r="F563" s="22"/>
      <c r="G563" s="22"/>
    </row>
    <row r="564" spans="1:7" ht="22.5" x14ac:dyDescent="0.25">
      <c r="A564" s="9" t="s">
        <v>817</v>
      </c>
      <c r="B564" s="9" t="s">
        <v>16</v>
      </c>
      <c r="C564" s="9" t="s">
        <v>38</v>
      </c>
      <c r="D564" s="15" t="s">
        <v>818</v>
      </c>
      <c r="E564" s="22">
        <v>150</v>
      </c>
      <c r="F564" s="22">
        <v>4.66</v>
      </c>
      <c r="G564" s="23">
        <f>ROUND(E564*F564,2)</f>
        <v>699</v>
      </c>
    </row>
    <row r="565" spans="1:7" ht="56.25" x14ac:dyDescent="0.25">
      <c r="A565" s="7"/>
      <c r="B565" s="7"/>
      <c r="C565" s="7"/>
      <c r="D565" s="10" t="s">
        <v>819</v>
      </c>
      <c r="E565" s="22"/>
      <c r="F565" s="22"/>
      <c r="G565" s="22"/>
    </row>
    <row r="566" spans="1:7" x14ac:dyDescent="0.25">
      <c r="A566" s="9" t="s">
        <v>820</v>
      </c>
      <c r="B566" s="9" t="s">
        <v>16</v>
      </c>
      <c r="C566" s="9" t="s">
        <v>38</v>
      </c>
      <c r="D566" s="15" t="s">
        <v>821</v>
      </c>
      <c r="E566" s="22">
        <v>450</v>
      </c>
      <c r="F566" s="22">
        <v>1.58</v>
      </c>
      <c r="G566" s="23">
        <f>ROUND(E566*F566,2)</f>
        <v>711</v>
      </c>
    </row>
    <row r="567" spans="1:7" ht="33.75" x14ac:dyDescent="0.25">
      <c r="A567" s="7"/>
      <c r="B567" s="7"/>
      <c r="C567" s="7"/>
      <c r="D567" s="10" t="s">
        <v>822</v>
      </c>
      <c r="E567" s="22"/>
      <c r="F567" s="22"/>
      <c r="G567" s="22"/>
    </row>
    <row r="568" spans="1:7" x14ac:dyDescent="0.25">
      <c r="A568" s="9" t="s">
        <v>823</v>
      </c>
      <c r="B568" s="9" t="s">
        <v>16</v>
      </c>
      <c r="C568" s="9" t="s">
        <v>38</v>
      </c>
      <c r="D568" s="15" t="s">
        <v>824</v>
      </c>
      <c r="E568" s="22">
        <v>520</v>
      </c>
      <c r="F568" s="22">
        <v>1.38</v>
      </c>
      <c r="G568" s="23">
        <f>ROUND(E568*F568,2)</f>
        <v>717.6</v>
      </c>
    </row>
    <row r="569" spans="1:7" ht="45" x14ac:dyDescent="0.25">
      <c r="A569" s="7"/>
      <c r="B569" s="7"/>
      <c r="C569" s="7"/>
      <c r="D569" s="10" t="s">
        <v>825</v>
      </c>
      <c r="E569" s="22"/>
      <c r="F569" s="22"/>
      <c r="G569" s="22"/>
    </row>
    <row r="570" spans="1:7" x14ac:dyDescent="0.25">
      <c r="A570" s="9" t="s">
        <v>826</v>
      </c>
      <c r="B570" s="9" t="s">
        <v>16</v>
      </c>
      <c r="C570" s="9" t="s">
        <v>38</v>
      </c>
      <c r="D570" s="15" t="s">
        <v>827</v>
      </c>
      <c r="E570" s="22">
        <v>250</v>
      </c>
      <c r="F570" s="22">
        <v>1.75</v>
      </c>
      <c r="G570" s="23">
        <f>ROUND(E570*F570,2)</f>
        <v>437.5</v>
      </c>
    </row>
    <row r="571" spans="1:7" ht="45" x14ac:dyDescent="0.25">
      <c r="A571" s="7"/>
      <c r="B571" s="7"/>
      <c r="C571" s="7"/>
      <c r="D571" s="10" t="s">
        <v>828</v>
      </c>
      <c r="E571" s="22"/>
      <c r="F571" s="22"/>
      <c r="G571" s="22"/>
    </row>
    <row r="572" spans="1:7" x14ac:dyDescent="0.25">
      <c r="A572" s="9" t="s">
        <v>829</v>
      </c>
      <c r="B572" s="9" t="s">
        <v>16</v>
      </c>
      <c r="C572" s="9" t="s">
        <v>38</v>
      </c>
      <c r="D572" s="15" t="s">
        <v>830</v>
      </c>
      <c r="E572" s="22">
        <v>150</v>
      </c>
      <c r="F572" s="22">
        <v>3.45</v>
      </c>
      <c r="G572" s="23">
        <f>ROUND(E572*F572,2)</f>
        <v>517.5</v>
      </c>
    </row>
    <row r="573" spans="1:7" ht="112.5" x14ac:dyDescent="0.25">
      <c r="A573" s="7"/>
      <c r="B573" s="7"/>
      <c r="C573" s="7"/>
      <c r="D573" s="10" t="s">
        <v>831</v>
      </c>
      <c r="E573" s="22"/>
      <c r="F573" s="22"/>
      <c r="G573" s="22"/>
    </row>
    <row r="574" spans="1:7" x14ac:dyDescent="0.25">
      <c r="A574" s="7"/>
      <c r="B574" s="7"/>
      <c r="C574" s="7"/>
      <c r="D574" s="16" t="s">
        <v>832</v>
      </c>
      <c r="E574" s="22">
        <v>1</v>
      </c>
      <c r="F574" s="21">
        <f>G562+G564+G566+G568+G570+G572</f>
        <v>5032.6000000000004</v>
      </c>
      <c r="G574" s="21">
        <f>ROUND(F574*E574,2)</f>
        <v>5032.6000000000004</v>
      </c>
    </row>
    <row r="575" spans="1:7" ht="0.95" customHeight="1" x14ac:dyDescent="0.25">
      <c r="A575" s="11"/>
      <c r="B575" s="11"/>
      <c r="C575" s="11"/>
      <c r="D575" s="17"/>
      <c r="E575" s="24"/>
      <c r="F575" s="24"/>
      <c r="G575" s="24"/>
    </row>
    <row r="576" spans="1:7" x14ac:dyDescent="0.25">
      <c r="A576" s="7"/>
      <c r="B576" s="7"/>
      <c r="C576" s="7"/>
      <c r="D576" s="16" t="s">
        <v>833</v>
      </c>
      <c r="E576" s="22">
        <v>1</v>
      </c>
      <c r="F576" s="21">
        <f>G506+G540+G559+G574</f>
        <v>73889.37000000001</v>
      </c>
      <c r="G576" s="21">
        <f>ROUND(F576*E576,2)</f>
        <v>73889.37</v>
      </c>
    </row>
    <row r="577" spans="1:7" ht="0.95" customHeight="1" x14ac:dyDescent="0.25">
      <c r="A577" s="11"/>
      <c r="B577" s="11"/>
      <c r="C577" s="11"/>
      <c r="D577" s="17"/>
      <c r="E577" s="24"/>
      <c r="F577" s="24"/>
      <c r="G577" s="24"/>
    </row>
    <row r="578" spans="1:7" x14ac:dyDescent="0.25">
      <c r="A578" s="6" t="s">
        <v>834</v>
      </c>
      <c r="B578" s="6" t="s">
        <v>11</v>
      </c>
      <c r="C578" s="6" t="s">
        <v>0</v>
      </c>
      <c r="D578" s="13" t="s">
        <v>835</v>
      </c>
      <c r="E578" s="21">
        <f>E656</f>
        <v>1</v>
      </c>
      <c r="F578" s="21">
        <f>F656</f>
        <v>173039.89</v>
      </c>
      <c r="G578" s="21">
        <f>G656</f>
        <v>173039.89</v>
      </c>
    </row>
    <row r="579" spans="1:7" x14ac:dyDescent="0.25">
      <c r="A579" s="8" t="s">
        <v>836</v>
      </c>
      <c r="B579" s="8" t="s">
        <v>11</v>
      </c>
      <c r="C579" s="8" t="s">
        <v>0</v>
      </c>
      <c r="D579" s="14" t="s">
        <v>837</v>
      </c>
      <c r="E579" s="21">
        <f>E614</f>
        <v>1</v>
      </c>
      <c r="F579" s="21">
        <f>F614</f>
        <v>108891.17000000003</v>
      </c>
      <c r="G579" s="21">
        <f>G614</f>
        <v>108891.17</v>
      </c>
    </row>
    <row r="580" spans="1:7" x14ac:dyDescent="0.25">
      <c r="A580" s="9" t="s">
        <v>838</v>
      </c>
      <c r="B580" s="9" t="s">
        <v>16</v>
      </c>
      <c r="C580" s="9" t="s">
        <v>42</v>
      </c>
      <c r="D580" s="15" t="s">
        <v>839</v>
      </c>
      <c r="E580" s="22">
        <v>1</v>
      </c>
      <c r="F580" s="22">
        <v>823.26</v>
      </c>
      <c r="G580" s="23">
        <f>ROUND(E580*F580,2)</f>
        <v>823.26</v>
      </c>
    </row>
    <row r="581" spans="1:7" ht="101.25" x14ac:dyDescent="0.25">
      <c r="A581" s="7"/>
      <c r="B581" s="7"/>
      <c r="C581" s="7"/>
      <c r="D581" s="10" t="s">
        <v>840</v>
      </c>
      <c r="E581" s="22"/>
      <c r="F581" s="22"/>
      <c r="G581" s="22"/>
    </row>
    <row r="582" spans="1:7" x14ac:dyDescent="0.25">
      <c r="A582" s="9" t="s">
        <v>841</v>
      </c>
      <c r="B582" s="9" t="s">
        <v>16</v>
      </c>
      <c r="C582" s="9" t="s">
        <v>42</v>
      </c>
      <c r="D582" s="15" t="s">
        <v>842</v>
      </c>
      <c r="E582" s="22">
        <v>2</v>
      </c>
      <c r="F582" s="22">
        <v>1025.8399999999999</v>
      </c>
      <c r="G582" s="23">
        <f>ROUND(E582*F582,2)</f>
        <v>2051.6799999999998</v>
      </c>
    </row>
    <row r="583" spans="1:7" ht="157.5" x14ac:dyDescent="0.25">
      <c r="A583" s="7"/>
      <c r="B583" s="7"/>
      <c r="C583" s="7"/>
      <c r="D583" s="10" t="s">
        <v>843</v>
      </c>
      <c r="E583" s="22"/>
      <c r="F583" s="22"/>
      <c r="G583" s="22"/>
    </row>
    <row r="584" spans="1:7" ht="22.5" x14ac:dyDescent="0.25">
      <c r="A584" s="9" t="s">
        <v>844</v>
      </c>
      <c r="B584" s="9" t="s">
        <v>16</v>
      </c>
      <c r="C584" s="9" t="s">
        <v>42</v>
      </c>
      <c r="D584" s="15" t="s">
        <v>845</v>
      </c>
      <c r="E584" s="22">
        <v>1</v>
      </c>
      <c r="F584" s="22">
        <v>570.05999999999995</v>
      </c>
      <c r="G584" s="23">
        <f>ROUND(E584*F584,2)</f>
        <v>570.05999999999995</v>
      </c>
    </row>
    <row r="585" spans="1:7" ht="360" x14ac:dyDescent="0.25">
      <c r="A585" s="7"/>
      <c r="B585" s="7"/>
      <c r="C585" s="7"/>
      <c r="D585" s="10" t="s">
        <v>846</v>
      </c>
      <c r="E585" s="22"/>
      <c r="F585" s="22"/>
      <c r="G585" s="22"/>
    </row>
    <row r="586" spans="1:7" ht="22.5" x14ac:dyDescent="0.25">
      <c r="A586" s="9" t="s">
        <v>847</v>
      </c>
      <c r="B586" s="9" t="s">
        <v>16</v>
      </c>
      <c r="C586" s="9" t="s">
        <v>42</v>
      </c>
      <c r="D586" s="15" t="s">
        <v>848</v>
      </c>
      <c r="E586" s="22">
        <v>2</v>
      </c>
      <c r="F586" s="22">
        <v>1060.71</v>
      </c>
      <c r="G586" s="23">
        <f>ROUND(E586*F586,2)</f>
        <v>2121.42</v>
      </c>
    </row>
    <row r="587" spans="1:7" ht="326.25" x14ac:dyDescent="0.25">
      <c r="A587" s="7"/>
      <c r="B587" s="7"/>
      <c r="C587" s="7"/>
      <c r="D587" s="10" t="s">
        <v>849</v>
      </c>
      <c r="E587" s="22"/>
      <c r="F587" s="22"/>
      <c r="G587" s="22"/>
    </row>
    <row r="588" spans="1:7" x14ac:dyDescent="0.25">
      <c r="A588" s="9" t="s">
        <v>850</v>
      </c>
      <c r="B588" s="9" t="s">
        <v>16</v>
      </c>
      <c r="C588" s="9" t="s">
        <v>42</v>
      </c>
      <c r="D588" s="15" t="s">
        <v>851</v>
      </c>
      <c r="E588" s="22">
        <v>2</v>
      </c>
      <c r="F588" s="22">
        <v>5730.71</v>
      </c>
      <c r="G588" s="23">
        <f>ROUND(E588*F588,2)</f>
        <v>11461.42</v>
      </c>
    </row>
    <row r="589" spans="1:7" ht="292.5" x14ac:dyDescent="0.25">
      <c r="A589" s="7"/>
      <c r="B589" s="7"/>
      <c r="C589" s="7"/>
      <c r="D589" s="10" t="s">
        <v>852</v>
      </c>
      <c r="E589" s="22"/>
      <c r="F589" s="22"/>
      <c r="G589" s="22"/>
    </row>
    <row r="590" spans="1:7" ht="22.5" x14ac:dyDescent="0.25">
      <c r="A590" s="9" t="s">
        <v>853</v>
      </c>
      <c r="B590" s="9" t="s">
        <v>16</v>
      </c>
      <c r="C590" s="9" t="s">
        <v>42</v>
      </c>
      <c r="D590" s="15" t="s">
        <v>854</v>
      </c>
      <c r="E590" s="22">
        <v>5</v>
      </c>
      <c r="F590" s="22">
        <v>8889.1</v>
      </c>
      <c r="G590" s="23">
        <f>ROUND(E590*F590,2)</f>
        <v>44445.5</v>
      </c>
    </row>
    <row r="591" spans="1:7" ht="409.5" x14ac:dyDescent="0.25">
      <c r="A591" s="7"/>
      <c r="B591" s="7"/>
      <c r="C591" s="7"/>
      <c r="D591" s="10" t="s">
        <v>855</v>
      </c>
      <c r="E591" s="22"/>
      <c r="F591" s="22"/>
      <c r="G591" s="22"/>
    </row>
    <row r="592" spans="1:7" ht="22.5" x14ac:dyDescent="0.25">
      <c r="A592" s="9" t="s">
        <v>856</v>
      </c>
      <c r="B592" s="9" t="s">
        <v>16</v>
      </c>
      <c r="C592" s="9" t="s">
        <v>42</v>
      </c>
      <c r="D592" s="15" t="s">
        <v>857</v>
      </c>
      <c r="E592" s="22">
        <v>7</v>
      </c>
      <c r="F592" s="22">
        <v>1499.3</v>
      </c>
      <c r="G592" s="23">
        <f>ROUND(E592*F592,2)</f>
        <v>10495.1</v>
      </c>
    </row>
    <row r="593" spans="1:7" ht="360" x14ac:dyDescent="0.25">
      <c r="A593" s="7"/>
      <c r="B593" s="7"/>
      <c r="C593" s="7"/>
      <c r="D593" s="10" t="s">
        <v>858</v>
      </c>
      <c r="E593" s="22"/>
      <c r="F593" s="22"/>
      <c r="G593" s="22"/>
    </row>
    <row r="594" spans="1:7" ht="22.5" x14ac:dyDescent="0.25">
      <c r="A594" s="9" t="s">
        <v>859</v>
      </c>
      <c r="B594" s="9" t="s">
        <v>16</v>
      </c>
      <c r="C594" s="9" t="s">
        <v>42</v>
      </c>
      <c r="D594" s="15" t="s">
        <v>860</v>
      </c>
      <c r="E594" s="22">
        <v>9</v>
      </c>
      <c r="F594" s="22">
        <v>1582.9</v>
      </c>
      <c r="G594" s="23">
        <f>ROUND(E594*F594,2)</f>
        <v>14246.1</v>
      </c>
    </row>
    <row r="595" spans="1:7" ht="371.25" x14ac:dyDescent="0.25">
      <c r="A595" s="7"/>
      <c r="B595" s="7"/>
      <c r="C595" s="7"/>
      <c r="D595" s="10" t="s">
        <v>861</v>
      </c>
      <c r="E595" s="22"/>
      <c r="F595" s="22"/>
      <c r="G595" s="22"/>
    </row>
    <row r="596" spans="1:7" ht="22.5" x14ac:dyDescent="0.25">
      <c r="A596" s="9" t="s">
        <v>862</v>
      </c>
      <c r="B596" s="9" t="s">
        <v>16</v>
      </c>
      <c r="C596" s="9" t="s">
        <v>42</v>
      </c>
      <c r="D596" s="15" t="s">
        <v>863</v>
      </c>
      <c r="E596" s="22">
        <v>1</v>
      </c>
      <c r="F596" s="22">
        <v>1310.0999999999999</v>
      </c>
      <c r="G596" s="23">
        <f>ROUND(E596*F596,2)</f>
        <v>1310.0999999999999</v>
      </c>
    </row>
    <row r="597" spans="1:7" ht="281.25" x14ac:dyDescent="0.25">
      <c r="A597" s="7"/>
      <c r="B597" s="7"/>
      <c r="C597" s="7"/>
      <c r="D597" s="10" t="s">
        <v>864</v>
      </c>
      <c r="E597" s="22"/>
      <c r="F597" s="22"/>
      <c r="G597" s="22"/>
    </row>
    <row r="598" spans="1:7" x14ac:dyDescent="0.25">
      <c r="A598" s="9" t="s">
        <v>865</v>
      </c>
      <c r="B598" s="9" t="s">
        <v>16</v>
      </c>
      <c r="C598" s="9" t="s">
        <v>42</v>
      </c>
      <c r="D598" s="15" t="s">
        <v>866</v>
      </c>
      <c r="E598" s="22">
        <v>16</v>
      </c>
      <c r="F598" s="22">
        <v>407</v>
      </c>
      <c r="G598" s="23">
        <f>ROUND(E598*F598,2)</f>
        <v>6512</v>
      </c>
    </row>
    <row r="599" spans="1:7" ht="146.25" x14ac:dyDescent="0.25">
      <c r="A599" s="7"/>
      <c r="B599" s="7"/>
      <c r="C599" s="7"/>
      <c r="D599" s="10" t="s">
        <v>867</v>
      </c>
      <c r="E599" s="22"/>
      <c r="F599" s="22"/>
      <c r="G599" s="22"/>
    </row>
    <row r="600" spans="1:7" ht="22.5" x14ac:dyDescent="0.25">
      <c r="A600" s="9" t="s">
        <v>868</v>
      </c>
      <c r="B600" s="9" t="s">
        <v>16</v>
      </c>
      <c r="C600" s="9" t="s">
        <v>42</v>
      </c>
      <c r="D600" s="15" t="s">
        <v>869</v>
      </c>
      <c r="E600" s="22">
        <v>14</v>
      </c>
      <c r="F600" s="22">
        <v>223.3</v>
      </c>
      <c r="G600" s="23">
        <f>ROUND(E600*F600,2)</f>
        <v>3126.2</v>
      </c>
    </row>
    <row r="601" spans="1:7" ht="405" x14ac:dyDescent="0.25">
      <c r="A601" s="7"/>
      <c r="B601" s="7"/>
      <c r="C601" s="7"/>
      <c r="D601" s="10" t="s">
        <v>870</v>
      </c>
      <c r="E601" s="22"/>
      <c r="F601" s="22"/>
      <c r="G601" s="22"/>
    </row>
    <row r="602" spans="1:7" x14ac:dyDescent="0.25">
      <c r="A602" s="9" t="s">
        <v>871</v>
      </c>
      <c r="B602" s="9" t="s">
        <v>16</v>
      </c>
      <c r="C602" s="9" t="s">
        <v>42</v>
      </c>
      <c r="D602" s="15" t="s">
        <v>872</v>
      </c>
      <c r="E602" s="22">
        <v>1</v>
      </c>
      <c r="F602" s="22">
        <v>1875.5</v>
      </c>
      <c r="G602" s="23">
        <f>ROUND(E602*F602,2)</f>
        <v>1875.5</v>
      </c>
    </row>
    <row r="603" spans="1:7" ht="78.75" x14ac:dyDescent="0.25">
      <c r="A603" s="7"/>
      <c r="B603" s="7"/>
      <c r="C603" s="7"/>
      <c r="D603" s="10" t="s">
        <v>873</v>
      </c>
      <c r="E603" s="22"/>
      <c r="F603" s="22"/>
      <c r="G603" s="22"/>
    </row>
    <row r="604" spans="1:7" x14ac:dyDescent="0.25">
      <c r="A604" s="9" t="s">
        <v>874</v>
      </c>
      <c r="B604" s="9" t="s">
        <v>16</v>
      </c>
      <c r="C604" s="9" t="s">
        <v>60</v>
      </c>
      <c r="D604" s="15" t="s">
        <v>875</v>
      </c>
      <c r="E604" s="22">
        <v>21.6</v>
      </c>
      <c r="F604" s="22">
        <v>156</v>
      </c>
      <c r="G604" s="23">
        <f>ROUND(E604*F604,2)</f>
        <v>3369.6</v>
      </c>
    </row>
    <row r="605" spans="1:7" ht="67.5" x14ac:dyDescent="0.25">
      <c r="A605" s="7"/>
      <c r="B605" s="7"/>
      <c r="C605" s="7"/>
      <c r="D605" s="10" t="s">
        <v>876</v>
      </c>
      <c r="E605" s="22"/>
      <c r="F605" s="22"/>
      <c r="G605" s="22"/>
    </row>
    <row r="606" spans="1:7" x14ac:dyDescent="0.25">
      <c r="A606" s="9" t="s">
        <v>877</v>
      </c>
      <c r="B606" s="9" t="s">
        <v>16</v>
      </c>
      <c r="C606" s="9" t="s">
        <v>42</v>
      </c>
      <c r="D606" s="15" t="s">
        <v>878</v>
      </c>
      <c r="E606" s="22">
        <v>1</v>
      </c>
      <c r="F606" s="22">
        <v>774.57</v>
      </c>
      <c r="G606" s="23">
        <f>ROUND(E606*F606,2)</f>
        <v>774.57</v>
      </c>
    </row>
    <row r="607" spans="1:7" ht="78.75" x14ac:dyDescent="0.25">
      <c r="A607" s="7"/>
      <c r="B607" s="7"/>
      <c r="C607" s="7"/>
      <c r="D607" s="10" t="s">
        <v>879</v>
      </c>
      <c r="E607" s="22"/>
      <c r="F607" s="22"/>
      <c r="G607" s="22"/>
    </row>
    <row r="608" spans="1:7" x14ac:dyDescent="0.25">
      <c r="A608" s="9" t="s">
        <v>880</v>
      </c>
      <c r="B608" s="9" t="s">
        <v>16</v>
      </c>
      <c r="C608" s="9" t="s">
        <v>42</v>
      </c>
      <c r="D608" s="15" t="s">
        <v>881</v>
      </c>
      <c r="E608" s="22">
        <v>7</v>
      </c>
      <c r="F608" s="22">
        <v>159.78</v>
      </c>
      <c r="G608" s="23">
        <f>ROUND(E608*F608,2)</f>
        <v>1118.46</v>
      </c>
    </row>
    <row r="609" spans="1:7" ht="67.5" x14ac:dyDescent="0.25">
      <c r="A609" s="7"/>
      <c r="B609" s="7"/>
      <c r="C609" s="7"/>
      <c r="D609" s="10" t="s">
        <v>882</v>
      </c>
      <c r="E609" s="22"/>
      <c r="F609" s="22"/>
      <c r="G609" s="22"/>
    </row>
    <row r="610" spans="1:7" x14ac:dyDescent="0.25">
      <c r="A610" s="9" t="s">
        <v>883</v>
      </c>
      <c r="B610" s="9" t="s">
        <v>16</v>
      </c>
      <c r="C610" s="9" t="s">
        <v>38</v>
      </c>
      <c r="D610" s="15" t="s">
        <v>884</v>
      </c>
      <c r="E610" s="22">
        <v>1250</v>
      </c>
      <c r="F610" s="22">
        <v>2.87</v>
      </c>
      <c r="G610" s="23">
        <f>ROUND(E610*F610,2)</f>
        <v>3587.5</v>
      </c>
    </row>
    <row r="611" spans="1:7" ht="78.75" x14ac:dyDescent="0.25">
      <c r="A611" s="7"/>
      <c r="B611" s="7"/>
      <c r="C611" s="7"/>
      <c r="D611" s="10" t="s">
        <v>885</v>
      </c>
      <c r="E611" s="22"/>
      <c r="F611" s="22"/>
      <c r="G611" s="22"/>
    </row>
    <row r="612" spans="1:7" x14ac:dyDescent="0.25">
      <c r="A612" s="9" t="s">
        <v>886</v>
      </c>
      <c r="B612" s="9" t="s">
        <v>16</v>
      </c>
      <c r="C612" s="9" t="s">
        <v>42</v>
      </c>
      <c r="D612" s="15" t="s">
        <v>887</v>
      </c>
      <c r="E612" s="22">
        <v>2</v>
      </c>
      <c r="F612" s="22">
        <v>501.35</v>
      </c>
      <c r="G612" s="23">
        <f>ROUND(E612*F612,2)</f>
        <v>1002.7</v>
      </c>
    </row>
    <row r="613" spans="1:7" ht="56.25" x14ac:dyDescent="0.25">
      <c r="A613" s="7"/>
      <c r="B613" s="7"/>
      <c r="C613" s="7"/>
      <c r="D613" s="10" t="s">
        <v>888</v>
      </c>
      <c r="E613" s="22"/>
      <c r="F613" s="22"/>
      <c r="G613" s="22"/>
    </row>
    <row r="614" spans="1:7" x14ac:dyDescent="0.25">
      <c r="A614" s="7"/>
      <c r="B614" s="7"/>
      <c r="C614" s="7"/>
      <c r="D614" s="16" t="s">
        <v>889</v>
      </c>
      <c r="E614" s="22">
        <v>1</v>
      </c>
      <c r="F614" s="21">
        <f>G580+G582+G584+G586+G588+G590+G592+G594+G596+G598+G600+G602+G604+G606+G608+G610+G612</f>
        <v>108891.17000000003</v>
      </c>
      <c r="G614" s="21">
        <f>ROUND(F614*E614,2)</f>
        <v>108891.17</v>
      </c>
    </row>
    <row r="615" spans="1:7" ht="0.95" customHeight="1" x14ac:dyDescent="0.25">
      <c r="A615" s="11"/>
      <c r="B615" s="11"/>
      <c r="C615" s="11"/>
      <c r="D615" s="17"/>
      <c r="E615" s="24"/>
      <c r="F615" s="24"/>
      <c r="G615" s="24"/>
    </row>
    <row r="616" spans="1:7" x14ac:dyDescent="0.25">
      <c r="A616" s="8" t="s">
        <v>890</v>
      </c>
      <c r="B616" s="8" t="s">
        <v>11</v>
      </c>
      <c r="C616" s="8" t="s">
        <v>0</v>
      </c>
      <c r="D616" s="14" t="s">
        <v>891</v>
      </c>
      <c r="E616" s="21">
        <f>E625</f>
        <v>1</v>
      </c>
      <c r="F616" s="21">
        <f>F625</f>
        <v>7877.13</v>
      </c>
      <c r="G616" s="21">
        <f>G625</f>
        <v>7877.13</v>
      </c>
    </row>
    <row r="617" spans="1:7" ht="22.5" x14ac:dyDescent="0.25">
      <c r="A617" s="9" t="s">
        <v>892</v>
      </c>
      <c r="B617" s="9" t="s">
        <v>16</v>
      </c>
      <c r="C617" s="9" t="s">
        <v>38</v>
      </c>
      <c r="D617" s="15" t="s">
        <v>893</v>
      </c>
      <c r="E617" s="22">
        <v>3.2</v>
      </c>
      <c r="F617" s="22">
        <v>30.21</v>
      </c>
      <c r="G617" s="23">
        <f>ROUND(E617*F617,2)</f>
        <v>96.67</v>
      </c>
    </row>
    <row r="618" spans="1:7" ht="168.75" x14ac:dyDescent="0.25">
      <c r="A618" s="7"/>
      <c r="B618" s="7"/>
      <c r="C618" s="7"/>
      <c r="D618" s="10" t="s">
        <v>894</v>
      </c>
      <c r="E618" s="22"/>
      <c r="F618" s="22"/>
      <c r="G618" s="22"/>
    </row>
    <row r="619" spans="1:7" ht="22.5" x14ac:dyDescent="0.25">
      <c r="A619" s="9" t="s">
        <v>895</v>
      </c>
      <c r="B619" s="9" t="s">
        <v>16</v>
      </c>
      <c r="C619" s="9" t="s">
        <v>38</v>
      </c>
      <c r="D619" s="15" t="s">
        <v>896</v>
      </c>
      <c r="E619" s="22">
        <v>117.2</v>
      </c>
      <c r="F619" s="22">
        <v>36.619999999999997</v>
      </c>
      <c r="G619" s="23">
        <f>ROUND(E619*F619,2)</f>
        <v>4291.8599999999997</v>
      </c>
    </row>
    <row r="620" spans="1:7" ht="180" x14ac:dyDescent="0.25">
      <c r="A620" s="7"/>
      <c r="B620" s="7"/>
      <c r="C620" s="7"/>
      <c r="D620" s="10" t="s">
        <v>897</v>
      </c>
      <c r="E620" s="22"/>
      <c r="F620" s="22"/>
      <c r="G620" s="22"/>
    </row>
    <row r="621" spans="1:7" ht="22.5" x14ac:dyDescent="0.25">
      <c r="A621" s="9" t="s">
        <v>898</v>
      </c>
      <c r="B621" s="9" t="s">
        <v>16</v>
      </c>
      <c r="C621" s="9" t="s">
        <v>38</v>
      </c>
      <c r="D621" s="15" t="s">
        <v>899</v>
      </c>
      <c r="E621" s="22">
        <v>20</v>
      </c>
      <c r="F621" s="22">
        <v>31.69</v>
      </c>
      <c r="G621" s="23">
        <f>ROUND(E621*F621,2)</f>
        <v>633.79999999999995</v>
      </c>
    </row>
    <row r="622" spans="1:7" ht="168.75" x14ac:dyDescent="0.25">
      <c r="A622" s="7"/>
      <c r="B622" s="7"/>
      <c r="C622" s="7"/>
      <c r="D622" s="10" t="s">
        <v>900</v>
      </c>
      <c r="E622" s="22"/>
      <c r="F622" s="22"/>
      <c r="G622" s="22"/>
    </row>
    <row r="623" spans="1:7" x14ac:dyDescent="0.25">
      <c r="A623" s="9" t="s">
        <v>901</v>
      </c>
      <c r="B623" s="9" t="s">
        <v>16</v>
      </c>
      <c r="C623" s="9" t="s">
        <v>42</v>
      </c>
      <c r="D623" s="15" t="s">
        <v>902</v>
      </c>
      <c r="E623" s="22">
        <v>12</v>
      </c>
      <c r="F623" s="22">
        <v>237.9</v>
      </c>
      <c r="G623" s="23">
        <f>ROUND(E623*F623,2)</f>
        <v>2854.8</v>
      </c>
    </row>
    <row r="624" spans="1:7" ht="78.75" x14ac:dyDescent="0.25">
      <c r="A624" s="7"/>
      <c r="B624" s="7"/>
      <c r="C624" s="7"/>
      <c r="D624" s="10" t="s">
        <v>903</v>
      </c>
      <c r="E624" s="22"/>
      <c r="F624" s="22"/>
      <c r="G624" s="22"/>
    </row>
    <row r="625" spans="1:7" x14ac:dyDescent="0.25">
      <c r="A625" s="7"/>
      <c r="B625" s="7"/>
      <c r="C625" s="7"/>
      <c r="D625" s="16" t="s">
        <v>904</v>
      </c>
      <c r="E625" s="22">
        <v>1</v>
      </c>
      <c r="F625" s="21">
        <f>G617+G619+G621+G623</f>
        <v>7877.13</v>
      </c>
      <c r="G625" s="21">
        <f>ROUND(F625*E625,2)</f>
        <v>7877.13</v>
      </c>
    </row>
    <row r="626" spans="1:7" ht="0.95" customHeight="1" x14ac:dyDescent="0.25">
      <c r="A626" s="11"/>
      <c r="B626" s="11"/>
      <c r="C626" s="11"/>
      <c r="D626" s="17"/>
      <c r="E626" s="24"/>
      <c r="F626" s="24"/>
      <c r="G626" s="24"/>
    </row>
    <row r="627" spans="1:7" x14ac:dyDescent="0.25">
      <c r="A627" s="8" t="s">
        <v>905</v>
      </c>
      <c r="B627" s="8" t="s">
        <v>11</v>
      </c>
      <c r="C627" s="8" t="s">
        <v>0</v>
      </c>
      <c r="D627" s="14" t="s">
        <v>906</v>
      </c>
      <c r="E627" s="21">
        <f>E654</f>
        <v>1</v>
      </c>
      <c r="F627" s="21">
        <f>F654</f>
        <v>56271.590000000004</v>
      </c>
      <c r="G627" s="21">
        <f>G654</f>
        <v>56271.59</v>
      </c>
    </row>
    <row r="628" spans="1:7" x14ac:dyDescent="0.25">
      <c r="A628" s="9" t="s">
        <v>907</v>
      </c>
      <c r="B628" s="9" t="s">
        <v>16</v>
      </c>
      <c r="C628" s="9" t="s">
        <v>42</v>
      </c>
      <c r="D628" s="15" t="s">
        <v>908</v>
      </c>
      <c r="E628" s="22">
        <v>3</v>
      </c>
      <c r="F628" s="22">
        <v>80.11</v>
      </c>
      <c r="G628" s="23">
        <f>ROUND(E628*F628,2)</f>
        <v>240.33</v>
      </c>
    </row>
    <row r="629" spans="1:7" ht="180" x14ac:dyDescent="0.25">
      <c r="A629" s="7"/>
      <c r="B629" s="7"/>
      <c r="C629" s="7"/>
      <c r="D629" s="10" t="s">
        <v>909</v>
      </c>
      <c r="E629" s="22"/>
      <c r="F629" s="22"/>
      <c r="G629" s="22"/>
    </row>
    <row r="630" spans="1:7" x14ac:dyDescent="0.25">
      <c r="A630" s="9" t="s">
        <v>910</v>
      </c>
      <c r="B630" s="9" t="s">
        <v>16</v>
      </c>
      <c r="C630" s="9" t="s">
        <v>42</v>
      </c>
      <c r="D630" s="15" t="s">
        <v>911</v>
      </c>
      <c r="E630" s="22">
        <v>8</v>
      </c>
      <c r="F630" s="22">
        <v>93.42</v>
      </c>
      <c r="G630" s="23">
        <f>ROUND(E630*F630,2)</f>
        <v>747.36</v>
      </c>
    </row>
    <row r="631" spans="1:7" ht="168.75" x14ac:dyDescent="0.25">
      <c r="A631" s="7"/>
      <c r="B631" s="7"/>
      <c r="C631" s="7"/>
      <c r="D631" s="10" t="s">
        <v>912</v>
      </c>
      <c r="E631" s="22"/>
      <c r="F631" s="22"/>
      <c r="G631" s="22"/>
    </row>
    <row r="632" spans="1:7" x14ac:dyDescent="0.25">
      <c r="A632" s="9" t="s">
        <v>913</v>
      </c>
      <c r="B632" s="9" t="s">
        <v>16</v>
      </c>
      <c r="C632" s="9" t="s">
        <v>42</v>
      </c>
      <c r="D632" s="15" t="s">
        <v>914</v>
      </c>
      <c r="E632" s="22">
        <v>6</v>
      </c>
      <c r="F632" s="22">
        <v>102.28</v>
      </c>
      <c r="G632" s="23">
        <f>ROUND(E632*F632,2)</f>
        <v>613.67999999999995</v>
      </c>
    </row>
    <row r="633" spans="1:7" ht="146.25" x14ac:dyDescent="0.25">
      <c r="A633" s="7"/>
      <c r="B633" s="7"/>
      <c r="C633" s="7"/>
      <c r="D633" s="10" t="s">
        <v>915</v>
      </c>
      <c r="E633" s="22"/>
      <c r="F633" s="22"/>
      <c r="G633" s="22"/>
    </row>
    <row r="634" spans="1:7" x14ac:dyDescent="0.25">
      <c r="A634" s="9" t="s">
        <v>916</v>
      </c>
      <c r="B634" s="9" t="s">
        <v>16</v>
      </c>
      <c r="C634" s="9" t="s">
        <v>42</v>
      </c>
      <c r="D634" s="15" t="s">
        <v>917</v>
      </c>
      <c r="E634" s="22">
        <v>6</v>
      </c>
      <c r="F634" s="22">
        <v>66.91</v>
      </c>
      <c r="G634" s="23">
        <f>ROUND(E634*F634,2)</f>
        <v>401.46</v>
      </c>
    </row>
    <row r="635" spans="1:7" ht="168.75" x14ac:dyDescent="0.25">
      <c r="A635" s="7"/>
      <c r="B635" s="7"/>
      <c r="C635" s="7"/>
      <c r="D635" s="10" t="s">
        <v>918</v>
      </c>
      <c r="E635" s="22"/>
      <c r="F635" s="22"/>
      <c r="G635" s="22"/>
    </row>
    <row r="636" spans="1:7" x14ac:dyDescent="0.25">
      <c r="A636" s="9" t="s">
        <v>919</v>
      </c>
      <c r="B636" s="9" t="s">
        <v>16</v>
      </c>
      <c r="C636" s="9" t="s">
        <v>42</v>
      </c>
      <c r="D636" s="15" t="s">
        <v>920</v>
      </c>
      <c r="E636" s="22">
        <v>1</v>
      </c>
      <c r="F636" s="22">
        <v>37.450000000000003</v>
      </c>
      <c r="G636" s="23">
        <f>ROUND(E636*F636,2)</f>
        <v>37.450000000000003</v>
      </c>
    </row>
    <row r="637" spans="1:7" ht="157.5" x14ac:dyDescent="0.25">
      <c r="A637" s="7"/>
      <c r="B637" s="7"/>
      <c r="C637" s="7"/>
      <c r="D637" s="10" t="s">
        <v>921</v>
      </c>
      <c r="E637" s="22"/>
      <c r="F637" s="22"/>
      <c r="G637" s="22"/>
    </row>
    <row r="638" spans="1:7" x14ac:dyDescent="0.25">
      <c r="A638" s="9" t="s">
        <v>922</v>
      </c>
      <c r="B638" s="9" t="s">
        <v>16</v>
      </c>
      <c r="C638" s="9" t="s">
        <v>42</v>
      </c>
      <c r="D638" s="15" t="s">
        <v>923</v>
      </c>
      <c r="E638" s="22">
        <v>3</v>
      </c>
      <c r="F638" s="22">
        <v>80.28</v>
      </c>
      <c r="G638" s="23">
        <f>ROUND(E638*F638,2)</f>
        <v>240.84</v>
      </c>
    </row>
    <row r="639" spans="1:7" ht="191.25" x14ac:dyDescent="0.25">
      <c r="A639" s="7"/>
      <c r="B639" s="7"/>
      <c r="C639" s="7"/>
      <c r="D639" s="10" t="s">
        <v>924</v>
      </c>
      <c r="E639" s="22"/>
      <c r="F639" s="22"/>
      <c r="G639" s="22"/>
    </row>
    <row r="640" spans="1:7" x14ac:dyDescent="0.25">
      <c r="A640" s="9" t="s">
        <v>925</v>
      </c>
      <c r="B640" s="9" t="s">
        <v>16</v>
      </c>
      <c r="C640" s="9" t="s">
        <v>42</v>
      </c>
      <c r="D640" s="15" t="s">
        <v>926</v>
      </c>
      <c r="E640" s="22">
        <v>4</v>
      </c>
      <c r="F640" s="22">
        <v>93.42</v>
      </c>
      <c r="G640" s="23">
        <f>ROUND(E640*F640,2)</f>
        <v>373.68</v>
      </c>
    </row>
    <row r="641" spans="1:7" ht="180" x14ac:dyDescent="0.25">
      <c r="A641" s="7"/>
      <c r="B641" s="7"/>
      <c r="C641" s="7"/>
      <c r="D641" s="10" t="s">
        <v>927</v>
      </c>
      <c r="E641" s="22"/>
      <c r="F641" s="22"/>
      <c r="G641" s="22"/>
    </row>
    <row r="642" spans="1:7" x14ac:dyDescent="0.25">
      <c r="A642" s="9" t="s">
        <v>928</v>
      </c>
      <c r="B642" s="9" t="s">
        <v>16</v>
      </c>
      <c r="C642" s="9" t="s">
        <v>42</v>
      </c>
      <c r="D642" s="15" t="s">
        <v>929</v>
      </c>
      <c r="E642" s="22">
        <v>11</v>
      </c>
      <c r="F642" s="22">
        <v>102.28</v>
      </c>
      <c r="G642" s="23">
        <f>ROUND(E642*F642,2)</f>
        <v>1125.08</v>
      </c>
    </row>
    <row r="643" spans="1:7" ht="157.5" x14ac:dyDescent="0.25">
      <c r="A643" s="7"/>
      <c r="B643" s="7"/>
      <c r="C643" s="7"/>
      <c r="D643" s="10" t="s">
        <v>930</v>
      </c>
      <c r="E643" s="22"/>
      <c r="F643" s="22"/>
      <c r="G643" s="22"/>
    </row>
    <row r="644" spans="1:7" x14ac:dyDescent="0.25">
      <c r="A644" s="9" t="s">
        <v>931</v>
      </c>
      <c r="B644" s="9" t="s">
        <v>16</v>
      </c>
      <c r="C644" s="9" t="s">
        <v>42</v>
      </c>
      <c r="D644" s="15" t="s">
        <v>932</v>
      </c>
      <c r="E644" s="22">
        <v>19</v>
      </c>
      <c r="F644" s="22">
        <v>66.180000000000007</v>
      </c>
      <c r="G644" s="23">
        <f>ROUND(E644*F644,2)</f>
        <v>1257.42</v>
      </c>
    </row>
    <row r="645" spans="1:7" ht="78.75" x14ac:dyDescent="0.25">
      <c r="A645" s="7"/>
      <c r="B645" s="7"/>
      <c r="C645" s="7"/>
      <c r="D645" s="10" t="s">
        <v>933</v>
      </c>
      <c r="E645" s="22"/>
      <c r="F645" s="22"/>
      <c r="G645" s="22"/>
    </row>
    <row r="646" spans="1:7" x14ac:dyDescent="0.25">
      <c r="A646" s="9" t="s">
        <v>934</v>
      </c>
      <c r="B646" s="9" t="s">
        <v>16</v>
      </c>
      <c r="C646" s="9" t="s">
        <v>936</v>
      </c>
      <c r="D646" s="15" t="s">
        <v>935</v>
      </c>
      <c r="E646" s="22">
        <v>850</v>
      </c>
      <c r="F646" s="22">
        <v>40.119999999999997</v>
      </c>
      <c r="G646" s="23">
        <f>ROUND(E646*F646,2)</f>
        <v>34102</v>
      </c>
    </row>
    <row r="647" spans="1:7" ht="135" x14ac:dyDescent="0.25">
      <c r="A647" s="7"/>
      <c r="B647" s="7"/>
      <c r="C647" s="7"/>
      <c r="D647" s="10" t="s">
        <v>937</v>
      </c>
      <c r="E647" s="22"/>
      <c r="F647" s="22"/>
      <c r="G647" s="22"/>
    </row>
    <row r="648" spans="1:7" x14ac:dyDescent="0.25">
      <c r="A648" s="9" t="s">
        <v>938</v>
      </c>
      <c r="B648" s="9" t="s">
        <v>16</v>
      </c>
      <c r="C648" s="9" t="s">
        <v>936</v>
      </c>
      <c r="D648" s="15" t="s">
        <v>939</v>
      </c>
      <c r="E648" s="22">
        <v>210.25</v>
      </c>
      <c r="F648" s="22">
        <v>58.67</v>
      </c>
      <c r="G648" s="23">
        <f>ROUND(E648*F648,2)</f>
        <v>12335.37</v>
      </c>
    </row>
    <row r="649" spans="1:7" ht="135" x14ac:dyDescent="0.25">
      <c r="A649" s="7"/>
      <c r="B649" s="7"/>
      <c r="C649" s="7"/>
      <c r="D649" s="10" t="s">
        <v>940</v>
      </c>
      <c r="E649" s="22"/>
      <c r="F649" s="22"/>
      <c r="G649" s="22"/>
    </row>
    <row r="650" spans="1:7" x14ac:dyDescent="0.25">
      <c r="A650" s="9" t="s">
        <v>941</v>
      </c>
      <c r="B650" s="9" t="s">
        <v>16</v>
      </c>
      <c r="C650" s="9" t="s">
        <v>936</v>
      </c>
      <c r="D650" s="15" t="s">
        <v>942</v>
      </c>
      <c r="E650" s="22">
        <v>19.66</v>
      </c>
      <c r="F650" s="22">
        <v>200.11</v>
      </c>
      <c r="G650" s="23">
        <f>ROUND(E650*F650,2)</f>
        <v>3934.16</v>
      </c>
    </row>
    <row r="651" spans="1:7" ht="78.75" x14ac:dyDescent="0.25">
      <c r="A651" s="7"/>
      <c r="B651" s="7"/>
      <c r="C651" s="7"/>
      <c r="D651" s="10" t="s">
        <v>943</v>
      </c>
      <c r="E651" s="22"/>
      <c r="F651" s="22"/>
      <c r="G651" s="22"/>
    </row>
    <row r="652" spans="1:7" ht="22.5" x14ac:dyDescent="0.25">
      <c r="A652" s="9" t="s">
        <v>944</v>
      </c>
      <c r="B652" s="9" t="s">
        <v>16</v>
      </c>
      <c r="C652" s="9" t="s">
        <v>42</v>
      </c>
      <c r="D652" s="15" t="s">
        <v>945</v>
      </c>
      <c r="E652" s="22">
        <v>2</v>
      </c>
      <c r="F652" s="22">
        <v>431.38</v>
      </c>
      <c r="G652" s="23">
        <f>ROUND(E652*F652,2)</f>
        <v>862.76</v>
      </c>
    </row>
    <row r="653" spans="1:7" ht="123.75" x14ac:dyDescent="0.25">
      <c r="A653" s="7"/>
      <c r="B653" s="7"/>
      <c r="C653" s="7"/>
      <c r="D653" s="10" t="s">
        <v>946</v>
      </c>
      <c r="E653" s="22"/>
      <c r="F653" s="22"/>
      <c r="G653" s="22"/>
    </row>
    <row r="654" spans="1:7" x14ac:dyDescent="0.25">
      <c r="A654" s="7"/>
      <c r="B654" s="7"/>
      <c r="C654" s="7"/>
      <c r="D654" s="16" t="s">
        <v>947</v>
      </c>
      <c r="E654" s="22">
        <v>1</v>
      </c>
      <c r="F654" s="21">
        <f>G628+G630+G632+G634+G636+G638+G640+G642+G644+G646+G648+G650+G652</f>
        <v>56271.590000000004</v>
      </c>
      <c r="G654" s="21">
        <f>ROUND(F654*E654,2)</f>
        <v>56271.59</v>
      </c>
    </row>
    <row r="655" spans="1:7" ht="0.95" customHeight="1" x14ac:dyDescent="0.25">
      <c r="A655" s="11"/>
      <c r="B655" s="11"/>
      <c r="C655" s="11"/>
      <c r="D655" s="17"/>
      <c r="E655" s="24"/>
      <c r="F655" s="24"/>
      <c r="G655" s="24"/>
    </row>
    <row r="656" spans="1:7" x14ac:dyDescent="0.25">
      <c r="A656" s="7"/>
      <c r="B656" s="7"/>
      <c r="C656" s="7"/>
      <c r="D656" s="16" t="s">
        <v>948</v>
      </c>
      <c r="E656" s="22">
        <v>1</v>
      </c>
      <c r="F656" s="21">
        <f>G614+G625+G654</f>
        <v>173039.89</v>
      </c>
      <c r="G656" s="21">
        <f>ROUND(F656*E656,2)</f>
        <v>173039.89</v>
      </c>
    </row>
    <row r="657" spans="1:7" ht="0.95" customHeight="1" x14ac:dyDescent="0.25">
      <c r="A657" s="11"/>
      <c r="B657" s="11"/>
      <c r="C657" s="11"/>
      <c r="D657" s="17"/>
      <c r="E657" s="24"/>
      <c r="F657" s="24"/>
      <c r="G657" s="24"/>
    </row>
    <row r="658" spans="1:7" x14ac:dyDescent="0.25">
      <c r="A658" s="6" t="s">
        <v>949</v>
      </c>
      <c r="B658" s="6" t="s">
        <v>11</v>
      </c>
      <c r="C658" s="6" t="s">
        <v>0</v>
      </c>
      <c r="D658" s="13" t="s">
        <v>950</v>
      </c>
      <c r="E658" s="21">
        <f>E699</f>
        <v>1</v>
      </c>
      <c r="F658" s="21">
        <f>F699</f>
        <v>41884</v>
      </c>
      <c r="G658" s="21">
        <f>G699</f>
        <v>41884</v>
      </c>
    </row>
    <row r="659" spans="1:7" x14ac:dyDescent="0.25">
      <c r="A659" s="9" t="s">
        <v>951</v>
      </c>
      <c r="B659" s="9" t="s">
        <v>16</v>
      </c>
      <c r="C659" s="9" t="s">
        <v>42</v>
      </c>
      <c r="D659" s="15" t="s">
        <v>952</v>
      </c>
      <c r="E659" s="22">
        <v>1</v>
      </c>
      <c r="F659" s="22">
        <v>771.58</v>
      </c>
      <c r="G659" s="23">
        <f>ROUND(E659*F659,2)</f>
        <v>771.58</v>
      </c>
    </row>
    <row r="660" spans="1:7" ht="90" x14ac:dyDescent="0.25">
      <c r="A660" s="7"/>
      <c r="B660" s="7"/>
      <c r="C660" s="7"/>
      <c r="D660" s="10" t="s">
        <v>953</v>
      </c>
      <c r="E660" s="22"/>
      <c r="F660" s="22"/>
      <c r="G660" s="22"/>
    </row>
    <row r="661" spans="1:7" ht="22.5" x14ac:dyDescent="0.25">
      <c r="A661" s="9" t="s">
        <v>954</v>
      </c>
      <c r="B661" s="9" t="s">
        <v>16</v>
      </c>
      <c r="C661" s="9" t="s">
        <v>52</v>
      </c>
      <c r="D661" s="15" t="s">
        <v>955</v>
      </c>
      <c r="E661" s="22">
        <v>1</v>
      </c>
      <c r="F661" s="22">
        <v>3770</v>
      </c>
      <c r="G661" s="23">
        <f>ROUND(E661*F661,2)</f>
        <v>3770</v>
      </c>
    </row>
    <row r="662" spans="1:7" ht="146.25" x14ac:dyDescent="0.25">
      <c r="A662" s="7"/>
      <c r="B662" s="7"/>
      <c r="C662" s="7"/>
      <c r="D662" s="10" t="s">
        <v>956</v>
      </c>
      <c r="E662" s="22"/>
      <c r="F662" s="22"/>
      <c r="G662" s="22"/>
    </row>
    <row r="663" spans="1:7" ht="22.5" x14ac:dyDescent="0.25">
      <c r="A663" s="9" t="s">
        <v>957</v>
      </c>
      <c r="B663" s="9" t="s">
        <v>16</v>
      </c>
      <c r="C663" s="9" t="s">
        <v>34</v>
      </c>
      <c r="D663" s="15" t="s">
        <v>958</v>
      </c>
      <c r="E663" s="22">
        <v>1</v>
      </c>
      <c r="F663" s="22">
        <v>609.08000000000004</v>
      </c>
      <c r="G663" s="23">
        <f>ROUND(E663*F663,2)</f>
        <v>609.08000000000004</v>
      </c>
    </row>
    <row r="664" spans="1:7" ht="135" x14ac:dyDescent="0.25">
      <c r="A664" s="7"/>
      <c r="B664" s="7"/>
      <c r="C664" s="7"/>
      <c r="D664" s="10" t="s">
        <v>959</v>
      </c>
      <c r="E664" s="22"/>
      <c r="F664" s="22"/>
      <c r="G664" s="22"/>
    </row>
    <row r="665" spans="1:7" ht="22.5" x14ac:dyDescent="0.25">
      <c r="A665" s="9" t="s">
        <v>960</v>
      </c>
      <c r="B665" s="9" t="s">
        <v>16</v>
      </c>
      <c r="C665" s="9" t="s">
        <v>42</v>
      </c>
      <c r="D665" s="15" t="s">
        <v>961</v>
      </c>
      <c r="E665" s="22">
        <v>1</v>
      </c>
      <c r="F665" s="22">
        <v>286.95999999999998</v>
      </c>
      <c r="G665" s="23">
        <f>ROUND(E665*F665,2)</f>
        <v>286.95999999999998</v>
      </c>
    </row>
    <row r="666" spans="1:7" ht="45" x14ac:dyDescent="0.25">
      <c r="A666" s="7"/>
      <c r="B666" s="7"/>
      <c r="C666" s="7"/>
      <c r="D666" s="10" t="s">
        <v>962</v>
      </c>
      <c r="E666" s="22"/>
      <c r="F666" s="22"/>
      <c r="G666" s="22"/>
    </row>
    <row r="667" spans="1:7" x14ac:dyDescent="0.25">
      <c r="A667" s="9" t="s">
        <v>963</v>
      </c>
      <c r="B667" s="9" t="s">
        <v>16</v>
      </c>
      <c r="C667" s="9" t="s">
        <v>42</v>
      </c>
      <c r="D667" s="15" t="s">
        <v>964</v>
      </c>
      <c r="E667" s="22">
        <v>35</v>
      </c>
      <c r="F667" s="22">
        <v>94.5</v>
      </c>
      <c r="G667" s="23">
        <f>ROUND(E667*F667,2)</f>
        <v>3307.5</v>
      </c>
    </row>
    <row r="668" spans="1:7" ht="258.75" x14ac:dyDescent="0.25">
      <c r="A668" s="7"/>
      <c r="B668" s="7"/>
      <c r="C668" s="7"/>
      <c r="D668" s="10" t="s">
        <v>965</v>
      </c>
      <c r="E668" s="22"/>
      <c r="F668" s="22"/>
      <c r="G668" s="22"/>
    </row>
    <row r="669" spans="1:7" x14ac:dyDescent="0.25">
      <c r="A669" s="9" t="s">
        <v>966</v>
      </c>
      <c r="B669" s="9" t="s">
        <v>16</v>
      </c>
      <c r="C669" s="9" t="s">
        <v>0</v>
      </c>
      <c r="D669" s="15" t="s">
        <v>967</v>
      </c>
      <c r="E669" s="22">
        <v>4</v>
      </c>
      <c r="F669" s="22">
        <v>92.7</v>
      </c>
      <c r="G669" s="23">
        <f>ROUND(E669*F669,2)</f>
        <v>370.8</v>
      </c>
    </row>
    <row r="670" spans="1:7" ht="213.75" x14ac:dyDescent="0.25">
      <c r="A670" s="7"/>
      <c r="B670" s="7"/>
      <c r="C670" s="7"/>
      <c r="D670" s="10" t="s">
        <v>968</v>
      </c>
      <c r="E670" s="22"/>
      <c r="F670" s="22"/>
      <c r="G670" s="22"/>
    </row>
    <row r="671" spans="1:7" x14ac:dyDescent="0.25">
      <c r="A671" s="9" t="s">
        <v>969</v>
      </c>
      <c r="B671" s="9" t="s">
        <v>16</v>
      </c>
      <c r="C671" s="9" t="s">
        <v>0</v>
      </c>
      <c r="D671" s="15" t="s">
        <v>970</v>
      </c>
      <c r="E671" s="22">
        <v>1</v>
      </c>
      <c r="F671" s="22">
        <v>142.96</v>
      </c>
      <c r="G671" s="23">
        <f>ROUND(E671*F671,2)</f>
        <v>142.96</v>
      </c>
    </row>
    <row r="672" spans="1:7" ht="236.25" x14ac:dyDescent="0.25">
      <c r="A672" s="7"/>
      <c r="B672" s="7"/>
      <c r="C672" s="7"/>
      <c r="D672" s="10" t="s">
        <v>971</v>
      </c>
      <c r="E672" s="22"/>
      <c r="F672" s="22"/>
      <c r="G672" s="22"/>
    </row>
    <row r="673" spans="1:7" x14ac:dyDescent="0.25">
      <c r="A673" s="9" t="s">
        <v>972</v>
      </c>
      <c r="B673" s="9" t="s">
        <v>16</v>
      </c>
      <c r="C673" s="9" t="s">
        <v>42</v>
      </c>
      <c r="D673" s="15" t="s">
        <v>973</v>
      </c>
      <c r="E673" s="22">
        <v>4</v>
      </c>
      <c r="F673" s="22">
        <v>404.04</v>
      </c>
      <c r="G673" s="23">
        <f>ROUND(E673*F673,2)</f>
        <v>1616.16</v>
      </c>
    </row>
    <row r="674" spans="1:7" ht="236.25" x14ac:dyDescent="0.25">
      <c r="A674" s="7"/>
      <c r="B674" s="7"/>
      <c r="C674" s="7"/>
      <c r="D674" s="10" t="s">
        <v>974</v>
      </c>
      <c r="E674" s="22"/>
      <c r="F674" s="22"/>
      <c r="G674" s="22"/>
    </row>
    <row r="675" spans="1:7" x14ac:dyDescent="0.25">
      <c r="A675" s="9" t="s">
        <v>975</v>
      </c>
      <c r="B675" s="9" t="s">
        <v>16</v>
      </c>
      <c r="C675" s="9" t="s">
        <v>42</v>
      </c>
      <c r="D675" s="15" t="s">
        <v>976</v>
      </c>
      <c r="E675" s="22">
        <v>1</v>
      </c>
      <c r="F675" s="22">
        <v>6651.52</v>
      </c>
      <c r="G675" s="23">
        <f>ROUND(E675*F675,2)</f>
        <v>6651.52</v>
      </c>
    </row>
    <row r="676" spans="1:7" ht="202.5" x14ac:dyDescent="0.25">
      <c r="A676" s="7"/>
      <c r="B676" s="7"/>
      <c r="C676" s="7"/>
      <c r="D676" s="10" t="s">
        <v>977</v>
      </c>
      <c r="E676" s="22"/>
      <c r="F676" s="22"/>
      <c r="G676" s="22"/>
    </row>
    <row r="677" spans="1:7" ht="22.5" x14ac:dyDescent="0.25">
      <c r="A677" s="9" t="s">
        <v>978</v>
      </c>
      <c r="B677" s="9" t="s">
        <v>16</v>
      </c>
      <c r="C677" s="9" t="s">
        <v>42</v>
      </c>
      <c r="D677" s="15" t="s">
        <v>979</v>
      </c>
      <c r="E677" s="22">
        <v>1</v>
      </c>
      <c r="F677" s="22">
        <v>8272.65</v>
      </c>
      <c r="G677" s="23">
        <f>ROUND(E677*F677,2)</f>
        <v>8272.65</v>
      </c>
    </row>
    <row r="678" spans="1:7" ht="326.25" x14ac:dyDescent="0.25">
      <c r="A678" s="7"/>
      <c r="B678" s="7"/>
      <c r="C678" s="7"/>
      <c r="D678" s="10" t="s">
        <v>980</v>
      </c>
      <c r="E678" s="22"/>
      <c r="F678" s="22"/>
      <c r="G678" s="22"/>
    </row>
    <row r="679" spans="1:7" x14ac:dyDescent="0.25">
      <c r="A679" s="9" t="s">
        <v>981</v>
      </c>
      <c r="B679" s="9" t="s">
        <v>16</v>
      </c>
      <c r="C679" s="9" t="s">
        <v>42</v>
      </c>
      <c r="D679" s="15" t="s">
        <v>982</v>
      </c>
      <c r="E679" s="22">
        <v>9</v>
      </c>
      <c r="F679" s="22">
        <v>55.97</v>
      </c>
      <c r="G679" s="23">
        <f>ROUND(E679*F679,2)</f>
        <v>503.73</v>
      </c>
    </row>
    <row r="680" spans="1:7" ht="90" x14ac:dyDescent="0.25">
      <c r="A680" s="7"/>
      <c r="B680" s="7"/>
      <c r="C680" s="7"/>
      <c r="D680" s="10" t="s">
        <v>983</v>
      </c>
      <c r="E680" s="22"/>
      <c r="F680" s="22"/>
      <c r="G680" s="22"/>
    </row>
    <row r="681" spans="1:7" x14ac:dyDescent="0.25">
      <c r="A681" s="9" t="s">
        <v>984</v>
      </c>
      <c r="B681" s="9" t="s">
        <v>16</v>
      </c>
      <c r="C681" s="9" t="s">
        <v>42</v>
      </c>
      <c r="D681" s="15" t="s">
        <v>985</v>
      </c>
      <c r="E681" s="22">
        <v>1</v>
      </c>
      <c r="F681" s="22">
        <v>97.37</v>
      </c>
      <c r="G681" s="23">
        <f>ROUND(E681*F681,2)</f>
        <v>97.37</v>
      </c>
    </row>
    <row r="682" spans="1:7" ht="67.5" x14ac:dyDescent="0.25">
      <c r="A682" s="7"/>
      <c r="B682" s="7"/>
      <c r="C682" s="7"/>
      <c r="D682" s="10" t="s">
        <v>986</v>
      </c>
      <c r="E682" s="22"/>
      <c r="F682" s="22"/>
      <c r="G682" s="22"/>
    </row>
    <row r="683" spans="1:7" ht="22.5" x14ac:dyDescent="0.25">
      <c r="A683" s="9" t="s">
        <v>987</v>
      </c>
      <c r="B683" s="9" t="s">
        <v>16</v>
      </c>
      <c r="C683" s="9" t="s">
        <v>42</v>
      </c>
      <c r="D683" s="15" t="s">
        <v>988</v>
      </c>
      <c r="E683" s="22">
        <v>19</v>
      </c>
      <c r="F683" s="22">
        <v>16.22</v>
      </c>
      <c r="G683" s="23">
        <f>ROUND(E683*F683,2)</f>
        <v>308.18</v>
      </c>
    </row>
    <row r="684" spans="1:7" ht="78.75" x14ac:dyDescent="0.25">
      <c r="A684" s="7"/>
      <c r="B684" s="7"/>
      <c r="C684" s="7"/>
      <c r="D684" s="10" t="s">
        <v>989</v>
      </c>
      <c r="E684" s="22"/>
      <c r="F684" s="22"/>
      <c r="G684" s="22"/>
    </row>
    <row r="685" spans="1:7" ht="22.5" x14ac:dyDescent="0.25">
      <c r="A685" s="9" t="s">
        <v>990</v>
      </c>
      <c r="B685" s="9" t="s">
        <v>16</v>
      </c>
      <c r="C685" s="9" t="s">
        <v>42</v>
      </c>
      <c r="D685" s="15" t="s">
        <v>991</v>
      </c>
      <c r="E685" s="22">
        <v>38</v>
      </c>
      <c r="F685" s="22">
        <v>16.22</v>
      </c>
      <c r="G685" s="23">
        <f>ROUND(E685*F685,2)</f>
        <v>616.36</v>
      </c>
    </row>
    <row r="686" spans="1:7" ht="90" x14ac:dyDescent="0.25">
      <c r="A686" s="7"/>
      <c r="B686" s="7"/>
      <c r="C686" s="7"/>
      <c r="D686" s="10" t="s">
        <v>992</v>
      </c>
      <c r="E686" s="22"/>
      <c r="F686" s="22"/>
      <c r="G686" s="22"/>
    </row>
    <row r="687" spans="1:7" ht="22.5" x14ac:dyDescent="0.25">
      <c r="A687" s="9" t="s">
        <v>993</v>
      </c>
      <c r="B687" s="9" t="s">
        <v>16</v>
      </c>
      <c r="C687" s="9" t="s">
        <v>42</v>
      </c>
      <c r="D687" s="15" t="s">
        <v>994</v>
      </c>
      <c r="E687" s="22">
        <v>1</v>
      </c>
      <c r="F687" s="22">
        <v>91.12</v>
      </c>
      <c r="G687" s="23">
        <f>ROUND(E687*F687,2)</f>
        <v>91.12</v>
      </c>
    </row>
    <row r="688" spans="1:7" ht="56.25" x14ac:dyDescent="0.25">
      <c r="A688" s="7"/>
      <c r="B688" s="7"/>
      <c r="C688" s="7"/>
      <c r="D688" s="10" t="s">
        <v>995</v>
      </c>
      <c r="E688" s="22"/>
      <c r="F688" s="22"/>
      <c r="G688" s="22"/>
    </row>
    <row r="689" spans="1:7" x14ac:dyDescent="0.25">
      <c r="A689" s="9" t="s">
        <v>40</v>
      </c>
      <c r="B689" s="9" t="s">
        <v>16</v>
      </c>
      <c r="C689" s="9" t="s">
        <v>42</v>
      </c>
      <c r="D689" s="15" t="s">
        <v>41</v>
      </c>
      <c r="E689" s="22">
        <v>10</v>
      </c>
      <c r="F689" s="22">
        <v>163.28</v>
      </c>
      <c r="G689" s="23">
        <f>ROUND(E689*F689,2)</f>
        <v>1632.8</v>
      </c>
    </row>
    <row r="690" spans="1:7" ht="101.25" x14ac:dyDescent="0.25">
      <c r="A690" s="7"/>
      <c r="B690" s="7"/>
      <c r="C690" s="7"/>
      <c r="D690" s="10" t="s">
        <v>43</v>
      </c>
      <c r="E690" s="22"/>
      <c r="F690" s="22"/>
      <c r="G690" s="22"/>
    </row>
    <row r="691" spans="1:7" ht="22.5" x14ac:dyDescent="0.25">
      <c r="A691" s="9" t="s">
        <v>996</v>
      </c>
      <c r="B691" s="9" t="s">
        <v>16</v>
      </c>
      <c r="C691" s="9" t="s">
        <v>42</v>
      </c>
      <c r="D691" s="15" t="s">
        <v>997</v>
      </c>
      <c r="E691" s="22">
        <v>10</v>
      </c>
      <c r="F691" s="22">
        <v>137.66999999999999</v>
      </c>
      <c r="G691" s="23">
        <f>ROUND(E691*F691,2)</f>
        <v>1376.7</v>
      </c>
    </row>
    <row r="692" spans="1:7" ht="135" x14ac:dyDescent="0.25">
      <c r="A692" s="7"/>
      <c r="B692" s="7"/>
      <c r="C692" s="7"/>
      <c r="D692" s="10" t="s">
        <v>998</v>
      </c>
      <c r="E692" s="22"/>
      <c r="F692" s="22"/>
      <c r="G692" s="22"/>
    </row>
    <row r="693" spans="1:7" x14ac:dyDescent="0.25">
      <c r="A693" s="9" t="s">
        <v>999</v>
      </c>
      <c r="B693" s="9" t="s">
        <v>16</v>
      </c>
      <c r="C693" s="9" t="s">
        <v>38</v>
      </c>
      <c r="D693" s="15" t="s">
        <v>1000</v>
      </c>
      <c r="E693" s="22">
        <v>34.9</v>
      </c>
      <c r="F693" s="22">
        <v>62.26</v>
      </c>
      <c r="G693" s="23">
        <f>ROUND(E693*F693,2)</f>
        <v>2172.87</v>
      </c>
    </row>
    <row r="694" spans="1:7" ht="146.25" x14ac:dyDescent="0.25">
      <c r="A694" s="7"/>
      <c r="B694" s="7"/>
      <c r="C694" s="7"/>
      <c r="D694" s="10" t="s">
        <v>1001</v>
      </c>
      <c r="E694" s="22"/>
      <c r="F694" s="22"/>
      <c r="G694" s="22"/>
    </row>
    <row r="695" spans="1:7" x14ac:dyDescent="0.25">
      <c r="A695" s="9" t="s">
        <v>1002</v>
      </c>
      <c r="B695" s="9" t="s">
        <v>16</v>
      </c>
      <c r="C695" s="9" t="s">
        <v>38</v>
      </c>
      <c r="D695" s="15" t="s">
        <v>1003</v>
      </c>
      <c r="E695" s="22">
        <v>37.1</v>
      </c>
      <c r="F695" s="22">
        <v>54.6</v>
      </c>
      <c r="G695" s="23">
        <f>ROUND(E695*F695,2)</f>
        <v>2025.66</v>
      </c>
    </row>
    <row r="696" spans="1:7" ht="191.25" x14ac:dyDescent="0.25">
      <c r="A696" s="7"/>
      <c r="B696" s="7"/>
      <c r="C696" s="7"/>
      <c r="D696" s="10" t="s">
        <v>1004</v>
      </c>
      <c r="E696" s="22"/>
      <c r="F696" s="22"/>
      <c r="G696" s="22"/>
    </row>
    <row r="697" spans="1:7" x14ac:dyDescent="0.25">
      <c r="A697" s="9" t="s">
        <v>1005</v>
      </c>
      <c r="B697" s="9" t="s">
        <v>16</v>
      </c>
      <c r="C697" s="9" t="s">
        <v>38</v>
      </c>
      <c r="D697" s="15" t="s">
        <v>1006</v>
      </c>
      <c r="E697" s="22">
        <v>1200</v>
      </c>
      <c r="F697" s="22">
        <v>6.05</v>
      </c>
      <c r="G697" s="23">
        <f>ROUND(E697*F697,2)</f>
        <v>7260</v>
      </c>
    </row>
    <row r="698" spans="1:7" ht="146.25" x14ac:dyDescent="0.25">
      <c r="A698" s="7"/>
      <c r="B698" s="7"/>
      <c r="C698" s="7"/>
      <c r="D698" s="10" t="s">
        <v>1007</v>
      </c>
      <c r="E698" s="22"/>
      <c r="F698" s="22"/>
      <c r="G698" s="22"/>
    </row>
    <row r="699" spans="1:7" x14ac:dyDescent="0.25">
      <c r="A699" s="7"/>
      <c r="B699" s="7"/>
      <c r="C699" s="7"/>
      <c r="D699" s="16" t="s">
        <v>1008</v>
      </c>
      <c r="E699" s="22">
        <v>1</v>
      </c>
      <c r="F699" s="21">
        <f>G659+G661+G663+G665+G667+G669+G671+G673+G675+G677+G679+G681+G683+G685+G687+G689+G691+G693+G695+G697</f>
        <v>41884</v>
      </c>
      <c r="G699" s="21">
        <f>ROUND(F699*E699,2)</f>
        <v>41884</v>
      </c>
    </row>
    <row r="700" spans="1:7" ht="0.95" customHeight="1" x14ac:dyDescent="0.25">
      <c r="A700" s="11"/>
      <c r="B700" s="11"/>
      <c r="C700" s="11"/>
      <c r="D700" s="17"/>
      <c r="E700" s="24"/>
      <c r="F700" s="24"/>
      <c r="G700" s="24"/>
    </row>
    <row r="701" spans="1:7" x14ac:dyDescent="0.25">
      <c r="A701" s="6" t="s">
        <v>1009</v>
      </c>
      <c r="B701" s="6" t="s">
        <v>11</v>
      </c>
      <c r="C701" s="6" t="s">
        <v>0</v>
      </c>
      <c r="D701" s="13" t="s">
        <v>1010</v>
      </c>
      <c r="E701" s="21">
        <f>E704</f>
        <v>1</v>
      </c>
      <c r="F701" s="21">
        <f>F704</f>
        <v>8256.85</v>
      </c>
      <c r="G701" s="21">
        <f>G704</f>
        <v>8256.85</v>
      </c>
    </row>
    <row r="702" spans="1:7" ht="22.5" x14ac:dyDescent="0.25">
      <c r="A702" s="9" t="s">
        <v>1011</v>
      </c>
      <c r="B702" s="9" t="s">
        <v>16</v>
      </c>
      <c r="C702" s="9" t="s">
        <v>42</v>
      </c>
      <c r="D702" s="15" t="s">
        <v>1012</v>
      </c>
      <c r="E702" s="22">
        <v>35</v>
      </c>
      <c r="F702" s="22">
        <v>235.91</v>
      </c>
      <c r="G702" s="23">
        <f>ROUND(E702*F702,2)</f>
        <v>8256.85</v>
      </c>
    </row>
    <row r="703" spans="1:7" ht="123.75" x14ac:dyDescent="0.25">
      <c r="A703" s="7"/>
      <c r="B703" s="7"/>
      <c r="C703" s="7"/>
      <c r="D703" s="10" t="s">
        <v>1013</v>
      </c>
      <c r="E703" s="22"/>
      <c r="F703" s="22"/>
      <c r="G703" s="22"/>
    </row>
    <row r="704" spans="1:7" x14ac:dyDescent="0.25">
      <c r="A704" s="7"/>
      <c r="B704" s="7"/>
      <c r="C704" s="7"/>
      <c r="D704" s="16" t="s">
        <v>1014</v>
      </c>
      <c r="E704" s="22">
        <v>1</v>
      </c>
      <c r="F704" s="21">
        <f>G702</f>
        <v>8256.85</v>
      </c>
      <c r="G704" s="21">
        <f>ROUND(F704*E704,2)</f>
        <v>8256.85</v>
      </c>
    </row>
    <row r="705" spans="1:7" ht="0.95" customHeight="1" x14ac:dyDescent="0.25">
      <c r="A705" s="11"/>
      <c r="B705" s="11"/>
      <c r="C705" s="11"/>
      <c r="D705" s="17"/>
      <c r="E705" s="24"/>
      <c r="F705" s="24"/>
      <c r="G705" s="24"/>
    </row>
    <row r="706" spans="1:7" x14ac:dyDescent="0.25">
      <c r="A706" s="6" t="s">
        <v>1015</v>
      </c>
      <c r="B706" s="6" t="s">
        <v>11</v>
      </c>
      <c r="C706" s="6" t="s">
        <v>0</v>
      </c>
      <c r="D706" s="13" t="s">
        <v>1016</v>
      </c>
      <c r="E706" s="21">
        <f>E709</f>
        <v>1</v>
      </c>
      <c r="F706" s="21">
        <f>F709</f>
        <v>2250</v>
      </c>
      <c r="G706" s="21">
        <f>G709</f>
        <v>2250</v>
      </c>
    </row>
    <row r="707" spans="1:7" x14ac:dyDescent="0.25">
      <c r="A707" s="9" t="s">
        <v>1017</v>
      </c>
      <c r="B707" s="9" t="s">
        <v>16</v>
      </c>
      <c r="C707" s="9" t="s">
        <v>34</v>
      </c>
      <c r="D707" s="15" t="s">
        <v>1018</v>
      </c>
      <c r="E707" s="22">
        <v>1</v>
      </c>
      <c r="F707" s="22">
        <v>2250</v>
      </c>
      <c r="G707" s="23">
        <f>ROUND(E707*F707,2)</f>
        <v>2250</v>
      </c>
    </row>
    <row r="708" spans="1:7" ht="112.5" x14ac:dyDescent="0.25">
      <c r="A708" s="7"/>
      <c r="B708" s="7"/>
      <c r="C708" s="7"/>
      <c r="D708" s="10" t="s">
        <v>1019</v>
      </c>
      <c r="E708" s="22"/>
      <c r="F708" s="22"/>
      <c r="G708" s="22"/>
    </row>
    <row r="709" spans="1:7" x14ac:dyDescent="0.25">
      <c r="A709" s="7"/>
      <c r="B709" s="7"/>
      <c r="C709" s="7"/>
      <c r="D709" s="16" t="s">
        <v>1020</v>
      </c>
      <c r="E709" s="22">
        <v>1</v>
      </c>
      <c r="F709" s="21">
        <f>G707</f>
        <v>2250</v>
      </c>
      <c r="G709" s="21">
        <f>ROUND(F709*E709,2)</f>
        <v>2250</v>
      </c>
    </row>
    <row r="710" spans="1:7" ht="0.95" customHeight="1" x14ac:dyDescent="0.25">
      <c r="A710" s="11"/>
      <c r="B710" s="11"/>
      <c r="C710" s="11"/>
      <c r="D710" s="17"/>
      <c r="E710" s="24"/>
      <c r="F710" s="24"/>
      <c r="G710" s="24"/>
    </row>
    <row r="711" spans="1:7" x14ac:dyDescent="0.25">
      <c r="A711" s="7"/>
      <c r="B711" s="7"/>
      <c r="C711" s="7"/>
      <c r="D711" s="16" t="s">
        <v>1021</v>
      </c>
      <c r="E711" s="22">
        <v>1</v>
      </c>
      <c r="F711" s="21">
        <f>G34+G50+G138+G167+G200+G229+G266+G309+G458+G576+G656+G699+G704+G709</f>
        <v>823010.42999999993</v>
      </c>
      <c r="G711" s="21">
        <f>ROUND(F711*E711,2)</f>
        <v>823010.43</v>
      </c>
    </row>
    <row r="712" spans="1:7" x14ac:dyDescent="0.25">
      <c r="A712" s="7"/>
      <c r="B712" s="7"/>
      <c r="C712" s="7"/>
      <c r="D712" s="10"/>
      <c r="E712" s="22"/>
      <c r="F712" s="22"/>
      <c r="G712" s="22"/>
    </row>
  </sheetData>
  <dataValidations count="1">
    <dataValidation type="list" allowBlank="1" showInputMessage="1" showErrorMessage="1" sqref="B4:B712" xr:uid="{EC859EBA-1825-4D72-B77C-A44DFE3146F5}">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Tecnico</cp:lastModifiedBy>
  <dcterms:created xsi:type="dcterms:W3CDTF">2025-09-09T09:28:42Z</dcterms:created>
  <dcterms:modified xsi:type="dcterms:W3CDTF">2025-09-24T12:15:44Z</dcterms:modified>
</cp:coreProperties>
</file>