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obrasyugo.sharepoint.com/sites/Presupuestos/Documentos compartidos/0000 - PTOS/2026/EROSKI/Gipuzkoa - Irura - Mikel Goi-Aingeru Plaza/PTO 193-26 V1/"/>
    </mc:Choice>
  </mc:AlternateContent>
  <xr:revisionPtr revIDLastSave="70" documentId="11_9BE1E87A0110DA669EAAC2A1F2F1DEA00AFD1BED" xr6:coauthVersionLast="47" xr6:coauthVersionMax="47" xr10:uidLastSave="{535D02F0-628E-48B3-9C82-218C64CBC170}"/>
  <bookViews>
    <workbookView xWindow="-108" yWindow="-108" windowWidth="23256" windowHeight="12576" xr2:uid="{00000000-000D-0000-FFFF-FFFF00000000}"/>
  </bookViews>
  <sheets>
    <sheet name="Hoja1" sheetId="1" r:id="rId1"/>
    <sheet name="Hoja2" sheetId="2" r:id="rId2"/>
    <sheet name="Hoja3" sheetId="3" r:id="rId3"/>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3" i="1" l="1"/>
  <c r="G514" i="1"/>
  <c r="F516" i="1" s="1"/>
  <c r="E508" i="1"/>
  <c r="G509" i="1"/>
  <c r="F511" i="1" s="1"/>
  <c r="E469" i="1"/>
  <c r="E485" i="1"/>
  <c r="G502" i="1"/>
  <c r="G500" i="1"/>
  <c r="G498" i="1"/>
  <c r="G496" i="1"/>
  <c r="G494" i="1"/>
  <c r="G492" i="1"/>
  <c r="G490" i="1"/>
  <c r="G488" i="1"/>
  <c r="G486" i="1"/>
  <c r="E470" i="1"/>
  <c r="G481" i="1"/>
  <c r="G479" i="1"/>
  <c r="G477" i="1"/>
  <c r="G475" i="1"/>
  <c r="G473" i="1"/>
  <c r="G471" i="1"/>
  <c r="F483" i="1" s="1"/>
  <c r="E226" i="1"/>
  <c r="E416" i="1"/>
  <c r="E444" i="1"/>
  <c r="G461" i="1"/>
  <c r="G459" i="1"/>
  <c r="G457" i="1"/>
  <c r="G455" i="1"/>
  <c r="G453" i="1"/>
  <c r="G451" i="1"/>
  <c r="G449" i="1"/>
  <c r="G447" i="1"/>
  <c r="G445" i="1"/>
  <c r="F463" i="1" s="1"/>
  <c r="E417" i="1"/>
  <c r="G440" i="1"/>
  <c r="G438" i="1"/>
  <c r="G436" i="1"/>
  <c r="G434" i="1"/>
  <c r="G432" i="1"/>
  <c r="G430" i="1"/>
  <c r="G428" i="1"/>
  <c r="G426" i="1"/>
  <c r="G424" i="1"/>
  <c r="G422" i="1"/>
  <c r="G420" i="1"/>
  <c r="G418" i="1"/>
  <c r="E305" i="1"/>
  <c r="E403" i="1"/>
  <c r="G410" i="1"/>
  <c r="G408" i="1"/>
  <c r="G406" i="1"/>
  <c r="G404" i="1"/>
  <c r="E398" i="1"/>
  <c r="G399" i="1"/>
  <c r="F401" i="1" s="1"/>
  <c r="F393" i="1"/>
  <c r="E393" i="1"/>
  <c r="F396" i="1"/>
  <c r="G396" i="1" s="1"/>
  <c r="G393" i="1" s="1"/>
  <c r="G394" i="1"/>
  <c r="E380" i="1"/>
  <c r="G389" i="1"/>
  <c r="G387" i="1"/>
  <c r="G385" i="1"/>
  <c r="F391" i="1" s="1"/>
  <c r="F380" i="1" s="1"/>
  <c r="G383" i="1"/>
  <c r="G381" i="1"/>
  <c r="E333" i="1"/>
  <c r="G376" i="1"/>
  <c r="G374" i="1"/>
  <c r="G372" i="1"/>
  <c r="G370" i="1"/>
  <c r="G368" i="1"/>
  <c r="G366" i="1"/>
  <c r="G364" i="1"/>
  <c r="G362" i="1"/>
  <c r="G360" i="1"/>
  <c r="G358" i="1"/>
  <c r="G356" i="1"/>
  <c r="G354" i="1"/>
  <c r="G352" i="1"/>
  <c r="G350" i="1"/>
  <c r="G348" i="1"/>
  <c r="G346" i="1"/>
  <c r="G344" i="1"/>
  <c r="G342" i="1"/>
  <c r="G340" i="1"/>
  <c r="G338" i="1"/>
  <c r="G336" i="1"/>
  <c r="G334" i="1"/>
  <c r="E306" i="1"/>
  <c r="G329" i="1"/>
  <c r="G327" i="1"/>
  <c r="G325" i="1"/>
  <c r="G323" i="1"/>
  <c r="G321" i="1"/>
  <c r="G319" i="1"/>
  <c r="G317" i="1"/>
  <c r="G315" i="1"/>
  <c r="G313" i="1"/>
  <c r="G311" i="1"/>
  <c r="G309" i="1"/>
  <c r="G307" i="1"/>
  <c r="E284" i="1"/>
  <c r="E294" i="1"/>
  <c r="G299" i="1"/>
  <c r="G297" i="1"/>
  <c r="G295" i="1"/>
  <c r="E285" i="1"/>
  <c r="G290" i="1"/>
  <c r="G288" i="1"/>
  <c r="G286" i="1"/>
  <c r="E227" i="1"/>
  <c r="E233" i="1"/>
  <c r="E275" i="1"/>
  <c r="G276" i="1"/>
  <c r="F278" i="1" s="1"/>
  <c r="E258" i="1"/>
  <c r="G271" i="1"/>
  <c r="G269" i="1"/>
  <c r="G267" i="1"/>
  <c r="G265" i="1"/>
  <c r="G263" i="1"/>
  <c r="G261" i="1"/>
  <c r="G259" i="1"/>
  <c r="E243" i="1"/>
  <c r="G254" i="1"/>
  <c r="G252" i="1"/>
  <c r="G250" i="1"/>
  <c r="G248" i="1"/>
  <c r="G246" i="1"/>
  <c r="G244" i="1"/>
  <c r="E234" i="1"/>
  <c r="G239" i="1"/>
  <c r="G237" i="1"/>
  <c r="G235" i="1"/>
  <c r="E228" i="1"/>
  <c r="G229" i="1"/>
  <c r="F231" i="1" s="1"/>
  <c r="E4" i="1"/>
  <c r="E211" i="1"/>
  <c r="G220" i="1"/>
  <c r="G218" i="1"/>
  <c r="G216" i="1"/>
  <c r="G214" i="1"/>
  <c r="G212" i="1"/>
  <c r="E206" i="1"/>
  <c r="G207" i="1"/>
  <c r="F209" i="1" s="1"/>
  <c r="E181" i="1"/>
  <c r="E195" i="1"/>
  <c r="G200" i="1"/>
  <c r="G198" i="1"/>
  <c r="G196" i="1"/>
  <c r="E182" i="1"/>
  <c r="G191" i="1"/>
  <c r="G189" i="1"/>
  <c r="G187" i="1"/>
  <c r="G185" i="1"/>
  <c r="G183" i="1"/>
  <c r="E144" i="1"/>
  <c r="E164" i="1"/>
  <c r="G175" i="1"/>
  <c r="G173" i="1"/>
  <c r="G171" i="1"/>
  <c r="G169" i="1"/>
  <c r="G167" i="1"/>
  <c r="G165" i="1"/>
  <c r="E145" i="1"/>
  <c r="G160" i="1"/>
  <c r="G158" i="1"/>
  <c r="G156" i="1"/>
  <c r="G154" i="1"/>
  <c r="G152" i="1"/>
  <c r="G150" i="1"/>
  <c r="G148" i="1"/>
  <c r="G146" i="1"/>
  <c r="E133" i="1"/>
  <c r="G140" i="1"/>
  <c r="G138" i="1"/>
  <c r="G136" i="1"/>
  <c r="G134" i="1"/>
  <c r="F142" i="1" s="1"/>
  <c r="E48" i="1"/>
  <c r="E124" i="1"/>
  <c r="G127" i="1"/>
  <c r="G125" i="1"/>
  <c r="F129" i="1" s="1"/>
  <c r="E109" i="1"/>
  <c r="G120" i="1"/>
  <c r="G118" i="1"/>
  <c r="G116" i="1"/>
  <c r="G114" i="1"/>
  <c r="G112" i="1"/>
  <c r="G110" i="1"/>
  <c r="E84" i="1"/>
  <c r="G105" i="1"/>
  <c r="G103" i="1"/>
  <c r="G101" i="1"/>
  <c r="G99" i="1"/>
  <c r="G97" i="1"/>
  <c r="G95" i="1"/>
  <c r="G93" i="1"/>
  <c r="G91" i="1"/>
  <c r="G89" i="1"/>
  <c r="G87" i="1"/>
  <c r="G85" i="1"/>
  <c r="E49" i="1"/>
  <c r="E63" i="1"/>
  <c r="G78" i="1"/>
  <c r="G76" i="1"/>
  <c r="G74" i="1"/>
  <c r="G72" i="1"/>
  <c r="G70" i="1"/>
  <c r="G68" i="1"/>
  <c r="G66" i="1"/>
  <c r="G64" i="1"/>
  <c r="E50" i="1"/>
  <c r="G59" i="1"/>
  <c r="G57" i="1"/>
  <c r="G55" i="1"/>
  <c r="G53" i="1"/>
  <c r="G51" i="1"/>
  <c r="E43" i="1"/>
  <c r="G44" i="1"/>
  <c r="F46" i="1" s="1"/>
  <c r="E20" i="1"/>
  <c r="E26" i="1"/>
  <c r="G37" i="1"/>
  <c r="G35" i="1"/>
  <c r="G33" i="1"/>
  <c r="G31" i="1"/>
  <c r="G29" i="1"/>
  <c r="G27" i="1"/>
  <c r="E21" i="1"/>
  <c r="G22" i="1"/>
  <c r="F24" i="1" s="1"/>
  <c r="E5" i="1"/>
  <c r="G16" i="1"/>
  <c r="G14" i="1"/>
  <c r="G12" i="1"/>
  <c r="G10" i="1"/>
  <c r="G8" i="1"/>
  <c r="G6" i="1"/>
  <c r="F241" i="1" l="1"/>
  <c r="F234" i="1" s="1"/>
  <c r="F39" i="1"/>
  <c r="F26" i="1" s="1"/>
  <c r="F18" i="1"/>
  <c r="F5" i="1" s="1"/>
  <c r="G231" i="1"/>
  <c r="G228" i="1" s="1"/>
  <c r="F228" i="1"/>
  <c r="G401" i="1"/>
  <c r="G398" i="1" s="1"/>
  <c r="F398" i="1"/>
  <c r="F133" i="1"/>
  <c r="G142" i="1"/>
  <c r="G133" i="1" s="1"/>
  <c r="F43" i="1"/>
  <c r="G46" i="1"/>
  <c r="G43" i="1" s="1"/>
  <c r="F193" i="1"/>
  <c r="G193" i="1" s="1"/>
  <c r="G182" i="1" s="1"/>
  <c r="F273" i="1"/>
  <c r="G273" i="1" s="1"/>
  <c r="G258" i="1" s="1"/>
  <c r="F292" i="1"/>
  <c r="F122" i="1"/>
  <c r="G122" i="1" s="1"/>
  <c r="G109" i="1" s="1"/>
  <c r="F162" i="1"/>
  <c r="F145" i="1" s="1"/>
  <c r="F202" i="1"/>
  <c r="F195" i="1" s="1"/>
  <c r="F222" i="1"/>
  <c r="G222" i="1" s="1"/>
  <c r="G211" i="1" s="1"/>
  <c r="F412" i="1"/>
  <c r="G412" i="1" s="1"/>
  <c r="G403" i="1" s="1"/>
  <c r="F442" i="1"/>
  <c r="F61" i="1"/>
  <c r="F50" i="1" s="1"/>
  <c r="F80" i="1"/>
  <c r="F63" i="1" s="1"/>
  <c r="F256" i="1"/>
  <c r="G256" i="1" s="1"/>
  <c r="G243" i="1" s="1"/>
  <c r="F331" i="1"/>
  <c r="G331" i="1" s="1"/>
  <c r="G306" i="1" s="1"/>
  <c r="F107" i="1"/>
  <c r="F84" i="1" s="1"/>
  <c r="F177" i="1"/>
  <c r="G177" i="1" s="1"/>
  <c r="G164" i="1" s="1"/>
  <c r="F301" i="1"/>
  <c r="F294" i="1" s="1"/>
  <c r="F378" i="1"/>
  <c r="F333" i="1" s="1"/>
  <c r="F504" i="1"/>
  <c r="F485" i="1" s="1"/>
  <c r="F21" i="1"/>
  <c r="G24" i="1"/>
  <c r="G21" i="1" s="1"/>
  <c r="F164" i="1"/>
  <c r="G241" i="1"/>
  <c r="G234" i="1" s="1"/>
  <c r="G209" i="1"/>
  <c r="G206" i="1" s="1"/>
  <c r="F206" i="1"/>
  <c r="F417" i="1"/>
  <c r="G442" i="1"/>
  <c r="G417" i="1" s="1"/>
  <c r="G129" i="1"/>
  <c r="G124" i="1" s="1"/>
  <c r="F124" i="1"/>
  <c r="F275" i="1"/>
  <c r="G278" i="1"/>
  <c r="G275" i="1" s="1"/>
  <c r="F470" i="1"/>
  <c r="G483" i="1"/>
  <c r="G470" i="1" s="1"/>
  <c r="F508" i="1"/>
  <c r="G511" i="1"/>
  <c r="G508" i="1" s="1"/>
  <c r="G80" i="1"/>
  <c r="G63" i="1" s="1"/>
  <c r="G202" i="1"/>
  <c r="G195" i="1" s="1"/>
  <c r="F285" i="1"/>
  <c r="G292" i="1"/>
  <c r="G285" i="1" s="1"/>
  <c r="G463" i="1"/>
  <c r="G444" i="1" s="1"/>
  <c r="F444" i="1"/>
  <c r="F513" i="1"/>
  <c r="G516" i="1"/>
  <c r="G513" i="1" s="1"/>
  <c r="G18" i="1"/>
  <c r="G5" i="1" s="1"/>
  <c r="G391" i="1"/>
  <c r="G380" i="1" s="1"/>
  <c r="G504" i="1" l="1"/>
  <c r="G485" i="1" s="1"/>
  <c r="F506" i="1" s="1"/>
  <c r="F403" i="1"/>
  <c r="F306" i="1"/>
  <c r="G301" i="1"/>
  <c r="G294" i="1" s="1"/>
  <c r="F303" i="1" s="1"/>
  <c r="F258" i="1"/>
  <c r="F243" i="1"/>
  <c r="F211" i="1"/>
  <c r="F182" i="1"/>
  <c r="F109" i="1"/>
  <c r="G107" i="1"/>
  <c r="G84" i="1" s="1"/>
  <c r="G61" i="1"/>
  <c r="G50" i="1" s="1"/>
  <c r="F82" i="1" s="1"/>
  <c r="G39" i="1"/>
  <c r="G26" i="1" s="1"/>
  <c r="F41" i="1" s="1"/>
  <c r="G162" i="1"/>
  <c r="G145" i="1" s="1"/>
  <c r="F179" i="1" s="1"/>
  <c r="G179" i="1" s="1"/>
  <c r="G144" i="1" s="1"/>
  <c r="G378" i="1"/>
  <c r="G333" i="1" s="1"/>
  <c r="F414" i="1" s="1"/>
  <c r="F280" i="1"/>
  <c r="F204" i="1"/>
  <c r="F465" i="1"/>
  <c r="G506" i="1" l="1"/>
  <c r="G469" i="1" s="1"/>
  <c r="F469" i="1"/>
  <c r="G303" i="1"/>
  <c r="G284" i="1" s="1"/>
  <c r="F284" i="1"/>
  <c r="F144" i="1"/>
  <c r="F49" i="1"/>
  <c r="G82" i="1"/>
  <c r="G49" i="1" s="1"/>
  <c r="F131" i="1" s="1"/>
  <c r="F48" i="1" s="1"/>
  <c r="F305" i="1"/>
  <c r="G414" i="1"/>
  <c r="G305" i="1" s="1"/>
  <c r="F233" i="1"/>
  <c r="G280" i="1"/>
  <c r="G233" i="1" s="1"/>
  <c r="F282" i="1" s="1"/>
  <c r="F416" i="1"/>
  <c r="G465" i="1"/>
  <c r="G416" i="1" s="1"/>
  <c r="F20" i="1"/>
  <c r="G41" i="1"/>
  <c r="G20" i="1" s="1"/>
  <c r="F181" i="1"/>
  <c r="G204" i="1"/>
  <c r="G181" i="1" s="1"/>
  <c r="G131" i="1" l="1"/>
  <c r="G48" i="1" s="1"/>
  <c r="F224" i="1" s="1"/>
  <c r="F4" i="1" s="1"/>
  <c r="F227" i="1"/>
  <c r="G282" i="1"/>
  <c r="G227" i="1" s="1"/>
  <c r="F467" i="1" s="1"/>
  <c r="G224" i="1" l="1"/>
  <c r="G4" i="1" s="1"/>
  <c r="F226" i="1"/>
  <c r="G467" i="1"/>
  <c r="G226" i="1" s="1"/>
  <c r="F518" i="1" l="1"/>
  <c r="G5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Yaiza Mayor</author>
  </authors>
  <commentList>
    <comment ref="A3" authorId="0" shapeId="0" xr:uid="{00000000-0006-0000-0000-000001000000}">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00000000-0006-0000-0000-000002000000}">
      <text>
        <r>
          <rPr>
            <b/>
            <sz val="9"/>
            <color indexed="81"/>
            <rFont val="Tahoma"/>
            <family val="2"/>
          </rPr>
          <t>Naturaleza del concepto (ver menú contextual)</t>
        </r>
      </text>
    </comment>
    <comment ref="C3" authorId="0" shapeId="0" xr:uid="{00000000-0006-0000-0000-000003000000}">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00000000-0006-0000-0000-000004000000}">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00000000-0006-0000-0000-000005000000}">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shapeId="0" xr:uid="{00000000-0006-0000-0000-00000600000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shapeId="0" xr:uid="{00000000-0006-0000-0000-00000700000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<sst xmlns="http://schemas.openxmlformats.org/spreadsheetml/2006/main" count="1209" uniqueCount="712">
  <si>
    <t>TR26-402CONGEN</t>
  </si>
  <si>
    <t>Presupuesto</t>
  </si>
  <si>
    <t>Código</t>
  </si>
  <si>
    <t>Nat</t>
  </si>
  <si>
    <t>Ud</t>
  </si>
  <si>
    <t>Resumen</t>
  </si>
  <si>
    <t>CanPres</t>
  </si>
  <si>
    <t>Pres</t>
  </si>
  <si>
    <t>ImpPres</t>
  </si>
  <si>
    <t>06</t>
  </si>
  <si>
    <t>Capítulo</t>
  </si>
  <si>
    <t/>
  </si>
  <si>
    <t>OBRA CIVIL</t>
  </si>
  <si>
    <t>0600</t>
  </si>
  <si>
    <t>DEMOLICIONES Y ACTUCIONES PREVIAS</t>
  </si>
  <si>
    <t>0600.01</t>
  </si>
  <si>
    <t>Partida</t>
  </si>
  <si>
    <t>m²</t>
  </si>
  <si>
    <t>APERTURA HUECOS EN FACHADA</t>
  </si>
  <si>
    <t>Demolición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</si>
  <si>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0600.02</t>
  </si>
  <si>
    <t>DESMONTAJE CARPINTERIA EN FACHADA</t>
  </si>
  <si>
    <t>Desmontaje completo de carpinterias de fachada metálicas/vidrias, realizado por medios manuales, i/p.p. De herrajes, mecanismos, y resto de elementos. Incluso limpieza, retirada de escombros a pie de carga y clasificación de residuos en contenedores, carga y transporte a planta de tratamiento, canon de depósito y gestión de residuos, y con p.P. De medios auxiliares. Medida la unidad totalmente desmontada.</t>
  </si>
  <si>
    <t>0600.03</t>
  </si>
  <si>
    <t>DEMOLICIÓN MURO BLOQUE</t>
  </si>
  <si>
    <t>Demolición de muro bloque, incluso limpieza y retirada de escombros a pie de carga, carga y transporte a planta de tratamiento, canon de depósito y gestión de residuos y con pp de medios auxiliares.</t>
  </si>
  <si>
    <t>0600.04</t>
  </si>
  <si>
    <t>DEMOLICION COMPLETA DEL LOCAL</t>
  </si>
  <si>
    <t>Demolición completa del local, dejando la superficie diáfana comprendiendo la demolición y desmontaje de tabiquerías, revestimientos, trasdosados, alicatados/aplacados, suelos existentes, raseos, espejos, decoraciones, recrecidos, falsos techos, estructura metálica de falso techo, rodapiés, carpinterías, sanitarios, mobiliario, equipamiento, incluso desconexión, anulación retirada y demolición de instalaciones existentes vistas y ocultas en falsos techos, y resto de elementos que la componen y se albergan en el local, adoptando las medidas necesarias para no dañar los paramentos a mantener (con reposición de los mismos en caso necesario), según documentación gráfica,  incluso p.P. de medios auxiliares. Limpieza, retirada de escombros a pie de carga y clasificación de residuos en contenedores, carga y transporte a planta de tratamiento, canon de deposito y gestion de residuos, y con p.P. de medios auxiliares. Medida la superficie de demolición ejecutado por fases de actuación.</t>
  </si>
  <si>
    <t>0600.05</t>
  </si>
  <si>
    <t>PICADO DE SOLADO INTERIORES</t>
  </si>
  <si>
    <t>Picado de solado de gres y p.p de rodapiés, realizado por medios manuales o mecánicos, adoptando las medidas necesarias para evitar cualquier daño en el forjado a mantener, incluyendo p.p. de medios auxiliares, recrecido de mortero o de cualquier tipo, reparación de elementos dañados en el proceso y rematado del conjunto de paramentos horizontales y verticales una vez terminado el trabajo de picado. Medida la superficie totalmente ejecutada y rematada.</t>
  </si>
  <si>
    <t>0600.06</t>
  </si>
  <si>
    <t>DESMONTAJE TECHO CHAPA ONDULADA</t>
  </si>
  <si>
    <t>Desmontaje del techo de chapa ondulada que se encuentra en el local 1, consistente en la retirada del tramo de techo antiguo, sus elementos de sujeción  y soporte dejando el forjado visto. Se adoptarán las medidas necesarias para no dañar los paramentos e instalaciones existentes del edificio(servidumbres). En ese caso se realizaria la  reposición de los mismos en caso necesario,  incluso p.p. de medios auxiliares. Medido la superficie completamente ejecutada..</t>
  </si>
  <si>
    <t>Total 0600</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</si>
  <si>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</si>
  <si>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</si>
  <si>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</si>
  <si>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</si>
  <si>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</si>
  <si>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</si>
  <si>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</si>
  <si>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</si>
  <si>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Total 060101</t>
  </si>
  <si>
    <t>060102</t>
  </si>
  <si>
    <t>SOLERAS</t>
  </si>
  <si>
    <t>060102.01</t>
  </si>
  <si>
    <t>SOLERA DE MORTERO D-400 E=9CM</t>
  </si>
  <si>
    <t>Solera de mortero autonivelante cementoso D-400 de resistencia 20 N/mm2 de espesor 9 cm, armada con mallazo #15X15X8 mm, regleado, vertido con bomba, incluido lámina de poiletileno Galga 400 de separación con la base de asiento. Incluso p.p. de medios auxiliares. Medido el volumen realmente ejecutado.</t>
  </si>
  <si>
    <t>060102.02</t>
  </si>
  <si>
    <t>m3</t>
  </si>
  <si>
    <t>HORMIGÓN LIMPIEZA HM-20/P/20/I</t>
  </si>
  <si>
    <t>Suministro y vertido de hormigón en masa HM-20 N/mm2 , elaborado en central para  uso como hormigón de limpieza en elementos de cimentación (zapatas, pozos y vigas riostras), vertido por medios manuales o bombeo en caso necesario, consistencia plástica, con árido de diámetro máximo 20 mm y cemento CEM II/A-S 42,5, elaborado, transportado y puesto en obra, incluso p.p. de achiques y alisado de la superficie. Según NTE-CSZ, EHE y CTE-SE-C. Medido el volúmen realmente ejecutado.</t>
  </si>
  <si>
    <t>060102.03</t>
  </si>
  <si>
    <t>RECRECIDO DE POLIESTIRENO EXPANDIDO 10cm-60cm</t>
  </si>
  <si>
    <t>Recrecido para igualación de cotas consistente en: suministro y colocación de poliestireno expandido planchas EPS tipo I en 100/600 mm de espesor preparado para posterior solera de hormigón. Incluso lámina de polietileno para evitar contacto directo del hormigón con las planchas. Totalmente terminado. Pendiente  replantear y confirmar in situ en obra.</t>
  </si>
  <si>
    <t>060102.04</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</si>
  <si>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</si>
  <si>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</si>
  <si>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060102.05</t>
  </si>
  <si>
    <t>MORTERO DE NIVELACION e=2 cm</t>
  </si>
  <si>
    <t>Mortero de nivelación para regularizacion de solera, de espesores comprendidos entre 1 y 2 cm aproximandamente. Incluso, vertido, regleado, juntas perimetrales. Incluso p.p. de medios auxiliares. Medida la superficie realmente ejecutada.</t>
  </si>
  <si>
    <t>060102.06</t>
  </si>
  <si>
    <t>MORTERO DE NIVELACION e=5 cm</t>
  </si>
  <si>
    <t>Mortero de nivelación para regularizacion de solera, de espesores comprendidos entre 5 y 6 cm aproximandamente. Incluso, vertido, regleado, juntas perimetrales. Incluso p.p. de medios auxiliares. Medida la superficie realmente ejecutada.</t>
  </si>
  <si>
    <t>Total 060102</t>
  </si>
  <si>
    <t>Total 0601</t>
  </si>
  <si>
    <t>0602</t>
  </si>
  <si>
    <t>ESTRUCTURA METALICA</t>
  </si>
  <si>
    <t>0602.01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</si>
  <si>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</si>
  <si>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</si>
  <si>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</si>
  <si>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Total 0602</t>
  </si>
  <si>
    <t>0603</t>
  </si>
  <si>
    <t>FONTANERÍA Y ALBAÑILERÍA</t>
  </si>
  <si>
    <t>060301</t>
  </si>
  <si>
    <t>FONTANERIA</t>
  </si>
  <si>
    <t>06030101</t>
  </si>
  <si>
    <t>APARATOS SANITARIOS</t>
  </si>
  <si>
    <t>06030101.01</t>
  </si>
  <si>
    <t>ud</t>
  </si>
  <si>
    <t>GRIFO FREGADERO/LAVABO PEDAL</t>
  </si>
  <si>
    <t>Suministro y colocación de grifería mezcladora de pedal marca genebre ref. 1342, con caño superior para instalar en fregadero/lavabo, conexionado mediante latiguillos metalicos, totalmente instalado y funcionando.</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</si>
  <si>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</si>
  <si>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</si>
  <si>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</si>
  <si>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</si>
  <si>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</si>
  <si>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</si>
  <si>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</si>
  <si>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</si>
  <si>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</si>
  <si>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06030101.05</t>
  </si>
  <si>
    <t>ESPEJO EN VESTUARIOS 0,70x1,00</t>
  </si>
  <si>
    <t>Suministro y colocación de espejo en aseos de aluminio blanco y dim.: 76x41x2 cm o similar. Incluso marco perimetral de alumnio y fijaciones a pared. Medida la unidad ejecutada.</t>
  </si>
  <si>
    <t>Total 06030101</t>
  </si>
  <si>
    <t>06030102</t>
  </si>
  <si>
    <t>ABASTECIMIENTO</t>
  </si>
  <si>
    <t>06030102.01</t>
  </si>
  <si>
    <t>INSTALACION AGUA FRIA Y CALIENTE PUNTO CALIENTE PAN</t>
  </si>
  <si>
    <t>Instalación de agua fría y caliente en panaderia para dar servicio a 1 fregadero y 1 horno,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</si>
  <si>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06030102.02</t>
  </si>
  <si>
    <t>INSTALACION AGUA FRIA Y CALIENTE EN VESTUARIOS</t>
  </si>
  <si>
    <t>Instalación de agua fría y caliente en vestuarios para dar servicio a 1 lavabo, 1 inodoro y 1 termo, incluyendo todo lo necesario desde la entrada a nucleo humedo: tubería de cobre/polipropileno con diametros segun documentacion grafica,  protección con coquilla Armstrong en tramos aéreos y con tubo corrugado PVC en tramos empotrados,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</si>
  <si>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</si>
  <si>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</si>
  <si>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</si>
  <si>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</si>
  <si>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</si>
  <si>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DN18</t>
  </si>
  <si>
    <t>Suministro, montaje y conexionado de tubería de cobre o pex de diámetro nominal 16/18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</si>
  <si>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</si>
  <si>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</si>
  <si>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</si>
  <si>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06030102.06</t>
  </si>
  <si>
    <t>TERMO ELECTRICO DE 50 L.</t>
  </si>
  <si>
    <t>Termo eléctrico de 50 l., I/lámpara de control, termómetro, termostato exterior regulable de 35º a 60º, válvula de seguridad instalado con llaves de corte y latiguillos, sin incluir conexión eléctrica. Medida la unidad instalada.</t>
  </si>
  <si>
    <t>06030102.07</t>
  </si>
  <si>
    <t>VÁLVULA CORTE LATÓN 3/4" 20mm</t>
  </si>
  <si>
    <t>Suministro y colocación de válvula de corte por esfera, de 3/4" (20 mm.) de diámetro, de latón cromado PN-25, colocada mediante unión roscada, totalmente equipada, instalada y funcionando. s/CTE-HS-4.</t>
  </si>
  <si>
    <t>06030102.08</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</si>
  <si>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</si>
  <si>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</si>
  <si>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Total 06030102</t>
  </si>
  <si>
    <t>Total 060301</t>
  </si>
  <si>
    <t>060302</t>
  </si>
  <si>
    <t>SANEAMIENTO</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</si>
  <si>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</si>
  <si>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</si>
  <si>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</si>
  <si>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060302.02</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</si>
  <si>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</si>
  <si>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</si>
  <si>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</si>
  <si>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</si>
  <si>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</si>
  <si>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060302.04</t>
  </si>
  <si>
    <t>COLECTOR DN 160 MM PVC SERIE C</t>
  </si>
  <si>
    <t>Colector enterrado de pvc reforzado serie c de 160 mm. de diám., colocado sobre solera de hormigón h-100 de 10 cm. de espesor, refuerzo de hormigón hasta 15 cm por encima de la generatriz superior del tubo y relleno de tierras procedentes de préstamo hasta cota bajo solera. construido según NTE-ISS-47.</t>
  </si>
  <si>
    <t>060302.05</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</si>
  <si>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</si>
  <si>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</si>
  <si>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060302.06</t>
  </si>
  <si>
    <t>DESAGÜE DE TERMO</t>
  </si>
  <si>
    <t>Ejecución de desagüe para termo, incluido el embellecedor utilizando polipropileno reticulado diam 10 mm., Incluso p.p. de piezas, soldaduras y sifón de cobre. Medida la unidad ejecutada.</t>
  </si>
  <si>
    <t>060302.07</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</si>
  <si>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</si>
  <si>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</si>
  <si>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060302.08</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</si>
  <si>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</si>
  <si>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</si>
  <si>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060302.09</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</si>
  <si>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</si>
  <si>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</si>
  <si>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060302.10</t>
  </si>
  <si>
    <t>TUBERÍA COLGADA PVC D=32 mm</t>
  </si>
  <si>
    <t>Tubería colgada de PVC sanitario, de unión en copa lisa pegada, de 32 mm de diámetro interior, colocada colgada mediante abrazaderas metálicas, incluso con p.p. de piezas especiales en desvíos y con p.p. de medios auxiliares y de ayudas de albañilería.</t>
  </si>
  <si>
    <t>060302.11</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</si>
  <si>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</si>
  <si>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</si>
  <si>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Total 060302</t>
  </si>
  <si>
    <t>060303</t>
  </si>
  <si>
    <t>ALBAÑILERÍA</t>
  </si>
  <si>
    <t>060303.01</t>
  </si>
  <si>
    <t>APERTURA DE HUECOS</t>
  </si>
  <si>
    <t>Apertura de huecos en fábricas, forjados y/o muros de sótano para paso de instalaciones de saneamiento, incendios, electricidad, climatización y frío industrial, incluso posterior recibido y sellado.</t>
  </si>
  <si>
    <t>060303.02</t>
  </si>
  <si>
    <t>MURO BL. HGÓN. GRIS. 40x20x20 HUECOS FACHADA</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</si>
  <si>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</si>
  <si>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</si>
  <si>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RECIBIDO CERCO PUERTA/VENTANA</t>
  </si>
  <si>
    <t>Recibido de perimetro completo de cercos y marcos de madera o metálicos, sencillas o dobles, incluso ajustes superiores y laterales de albañilería ( apertura de huecos para garras y/o entregas) para las medidas de las nuevas carpinterías, rematado con mortero de cemento y arena de río 1/6, colocación y aplomado de los mismos, material auxiliar, limpieza y medios auxiliares. Según RY-85. Medida la unidad totalmente ejecutada y rematada.</t>
  </si>
  <si>
    <t>060303.04</t>
  </si>
  <si>
    <t>TABIQUE CARTON YESO E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</si>
  <si>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</si>
  <si>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060303.05</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</si>
  <si>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</si>
  <si>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</si>
  <si>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060303.06</t>
  </si>
  <si>
    <t>TRASDOSADO CARTÓN-YESO (15+20)</t>
  </si>
  <si>
    <t>Trasdosado de carton-yeso, en paredes con una placa de 15 mm de espesor (placas hodrófugas en cuartos húmedos) de suelo a techo , atornillado a entramado de acero galvanizado mediante omegas de 20 mm. De espesor dispuestas verticalmente cada 40 cm fijadas al paramento de albañileria. Incluso replanteo, entramado auxiliar, limpieza, aplomado, nivelación, ejecución de ángulos y pasos de instalaciones y repaso de juntas; Construido según especificaciones del fabricante de los paneles. Medida la superficie real ejecutada, deduciendo huecos superiores a 1m2.</t>
  </si>
  <si>
    <t>Total 060303</t>
  </si>
  <si>
    <t>060304</t>
  </si>
  <si>
    <t>REVESTIMIENTOS</t>
  </si>
  <si>
    <t>060304.01</t>
  </si>
  <si>
    <t>ENFOSCADO, MAESTREADO y TALOCHADO MORTERO HIDROFUGO EN EXTERIORES</t>
  </si>
  <si>
    <t>Enfoscado maestreado y talochado fino para pintar, con mortero hidrofugo en exterioresen paramentos verticales, i/regleado, sacado de aristas y rincones, formación de maestras cada 3 m. máximo y andamiaje auxiliar. Medición a cinta corrida.</t>
  </si>
  <si>
    <t>060304.02</t>
  </si>
  <si>
    <t>ENLUCIDO DE YESO PROYECTADO</t>
  </si>
  <si>
    <t>Enlucido de paramentos verticales  y horizontales mediante pasta de yeso y aditivos especial para proyectar, aplicado por medios mecánicos sobre el soporte en paramentos con 15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</si>
  <si>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Total 060304</t>
  </si>
  <si>
    <t>Total 0603</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</si>
  <si>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</si>
  <si>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</si>
  <si>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</si>
  <si>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</si>
  <si>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</si>
  <si>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0604.02</t>
  </si>
  <si>
    <t>SOLADO BALDOSA ANTIDESLIZANTE (C2) PAMESA HIERRO EROSKI 60x60 CM</t>
  </si>
  <si>
    <t>Solado de gres porcelánico antideslizante clase 2 (c2) de 60x60 cm  y 12 mm, tipo eroski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</si>
  <si>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0604.03</t>
  </si>
  <si>
    <t>SOLADO BALDOSA (C1) PAMESA HIERRO EROSKI 60X60 CM</t>
  </si>
  <si>
    <t>Solado de gres porcelánico normal de 60x60 cm y 12 mm, tipo eroski clase 1 (c1)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</si>
  <si>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</si>
  <si>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</si>
  <si>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</si>
  <si>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Total 0604</t>
  </si>
  <si>
    <t>0605</t>
  </si>
  <si>
    <t>CARPINTERIA Y CERRAJERIA</t>
  </si>
  <si>
    <t>060501</t>
  </si>
  <si>
    <t>CARPINTERIA DE MADERA</t>
  </si>
  <si>
    <t>060501.01</t>
  </si>
  <si>
    <t>PUERTA MAD. 1,20x2,03 LACADA</t>
  </si>
  <si>
    <t>Suministro y colocación de puerta de una hoja de madera revestida de melamina lacada blanca en interiores y blanca RAL 9016 en las caras que den a Sala de ventas, de dimensiones 1,20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</si>
  <si>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060501.02</t>
  </si>
  <si>
    <t>PUERTA MAD. 0,725x2,03 LACADA</t>
  </si>
  <si>
    <t>Suministro y colocación de puerta de una hoja de madera revestida de melamina lacada blanca en interiores y blanca RAL 9016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</si>
  <si>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060501.03</t>
  </si>
  <si>
    <t>PUERTA MAD. 0,825x2,03 LACADA</t>
  </si>
  <si>
    <t>Suministro y colocación de puerta de una hoja de madera revestida de melamina lacada blanca en interiores y blanca RAL 9016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</si>
  <si>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060501.04</t>
  </si>
  <si>
    <t>PUERTA MAD. CORREDERA 1,00X2,03</t>
  </si>
  <si>
    <t>Suministro y colocación de puerta de una hoja corredera lacada blanca en interiores y blanca RAL 9016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t>
  </si>
  <si>
    <t>060501.05</t>
  </si>
  <si>
    <t>TOPE DE PUERTA</t>
  </si>
  <si>
    <t>Suministro y colocacios de tope de puerta colocado.</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</si>
  <si>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</si>
  <si>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</si>
  <si>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</si>
  <si>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060501.07</t>
  </si>
  <si>
    <t>REJILLA EN PUERTA</t>
  </si>
  <si>
    <t>Suministro y colocacion de rejilla de ventilación de trox ags-t de dimensiones 525x225 mm en puerta de madera.</t>
  </si>
  <si>
    <t>060501.08</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</si>
  <si>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</si>
  <si>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</si>
  <si>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Total 060501</t>
  </si>
  <si>
    <t>060502</t>
  </si>
  <si>
    <t>CARPINTERIA METALICA</t>
  </si>
  <si>
    <t>060502.01</t>
  </si>
  <si>
    <t>PUERTA AUTOMÁTICA DE APERTURA CORREDERA</t>
  </si>
  <si>
    <t>Suministro y colocación de puerta automática modelo visio 100, color gris oscuro RAL 7016,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</si>
  <si>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</si>
  <si>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</si>
  <si>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</si>
  <si>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060502.03</t>
  </si>
  <si>
    <t>PUERTA METALICA  2 HOJAS 1,50x2,20m</t>
  </si>
  <si>
    <t>Suministro, colocación, aplomado y recibido de puerta metálica. Color gris oscuro RAL 7024. Características: 2 Hoja, de medidas de paso total 1,50x2,20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</si>
  <si>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</si>
  <si>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</si>
  <si>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</si>
  <si>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</si>
  <si>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</si>
  <si>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</si>
  <si>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</si>
  <si>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</si>
  <si>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</si>
  <si>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t>
  </si>
  <si>
    <t>Total 0605</t>
  </si>
  <si>
    <t>0607</t>
  </si>
  <si>
    <t>PINTURA Y ACABADOS</t>
  </si>
  <si>
    <t>060701</t>
  </si>
  <si>
    <t>PINTURA Y ACABADOS INT. VERT</t>
  </si>
  <si>
    <t>060701.01</t>
  </si>
  <si>
    <t>PINTURA PLASTICA SATINADA COLOR PAREDES RAL 9016</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</si>
  <si>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marron RAL 8019 a confirmar por D.F.</t>
  </si>
  <si>
    <t>060701.02</t>
  </si>
  <si>
    <t>PINTURA PLACAS DE TECHO RAL 3012</t>
  </si>
  <si>
    <t>Pintura plástica NCS S 2050-Y80R, sobre placas de falso techo, dejando la perfilería sin pintar, aplicado en tres manos de acabado. Incluso capa selladora, material, suministro y aplicación. Incluso repercusión de andamiaje, medios auxiliares, protecciones y limpieza final. Medida la superficie ejecutada.</t>
  </si>
  <si>
    <t>060701.03</t>
  </si>
  <si>
    <t>PINTURA PLASTICA SATINADA TECHOS</t>
  </si>
  <si>
    <t>Pintura plástica satinada, sobre paramentos horizontales, en color a definir por D.F. sobre soporte de yeso, pladur, revocos de mortero de cemento Portland y/o paneles prefabricados, aplicado en tres manos de acabado. Incluso masillado y capa selladora, material, suministro y aplicación. Incluso repercusión de andamiaje, medios auxiliares, protecciones y limpieza final. Medida la superficie ejecutada.</t>
  </si>
  <si>
    <t>060701.04</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</si>
  <si>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</si>
  <si>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</si>
  <si>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</si>
  <si>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</si>
  <si>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</si>
  <si>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Total 060701</t>
  </si>
  <si>
    <t>060702</t>
  </si>
  <si>
    <t>FALSOS TECHOS Y ACAB. HORIZ.</t>
  </si>
  <si>
    <t>060702.01</t>
  </si>
  <si>
    <t>FALSO TECHO MODULAR VINILO 60x60 BLANCO</t>
  </si>
  <si>
    <t>Suministro y montaje de falso techo desmontable, formado por una estructura de perfiles en forma de T de primarios y secundarios, suspendidas con varillas roscadas , en las cuales se apoyan placas con cantos rectos de yeso laminado con un revestimiento vinílico en una de sus caras,  de dimensiones 600x600 mm y espesor de 9,5 mm, i/ cortes de placas, limpieza y pequeño material. Medición a cinta corrida.</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</si>
  <si>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</si>
  <si>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</si>
  <si>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</si>
  <si>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</si>
  <si>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</si>
  <si>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</si>
  <si>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Total 060702</t>
  </si>
  <si>
    <t>Total 0607</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</si>
  <si>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</si>
  <si>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</si>
  <si>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</si>
  <si>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</si>
  <si>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</si>
  <si>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</si>
  <si>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</si>
  <si>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</si>
  <si>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</si>
  <si>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</si>
  <si>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</si>
  <si>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</si>
  <si>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0612.02</t>
  </si>
  <si>
    <t>AISLAMIENTO SUELO LOCAL</t>
  </si>
  <si>
    <t>Suministro y ejecución de aislamiento de suelo en toda la superficie del local completo mediante la ejecución inicial de lana de roca de 40 mm de espesor y 100-120 kg/m3 de densidad, marca ROCKWOOL (Rocksol E501). Sobre ella un suelo flotante formado por lamina polietileno reticulado impactodan de espesor 10 mm. Medida la superficie realmente ejecutada y rematada. Según documentación gráfica e informe acústico.</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</si>
  <si>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</si>
  <si>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</si>
  <si>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60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</si>
  <si>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</si>
  <si>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</si>
  <si>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68 mm y montantes colocados cada 60 mm, amortiguadores intermedios, lana mineral de 60 mm de espesor y 70kg/m3, 2 placas de carton-yeso de 15 mm de espesor (siendo EI-90) con membrana acustica intermedia de 2 mm de espesor sonec acoustic ,i.P.P. De remate de huecos por salida de instalaciones, tales como conductos, bandejas, bajantes, etc. Medida la superficie realmente ejecutada y totalmente colocada.</t>
  </si>
  <si>
    <t>0612.05</t>
  </si>
  <si>
    <t>AISLAMIENTO TECHO LOCAL TÉCNICO + FOC EI 90</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</si>
  <si>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1 Paneles de lana de roca de 60 mm de espesor y una densidad de 70 kg/m3, 1 placas de yeso laminado de 15 mm de espesor; A continuacion se fijara una perfileria de 5cm con el objetivo de fijar un segundo techo acustico, compuesto por un panel de lana de roca de 60 mm de espesor y una densidad de 70 kg/m3 y otras 2 placas de yeso laminado de 15 mm de espesor ( con caracteristicas de EI-90) . I.P.P. De remate de huecos por salida de instalaciones, tales como conductos, bandejas, bajantes, etc.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</si>
  <si>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</si>
  <si>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</si>
  <si>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</si>
  <si>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</si>
  <si>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</si>
  <si>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</si>
  <si>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</si>
  <si>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</si>
  <si>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</si>
  <si>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MURAL SUPERFICIE 4 VIAS 8 kW</t>
  </si>
  <si>
    <t>Suministro e instalación de conjunto de clima marca Kosner o similar, gama comercial, serie Nova EVO KSTi 36/100 CS R-32 NOVA, de potencia nominal calorífica/frigorífica 11.1 / 10.6 kW.
Se incluye en medición:
-Unidad control, incluye programación, menús y multilenguaje. Pantalla. Funciones de ahorro de energía.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</si>
  <si>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</si>
  <si>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</si>
  <si>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</si>
  <si>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</si>
  <si>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</si>
  <si>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</si>
  <si>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TD-250/100</t>
  </si>
  <si>
    <t>Unidad de ventilación tubular tipo TD-250/100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</si>
  <si>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</si>
  <si>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</si>
  <si>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</si>
  <si>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</si>
  <si>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2800 m3/h</t>
  </si>
  <si>
    <t>Suministro e instalación de recuperador de calor, con recuperación según norma 2018, marca luymar, mod. ur-33-he,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</si>
  <si>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</si>
  <si>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</si>
  <si>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</si>
  <si>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</si>
  <si>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</si>
  <si>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</si>
  <si>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07010202.02</t>
  </si>
  <si>
    <t>CONDUCTO CIRCULAR DE CHAPA D=100 mm</t>
  </si>
  <si>
    <t>Conducto circular helicoidal de chapa de 100 mm de diámetro, según une 100-102-88, con parte proporcional de accesorios, piezas de transformación, y soportes. Incluyendo suministro y montaje.</t>
  </si>
  <si>
    <t>07010202.03</t>
  </si>
  <si>
    <t>CONDUCTO CIRCULAR DE CHAPA D=200 mm</t>
  </si>
  <si>
    <t>Conducto circular helicoidal de chapa de 200 mm de diámetro, según une 100-102-88, con parte proporcional de accesorios, piezas de transformación, y soportes. Incluyendo suministro y montaje.</t>
  </si>
  <si>
    <t>07010202.04</t>
  </si>
  <si>
    <t>CONDUCTO CIRCULAR DE CHAPA D=250 mm</t>
  </si>
  <si>
    <t>Conducto circular helicoidal de chapa de 250 mm de diámetro, según une 100-102-88, con parte proporcional de accesorios, piezas de transformación, y soportes. Incluyendo suministro y montaje.</t>
  </si>
  <si>
    <t>07010202.05</t>
  </si>
  <si>
    <t>CONDUCTO CIRCULAR DE CHAPA D=350 mm</t>
  </si>
  <si>
    <t>Conducto circular helicoidal de chapa de 350 mm de diámetro, según une 100-102-88, con parte proporcional de accesorios, piezas de transformación, y soportes. Incluyendo suministro y montaje.</t>
  </si>
  <si>
    <t>07010202.06</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</si>
  <si>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</si>
  <si>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</si>
  <si>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t>
  </si>
  <si>
    <t>07010203</t>
  </si>
  <si>
    <t>ELEMENTOS DE DIFUSION</t>
  </si>
  <si>
    <t>07010203.01</t>
  </si>
  <si>
    <t>REJILLA INTEMPERIE 1000x600</t>
  </si>
  <si>
    <t>Rejilla  exterior de dimensiones según documentacion grafica, con malla antipajaros. Lacada en color a definir por la D.F. Suministro, colocación, y accesorios incluidos.</t>
  </si>
  <si>
    <t>07010203.02</t>
  </si>
  <si>
    <t>REJILLA EXTRACCIÓN 325x225 mm</t>
  </si>
  <si>
    <t>Rejilla de extracción para extracción de dimensiones 325x225 mm. Medida la unidad instalada y conectada al conducto correspondiente.</t>
  </si>
  <si>
    <t>07010203.03</t>
  </si>
  <si>
    <t>REJILLA EXTRACCIÓN 600x600 mm</t>
  </si>
  <si>
    <t>Rejilla para toma/expulsión de aire, de dimensiones 600x600 mm. Medida la unidad instalada y conectada al conducto correspondiente.</t>
  </si>
  <si>
    <t>07010203.04</t>
  </si>
  <si>
    <t>REJILLA EXTERIOR 1200x800</t>
  </si>
  <si>
    <t>07010203.05</t>
  </si>
  <si>
    <t>REJILLA INTEMPERIE 1800x500</t>
  </si>
  <si>
    <t>07010203.06</t>
  </si>
  <si>
    <t>BOCA EXTRACCIÓN 150 mm</t>
  </si>
  <si>
    <t>Suministro e instalación de boca de pvc lisa blanca para aspiración, con cuello de montaje incluido. De diámetro 150 mm. Medida la unidad instalada.</t>
  </si>
  <si>
    <t>07010203.07</t>
  </si>
  <si>
    <t>REJILLA EXTRACCIÓN 225x165 mm</t>
  </si>
  <si>
    <t>Rejilla de extracción para extracción de dimensiones 225x165 mm. Medida la unidad instalada.</t>
  </si>
  <si>
    <t>Total 07010203</t>
  </si>
  <si>
    <t>07010204</t>
  </si>
  <si>
    <t>07010204.01</t>
  </si>
  <si>
    <t>SONDA DE TEMPERATURA</t>
  </si>
  <si>
    <t>Suministro y montaje de sonda de temperatura, totalmente cableado y conexionado con ventilador, montado y funcionando.</t>
  </si>
  <si>
    <t>Total 07010204</t>
  </si>
  <si>
    <t>Total 070102</t>
  </si>
  <si>
    <t>Total 0701</t>
  </si>
  <si>
    <t>0702</t>
  </si>
  <si>
    <t>PROTECCION CONTRA INCENDIOS</t>
  </si>
  <si>
    <t>070201</t>
  </si>
  <si>
    <t>EXTINTORES PORTATILES</t>
  </si>
  <si>
    <t>070201.01</t>
  </si>
  <si>
    <t>EXTINTOR MANUAL POLVO POLIV. ABC 6KG</t>
  </si>
  <si>
    <t>Extintor de agua + AFFF de 6 kg eficacia 27A-223B de presión incorporada, equipado  con manguera, manometro y accesorios para su colocación. Suministro y montaje.</t>
  </si>
  <si>
    <t>070201.02</t>
  </si>
  <si>
    <t>EXTINTOR MANUAL DE DIÓXIDO DE CARBONO 5 KG</t>
  </si>
  <si>
    <t>Extintor de nieve carbónica (CO2) de 5 kg eficacia 89B, equipado con boquilla, manómetro y accesorios para su colocación. Suministro y montaje.</t>
  </si>
  <si>
    <t>070201.03</t>
  </si>
  <si>
    <t>SOPORTE EXTINTOR</t>
  </si>
  <si>
    <t>Suministro e instalación de soporte de extintor para sala de ventas con mástil y banderola de señalización.
Marca Hipersystem.
Totalmente colocado.</t>
  </si>
  <si>
    <t>Total 070201</t>
  </si>
  <si>
    <t>070202</t>
  </si>
  <si>
    <t>SEÑALIZACION</t>
  </si>
  <si>
    <t>070202.01</t>
  </si>
  <si>
    <t>NOTA:</t>
  </si>
  <si>
    <t>1.- Las señales fotoluminiscentes serán de base de material plástico o metálico y estarán compuestas de la siguiente forma:
-capa soporte dura, rígida o semirrígida.
-capa intermedia de material fotoluminiscente.
-capa exterior de cubrimiento de alta transparencia, lisa y con propiedades protectoras de los rayos ultravioleta. 
- en cualquier caso deben ser material M-1, exento de sales de plomo  o fósforo  y sin elementos  o componentes radioactivos.
2.- Las señales han de ir identificadas según la norma UNE 23035/1 de 19/12/2003 y BOE 10/02/2004. Deberá indicarse : nombre del fabricante, nombre del modelo o familia concreta del producto, fecha de fabricación (puede ir en el embalaje de suministro de fábrica), norma UNE a la que se atiene o valores reales del producto instalado 23035-1, colores K y W de producto estimulado o atenuado.</t>
  </si>
  <si>
    <t>070202.02</t>
  </si>
  <si>
    <t>PLACA SEÑALIZACIÓN EXTINTOR</t>
  </si>
  <si>
    <t>Placa de señalizacióin luminiscente indicativa de "Extintor manual" en DIN A4 (210x297) de fabricación en plástico, incluso accesorios para su colocación. Suministro y montaje.</t>
  </si>
  <si>
    <t>070202.03</t>
  </si>
  <si>
    <t>PLACA SEÑALIZACIÓN</t>
  </si>
  <si>
    <t>Placa de señalización luminiscente indicativa de "Salida" o pictograma según esquemas en DIN A4 (210x297) de fabricación en plástico, incluso accesorios para su colocación. Suministro y montaje.</t>
  </si>
  <si>
    <t>Total 070202</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</si>
  <si>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</si>
  <si>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</si>
  <si>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</si>
  <si>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</si>
  <si>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</si>
  <si>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</si>
  <si>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</si>
  <si>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</si>
  <si>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</si>
  <si>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</si>
  <si>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</si>
  <si>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</si>
  <si>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</si>
  <si>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</si>
  <si>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</si>
  <si>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</si>
  <si>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</si>
  <si>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</si>
  <si>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</si>
  <si>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</si>
  <si>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</si>
  <si>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</si>
  <si>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</si>
  <si>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</si>
  <si>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</si>
  <si>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</si>
  <si>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</si>
  <si>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</si>
  <si>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</si>
  <si>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070501.05A</t>
  </si>
  <si>
    <t>SUM.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</si>
  <si>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</si>
  <si>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</si>
  <si>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</si>
  <si>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</si>
  <si>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070501.06A</t>
  </si>
  <si>
    <t>SUM. LUMINARIA EMERGENCIA</t>
  </si>
  <si>
    <t>Suministro de luminiaria de emergencia empotrable en falso techo, conexión a línea general mediante cable 2(1x2,5)+T bajo tubo rígido en instalación vista y corrugado en instalación empotrada. 
Material suministrado por la empresa acordada por la propiedad.</t>
  </si>
  <si>
    <t>070501.06B</t>
  </si>
  <si>
    <t>INST. LUMINARIA EMERGENCIA</t>
  </si>
  <si>
    <t>Instalación de luminaria de emergencia empotrada en falso techo o de superficie,  incluso conexión a línea general mediante cable 2(1x2,5)+T bajo tubo rígido en instalación vista y corrugado en instalación empotrada. Totalmente montada y funcionando. 
Material suministrado por la Propiedad.</t>
  </si>
  <si>
    <t>Total 070501</t>
  </si>
  <si>
    <t>070502</t>
  </si>
  <si>
    <t>FUERZA</t>
  </si>
  <si>
    <t>070502.01</t>
  </si>
  <si>
    <t>INSTALACION DE ALUMBRADO Y CUADRO OBRA</t>
  </si>
  <si>
    <t>Instalación de alumbrado, cuadro de obra y contratación de suministro electrico para la obra.</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</si>
  <si>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</si>
  <si>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</si>
  <si>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</si>
  <si>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</si>
  <si>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</si>
  <si>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</si>
  <si>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070502.04</t>
  </si>
  <si>
    <t>BATERÍA DE CONDENSADORES INSTALACIÓN HASTA 25 KVAR</t>
  </si>
  <si>
    <t>Suministro e instalación de batería de condensadores de hasta 25 kVAr, totalmente instalada y conexionada.</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</si>
  <si>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</si>
  <si>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</si>
  <si>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</si>
  <si>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070502.06</t>
  </si>
  <si>
    <t>ENCENDIDO LLAVE ENTRADA TIENDA</t>
  </si>
  <si>
    <t>Suminsitro e instalación de llavín para encendido de  alumbrado de cortesía, con p.p. de tubo de PVC de diametro adecuado y cable de conexión de encendido desde llavín hasta cuadro. Instalado y conexionado.</t>
  </si>
  <si>
    <t>070502.07</t>
  </si>
  <si>
    <t>CABLE DE COBRE TIPO RZ1-K (AS) 2(1X1,5)+T</t>
  </si>
  <si>
    <t>Distribución en cable de cobre tipo rz1-k (as) 0,6/1kv, de 2(1x1,5)+t de sección, incluso terminales. Queda incluida la medición de cable para toma de tierra. Colocado y conexionado. Medida la longitud instalada.</t>
  </si>
  <si>
    <t>070502.08</t>
  </si>
  <si>
    <t>CABLE DE COBRE TIPO RZ1-K (AS) 2(1X2,5)+T</t>
  </si>
  <si>
    <t>Distribución en cable de cobre tipo rz1-k (as) 0,6/1kv, de 2(1x2,5)+t de sección, incluso terminales. Queda incluida la medición de cable para toma de tierra. Colocado y conexionado. Medida la longitud instalada.</t>
  </si>
  <si>
    <t>070502.09</t>
  </si>
  <si>
    <t>CABLE DE COBRE TIPO RZ1-K (AS) 4(1X2,5)+T</t>
  </si>
  <si>
    <t>Distribución en cable de cobre tipo rz1-k (as) 0,6/1kv, de 4(1x2,5)+t de sección, incluso terminales. Queda incluida la medición de cable para toma de tierra. Colocado y conexionado. Medida la longitud instalada.</t>
  </si>
  <si>
    <t>070502.10</t>
  </si>
  <si>
    <t>CABLE DE COBRE TIPO RZ1-K (AS) 2(1X6)+T</t>
  </si>
  <si>
    <t>Distribución en cable de cobre tipo rz1-k (as) 0,6/1kv, de 2(1x6)+t de sección, incluso terminales. Queda incluida la medición de cable para toma de tierra. Colocado y conexionado. Medida la longitud instalada.</t>
  </si>
  <si>
    <t>070502.11</t>
  </si>
  <si>
    <t>CABLE DE COBRE TIPO RZ1-K (AS) 4(1X16)+T</t>
  </si>
  <si>
    <t>Distribución en cable de cobre tipo rz1-k (as) 0,6/1kv, de 4(1x10)+t de sección, incluso terminales. Queda incluida la medición de cable para toma de tierra. Colocado y conexionado. Medida la longitud instalada.</t>
  </si>
  <si>
    <t>070502.12</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</si>
  <si>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</si>
  <si>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</si>
  <si>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070502.13</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</si>
  <si>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</si>
  <si>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</si>
  <si>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070502.14</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</si>
  <si>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</si>
  <si>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</si>
  <si>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070502.15</t>
  </si>
  <si>
    <t>TOMA DE CORRIENTE TRIFÁSICA ZETAC</t>
  </si>
  <si>
    <t>Toma de corriente trifásica de 16/32A modelo zetac, en cualquier tipo de instalación, incluso mecánismos, p.p. de conductor hasta linea y conexionado. Medida la unidad realmente ejecutada</t>
  </si>
  <si>
    <t>070502.16</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</si>
  <si>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</si>
  <si>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</si>
  <si>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070502.17</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</si>
  <si>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</si>
  <si>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</si>
  <si>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070502.18</t>
  </si>
  <si>
    <t>LEGALIZACION INSTALACIÓN ELÉCTRICA</t>
  </si>
  <si>
    <t>Tramitación de proyecto de instalación eléctrica, tasas de oca, boletín y presentación en los organismos solicitantes. (La ingenieria entregará proyecto y dirección de obra de la instalacion eléctrica)</t>
  </si>
  <si>
    <t>070502.19</t>
  </si>
  <si>
    <t>CONEXION SAI Y BY PASS</t>
  </si>
  <si>
    <t>Conexion del Sai proporcionado por la propiedad y realizacion de by pass en CGBT, para permitir la conexion/desconexion del SAI.</t>
  </si>
  <si>
    <t>070502.20</t>
  </si>
  <si>
    <t>DET PRESENCIA</t>
  </si>
  <si>
    <t>070502.21</t>
  </si>
  <si>
    <t>MODULO PROTECCION Y MEDIDA</t>
  </si>
  <si>
    <t>Suministro e instalacion de modulo de proteccion y medida hasta 43kW medida indirecta, incluye fusibles de proteccion de calibre necesarios. Unidad instalada conexionada y en funcionamiento.</t>
  </si>
  <si>
    <t>070502.22</t>
  </si>
  <si>
    <t>CABLE DE COBRE TIPO RZ1-K (AS) 2(1X4)+T</t>
  </si>
  <si>
    <t>Distribución en cable de cobre tipo rz1-k (as) 0,6/1kv, de 2(1x4)+t de sección, incluso terminales. Queda incluida la medición de cable para toma de tierra. Colocado y conexionado. Medida la longitud instalada.</t>
  </si>
  <si>
    <t>Total 070502</t>
  </si>
  <si>
    <t>070503</t>
  </si>
  <si>
    <t>CANALIZACIONES</t>
  </si>
  <si>
    <t>070503.01</t>
  </si>
  <si>
    <t>CANALETA UNEX 110X60 MM</t>
  </si>
  <si>
    <t>Canaleta unex 110x60 mm con tapa y remates finales, elementos de fijación, pequeño material y mano de obra. Medida la longitud instalada.</t>
  </si>
  <si>
    <t>070503.02</t>
  </si>
  <si>
    <t>BANDEJA METALICA 300X60</t>
  </si>
  <si>
    <t>Bandeja metálica  300x60 con sus correspondientes soportes, uniones y tapa en paramentos verticales o vistos y enrejillada en falso techo y almacén, pequeño material y mano de obra. medida la longitud instalada</t>
  </si>
  <si>
    <t>070503.03</t>
  </si>
  <si>
    <t>BANDEJA METALICA 200X60</t>
  </si>
  <si>
    <t>Bandeja metálica  200x60 con sus correspondientes soportes, uniones y tapa en paramentos verticales o vistos y enrejillada en falso techo y almacén, pequeño material y mano de obra. medida la longitud instalada</t>
  </si>
  <si>
    <t>070503.04</t>
  </si>
  <si>
    <t>BANDEJA METALICA 100X60</t>
  </si>
  <si>
    <t>Bandeja metálica  100x60 con sus correspondientes soportes, uniones y tapa en paramentos verticales o vistos y enrejillada en falso techo y almacén, pequeño material y mano de obra. medida la longitud instalada</t>
  </si>
  <si>
    <t>070503.05</t>
  </si>
  <si>
    <t>CANALIZACION PARA DATOS</t>
  </si>
  <si>
    <t>Canalizacion para la instalación de datos mediante tubo forroplast M25. Solamente se instalara el tubo, el cableado y las conexiones posteriores seran realizadas por la propiedad.</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</si>
  <si>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</si>
  <si>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</si>
  <si>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</si>
  <si>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</si>
  <si>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</si>
  <si>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</si>
  <si>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</si>
  <si>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</si>
  <si>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</si>
  <si>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</si>
  <si>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</si>
  <si>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</si>
  <si>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t>
  </si>
  <si>
    <t>070506</t>
  </si>
  <si>
    <t>MEGAFONIA-HILO MUSICAL</t>
  </si>
  <si>
    <t>070506.01</t>
  </si>
  <si>
    <t>ALTAVOZ OPTIMUS</t>
  </si>
  <si>
    <t>Altavoz optimus  Medida la unidad ejecutada.</t>
  </si>
  <si>
    <t>070506.02</t>
  </si>
  <si>
    <t>AMPLIFICADOR OPTIMUS</t>
  </si>
  <si>
    <t>Amplificador optimus MAV-120Z6 para megafonia e hilo musical. Medida la unidad suministrada.</t>
  </si>
  <si>
    <t>070506.03</t>
  </si>
  <si>
    <t>CABLEADO DE LA INSTALACION</t>
  </si>
  <si>
    <t>Cableado de la instalación de megafonía e hilo musical, bajo tubo PVC m20, cable bicolor de 2x1,5 mm cajas de derivación, conexionado y puesta en marcha de la instalación. Medida la unidad instalada.</t>
  </si>
  <si>
    <t>070506.04</t>
  </si>
  <si>
    <t>MICRÓFONO</t>
  </si>
  <si>
    <t>Suministro e intalación de micrófono en caja. Medida la unidad instalada.</t>
  </si>
  <si>
    <t>Total 070506</t>
  </si>
  <si>
    <t>Total 0705</t>
  </si>
  <si>
    <t>0708</t>
  </si>
  <si>
    <t>FRIO INDUSTRIAL</t>
  </si>
  <si>
    <t>070801</t>
  </si>
  <si>
    <t>INST. FRIGORÍFICA</t>
  </si>
  <si>
    <t>070801.01</t>
  </si>
  <si>
    <t>CENTRAL DE REFRIGERACION POSITIVA</t>
  </si>
  <si>
    <t>Suministro de una Central compacta de refrigerdo con dos compreores scroll para 15,47kW.</t>
  </si>
  <si>
    <t>070801.02</t>
  </si>
  <si>
    <t>CUADRO ELECTRICOS DE SERVICIOS</t>
  </si>
  <si>
    <t>Suministro de un cuadro eléctrico con sinóptico personalizado y selectores de funcionamiento con todas las protecciones necesarias para los servicios de frío.</t>
  </si>
  <si>
    <t>070801.03</t>
  </si>
  <si>
    <t>INSTALACION TUBERIA FRIGORIFICA</t>
  </si>
  <si>
    <t>Instalación colectores tuberías de frío, aspiración y líquido, accesorios cobre, (sifones, curvas, manguitos), soportación mediante bridas isofónicas, soldaduras, mano de obra.</t>
  </si>
  <si>
    <t>070801.04</t>
  </si>
  <si>
    <t>INSTALACION ELECTRICA DE FRIO</t>
  </si>
  <si>
    <t>Instalación de mangueras eléctricas desde el cuadro eléctrico ubicado en local técnico hasta cada servicio frigorífico y mano de obra.</t>
  </si>
  <si>
    <t>070801.05</t>
  </si>
  <si>
    <t>PUESTA EN MARCHA INSTALACION FRIGORIFICA</t>
  </si>
  <si>
    <t>070801.06</t>
  </si>
  <si>
    <t>CARGA DE RFRIGERANTE R513A</t>
  </si>
  <si>
    <t>Incluye el suministro y carga de 30 kg de gas refrigerante R513A para la Central positiva.
AS REFRIGERANTE R513A  20,00
EPI. 2.1 TASA GAS R513A (1,5% S/PCA  20,00</t>
  </si>
  <si>
    <t>070801.07</t>
  </si>
  <si>
    <t>INSTALACION SERVICIOS DE FRIO</t>
  </si>
  <si>
    <t>Instalación frigorifica de los murales frigorificos.
- Instalación frigorífica completa. Solenoide líquido, llaves de servicio manual para aspiración y líquido,  filtro de líquido.
- Instalacion electrica. Conexion electrica a todos los componentes.</t>
  </si>
  <si>
    <t>070801.08</t>
  </si>
  <si>
    <t>CAMARA REFRIGERADO</t>
  </si>
  <si>
    <t>Suministro y montaje de un equipo de frío para la cámara frigorifica de refrigerado.
EVAPORADOR
Suministro y montaje de un evaporador para la cámara de refrigerado, HK o similar  Mod MR170L R513A. Desescarche eléctrico.
INSTALACIÓN FRIGORÍFICA
Instalación frigorífica completa. Solenoide líquido, llaves de servicio manual para aspiración y líquido, filtro de líquido.
INSTALACIÓN ELÉCTRICA
Instalación y conexión eléctrica de todos los componentes.
INSTALACION FONTANERIA
Conexión de desagues desde el mueble hasta el colector previamente instalado por el fontanero.
CONTROL TEMPERATURA
Suministro de un COLD FACE para el control de temperatura de la cámara de refrigerado.</t>
  </si>
  <si>
    <t>070801.09</t>
  </si>
  <si>
    <t>CAMARA CONGELADO</t>
  </si>
  <si>
    <t>Suministro de un equipo frigorífico compacto y centrífugo de techo de la marca Kide o similar modelo EMF3020L5G. R455A. A2L Incluye montaje y puesta en marcha. No incluido suministro y colocación de conducto para salida de aire al exterior.</t>
  </si>
  <si>
    <t>070801.10</t>
  </si>
  <si>
    <t>SISTEMA SEGURIDAD CAMARAS Y LOCAL TECNICO</t>
  </si>
  <si>
    <t>Suministro e instalación de alarmas y detectores de fugas según normativa.
1 Local Técnico Central Refrigerado.
1 Cámaras Refrigerado.
1 Cámara Congelado.
LOCAL TÉCNICO CENTRAL REFRIGERADO
Alarmas de fugas de gas y detector.
CÁMARA REFRIGERADO
Alarma de persona encerrada sin batería + fuga de gas y detector.
CÁMARA CONGELADO
Alarma de persona encerrada con/sin batería + fuga de gas y detector, hacha bombero con soporte.</t>
  </si>
  <si>
    <t>070801.11</t>
  </si>
  <si>
    <t>LEGALIZACION DE INSTALACION DE FRIO</t>
  </si>
  <si>
    <t>Legalización y documentación de la instalación frigorífica. Realización y presentación en la delegación de Industria de una de memoria técnica y planos de implantación de la instalación frigorifica. Cumplimentar libro de usuario anotando la instalación realizada.</t>
  </si>
  <si>
    <t>070801.12</t>
  </si>
  <si>
    <t>REVISION INSTALACION A 1 AÑO</t>
  </si>
  <si>
    <t>Incluye una revision completa de la instalación frigorifica al año de su puesta en marcha. Se revisan todos los componentes de la instalación realizando un informe de su estado.</t>
  </si>
  <si>
    <t>Total 070801</t>
  </si>
  <si>
    <t>070802</t>
  </si>
  <si>
    <t>CÁMARAS FRIGORIFICAS-PUERTAS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</si>
  <si>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</si>
  <si>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</si>
  <si>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</si>
  <si>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</si>
  <si>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</si>
  <si>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</si>
  <si>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</si>
  <si>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180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</si>
  <si>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</si>
  <si>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</si>
  <si>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</si>
  <si>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</si>
  <si>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</si>
  <si>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</si>
  <si>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</si>
  <si>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</si>
  <si>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</si>
  <si>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</si>
  <si>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</si>
  <si>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</si>
  <si>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</si>
  <si>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</si>
  <si>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</si>
  <si>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</si>
  <si>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</si>
  <si>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</si>
  <si>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</si>
  <si>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Total 070802</t>
  </si>
  <si>
    <t>Total 0708</t>
  </si>
  <si>
    <t>Total 07</t>
  </si>
  <si>
    <t>08</t>
  </si>
  <si>
    <t>MOBILIARIO/ EQUIPAMIENTO</t>
  </si>
  <si>
    <t>0801</t>
  </si>
  <si>
    <t>MOBILIARIO (pedir ofertas a proveedores Eroski)</t>
  </si>
  <si>
    <t>0801.01</t>
  </si>
  <si>
    <t>PA</t>
  </si>
  <si>
    <t>MOBILIARIO SECO</t>
  </si>
  <si>
    <t>Solicitar ofertas al proveedor para añadirla al presupuesto, sumandole un 5% por al gestion del constructor, de realizar los pedido.</t>
  </si>
  <si>
    <t>0801.02</t>
  </si>
  <si>
    <t>MOBILIARIO FRIO</t>
  </si>
  <si>
    <t>0801.03</t>
  </si>
  <si>
    <t>SUMINISTRO ALUMBRADO</t>
  </si>
  <si>
    <t>0801.04</t>
  </si>
  <si>
    <t>INOX</t>
  </si>
  <si>
    <t>0801.05</t>
  </si>
  <si>
    <t>MOBILIARIO PAN/ HORNOS</t>
  </si>
  <si>
    <t>0801.06</t>
  </si>
  <si>
    <t>CARROS Y CESTAS</t>
  </si>
  <si>
    <t>Total 0801</t>
  </si>
  <si>
    <t>0802</t>
  </si>
  <si>
    <t>MAQUINARIA Y UTILLAJE</t>
  </si>
  <si>
    <t>0802.01</t>
  </si>
  <si>
    <t>TRANSPALETA MANUAL SILENCIOSA</t>
  </si>
  <si>
    <t>Suministro de transpaleta a pie:
-Marca:MB
-Capacidad 2.000KG.
-Ruedas goma/ANTI-RUIDO</t>
  </si>
  <si>
    <t>0802.02</t>
  </si>
  <si>
    <t>MATAINSECTOS</t>
  </si>
  <si>
    <t>Suministro y colocacion de matainsectos.</t>
  </si>
  <si>
    <t>0802.03</t>
  </si>
  <si>
    <t>ENVASADORA MANUAL</t>
  </si>
  <si>
    <t>Suministro y colocacion de envasadora manuel Film TW-450</t>
  </si>
  <si>
    <t>0802.04</t>
  </si>
  <si>
    <t>TAQUILLAS</t>
  </si>
  <si>
    <t>Suministro y colocacion de taquillas</t>
  </si>
  <si>
    <t>0802.05</t>
  </si>
  <si>
    <t>SILLA OFICINA</t>
  </si>
  <si>
    <t>Suministro y colocacion oficina con ruedas.</t>
  </si>
  <si>
    <t>0802.06</t>
  </si>
  <si>
    <t>MESA OFICINA</t>
  </si>
  <si>
    <t>Suministro y colocacion mesa para oficina de madera de 2000x700 mm.</t>
  </si>
  <si>
    <t>0802.07</t>
  </si>
  <si>
    <t>CAJONERAS</t>
  </si>
  <si>
    <t>Suministro y colocacion cajoneras de 3 cajones  rodante, con bandeja incluida, de medidas 430 ancho x600 fondo x500 alto.</t>
  </si>
  <si>
    <t>0802.08</t>
  </si>
  <si>
    <t>BALDAS MADERA</t>
  </si>
  <si>
    <t>Suministro y colocacion de baldas de madera de 300 de fondo</t>
  </si>
  <si>
    <t>0802.09</t>
  </si>
  <si>
    <t>BASES DE RUEDA PARA REPOSICIÓN</t>
  </si>
  <si>
    <t>Suministro y colocación de bases rodantes para almacenaje de reposición color rojo.</t>
  </si>
  <si>
    <t>Total 0802</t>
  </si>
  <si>
    <t>Total 08</t>
  </si>
  <si>
    <t>09</t>
  </si>
  <si>
    <t>SEGURIDAD Y SALUD</t>
  </si>
  <si>
    <t>09.01</t>
  </si>
  <si>
    <t>APLICACIÓN PLAN SEGURIDAD Y SALUD</t>
  </si>
  <si>
    <t>Aplicación de plan de seguridad y salud.</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</si>
  <si>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</si>
  <si>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</si>
  <si>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</si>
  <si>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</si>
  <si>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</si>
  <si>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</si>
  <si>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t>
  </si>
  <si>
    <t>Total TR26-402CONGEN</t>
  </si>
  <si>
    <t>YUGO SLU</t>
  </si>
  <si>
    <t>POR LA PROPIEDAD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</si>
</sst>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b/>
      <sz val="11"/>
      <color theme="1"/>
      <name val="Calibri"/>
      <family val="2"/>
      <scheme val="minor"/>
    </font>
  </fonts>
  <fills count="8">
    <fill>
      <patternFill patternType="none"/>
    </fill>
    <fill>
      <patternFill patternType="gray125"/>
    </fill>
    <fill>
      <patternFill patternType="solid">
        <fgColor rgb="FF98C7AF"/>
        <bgColor indexed="64"/>
      </patternFill>
    </fill>
    <fill>
      <patternFill patternType="solid">
        <fgColor rgb="FFACD1BE"/>
        <bgColor indexed="64"/>
      </patternFill>
    </fill>
    <fill>
      <patternFill patternType="solid">
        <fgColor rgb="FFFFEDDB"/>
        <bgColor indexed="64"/>
      </patternFill>
    </fill>
    <fill>
      <patternFill patternType="solid">
        <fgColor rgb="FFC0C0C0"/>
        <bgColor indexed="64"/>
      </patternFill>
    </fill>
    <fill>
      <patternFill patternType="solid">
        <fgColor rgb="FFBFDBCD"/>
        <bgColor indexed="64"/>
      </patternFill>
    </fill>
    <fill>
      <patternFill patternType="solid">
        <fgColor rgb="FFD3E5DC"/>
        <bgColor indexed="64"/>
      </patternFill>
    </fill>
  </fills>
  <borders count="1">
    <border>
      <left/>
      <right/>
      <top/>
      <bottom/>
      <diagonal/>
    </border>
  </borders>
  <cellStyleXfs count="1">
    <xf numFmtId="0" fontId="0" fillId="0" borderId="0"/>
  </cellStyleXfs>
  <cellXfs count="41">
    <xf numFmtId="0" fontId="0" fillId="0" borderId="0" xfId="0"/>
    <xf numFmtId="0" fontId="1" fillId="0" borderId="0" xfId="0" applyFont="1" applyAlignment="1">
      <alignment vertical="top"/>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49" fontId="5" fillId="2" borderId="0" xfId="0" applyNumberFormat="1" applyFont="1" applyFill="1" applyAlignment="1">
      <alignment vertical="top"/>
    </xf>
    <xf numFmtId="3" fontId="6" fillId="2" borderId="0" xfId="0" applyNumberFormat="1" applyFont="1" applyFill="1" applyAlignment="1">
      <alignment vertical="top"/>
    </xf>
    <xf numFmtId="4" fontId="6" fillId="2" borderId="0" xfId="0" applyNumberFormat="1" applyFont="1" applyFill="1" applyAlignment="1">
      <alignment vertical="top"/>
    </xf>
    <xf numFmtId="49" fontId="5" fillId="3" borderId="0" xfId="0" applyNumberFormat="1" applyFont="1" applyFill="1" applyAlignment="1">
      <alignment vertical="top"/>
    </xf>
    <xf numFmtId="4" fontId="6" fillId="3" borderId="0" xfId="0" applyNumberFormat="1" applyFont="1" applyFill="1" applyAlignment="1">
      <alignment vertical="top"/>
    </xf>
    <xf numFmtId="49" fontId="7" fillId="4" borderId="0" xfId="0" applyNumberFormat="1" applyFont="1" applyFill="1" applyAlignment="1">
      <alignment vertical="top"/>
    </xf>
    <xf numFmtId="49" fontId="7" fillId="0" borderId="0" xfId="0" applyNumberFormat="1" applyFont="1" applyAlignment="1">
      <alignment vertical="top"/>
    </xf>
    <xf numFmtId="4" fontId="7" fillId="0" borderId="0" xfId="0" applyNumberFormat="1" applyFont="1" applyAlignment="1">
      <alignment vertical="top"/>
    </xf>
    <xf numFmtId="4" fontId="8" fillId="0" borderId="0" xfId="0" applyNumberFormat="1" applyFont="1" applyAlignment="1">
      <alignment vertical="top"/>
    </xf>
    <xf numFmtId="0" fontId="7" fillId="0" borderId="0" xfId="0" applyFont="1" applyAlignment="1">
      <alignment vertical="top"/>
    </xf>
    <xf numFmtId="4" fontId="6" fillId="0" borderId="0" xfId="0" applyNumberFormat="1" applyFont="1" applyAlignment="1">
      <alignment vertical="top"/>
    </xf>
    <xf numFmtId="0" fontId="7" fillId="5" borderId="0" xfId="0" applyFont="1" applyFill="1" applyAlignment="1">
      <alignment vertical="top"/>
    </xf>
    <xf numFmtId="49" fontId="5" fillId="6" borderId="0" xfId="0" applyNumberFormat="1" applyFont="1" applyFill="1" applyAlignment="1">
      <alignment vertical="top"/>
    </xf>
    <xf numFmtId="4" fontId="6" fillId="6" borderId="0" xfId="0" applyNumberFormat="1" applyFont="1" applyFill="1" applyAlignment="1">
      <alignment vertical="top"/>
    </xf>
    <xf numFmtId="49" fontId="5" fillId="7" borderId="0" xfId="0" applyNumberFormat="1" applyFont="1" applyFill="1" applyAlignment="1">
      <alignment vertical="top"/>
    </xf>
    <xf numFmtId="4" fontId="6" fillId="7" borderId="0" xfId="0" applyNumberFormat="1" applyFont="1" applyFill="1" applyAlignment="1">
      <alignment vertical="top"/>
    </xf>
    <xf numFmtId="49" fontId="7" fillId="0" borderId="0" xfId="0" applyNumberFormat="1" applyFont="1" applyAlignment="1">
      <alignment vertical="top" wrapText="1"/>
    </xf>
    <xf numFmtId="3" fontId="7" fillId="0" borderId="0" xfId="0" applyNumberFormat="1" applyFont="1" applyAlignment="1">
      <alignment vertical="top"/>
    </xf>
    <xf numFmtId="0" fontId="4" fillId="0" borderId="0" xfId="0" applyFont="1" applyAlignment="1">
      <alignment vertical="top" wrapText="1"/>
    </xf>
    <xf numFmtId="49" fontId="5" fillId="2" borderId="0" xfId="0" applyNumberFormat="1" applyFont="1" applyFill="1" applyAlignment="1">
      <alignment vertical="top" wrapText="1"/>
    </xf>
    <xf numFmtId="49" fontId="5" fillId="3" borderId="0" xfId="0" applyNumberFormat="1" applyFont="1" applyFill="1" applyAlignment="1">
      <alignment vertical="top" wrapText="1"/>
    </xf>
    <xf numFmtId="49" fontId="5" fillId="0" borderId="0" xfId="0" applyNumberFormat="1" applyFont="1" applyAlignment="1">
      <alignment vertical="top" wrapText="1"/>
    </xf>
    <xf numFmtId="0" fontId="7" fillId="5" borderId="0" xfId="0" applyFont="1" applyFill="1" applyAlignment="1">
      <alignment vertical="top" wrapText="1"/>
    </xf>
    <xf numFmtId="49" fontId="5" fillId="6" borderId="0" xfId="0" applyNumberFormat="1" applyFont="1" applyFill="1" applyAlignment="1">
      <alignment vertical="top" wrapText="1"/>
    </xf>
    <xf numFmtId="49" fontId="5" fillId="7" borderId="0" xfId="0" applyNumberFormat="1" applyFont="1" applyFill="1" applyAlignment="1">
      <alignment vertical="top" wrapText="1"/>
    </xf>
    <xf numFmtId="0" fontId="9" fillId="0" borderId="0" xfId="0"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4" fontId="7" fillId="0" borderId="0" xfId="0" applyNumberFormat="1" applyFont="1" applyAlignment="1">
      <alignment vertical="top"/>
    </xf>
    <xf numFmtId="0" fontId="0" fillId="0" borderId="0" xfId="0"/>
    <xf numFmtId="4" fontId="7"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19"/>
  <sheetViews>
    <sheetView tabSelected="1" workbookViewId="0">
      <pane xSplit="4" ySplit="3" topLeftCell="E4" activePane="bottomRight" state="frozen"/>
      <selection pane="topRight" activeCell="E1" sqref="E1"/>
      <selection pane="bottomLeft" activeCell="A4" sqref="A4"/>
      <selection pane="bottomRight" activeCell="H481" sqref="H481"/>
    </sheetView>
  </sheetViews>
  <sheetFormatPr baseColWidth="10" defaultRowHeight="14.4" x14ac:dyDescent="0.3"/>
  <cols>
    <col min="1" max="1" width="10" customWidth="1"/>
    <col min="2" max="2" width="6.5546875" customWidth="1"/>
    <col min="3" max="3" width="3.6640625" customWidth="1"/>
    <col min="4" max="4" width="32.88671875" customWidth="1"/>
    <col min="5" max="5" width="7.88671875" customWidth="1"/>
    <col min="6" max="7" width="8.6640625" customWidth="1"/>
  </cols>
  <sheetData>
    <row r="1" spans="1:7" x14ac:dyDescent="0.3">
      <c r="A1" s="1" t="s">
        <v>0</v>
      </c>
      <c r="B1" s="2"/>
      <c r="C1" s="2"/>
      <c r="D1" s="2"/>
      <c r="E1" s="2"/>
      <c r="F1" s="30" t="s">
        <v>710</v>
      </c>
      <c r="G1" s="2"/>
    </row>
    <row r="2" spans="1:7" ht="18" x14ac:dyDescent="0.3">
      <c r="A2" s="3" t="s">
        <v>1</v>
      </c>
      <c r="B2" s="2"/>
      <c r="C2" s="2"/>
      <c r="D2" s="2"/>
      <c r="E2" s="2"/>
      <c r="F2" s="2"/>
      <c r="G2" s="2"/>
    </row>
    <row r="3" spans="1:7" x14ac:dyDescent="0.3">
      <c r="A3" s="4" t="s">
        <v>2</v>
      </c>
      <c r="B3" s="4" t="s">
        <v>3</v>
      </c>
      <c r="C3" s="4" t="s">
        <v>4</v>
      </c>
      <c r="D3" s="23" t="s">
        <v>5</v>
      </c>
      <c r="E3" s="4" t="s">
        <v>6</v>
      </c>
      <c r="F3" s="4" t="s">
        <v>7</v>
      </c>
      <c r="G3" s="4" t="s">
        <v>8</v>
      </c>
    </row>
    <row r="4" spans="1:7" x14ac:dyDescent="0.3">
      <c r="A4" s="5" t="s">
        <v>9</v>
      </c>
      <c r="B4" s="5" t="s">
        <v>10</v>
      </c>
      <c r="C4" s="5" t="s">
        <v>11</v>
      </c>
      <c r="D4" s="24" t="s">
        <v>12</v>
      </c>
      <c r="E4" s="6">
        <f>E224</f>
        <v>1</v>
      </c>
      <c r="F4" s="7">
        <f>F224</f>
        <v>270033.07</v>
      </c>
      <c r="G4" s="7">
        <f>G224</f>
        <v>270033.07</v>
      </c>
    </row>
    <row r="5" spans="1:7" x14ac:dyDescent="0.3">
      <c r="A5" s="8" t="s">
        <v>13</v>
      </c>
      <c r="B5" s="8" t="s">
        <v>10</v>
      </c>
      <c r="C5" s="8" t="s">
        <v>11</v>
      </c>
      <c r="D5" s="25" t="s">
        <v>14</v>
      </c>
      <c r="E5" s="9">
        <f>E18</f>
        <v>1</v>
      </c>
      <c r="F5" s="9">
        <f>F18</f>
        <v>25213.52</v>
      </c>
      <c r="G5" s="9">
        <f>G18</f>
        <v>25213.52</v>
      </c>
    </row>
    <row r="6" spans="1:7" x14ac:dyDescent="0.3">
      <c r="A6" s="10" t="s">
        <v>15</v>
      </c>
      <c r="B6" s="11" t="s">
        <v>16</v>
      </c>
      <c r="C6" s="11" t="s">
        <v>17</v>
      </c>
      <c r="D6" s="21" t="s">
        <v>18</v>
      </c>
      <c r="E6" s="12">
        <v>4.43</v>
      </c>
      <c r="F6" s="12">
        <v>529.66</v>
      </c>
      <c r="G6" s="13">
        <f>ROUND(E6*F6,2)</f>
        <v>2346.39</v>
      </c>
    </row>
    <row r="7" spans="1:7" ht="112.2" x14ac:dyDescent="0.3">
      <c r="A7" s="14"/>
      <c r="B7" s="14"/>
      <c r="C7" s="14"/>
      <c r="D7" s="21" t="s">
        <v>19</v>
      </c>
      <c r="E7" s="14"/>
      <c r="F7" s="14"/>
      <c r="G7" s="14"/>
    </row>
    <row r="8" spans="1:7" x14ac:dyDescent="0.3">
      <c r="A8" s="10" t="s">
        <v>20</v>
      </c>
      <c r="B8" s="11" t="s">
        <v>16</v>
      </c>
      <c r="C8" s="11" t="s">
        <v>17</v>
      </c>
      <c r="D8" s="21" t="s">
        <v>21</v>
      </c>
      <c r="E8" s="12">
        <v>37.130000000000003</v>
      </c>
      <c r="F8" s="12">
        <v>36.380000000000003</v>
      </c>
      <c r="G8" s="13">
        <f>ROUND(E8*F8,2)</f>
        <v>1350.79</v>
      </c>
    </row>
    <row r="9" spans="1:7" ht="91.8" x14ac:dyDescent="0.3">
      <c r="A9" s="14"/>
      <c r="B9" s="14"/>
      <c r="C9" s="14"/>
      <c r="D9" s="21" t="s">
        <v>22</v>
      </c>
      <c r="E9" s="14"/>
      <c r="F9" s="14"/>
      <c r="G9" s="14"/>
    </row>
    <row r="10" spans="1:7" x14ac:dyDescent="0.3">
      <c r="A10" s="10" t="s">
        <v>23</v>
      </c>
      <c r="B10" s="11" t="s">
        <v>16</v>
      </c>
      <c r="C10" s="11" t="s">
        <v>17</v>
      </c>
      <c r="D10" s="21" t="s">
        <v>24</v>
      </c>
      <c r="E10" s="12">
        <v>107.28</v>
      </c>
      <c r="F10" s="12">
        <v>45.42</v>
      </c>
      <c r="G10" s="13">
        <f>ROUND(E10*F10,2)</f>
        <v>4872.66</v>
      </c>
    </row>
    <row r="11" spans="1:7" ht="51" x14ac:dyDescent="0.3">
      <c r="A11" s="14"/>
      <c r="B11" s="14"/>
      <c r="C11" s="14"/>
      <c r="D11" s="21" t="s">
        <v>25</v>
      </c>
      <c r="E11" s="14"/>
      <c r="F11" s="14"/>
      <c r="G11" s="14"/>
    </row>
    <row r="12" spans="1:7" x14ac:dyDescent="0.3">
      <c r="A12" s="10" t="s">
        <v>26</v>
      </c>
      <c r="B12" s="11" t="s">
        <v>16</v>
      </c>
      <c r="C12" s="11" t="s">
        <v>17</v>
      </c>
      <c r="D12" s="21" t="s">
        <v>27</v>
      </c>
      <c r="E12" s="12">
        <v>131</v>
      </c>
      <c r="F12" s="12">
        <v>125.37</v>
      </c>
      <c r="G12" s="13">
        <f>ROUND(E12*F12,2)</f>
        <v>16423.47</v>
      </c>
    </row>
    <row r="13" spans="1:7" ht="224.4" x14ac:dyDescent="0.3">
      <c r="A13" s="14"/>
      <c r="B13" s="14"/>
      <c r="C13" s="14"/>
      <c r="D13" s="21" t="s">
        <v>28</v>
      </c>
      <c r="E13" s="14"/>
      <c r="F13" s="14"/>
      <c r="G13" s="14"/>
    </row>
    <row r="14" spans="1:7" x14ac:dyDescent="0.3">
      <c r="A14" s="10" t="s">
        <v>29</v>
      </c>
      <c r="B14" s="11" t="s">
        <v>16</v>
      </c>
      <c r="C14" s="11" t="s">
        <v>17</v>
      </c>
      <c r="D14" s="21" t="s">
        <v>30</v>
      </c>
      <c r="E14" s="12">
        <v>6</v>
      </c>
      <c r="F14" s="12">
        <v>20.66</v>
      </c>
      <c r="G14" s="13">
        <f>ROUND(E14*F14,2)</f>
        <v>123.96</v>
      </c>
    </row>
    <row r="15" spans="1:7" ht="102" x14ac:dyDescent="0.3">
      <c r="A15" s="14"/>
      <c r="B15" s="14"/>
      <c r="C15" s="14"/>
      <c r="D15" s="21" t="s">
        <v>31</v>
      </c>
      <c r="E15" s="14"/>
      <c r="F15" s="14"/>
      <c r="G15" s="14"/>
    </row>
    <row r="16" spans="1:7" x14ac:dyDescent="0.3">
      <c r="A16" s="10" t="s">
        <v>32</v>
      </c>
      <c r="B16" s="11" t="s">
        <v>16</v>
      </c>
      <c r="C16" s="11" t="s">
        <v>17</v>
      </c>
      <c r="D16" s="21" t="s">
        <v>33</v>
      </c>
      <c r="E16" s="12">
        <v>5</v>
      </c>
      <c r="F16" s="12">
        <v>19.25</v>
      </c>
      <c r="G16" s="13">
        <f>ROUND(E16*F16,2)</f>
        <v>96.25</v>
      </c>
    </row>
    <row r="17" spans="1:7" ht="102" x14ac:dyDescent="0.3">
      <c r="A17" s="14"/>
      <c r="B17" s="14"/>
      <c r="C17" s="14"/>
      <c r="D17" s="21" t="s">
        <v>34</v>
      </c>
      <c r="E17" s="14"/>
      <c r="F17" s="14"/>
      <c r="G17" s="14"/>
    </row>
    <row r="18" spans="1:7" x14ac:dyDescent="0.3">
      <c r="A18" s="14"/>
      <c r="B18" s="14"/>
      <c r="C18" s="14"/>
      <c r="D18" s="26" t="s">
        <v>35</v>
      </c>
      <c r="E18" s="12">
        <v>1</v>
      </c>
      <c r="F18" s="15">
        <f>G6+G8+G10+G12+G14+G16</f>
        <v>25213.52</v>
      </c>
      <c r="G18" s="15">
        <f>ROUND(E18*F18,2)</f>
        <v>25213.52</v>
      </c>
    </row>
    <row r="19" spans="1:7" ht="0.9" customHeight="1" x14ac:dyDescent="0.3">
      <c r="A19" s="16"/>
      <c r="B19" s="16"/>
      <c r="C19" s="16"/>
      <c r="D19" s="27"/>
      <c r="E19" s="16"/>
      <c r="F19" s="16"/>
      <c r="G19" s="16"/>
    </row>
    <row r="20" spans="1:7" x14ac:dyDescent="0.3">
      <c r="A20" s="8" t="s">
        <v>36</v>
      </c>
      <c r="B20" s="8" t="s">
        <v>10</v>
      </c>
      <c r="C20" s="8" t="s">
        <v>11</v>
      </c>
      <c r="D20" s="25" t="s">
        <v>37</v>
      </c>
      <c r="E20" s="9">
        <f>E41</f>
        <v>1</v>
      </c>
      <c r="F20" s="9">
        <f>F41</f>
        <v>24707.599999999999</v>
      </c>
      <c r="G20" s="9">
        <f>G41</f>
        <v>24707.599999999999</v>
      </c>
    </row>
    <row r="21" spans="1:7" x14ac:dyDescent="0.3">
      <c r="A21" s="17" t="s">
        <v>38</v>
      </c>
      <c r="B21" s="17" t="s">
        <v>10</v>
      </c>
      <c r="C21" s="17" t="s">
        <v>11</v>
      </c>
      <c r="D21" s="28" t="s">
        <v>39</v>
      </c>
      <c r="E21" s="18">
        <f>E24</f>
        <v>1</v>
      </c>
      <c r="F21" s="18">
        <f>F24</f>
        <v>5132.16</v>
      </c>
      <c r="G21" s="18">
        <f>G24</f>
        <v>5132.16</v>
      </c>
    </row>
    <row r="22" spans="1:7" x14ac:dyDescent="0.3">
      <c r="A22" s="10" t="s">
        <v>40</v>
      </c>
      <c r="B22" s="11" t="s">
        <v>16</v>
      </c>
      <c r="C22" s="11" t="s">
        <v>41</v>
      </c>
      <c r="D22" s="21" t="s">
        <v>42</v>
      </c>
      <c r="E22" s="12">
        <v>9</v>
      </c>
      <c r="F22" s="31">
        <v>570.24</v>
      </c>
      <c r="G22" s="13">
        <f>ROUND(E22*F22,2)</f>
        <v>5132.16</v>
      </c>
    </row>
    <row r="23" spans="1:7" ht="142.80000000000001" x14ac:dyDescent="0.3">
      <c r="A23" s="14"/>
      <c r="B23" s="14"/>
      <c r="C23" s="14"/>
      <c r="D23" s="21" t="s">
        <v>43</v>
      </c>
      <c r="E23" s="14"/>
      <c r="F23" s="14"/>
      <c r="G23" s="14"/>
    </row>
    <row r="24" spans="1:7" x14ac:dyDescent="0.3">
      <c r="A24" s="14"/>
      <c r="B24" s="14"/>
      <c r="C24" s="14"/>
      <c r="D24" s="26" t="s">
        <v>44</v>
      </c>
      <c r="E24" s="12">
        <v>1</v>
      </c>
      <c r="F24" s="15">
        <f>G22</f>
        <v>5132.16</v>
      </c>
      <c r="G24" s="15">
        <f>ROUND(E24*F24,2)</f>
        <v>5132.16</v>
      </c>
    </row>
    <row r="25" spans="1:7" ht="0.9" customHeight="1" x14ac:dyDescent="0.3">
      <c r="A25" s="16"/>
      <c r="B25" s="16"/>
      <c r="C25" s="16"/>
      <c r="D25" s="27"/>
      <c r="E25" s="16"/>
      <c r="F25" s="16"/>
      <c r="G25" s="16"/>
    </row>
    <row r="26" spans="1:7" x14ac:dyDescent="0.3">
      <c r="A26" s="17" t="s">
        <v>45</v>
      </c>
      <c r="B26" s="17" t="s">
        <v>10</v>
      </c>
      <c r="C26" s="17" t="s">
        <v>11</v>
      </c>
      <c r="D26" s="28" t="s">
        <v>46</v>
      </c>
      <c r="E26" s="18">
        <f>E39</f>
        <v>1</v>
      </c>
      <c r="F26" s="18">
        <f>F39</f>
        <v>19575.439999999999</v>
      </c>
      <c r="G26" s="18">
        <f>G39</f>
        <v>19575.439999999999</v>
      </c>
    </row>
    <row r="27" spans="1:7" x14ac:dyDescent="0.3">
      <c r="A27" s="10" t="s">
        <v>47</v>
      </c>
      <c r="B27" s="11" t="s">
        <v>16</v>
      </c>
      <c r="C27" s="11" t="s">
        <v>41</v>
      </c>
      <c r="D27" s="21" t="s">
        <v>48</v>
      </c>
      <c r="E27" s="12">
        <v>27.36</v>
      </c>
      <c r="F27" s="12">
        <v>399.81</v>
      </c>
      <c r="G27" s="13">
        <f>ROUND(E27*F27,2)</f>
        <v>10938.8</v>
      </c>
    </row>
    <row r="28" spans="1:7" ht="71.400000000000006" x14ac:dyDescent="0.3">
      <c r="A28" s="14"/>
      <c r="B28" s="14"/>
      <c r="C28" s="14"/>
      <c r="D28" s="21" t="s">
        <v>49</v>
      </c>
      <c r="E28" s="14"/>
      <c r="F28" s="14"/>
      <c r="G28" s="14"/>
    </row>
    <row r="29" spans="1:7" x14ac:dyDescent="0.3">
      <c r="A29" s="10" t="s">
        <v>50</v>
      </c>
      <c r="B29" s="11" t="s">
        <v>16</v>
      </c>
      <c r="C29" s="11" t="s">
        <v>51</v>
      </c>
      <c r="D29" s="21" t="s">
        <v>52</v>
      </c>
      <c r="E29" s="12">
        <v>7.15</v>
      </c>
      <c r="F29" s="12">
        <v>372.12</v>
      </c>
      <c r="G29" s="13">
        <f>ROUND(E29*F29,2)</f>
        <v>2660.66</v>
      </c>
    </row>
    <row r="30" spans="1:7" ht="112.2" x14ac:dyDescent="0.3">
      <c r="A30" s="14"/>
      <c r="B30" s="14"/>
      <c r="C30" s="14"/>
      <c r="D30" s="21" t="s">
        <v>53</v>
      </c>
      <c r="E30" s="14"/>
      <c r="F30" s="14"/>
      <c r="G30" s="14"/>
    </row>
    <row r="31" spans="1:7" ht="20.399999999999999" x14ac:dyDescent="0.3">
      <c r="A31" s="10" t="s">
        <v>54</v>
      </c>
      <c r="B31" s="11" t="s">
        <v>16</v>
      </c>
      <c r="C31" s="11" t="s">
        <v>17</v>
      </c>
      <c r="D31" s="21" t="s">
        <v>55</v>
      </c>
      <c r="E31" s="12">
        <v>143</v>
      </c>
      <c r="F31" s="12">
        <v>12.96</v>
      </c>
      <c r="G31" s="13">
        <f>ROUND(E31*F31,2)</f>
        <v>1853.28</v>
      </c>
    </row>
    <row r="32" spans="1:7" ht="81.599999999999994" x14ac:dyDescent="0.3">
      <c r="A32" s="14"/>
      <c r="B32" s="14"/>
      <c r="C32" s="14"/>
      <c r="D32" s="21" t="s">
        <v>56</v>
      </c>
      <c r="E32" s="14"/>
      <c r="F32" s="14"/>
      <c r="G32" s="14"/>
    </row>
    <row r="33" spans="1:7" x14ac:dyDescent="0.3">
      <c r="A33" s="10" t="s">
        <v>57</v>
      </c>
      <c r="B33" s="11" t="s">
        <v>16</v>
      </c>
      <c r="C33" s="11" t="s">
        <v>17</v>
      </c>
      <c r="D33" s="21" t="s">
        <v>58</v>
      </c>
      <c r="E33" s="12">
        <v>9</v>
      </c>
      <c r="F33" s="12">
        <v>58.58</v>
      </c>
      <c r="G33" s="13">
        <f>ROUND(E33*F33,2)</f>
        <v>527.22</v>
      </c>
    </row>
    <row r="34" spans="1:7" ht="91.8" x14ac:dyDescent="0.3">
      <c r="A34" s="14"/>
      <c r="B34" s="14"/>
      <c r="C34" s="14"/>
      <c r="D34" s="21" t="s">
        <v>59</v>
      </c>
      <c r="E34" s="14"/>
      <c r="F34" s="14"/>
      <c r="G34" s="14"/>
    </row>
    <row r="35" spans="1:7" x14ac:dyDescent="0.3">
      <c r="A35" s="10" t="s">
        <v>60</v>
      </c>
      <c r="B35" s="11" t="s">
        <v>16</v>
      </c>
      <c r="C35" s="11" t="s">
        <v>17</v>
      </c>
      <c r="D35" s="21" t="s">
        <v>61</v>
      </c>
      <c r="E35" s="12">
        <v>80</v>
      </c>
      <c r="F35" s="12">
        <v>21.17</v>
      </c>
      <c r="G35" s="13">
        <f>ROUND(E35*F35,2)</f>
        <v>1693.6</v>
      </c>
    </row>
    <row r="36" spans="1:7" ht="61.2" x14ac:dyDescent="0.3">
      <c r="A36" s="14"/>
      <c r="B36" s="14"/>
      <c r="C36" s="14"/>
      <c r="D36" s="21" t="s">
        <v>62</v>
      </c>
      <c r="E36" s="14"/>
      <c r="F36" s="14"/>
      <c r="G36" s="14"/>
    </row>
    <row r="37" spans="1:7" x14ac:dyDescent="0.3">
      <c r="A37" s="10" t="s">
        <v>63</v>
      </c>
      <c r="B37" s="11" t="s">
        <v>16</v>
      </c>
      <c r="C37" s="11" t="s">
        <v>17</v>
      </c>
      <c r="D37" s="21" t="s">
        <v>64</v>
      </c>
      <c r="E37" s="12">
        <v>81</v>
      </c>
      <c r="F37" s="12">
        <v>23.48</v>
      </c>
      <c r="G37" s="13">
        <f>ROUND(E37*F37,2)</f>
        <v>1901.88</v>
      </c>
    </row>
    <row r="38" spans="1:7" ht="61.2" x14ac:dyDescent="0.3">
      <c r="A38" s="14"/>
      <c r="B38" s="14"/>
      <c r="C38" s="14"/>
      <c r="D38" s="21" t="s">
        <v>65</v>
      </c>
      <c r="E38" s="14"/>
      <c r="F38" s="14"/>
      <c r="G38" s="14"/>
    </row>
    <row r="39" spans="1:7" x14ac:dyDescent="0.3">
      <c r="A39" s="14"/>
      <c r="B39" s="14"/>
      <c r="C39" s="14"/>
      <c r="D39" s="26" t="s">
        <v>66</v>
      </c>
      <c r="E39" s="12">
        <v>1</v>
      </c>
      <c r="F39" s="15">
        <f>G27+G29+G31+G33+G35+G37</f>
        <v>19575.439999999999</v>
      </c>
      <c r="G39" s="15">
        <f>ROUND(E39*F39,2)</f>
        <v>19575.439999999999</v>
      </c>
    </row>
    <row r="40" spans="1:7" ht="0.9" customHeight="1" x14ac:dyDescent="0.3">
      <c r="A40" s="16"/>
      <c r="B40" s="16"/>
      <c r="C40" s="16"/>
      <c r="D40" s="27"/>
      <c r="E40" s="16"/>
      <c r="F40" s="16"/>
      <c r="G40" s="16"/>
    </row>
    <row r="41" spans="1:7" x14ac:dyDescent="0.3">
      <c r="A41" s="14"/>
      <c r="B41" s="14"/>
      <c r="C41" s="14"/>
      <c r="D41" s="26" t="s">
        <v>67</v>
      </c>
      <c r="E41" s="12">
        <v>1</v>
      </c>
      <c r="F41" s="15">
        <f>G21+G26</f>
        <v>24707.599999999999</v>
      </c>
      <c r="G41" s="15">
        <f>ROUND(E41*F41,2)</f>
        <v>24707.599999999999</v>
      </c>
    </row>
    <row r="42" spans="1:7" ht="0.9" customHeight="1" x14ac:dyDescent="0.3">
      <c r="A42" s="16"/>
      <c r="B42" s="16"/>
      <c r="C42" s="16"/>
      <c r="D42" s="27"/>
      <c r="E42" s="16"/>
      <c r="F42" s="16"/>
      <c r="G42" s="16"/>
    </row>
    <row r="43" spans="1:7" x14ac:dyDescent="0.3">
      <c r="A43" s="8" t="s">
        <v>68</v>
      </c>
      <c r="B43" s="8" t="s">
        <v>10</v>
      </c>
      <c r="C43" s="8" t="s">
        <v>11</v>
      </c>
      <c r="D43" s="25" t="s">
        <v>69</v>
      </c>
      <c r="E43" s="9">
        <f>E46</f>
        <v>1</v>
      </c>
      <c r="F43" s="9">
        <f>F46</f>
        <v>11270</v>
      </c>
      <c r="G43" s="9">
        <f>G46</f>
        <v>11270</v>
      </c>
    </row>
    <row r="44" spans="1:7" x14ac:dyDescent="0.3">
      <c r="A44" s="10" t="s">
        <v>70</v>
      </c>
      <c r="B44" s="11" t="s">
        <v>16</v>
      </c>
      <c r="C44" s="11" t="s">
        <v>71</v>
      </c>
      <c r="D44" s="21" t="s">
        <v>72</v>
      </c>
      <c r="E44" s="12">
        <v>1000</v>
      </c>
      <c r="F44" s="32">
        <v>11.27</v>
      </c>
      <c r="G44" s="13">
        <f>ROUND(E44*F44,2)</f>
        <v>11270</v>
      </c>
    </row>
    <row r="45" spans="1:7" ht="81.599999999999994" x14ac:dyDescent="0.3">
      <c r="A45" s="14"/>
      <c r="B45" s="14"/>
      <c r="C45" s="14"/>
      <c r="D45" s="21" t="s">
        <v>73</v>
      </c>
      <c r="E45" s="14"/>
      <c r="F45" s="14"/>
      <c r="G45" s="14"/>
    </row>
    <row r="46" spans="1:7" x14ac:dyDescent="0.3">
      <c r="A46" s="14"/>
      <c r="B46" s="14"/>
      <c r="C46" s="14"/>
      <c r="D46" s="26" t="s">
        <v>74</v>
      </c>
      <c r="E46" s="12">
        <v>1</v>
      </c>
      <c r="F46" s="15">
        <f>G44</f>
        <v>11270</v>
      </c>
      <c r="G46" s="15">
        <f>ROUND(E46*F46,2)</f>
        <v>11270</v>
      </c>
    </row>
    <row r="47" spans="1:7" ht="0.9" customHeight="1" x14ac:dyDescent="0.3">
      <c r="A47" s="16"/>
      <c r="B47" s="16"/>
      <c r="C47" s="16"/>
      <c r="D47" s="27"/>
      <c r="E47" s="16"/>
      <c r="F47" s="16"/>
      <c r="G47" s="16"/>
    </row>
    <row r="48" spans="1:7" x14ac:dyDescent="0.3">
      <c r="A48" s="8" t="s">
        <v>75</v>
      </c>
      <c r="B48" s="8" t="s">
        <v>10</v>
      </c>
      <c r="C48" s="8" t="s">
        <v>11</v>
      </c>
      <c r="D48" s="25" t="s">
        <v>76</v>
      </c>
      <c r="E48" s="9">
        <f>E131</f>
        <v>1</v>
      </c>
      <c r="F48" s="9">
        <f>F131</f>
        <v>45385.7</v>
      </c>
      <c r="G48" s="9">
        <f>G131</f>
        <v>45385.7</v>
      </c>
    </row>
    <row r="49" spans="1:7" x14ac:dyDescent="0.3">
      <c r="A49" s="17" t="s">
        <v>77</v>
      </c>
      <c r="B49" s="17" t="s">
        <v>10</v>
      </c>
      <c r="C49" s="17" t="s">
        <v>11</v>
      </c>
      <c r="D49" s="28" t="s">
        <v>78</v>
      </c>
      <c r="E49" s="18">
        <f>E82</f>
        <v>1</v>
      </c>
      <c r="F49" s="18">
        <f>F82</f>
        <v>5942.57</v>
      </c>
      <c r="G49" s="18">
        <f>G82</f>
        <v>5942.57</v>
      </c>
    </row>
    <row r="50" spans="1:7" x14ac:dyDescent="0.3">
      <c r="A50" s="19" t="s">
        <v>79</v>
      </c>
      <c r="B50" s="19" t="s">
        <v>10</v>
      </c>
      <c r="C50" s="19" t="s">
        <v>11</v>
      </c>
      <c r="D50" s="29" t="s">
        <v>80</v>
      </c>
      <c r="E50" s="20">
        <f>E61</f>
        <v>1</v>
      </c>
      <c r="F50" s="20">
        <f>F61</f>
        <v>1853.14</v>
      </c>
      <c r="G50" s="20">
        <f>G61</f>
        <v>1853.14</v>
      </c>
    </row>
    <row r="51" spans="1:7" x14ac:dyDescent="0.3">
      <c r="A51" s="10" t="s">
        <v>81</v>
      </c>
      <c r="B51" s="11" t="s">
        <v>16</v>
      </c>
      <c r="C51" s="11" t="s">
        <v>82</v>
      </c>
      <c r="D51" s="21" t="s">
        <v>83</v>
      </c>
      <c r="E51" s="12">
        <v>2</v>
      </c>
      <c r="F51" s="12">
        <v>244.57</v>
      </c>
      <c r="G51" s="13">
        <f>ROUND(E51*F51,2)</f>
        <v>489.14</v>
      </c>
    </row>
    <row r="52" spans="1:7" ht="51" x14ac:dyDescent="0.3">
      <c r="A52" s="14"/>
      <c r="B52" s="14"/>
      <c r="C52" s="14"/>
      <c r="D52" s="21" t="s">
        <v>84</v>
      </c>
      <c r="E52" s="14"/>
      <c r="F52" s="14"/>
      <c r="G52" s="14"/>
    </row>
    <row r="53" spans="1:7" x14ac:dyDescent="0.3">
      <c r="A53" s="10" t="s">
        <v>85</v>
      </c>
      <c r="B53" s="11" t="s">
        <v>16</v>
      </c>
      <c r="C53" s="11" t="s">
        <v>82</v>
      </c>
      <c r="D53" s="21" t="s">
        <v>86</v>
      </c>
      <c r="E53" s="12">
        <v>10</v>
      </c>
      <c r="F53" s="12">
        <v>44.91</v>
      </c>
      <c r="G53" s="13">
        <f>ROUND(E53*F53,2)</f>
        <v>449.1</v>
      </c>
    </row>
    <row r="54" spans="1:7" ht="71.400000000000006" x14ac:dyDescent="0.3">
      <c r="A54" s="14"/>
      <c r="B54" s="14"/>
      <c r="C54" s="14"/>
      <c r="D54" s="21" t="s">
        <v>87</v>
      </c>
      <c r="E54" s="14"/>
      <c r="F54" s="14"/>
      <c r="G54" s="14"/>
    </row>
    <row r="55" spans="1:7" x14ac:dyDescent="0.3">
      <c r="A55" s="10" t="s">
        <v>88</v>
      </c>
      <c r="B55" s="11" t="s">
        <v>16</v>
      </c>
      <c r="C55" s="11" t="s">
        <v>82</v>
      </c>
      <c r="D55" s="21" t="s">
        <v>89</v>
      </c>
      <c r="E55" s="12">
        <v>1</v>
      </c>
      <c r="F55" s="12">
        <v>352.87</v>
      </c>
      <c r="G55" s="13">
        <f>ROUND(E55*F55,2)</f>
        <v>352.87</v>
      </c>
    </row>
    <row r="56" spans="1:7" ht="122.4" x14ac:dyDescent="0.3">
      <c r="A56" s="14"/>
      <c r="B56" s="14"/>
      <c r="C56" s="14"/>
      <c r="D56" s="21" t="s">
        <v>90</v>
      </c>
      <c r="E56" s="14"/>
      <c r="F56" s="14"/>
      <c r="G56" s="14"/>
    </row>
    <row r="57" spans="1:7" x14ac:dyDescent="0.3">
      <c r="A57" s="10" t="s">
        <v>91</v>
      </c>
      <c r="B57" s="11" t="s">
        <v>16</v>
      </c>
      <c r="C57" s="11" t="s">
        <v>82</v>
      </c>
      <c r="D57" s="21" t="s">
        <v>92</v>
      </c>
      <c r="E57" s="12">
        <v>1</v>
      </c>
      <c r="F57" s="12">
        <v>340.04</v>
      </c>
      <c r="G57" s="13">
        <f>ROUND(E57*F57,2)</f>
        <v>340.04</v>
      </c>
    </row>
    <row r="58" spans="1:7" ht="132.6" x14ac:dyDescent="0.3">
      <c r="A58" s="14"/>
      <c r="B58" s="14"/>
      <c r="C58" s="14"/>
      <c r="D58" s="21" t="s">
        <v>93</v>
      </c>
      <c r="E58" s="14"/>
      <c r="F58" s="14"/>
      <c r="G58" s="14"/>
    </row>
    <row r="59" spans="1:7" x14ac:dyDescent="0.3">
      <c r="A59" s="10" t="s">
        <v>94</v>
      </c>
      <c r="B59" s="11" t="s">
        <v>16</v>
      </c>
      <c r="C59" s="11" t="s">
        <v>82</v>
      </c>
      <c r="D59" s="21" t="s">
        <v>95</v>
      </c>
      <c r="E59" s="12">
        <v>1</v>
      </c>
      <c r="F59" s="12">
        <v>221.99</v>
      </c>
      <c r="G59" s="13">
        <f>ROUND(E59*F59,2)</f>
        <v>221.99</v>
      </c>
    </row>
    <row r="60" spans="1:7" ht="40.799999999999997" x14ac:dyDescent="0.3">
      <c r="A60" s="14"/>
      <c r="B60" s="14"/>
      <c r="C60" s="14"/>
      <c r="D60" s="21" t="s">
        <v>96</v>
      </c>
      <c r="E60" s="14"/>
      <c r="F60" s="14"/>
      <c r="G60" s="14"/>
    </row>
    <row r="61" spans="1:7" x14ac:dyDescent="0.3">
      <c r="A61" s="14"/>
      <c r="B61" s="14"/>
      <c r="C61" s="14"/>
      <c r="D61" s="26" t="s">
        <v>97</v>
      </c>
      <c r="E61" s="12">
        <v>1</v>
      </c>
      <c r="F61" s="15">
        <f>G51+G53+G55+G57+G59</f>
        <v>1853.14</v>
      </c>
      <c r="G61" s="15">
        <f>ROUND(E61*F61,2)</f>
        <v>1853.14</v>
      </c>
    </row>
    <row r="62" spans="1:7" ht="0.9" customHeight="1" x14ac:dyDescent="0.3">
      <c r="A62" s="16"/>
      <c r="B62" s="16"/>
      <c r="C62" s="16"/>
      <c r="D62" s="27"/>
      <c r="E62" s="16"/>
      <c r="F62" s="16"/>
      <c r="G62" s="16"/>
    </row>
    <row r="63" spans="1:7" x14ac:dyDescent="0.3">
      <c r="A63" s="19" t="s">
        <v>98</v>
      </c>
      <c r="B63" s="19" t="s">
        <v>10</v>
      </c>
      <c r="C63" s="19" t="s">
        <v>11</v>
      </c>
      <c r="D63" s="29" t="s">
        <v>99</v>
      </c>
      <c r="E63" s="20">
        <f>E80</f>
        <v>1</v>
      </c>
      <c r="F63" s="20">
        <f>F80</f>
        <v>4089.43</v>
      </c>
      <c r="G63" s="20">
        <f>G80</f>
        <v>4089.43</v>
      </c>
    </row>
    <row r="64" spans="1:7" ht="20.399999999999999" x14ac:dyDescent="0.3">
      <c r="A64" s="10" t="s">
        <v>100</v>
      </c>
      <c r="B64" s="11" t="s">
        <v>16</v>
      </c>
      <c r="C64" s="11" t="s">
        <v>82</v>
      </c>
      <c r="D64" s="21" t="s">
        <v>101</v>
      </c>
      <c r="E64" s="12">
        <v>1</v>
      </c>
      <c r="F64" s="12">
        <v>420.88</v>
      </c>
      <c r="G64" s="13">
        <f>ROUND(E64*F64,2)</f>
        <v>420.88</v>
      </c>
    </row>
    <row r="65" spans="1:7" ht="163.19999999999999" x14ac:dyDescent="0.3">
      <c r="A65" s="14"/>
      <c r="B65" s="14"/>
      <c r="C65" s="14"/>
      <c r="D65" s="21" t="s">
        <v>102</v>
      </c>
      <c r="E65" s="14"/>
      <c r="F65" s="14"/>
      <c r="G65" s="14"/>
    </row>
    <row r="66" spans="1:7" x14ac:dyDescent="0.3">
      <c r="A66" s="10" t="s">
        <v>103</v>
      </c>
      <c r="B66" s="11" t="s">
        <v>16</v>
      </c>
      <c r="C66" s="11" t="s">
        <v>82</v>
      </c>
      <c r="D66" s="21" t="s">
        <v>104</v>
      </c>
      <c r="E66" s="12">
        <v>1</v>
      </c>
      <c r="F66" s="12">
        <v>631.32000000000005</v>
      </c>
      <c r="G66" s="13">
        <f>ROUND(E66*F66,2)</f>
        <v>631.32000000000005</v>
      </c>
    </row>
    <row r="67" spans="1:7" ht="153" x14ac:dyDescent="0.3">
      <c r="A67" s="14"/>
      <c r="B67" s="14"/>
      <c r="C67" s="14"/>
      <c r="D67" s="21" t="s">
        <v>105</v>
      </c>
      <c r="E67" s="14"/>
      <c r="F67" s="14"/>
      <c r="G67" s="14"/>
    </row>
    <row r="68" spans="1:7" x14ac:dyDescent="0.3">
      <c r="A68" s="10" t="s">
        <v>106</v>
      </c>
      <c r="B68" s="11" t="s">
        <v>16</v>
      </c>
      <c r="C68" s="11" t="s">
        <v>107</v>
      </c>
      <c r="D68" s="21" t="s">
        <v>108</v>
      </c>
      <c r="E68" s="12">
        <v>25</v>
      </c>
      <c r="F68" s="12">
        <v>32.08</v>
      </c>
      <c r="G68" s="13">
        <f>ROUND(E68*F68,2)</f>
        <v>802</v>
      </c>
    </row>
    <row r="69" spans="1:7" ht="91.8" x14ac:dyDescent="0.3">
      <c r="A69" s="14"/>
      <c r="B69" s="14"/>
      <c r="C69" s="14"/>
      <c r="D69" s="21" t="s">
        <v>109</v>
      </c>
      <c r="E69" s="14"/>
      <c r="F69" s="14"/>
      <c r="G69" s="14"/>
    </row>
    <row r="70" spans="1:7" x14ac:dyDescent="0.3">
      <c r="A70" s="10" t="s">
        <v>110</v>
      </c>
      <c r="B70" s="11" t="s">
        <v>16</v>
      </c>
      <c r="C70" s="11" t="s">
        <v>107</v>
      </c>
      <c r="D70" s="21" t="s">
        <v>111</v>
      </c>
      <c r="E70" s="12">
        <v>35</v>
      </c>
      <c r="F70" s="12">
        <v>33.36</v>
      </c>
      <c r="G70" s="13">
        <f>ROUND(E70*F70,2)</f>
        <v>1167.5999999999999</v>
      </c>
    </row>
    <row r="71" spans="1:7" ht="91.8" x14ac:dyDescent="0.3">
      <c r="A71" s="14"/>
      <c r="B71" s="14"/>
      <c r="C71" s="14"/>
      <c r="D71" s="21" t="s">
        <v>112</v>
      </c>
      <c r="E71" s="14"/>
      <c r="F71" s="14"/>
      <c r="G71" s="14"/>
    </row>
    <row r="72" spans="1:7" x14ac:dyDescent="0.3">
      <c r="A72" s="10" t="s">
        <v>113</v>
      </c>
      <c r="B72" s="11" t="s">
        <v>16</v>
      </c>
      <c r="C72" s="11" t="s">
        <v>107</v>
      </c>
      <c r="D72" s="21" t="s">
        <v>114</v>
      </c>
      <c r="E72" s="12">
        <v>10</v>
      </c>
      <c r="F72" s="12">
        <v>34.65</v>
      </c>
      <c r="G72" s="13">
        <f>ROUND(E72*F72,2)</f>
        <v>346.5</v>
      </c>
    </row>
    <row r="73" spans="1:7" ht="91.8" x14ac:dyDescent="0.3">
      <c r="A73" s="14"/>
      <c r="B73" s="14"/>
      <c r="C73" s="14"/>
      <c r="D73" s="21" t="s">
        <v>115</v>
      </c>
      <c r="E73" s="14"/>
      <c r="F73" s="14"/>
      <c r="G73" s="14"/>
    </row>
    <row r="74" spans="1:7" x14ac:dyDescent="0.3">
      <c r="A74" s="10" t="s">
        <v>116</v>
      </c>
      <c r="B74" s="11" t="s">
        <v>16</v>
      </c>
      <c r="C74" s="11" t="s">
        <v>82</v>
      </c>
      <c r="D74" s="21" t="s">
        <v>117</v>
      </c>
      <c r="E74" s="12">
        <v>1</v>
      </c>
      <c r="F74" s="12">
        <v>449.11</v>
      </c>
      <c r="G74" s="13">
        <f>ROUND(E74*F74,2)</f>
        <v>449.11</v>
      </c>
    </row>
    <row r="75" spans="1:7" ht="51" x14ac:dyDescent="0.3">
      <c r="A75" s="14"/>
      <c r="B75" s="14"/>
      <c r="C75" s="14"/>
      <c r="D75" s="21" t="s">
        <v>118</v>
      </c>
      <c r="E75" s="14"/>
      <c r="F75" s="14"/>
      <c r="G75" s="14"/>
    </row>
    <row r="76" spans="1:7" x14ac:dyDescent="0.3">
      <c r="A76" s="10" t="s">
        <v>119</v>
      </c>
      <c r="B76" s="11" t="s">
        <v>16</v>
      </c>
      <c r="C76" s="11" t="s">
        <v>82</v>
      </c>
      <c r="D76" s="21" t="s">
        <v>120</v>
      </c>
      <c r="E76" s="12">
        <v>4</v>
      </c>
      <c r="F76" s="12">
        <v>29.51</v>
      </c>
      <c r="G76" s="13">
        <f>ROUND(E76*F76,2)</f>
        <v>118.04</v>
      </c>
    </row>
    <row r="77" spans="1:7" ht="51" x14ac:dyDescent="0.3">
      <c r="A77" s="14"/>
      <c r="B77" s="14"/>
      <c r="C77" s="14"/>
      <c r="D77" s="21" t="s">
        <v>121</v>
      </c>
      <c r="E77" s="14"/>
      <c r="F77" s="14"/>
      <c r="G77" s="14"/>
    </row>
    <row r="78" spans="1:7" x14ac:dyDescent="0.3">
      <c r="A78" s="10" t="s">
        <v>122</v>
      </c>
      <c r="B78" s="11" t="s">
        <v>16</v>
      </c>
      <c r="C78" s="11" t="s">
        <v>82</v>
      </c>
      <c r="D78" s="21" t="s">
        <v>123</v>
      </c>
      <c r="E78" s="12">
        <v>1</v>
      </c>
      <c r="F78" s="12">
        <v>153.97999999999999</v>
      </c>
      <c r="G78" s="13">
        <f>ROUND(E78*F78,2)</f>
        <v>153.97999999999999</v>
      </c>
    </row>
    <row r="79" spans="1:7" ht="112.2" x14ac:dyDescent="0.3">
      <c r="A79" s="14"/>
      <c r="B79" s="14"/>
      <c r="C79" s="14"/>
      <c r="D79" s="21" t="s">
        <v>124</v>
      </c>
      <c r="E79" s="14"/>
      <c r="F79" s="14"/>
      <c r="G79" s="14"/>
    </row>
    <row r="80" spans="1:7" x14ac:dyDescent="0.3">
      <c r="A80" s="14"/>
      <c r="B80" s="14"/>
      <c r="C80" s="14"/>
      <c r="D80" s="26" t="s">
        <v>125</v>
      </c>
      <c r="E80" s="12">
        <v>1</v>
      </c>
      <c r="F80" s="15">
        <f>G64+G66+G68+G70+G72+G74+G76+G78</f>
        <v>4089.43</v>
      </c>
      <c r="G80" s="15">
        <f>ROUND(E80*F80,2)</f>
        <v>4089.43</v>
      </c>
    </row>
    <row r="81" spans="1:7" ht="0.9" customHeight="1" x14ac:dyDescent="0.3">
      <c r="A81" s="16"/>
      <c r="B81" s="16"/>
      <c r="C81" s="16"/>
      <c r="D81" s="27"/>
      <c r="E81" s="16"/>
      <c r="F81" s="16"/>
      <c r="G81" s="16"/>
    </row>
    <row r="82" spans="1:7" x14ac:dyDescent="0.3">
      <c r="A82" s="14"/>
      <c r="B82" s="14"/>
      <c r="C82" s="14"/>
      <c r="D82" s="26" t="s">
        <v>126</v>
      </c>
      <c r="E82" s="12">
        <v>1</v>
      </c>
      <c r="F82" s="15">
        <f>G50+G63</f>
        <v>5942.57</v>
      </c>
      <c r="G82" s="15">
        <f>ROUND(E82*F82,2)</f>
        <v>5942.57</v>
      </c>
    </row>
    <row r="83" spans="1:7" ht="0.9" customHeight="1" x14ac:dyDescent="0.3">
      <c r="A83" s="16"/>
      <c r="B83" s="16"/>
      <c r="C83" s="16"/>
      <c r="D83" s="27"/>
      <c r="E83" s="16"/>
      <c r="F83" s="16"/>
      <c r="G83" s="16"/>
    </row>
    <row r="84" spans="1:7" x14ac:dyDescent="0.3">
      <c r="A84" s="17" t="s">
        <v>127</v>
      </c>
      <c r="B84" s="17" t="s">
        <v>10</v>
      </c>
      <c r="C84" s="17" t="s">
        <v>11</v>
      </c>
      <c r="D84" s="28" t="s">
        <v>128</v>
      </c>
      <c r="E84" s="18">
        <f>E107</f>
        <v>1</v>
      </c>
      <c r="F84" s="18">
        <f>F107</f>
        <v>5036.53</v>
      </c>
      <c r="G84" s="18">
        <f>G107</f>
        <v>5036.53</v>
      </c>
    </row>
    <row r="85" spans="1:7" x14ac:dyDescent="0.3">
      <c r="A85" s="10" t="s">
        <v>129</v>
      </c>
      <c r="B85" s="11" t="s">
        <v>16</v>
      </c>
      <c r="C85" s="11" t="s">
        <v>107</v>
      </c>
      <c r="D85" s="21" t="s">
        <v>130</v>
      </c>
      <c r="E85" s="12">
        <v>20</v>
      </c>
      <c r="F85" s="12">
        <v>17.96</v>
      </c>
      <c r="G85" s="13">
        <f>ROUND(E85*F85,2)</f>
        <v>359.2</v>
      </c>
    </row>
    <row r="86" spans="1:7" ht="71.400000000000006" x14ac:dyDescent="0.3">
      <c r="A86" s="14"/>
      <c r="B86" s="14"/>
      <c r="C86" s="14"/>
      <c r="D86" s="21" t="s">
        <v>131</v>
      </c>
      <c r="E86" s="14"/>
      <c r="F86" s="14"/>
      <c r="G86" s="14"/>
    </row>
    <row r="87" spans="1:7" x14ac:dyDescent="0.3">
      <c r="A87" s="10" t="s">
        <v>132</v>
      </c>
      <c r="B87" s="11" t="s">
        <v>16</v>
      </c>
      <c r="C87" s="11" t="s">
        <v>107</v>
      </c>
      <c r="D87" s="21" t="s">
        <v>133</v>
      </c>
      <c r="E87" s="12">
        <v>7</v>
      </c>
      <c r="F87" s="12">
        <v>34.65</v>
      </c>
      <c r="G87" s="13">
        <f>ROUND(E87*F87,2)</f>
        <v>242.55</v>
      </c>
    </row>
    <row r="88" spans="1:7" ht="71.400000000000006" x14ac:dyDescent="0.3">
      <c r="A88" s="14"/>
      <c r="B88" s="14"/>
      <c r="C88" s="14"/>
      <c r="D88" s="21" t="s">
        <v>134</v>
      </c>
      <c r="E88" s="14"/>
      <c r="F88" s="14"/>
      <c r="G88" s="14"/>
    </row>
    <row r="89" spans="1:7" x14ac:dyDescent="0.3">
      <c r="A89" s="10" t="s">
        <v>135</v>
      </c>
      <c r="B89" s="11" t="s">
        <v>16</v>
      </c>
      <c r="C89" s="11" t="s">
        <v>107</v>
      </c>
      <c r="D89" s="21" t="s">
        <v>136</v>
      </c>
      <c r="E89" s="12">
        <v>10</v>
      </c>
      <c r="F89" s="12">
        <v>39.78</v>
      </c>
      <c r="G89" s="13">
        <f>ROUND(E89*F89,2)</f>
        <v>397.8</v>
      </c>
    </row>
    <row r="90" spans="1:7" ht="71.400000000000006" x14ac:dyDescent="0.3">
      <c r="A90" s="14"/>
      <c r="B90" s="14"/>
      <c r="C90" s="14"/>
      <c r="D90" s="21" t="s">
        <v>137</v>
      </c>
      <c r="E90" s="14"/>
      <c r="F90" s="14"/>
      <c r="G90" s="14"/>
    </row>
    <row r="91" spans="1:7" x14ac:dyDescent="0.3">
      <c r="A91" s="10" t="s">
        <v>138</v>
      </c>
      <c r="B91" s="11" t="s">
        <v>16</v>
      </c>
      <c r="C91" s="11" t="s">
        <v>107</v>
      </c>
      <c r="D91" s="21" t="s">
        <v>139</v>
      </c>
      <c r="E91" s="12">
        <v>5</v>
      </c>
      <c r="F91" s="12">
        <v>56.78</v>
      </c>
      <c r="G91" s="13">
        <f>ROUND(E91*F91,2)</f>
        <v>283.89999999999998</v>
      </c>
    </row>
    <row r="92" spans="1:7" ht="71.400000000000006" x14ac:dyDescent="0.3">
      <c r="A92" s="14"/>
      <c r="B92" s="14"/>
      <c r="C92" s="14"/>
      <c r="D92" s="21" t="s">
        <v>140</v>
      </c>
      <c r="E92" s="14"/>
      <c r="F92" s="14"/>
      <c r="G92" s="14"/>
    </row>
    <row r="93" spans="1:7" ht="20.399999999999999" x14ac:dyDescent="0.3">
      <c r="A93" s="10" t="s">
        <v>141</v>
      </c>
      <c r="B93" s="11" t="s">
        <v>16</v>
      </c>
      <c r="C93" s="11" t="s">
        <v>82</v>
      </c>
      <c r="D93" s="21" t="s">
        <v>142</v>
      </c>
      <c r="E93" s="12">
        <v>20</v>
      </c>
      <c r="F93" s="12">
        <v>70.569999999999993</v>
      </c>
      <c r="G93" s="13">
        <f>ROUND(E93*F93,2)</f>
        <v>1411.4</v>
      </c>
    </row>
    <row r="94" spans="1:7" ht="61.2" x14ac:dyDescent="0.3">
      <c r="A94" s="14"/>
      <c r="B94" s="14"/>
      <c r="C94" s="14"/>
      <c r="D94" s="21" t="s">
        <v>143</v>
      </c>
      <c r="E94" s="14"/>
      <c r="F94" s="14"/>
      <c r="G94" s="14"/>
    </row>
    <row r="95" spans="1:7" x14ac:dyDescent="0.3">
      <c r="A95" s="10" t="s">
        <v>144</v>
      </c>
      <c r="B95" s="11" t="s">
        <v>16</v>
      </c>
      <c r="C95" s="11" t="s">
        <v>82</v>
      </c>
      <c r="D95" s="21" t="s">
        <v>145</v>
      </c>
      <c r="E95" s="12">
        <v>1</v>
      </c>
      <c r="F95" s="12">
        <v>128.32</v>
      </c>
      <c r="G95" s="13">
        <f>ROUND(E95*F95,2)</f>
        <v>128.32</v>
      </c>
    </row>
    <row r="96" spans="1:7" ht="40.799999999999997" x14ac:dyDescent="0.3">
      <c r="A96" s="14"/>
      <c r="B96" s="14"/>
      <c r="C96" s="14"/>
      <c r="D96" s="21" t="s">
        <v>146</v>
      </c>
      <c r="E96" s="14"/>
      <c r="F96" s="14"/>
      <c r="G96" s="14"/>
    </row>
    <row r="97" spans="1:7" x14ac:dyDescent="0.3">
      <c r="A97" s="10" t="s">
        <v>147</v>
      </c>
      <c r="B97" s="11" t="s">
        <v>16</v>
      </c>
      <c r="C97" s="11" t="s">
        <v>82</v>
      </c>
      <c r="D97" s="21" t="s">
        <v>148</v>
      </c>
      <c r="E97" s="12">
        <v>3</v>
      </c>
      <c r="F97" s="12">
        <v>288.72000000000003</v>
      </c>
      <c r="G97" s="13">
        <f>ROUND(E97*F97,2)</f>
        <v>866.16</v>
      </c>
    </row>
    <row r="98" spans="1:7" ht="91.8" x14ac:dyDescent="0.3">
      <c r="A98" s="14"/>
      <c r="B98" s="14"/>
      <c r="C98" s="14"/>
      <c r="D98" s="21" t="s">
        <v>149</v>
      </c>
      <c r="E98" s="14"/>
      <c r="F98" s="14"/>
      <c r="G98" s="14"/>
    </row>
    <row r="99" spans="1:7" x14ac:dyDescent="0.3">
      <c r="A99" s="10" t="s">
        <v>150</v>
      </c>
      <c r="B99" s="11" t="s">
        <v>16</v>
      </c>
      <c r="C99" s="11" t="s">
        <v>82</v>
      </c>
      <c r="D99" s="21" t="s">
        <v>151</v>
      </c>
      <c r="E99" s="12">
        <v>2</v>
      </c>
      <c r="F99" s="12">
        <v>121.9</v>
      </c>
      <c r="G99" s="13">
        <f>ROUND(E99*F99,2)</f>
        <v>243.8</v>
      </c>
    </row>
    <row r="100" spans="1:7" ht="91.8" x14ac:dyDescent="0.3">
      <c r="A100" s="14"/>
      <c r="B100" s="14"/>
      <c r="C100" s="14"/>
      <c r="D100" s="21" t="s">
        <v>152</v>
      </c>
      <c r="E100" s="14"/>
      <c r="F100" s="14"/>
      <c r="G100" s="14"/>
    </row>
    <row r="101" spans="1:7" x14ac:dyDescent="0.3">
      <c r="A101" s="10" t="s">
        <v>153</v>
      </c>
      <c r="B101" s="11" t="s">
        <v>16</v>
      </c>
      <c r="C101" s="11" t="s">
        <v>82</v>
      </c>
      <c r="D101" s="21" t="s">
        <v>154</v>
      </c>
      <c r="E101" s="12">
        <v>2</v>
      </c>
      <c r="F101" s="12">
        <v>121.9</v>
      </c>
      <c r="G101" s="13">
        <f>ROUND(E101*F101,2)</f>
        <v>243.8</v>
      </c>
    </row>
    <row r="102" spans="1:7" ht="112.2" x14ac:dyDescent="0.3">
      <c r="A102" s="14"/>
      <c r="B102" s="14"/>
      <c r="C102" s="14"/>
      <c r="D102" s="21" t="s">
        <v>155</v>
      </c>
      <c r="E102" s="14"/>
      <c r="F102" s="14"/>
      <c r="G102" s="14"/>
    </row>
    <row r="103" spans="1:7" x14ac:dyDescent="0.3">
      <c r="A103" s="10" t="s">
        <v>156</v>
      </c>
      <c r="B103" s="11" t="s">
        <v>16</v>
      </c>
      <c r="C103" s="11" t="s">
        <v>107</v>
      </c>
      <c r="D103" s="21" t="s">
        <v>157</v>
      </c>
      <c r="E103" s="12">
        <v>30</v>
      </c>
      <c r="F103" s="12">
        <v>16.68</v>
      </c>
      <c r="G103" s="13">
        <f>ROUND(E103*F103,2)</f>
        <v>500.4</v>
      </c>
    </row>
    <row r="104" spans="1:7" ht="61.2" x14ac:dyDescent="0.3">
      <c r="A104" s="14"/>
      <c r="B104" s="14"/>
      <c r="C104" s="14"/>
      <c r="D104" s="21" t="s">
        <v>158</v>
      </c>
      <c r="E104" s="14"/>
      <c r="F104" s="14"/>
      <c r="G104" s="14"/>
    </row>
    <row r="105" spans="1:7" x14ac:dyDescent="0.3">
      <c r="A105" s="10" t="s">
        <v>159</v>
      </c>
      <c r="B105" s="11" t="s">
        <v>16</v>
      </c>
      <c r="C105" s="11" t="s">
        <v>107</v>
      </c>
      <c r="D105" s="21" t="s">
        <v>160</v>
      </c>
      <c r="E105" s="12">
        <v>20</v>
      </c>
      <c r="F105" s="12">
        <v>17.96</v>
      </c>
      <c r="G105" s="13">
        <f>ROUND(E105*F105,2)</f>
        <v>359.2</v>
      </c>
    </row>
    <row r="106" spans="1:7" ht="61.2" x14ac:dyDescent="0.3">
      <c r="A106" s="14"/>
      <c r="B106" s="14"/>
      <c r="C106" s="14"/>
      <c r="D106" s="21" t="s">
        <v>161</v>
      </c>
      <c r="E106" s="14"/>
      <c r="F106" s="14"/>
      <c r="G106" s="14"/>
    </row>
    <row r="107" spans="1:7" x14ac:dyDescent="0.3">
      <c r="A107" s="14"/>
      <c r="B107" s="14"/>
      <c r="C107" s="14"/>
      <c r="D107" s="26" t="s">
        <v>162</v>
      </c>
      <c r="E107" s="12">
        <v>1</v>
      </c>
      <c r="F107" s="15">
        <f>G85+G87+G89+G91+G93+G95+G97+G99+G101+G103+G105</f>
        <v>5036.53</v>
      </c>
      <c r="G107" s="15">
        <f>ROUND(E107*F107,2)</f>
        <v>5036.53</v>
      </c>
    </row>
    <row r="108" spans="1:7" ht="0.9" customHeight="1" x14ac:dyDescent="0.3">
      <c r="A108" s="16"/>
      <c r="B108" s="16"/>
      <c r="C108" s="16"/>
      <c r="D108" s="27"/>
      <c r="E108" s="16"/>
      <c r="F108" s="16"/>
      <c r="G108" s="16"/>
    </row>
    <row r="109" spans="1:7" x14ac:dyDescent="0.3">
      <c r="A109" s="17" t="s">
        <v>163</v>
      </c>
      <c r="B109" s="17" t="s">
        <v>10</v>
      </c>
      <c r="C109" s="17" t="s">
        <v>11</v>
      </c>
      <c r="D109" s="28" t="s">
        <v>164</v>
      </c>
      <c r="E109" s="18">
        <f>E122</f>
        <v>1</v>
      </c>
      <c r="F109" s="18">
        <f>F122</f>
        <v>25113.279999999999</v>
      </c>
      <c r="G109" s="18">
        <f>G122</f>
        <v>25113.279999999999</v>
      </c>
    </row>
    <row r="110" spans="1:7" x14ac:dyDescent="0.3">
      <c r="A110" s="10" t="s">
        <v>165</v>
      </c>
      <c r="B110" s="11" t="s">
        <v>16</v>
      </c>
      <c r="C110" s="11" t="s">
        <v>82</v>
      </c>
      <c r="D110" s="21" t="s">
        <v>166</v>
      </c>
      <c r="E110" s="12">
        <v>4</v>
      </c>
      <c r="F110" s="12">
        <v>237.39</v>
      </c>
      <c r="G110" s="13">
        <f>ROUND(E110*F110,2)</f>
        <v>949.56</v>
      </c>
    </row>
    <row r="111" spans="1:7" ht="51" x14ac:dyDescent="0.3">
      <c r="A111" s="14"/>
      <c r="B111" s="14"/>
      <c r="C111" s="14"/>
      <c r="D111" s="21" t="s">
        <v>167</v>
      </c>
      <c r="E111" s="14"/>
      <c r="F111" s="14"/>
      <c r="G111" s="14"/>
    </row>
    <row r="112" spans="1:7" x14ac:dyDescent="0.3">
      <c r="A112" s="10" t="s">
        <v>168</v>
      </c>
      <c r="B112" s="11" t="s">
        <v>16</v>
      </c>
      <c r="C112" s="11" t="s">
        <v>17</v>
      </c>
      <c r="D112" s="21" t="s">
        <v>169</v>
      </c>
      <c r="E112" s="12">
        <v>51.4</v>
      </c>
      <c r="F112" s="12">
        <v>67.05</v>
      </c>
      <c r="G112" s="13">
        <f>ROUND(E112*F112,2)</f>
        <v>3446.37</v>
      </c>
    </row>
    <row r="113" spans="1:7" ht="122.4" x14ac:dyDescent="0.3">
      <c r="A113" s="14"/>
      <c r="B113" s="14"/>
      <c r="C113" s="14"/>
      <c r="D113" s="21" t="s">
        <v>170</v>
      </c>
      <c r="E113" s="14"/>
      <c r="F113" s="14"/>
      <c r="G113" s="14"/>
    </row>
    <row r="114" spans="1:7" x14ac:dyDescent="0.3">
      <c r="A114" s="10" t="s">
        <v>171</v>
      </c>
      <c r="B114" s="11" t="s">
        <v>16</v>
      </c>
      <c r="C114" s="11" t="s">
        <v>82</v>
      </c>
      <c r="D114" s="21" t="s">
        <v>172</v>
      </c>
      <c r="E114" s="12">
        <v>8</v>
      </c>
      <c r="F114" s="12">
        <v>64.16</v>
      </c>
      <c r="G114" s="13">
        <f>ROUND(E114*F114,2)</f>
        <v>513.28</v>
      </c>
    </row>
    <row r="115" spans="1:7" ht="91.8" x14ac:dyDescent="0.3">
      <c r="A115" s="14"/>
      <c r="B115" s="14"/>
      <c r="C115" s="14"/>
      <c r="D115" s="21" t="s">
        <v>173</v>
      </c>
      <c r="E115" s="14"/>
      <c r="F115" s="14"/>
      <c r="G115" s="14"/>
    </row>
    <row r="116" spans="1:7" x14ac:dyDescent="0.3">
      <c r="A116" s="10" t="s">
        <v>174</v>
      </c>
      <c r="B116" s="11" t="s">
        <v>16</v>
      </c>
      <c r="C116" s="11" t="s">
        <v>17</v>
      </c>
      <c r="D116" s="21" t="s">
        <v>175</v>
      </c>
      <c r="E116" s="12">
        <v>37.799999999999997</v>
      </c>
      <c r="F116" s="12">
        <v>59.67</v>
      </c>
      <c r="G116" s="13">
        <f>ROUND(E116*F116,2)</f>
        <v>2255.5300000000002</v>
      </c>
    </row>
    <row r="117" spans="1:7" ht="132.6" x14ac:dyDescent="0.3">
      <c r="A117" s="14"/>
      <c r="B117" s="14"/>
      <c r="C117" s="14"/>
      <c r="D117" s="21" t="s">
        <v>176</v>
      </c>
      <c r="E117" s="14"/>
      <c r="F117" s="14"/>
      <c r="G117" s="14"/>
    </row>
    <row r="118" spans="1:7" x14ac:dyDescent="0.3">
      <c r="A118" s="10" t="s">
        <v>177</v>
      </c>
      <c r="B118" s="11" t="s">
        <v>16</v>
      </c>
      <c r="C118" s="11" t="s">
        <v>17</v>
      </c>
      <c r="D118" s="21" t="s">
        <v>178</v>
      </c>
      <c r="E118" s="12">
        <v>19.25</v>
      </c>
      <c r="F118" s="12">
        <v>56.15</v>
      </c>
      <c r="G118" s="13">
        <f>ROUND(E118*F118,2)</f>
        <v>1080.8900000000001</v>
      </c>
    </row>
    <row r="119" spans="1:7" ht="91.8" x14ac:dyDescent="0.3">
      <c r="A119" s="14"/>
      <c r="B119" s="14"/>
      <c r="C119" s="14"/>
      <c r="D119" s="21" t="s">
        <v>179</v>
      </c>
      <c r="E119" s="14"/>
      <c r="F119" s="14"/>
      <c r="G119" s="14"/>
    </row>
    <row r="120" spans="1:7" x14ac:dyDescent="0.3">
      <c r="A120" s="10" t="s">
        <v>180</v>
      </c>
      <c r="B120" s="11" t="s">
        <v>16</v>
      </c>
      <c r="C120" s="11" t="s">
        <v>17</v>
      </c>
      <c r="D120" s="21" t="s">
        <v>181</v>
      </c>
      <c r="E120" s="12">
        <v>404.5</v>
      </c>
      <c r="F120" s="12">
        <v>41.7</v>
      </c>
      <c r="G120" s="13">
        <f>ROUND(E120*F120,2)</f>
        <v>16867.650000000001</v>
      </c>
    </row>
    <row r="121" spans="1:7" ht="122.4" x14ac:dyDescent="0.3">
      <c r="A121" s="14"/>
      <c r="B121" s="14"/>
      <c r="C121" s="14"/>
      <c r="D121" s="21" t="s">
        <v>182</v>
      </c>
      <c r="E121" s="14"/>
      <c r="F121" s="14"/>
      <c r="G121" s="14"/>
    </row>
    <row r="122" spans="1:7" x14ac:dyDescent="0.3">
      <c r="A122" s="14"/>
      <c r="B122" s="14"/>
      <c r="C122" s="14"/>
      <c r="D122" s="26" t="s">
        <v>183</v>
      </c>
      <c r="E122" s="12">
        <v>1</v>
      </c>
      <c r="F122" s="15">
        <f>G110+G112+G114+G116+G118+G120</f>
        <v>25113.279999999999</v>
      </c>
      <c r="G122" s="15">
        <f>ROUND(E122*F122,2)</f>
        <v>25113.279999999999</v>
      </c>
    </row>
    <row r="123" spans="1:7" ht="0.9" customHeight="1" x14ac:dyDescent="0.3">
      <c r="A123" s="16"/>
      <c r="B123" s="16"/>
      <c r="C123" s="16"/>
      <c r="D123" s="27"/>
      <c r="E123" s="16"/>
      <c r="F123" s="16"/>
      <c r="G123" s="16"/>
    </row>
    <row r="124" spans="1:7" x14ac:dyDescent="0.3">
      <c r="A124" s="17" t="s">
        <v>184</v>
      </c>
      <c r="B124" s="17" t="s">
        <v>10</v>
      </c>
      <c r="C124" s="17" t="s">
        <v>11</v>
      </c>
      <c r="D124" s="28" t="s">
        <v>185</v>
      </c>
      <c r="E124" s="18">
        <f>E129</f>
        <v>1</v>
      </c>
      <c r="F124" s="18">
        <f>F129</f>
        <v>9293.32</v>
      </c>
      <c r="G124" s="18">
        <f>G129</f>
        <v>9293.32</v>
      </c>
    </row>
    <row r="125" spans="1:7" ht="20.399999999999999" x14ac:dyDescent="0.3">
      <c r="A125" s="10" t="s">
        <v>186</v>
      </c>
      <c r="B125" s="11" t="s">
        <v>16</v>
      </c>
      <c r="C125" s="11" t="s">
        <v>17</v>
      </c>
      <c r="D125" s="21" t="s">
        <v>187</v>
      </c>
      <c r="E125" s="12">
        <v>102.8</v>
      </c>
      <c r="F125" s="12">
        <v>23.74</v>
      </c>
      <c r="G125" s="13">
        <f>ROUND(E125*F125,2)</f>
        <v>2440.4699999999998</v>
      </c>
    </row>
    <row r="126" spans="1:7" ht="61.2" x14ac:dyDescent="0.3">
      <c r="A126" s="14"/>
      <c r="B126" s="14"/>
      <c r="C126" s="14"/>
      <c r="D126" s="21" t="s">
        <v>188</v>
      </c>
      <c r="E126" s="14"/>
      <c r="F126" s="14"/>
      <c r="G126" s="14"/>
    </row>
    <row r="127" spans="1:7" x14ac:dyDescent="0.3">
      <c r="A127" s="10" t="s">
        <v>189</v>
      </c>
      <c r="B127" s="11" t="s">
        <v>16</v>
      </c>
      <c r="C127" s="11" t="s">
        <v>17</v>
      </c>
      <c r="D127" s="21" t="s">
        <v>190</v>
      </c>
      <c r="E127" s="12">
        <v>252.5</v>
      </c>
      <c r="F127" s="12">
        <v>27.14</v>
      </c>
      <c r="G127" s="13">
        <f>ROUND(E127*F127,2)</f>
        <v>6852.85</v>
      </c>
    </row>
    <row r="128" spans="1:7" ht="102" x14ac:dyDescent="0.3">
      <c r="A128" s="14"/>
      <c r="B128" s="14"/>
      <c r="C128" s="14"/>
      <c r="D128" s="21" t="s">
        <v>191</v>
      </c>
      <c r="E128" s="14"/>
      <c r="F128" s="14"/>
      <c r="G128" s="14"/>
    </row>
    <row r="129" spans="1:7" x14ac:dyDescent="0.3">
      <c r="A129" s="14"/>
      <c r="B129" s="14"/>
      <c r="C129" s="14"/>
      <c r="D129" s="26" t="s">
        <v>192</v>
      </c>
      <c r="E129" s="12">
        <v>1</v>
      </c>
      <c r="F129" s="15">
        <f>G125+G127</f>
        <v>9293.32</v>
      </c>
      <c r="G129" s="15">
        <f>ROUND(E129*F129,2)</f>
        <v>9293.32</v>
      </c>
    </row>
    <row r="130" spans="1:7" ht="0.9" customHeight="1" x14ac:dyDescent="0.3">
      <c r="A130" s="16"/>
      <c r="B130" s="16"/>
      <c r="C130" s="16"/>
      <c r="D130" s="27"/>
      <c r="E130" s="16"/>
      <c r="F130" s="16"/>
      <c r="G130" s="16"/>
    </row>
    <row r="131" spans="1:7" x14ac:dyDescent="0.3">
      <c r="A131" s="14"/>
      <c r="B131" s="14"/>
      <c r="C131" s="14"/>
      <c r="D131" s="26" t="s">
        <v>193</v>
      </c>
      <c r="E131" s="12">
        <v>1</v>
      </c>
      <c r="F131" s="15">
        <f>G49+G84+G109+G124</f>
        <v>45385.7</v>
      </c>
      <c r="G131" s="15">
        <f>ROUND(E131*F131,2)</f>
        <v>45385.7</v>
      </c>
    </row>
    <row r="132" spans="1:7" ht="0.9" customHeight="1" x14ac:dyDescent="0.3">
      <c r="A132" s="16"/>
      <c r="B132" s="16"/>
      <c r="C132" s="16"/>
      <c r="D132" s="27"/>
      <c r="E132" s="16"/>
      <c r="F132" s="16"/>
      <c r="G132" s="16"/>
    </row>
    <row r="133" spans="1:7" x14ac:dyDescent="0.3">
      <c r="A133" s="8" t="s">
        <v>194</v>
      </c>
      <c r="B133" s="8" t="s">
        <v>10</v>
      </c>
      <c r="C133" s="8" t="s">
        <v>11</v>
      </c>
      <c r="D133" s="25" t="s">
        <v>195</v>
      </c>
      <c r="E133" s="9">
        <f>E142</f>
        <v>1</v>
      </c>
      <c r="F133" s="9">
        <f>F142</f>
        <v>26971.57</v>
      </c>
      <c r="G133" s="9">
        <f>G142</f>
        <v>26971.57</v>
      </c>
    </row>
    <row r="134" spans="1:7" x14ac:dyDescent="0.3">
      <c r="A134" s="10" t="s">
        <v>196</v>
      </c>
      <c r="B134" s="11" t="s">
        <v>16</v>
      </c>
      <c r="C134" s="11" t="s">
        <v>107</v>
      </c>
      <c r="D134" s="21" t="s">
        <v>197</v>
      </c>
      <c r="E134" s="12">
        <v>65</v>
      </c>
      <c r="F134" s="12">
        <v>29.1</v>
      </c>
      <c r="G134" s="13">
        <f>ROUND(E134*F134,2)</f>
        <v>1891.5</v>
      </c>
    </row>
    <row r="135" spans="1:7" ht="61.2" x14ac:dyDescent="0.3">
      <c r="A135" s="14"/>
      <c r="B135" s="14"/>
      <c r="C135" s="14"/>
      <c r="D135" s="21" t="s">
        <v>198</v>
      </c>
      <c r="E135" s="14"/>
      <c r="F135" s="14"/>
      <c r="G135" s="14"/>
    </row>
    <row r="136" spans="1:7" ht="20.399999999999999" x14ac:dyDescent="0.3">
      <c r="A136" s="10" t="s">
        <v>199</v>
      </c>
      <c r="B136" s="11" t="s">
        <v>16</v>
      </c>
      <c r="C136" s="11" t="s">
        <v>17</v>
      </c>
      <c r="D136" s="21" t="s">
        <v>200</v>
      </c>
      <c r="E136" s="12">
        <v>33.200000000000003</v>
      </c>
      <c r="F136" s="12">
        <v>84.06</v>
      </c>
      <c r="G136" s="13">
        <f>ROUND(E136*F136,2)</f>
        <v>2790.79</v>
      </c>
    </row>
    <row r="137" spans="1:7" ht="91.8" x14ac:dyDescent="0.3">
      <c r="A137" s="14"/>
      <c r="B137" s="14"/>
      <c r="C137" s="14"/>
      <c r="D137" s="21" t="s">
        <v>201</v>
      </c>
      <c r="E137" s="14"/>
      <c r="F137" s="14"/>
      <c r="G137" s="14"/>
    </row>
    <row r="138" spans="1:7" ht="20.399999999999999" x14ac:dyDescent="0.3">
      <c r="A138" s="10" t="s">
        <v>202</v>
      </c>
      <c r="B138" s="11" t="s">
        <v>16</v>
      </c>
      <c r="C138" s="11" t="s">
        <v>17</v>
      </c>
      <c r="D138" s="21" t="s">
        <v>203</v>
      </c>
      <c r="E138" s="12">
        <v>256</v>
      </c>
      <c r="F138" s="12">
        <v>84.06</v>
      </c>
      <c r="G138" s="13">
        <f>ROUND(E138*F138,2)</f>
        <v>21519.360000000001</v>
      </c>
    </row>
    <row r="139" spans="1:7" ht="81.599999999999994" x14ac:dyDescent="0.3">
      <c r="A139" s="14"/>
      <c r="B139" s="14"/>
      <c r="C139" s="14"/>
      <c r="D139" s="21" t="s">
        <v>204</v>
      </c>
      <c r="E139" s="14"/>
      <c r="F139" s="14"/>
      <c r="G139" s="14"/>
    </row>
    <row r="140" spans="1:7" x14ac:dyDescent="0.3">
      <c r="A140" s="10" t="s">
        <v>205</v>
      </c>
      <c r="B140" s="11" t="s">
        <v>16</v>
      </c>
      <c r="C140" s="11" t="s">
        <v>17</v>
      </c>
      <c r="D140" s="21" t="s">
        <v>206</v>
      </c>
      <c r="E140" s="12">
        <v>4</v>
      </c>
      <c r="F140" s="12">
        <v>192.48</v>
      </c>
      <c r="G140" s="13">
        <f>ROUND(E140*F140,2)</f>
        <v>769.92</v>
      </c>
    </row>
    <row r="141" spans="1:7" ht="71.400000000000006" x14ac:dyDescent="0.3">
      <c r="A141" s="14"/>
      <c r="B141" s="14"/>
      <c r="C141" s="14"/>
      <c r="D141" s="21" t="s">
        <v>207</v>
      </c>
      <c r="E141" s="14"/>
      <c r="F141" s="14"/>
      <c r="G141" s="14"/>
    </row>
    <row r="142" spans="1:7" x14ac:dyDescent="0.3">
      <c r="A142" s="14"/>
      <c r="B142" s="14"/>
      <c r="C142" s="14"/>
      <c r="D142" s="26" t="s">
        <v>208</v>
      </c>
      <c r="E142" s="12">
        <v>1</v>
      </c>
      <c r="F142" s="15">
        <f>G134+G136+G138+G140</f>
        <v>26971.57</v>
      </c>
      <c r="G142" s="15">
        <f>ROUND(E142*F142,2)</f>
        <v>26971.57</v>
      </c>
    </row>
    <row r="143" spans="1:7" ht="0.9" customHeight="1" x14ac:dyDescent="0.3">
      <c r="A143" s="16"/>
      <c r="B143" s="16"/>
      <c r="C143" s="16"/>
      <c r="D143" s="27"/>
      <c r="E143" s="16"/>
      <c r="F143" s="16"/>
      <c r="G143" s="16"/>
    </row>
    <row r="144" spans="1:7" x14ac:dyDescent="0.3">
      <c r="A144" s="8" t="s">
        <v>209</v>
      </c>
      <c r="B144" s="8" t="s">
        <v>10</v>
      </c>
      <c r="C144" s="8" t="s">
        <v>11</v>
      </c>
      <c r="D144" s="25" t="s">
        <v>210</v>
      </c>
      <c r="E144" s="9">
        <f>E179</f>
        <v>1</v>
      </c>
      <c r="F144" s="9">
        <f>F179</f>
        <v>24357.07</v>
      </c>
      <c r="G144" s="9">
        <f>G179</f>
        <v>24357.07</v>
      </c>
    </row>
    <row r="145" spans="1:7" x14ac:dyDescent="0.3">
      <c r="A145" s="17" t="s">
        <v>211</v>
      </c>
      <c r="B145" s="17" t="s">
        <v>10</v>
      </c>
      <c r="C145" s="17" t="s">
        <v>11</v>
      </c>
      <c r="D145" s="28" t="s">
        <v>212</v>
      </c>
      <c r="E145" s="18">
        <f>E162</f>
        <v>1</v>
      </c>
      <c r="F145" s="18">
        <f>F162</f>
        <v>7747.82</v>
      </c>
      <c r="G145" s="18">
        <f>G162</f>
        <v>7747.82</v>
      </c>
    </row>
    <row r="146" spans="1:7" x14ac:dyDescent="0.3">
      <c r="A146" s="10" t="s">
        <v>213</v>
      </c>
      <c r="B146" s="11" t="s">
        <v>16</v>
      </c>
      <c r="C146" s="11" t="s">
        <v>82</v>
      </c>
      <c r="D146" s="21" t="s">
        <v>214</v>
      </c>
      <c r="E146" s="12">
        <v>1</v>
      </c>
      <c r="F146" s="12">
        <v>1174.1099999999999</v>
      </c>
      <c r="G146" s="13">
        <f>ROUND(E146*F146,2)</f>
        <v>1174.1099999999999</v>
      </c>
    </row>
    <row r="147" spans="1:7" ht="122.4" x14ac:dyDescent="0.3">
      <c r="A147" s="14"/>
      <c r="B147" s="14"/>
      <c r="C147" s="14"/>
      <c r="D147" s="21" t="s">
        <v>215</v>
      </c>
      <c r="E147" s="14"/>
      <c r="F147" s="14"/>
      <c r="G147" s="14"/>
    </row>
    <row r="148" spans="1:7" x14ac:dyDescent="0.3">
      <c r="A148" s="10" t="s">
        <v>216</v>
      </c>
      <c r="B148" s="11" t="s">
        <v>16</v>
      </c>
      <c r="C148" s="11" t="s">
        <v>82</v>
      </c>
      <c r="D148" s="21" t="s">
        <v>217</v>
      </c>
      <c r="E148" s="12">
        <v>1</v>
      </c>
      <c r="F148" s="12">
        <v>884.37</v>
      </c>
      <c r="G148" s="13">
        <f>ROUND(E148*F148,2)</f>
        <v>884.37</v>
      </c>
    </row>
    <row r="149" spans="1:7" ht="122.4" x14ac:dyDescent="0.3">
      <c r="A149" s="14"/>
      <c r="B149" s="14"/>
      <c r="C149" s="14"/>
      <c r="D149" s="21" t="s">
        <v>218</v>
      </c>
      <c r="E149" s="14"/>
      <c r="F149" s="14"/>
      <c r="G149" s="14"/>
    </row>
    <row r="150" spans="1:7" x14ac:dyDescent="0.3">
      <c r="A150" s="10" t="s">
        <v>219</v>
      </c>
      <c r="B150" s="11" t="s">
        <v>16</v>
      </c>
      <c r="C150" s="11" t="s">
        <v>82</v>
      </c>
      <c r="D150" s="21" t="s">
        <v>220</v>
      </c>
      <c r="E150" s="12">
        <v>2</v>
      </c>
      <c r="F150" s="12">
        <v>884.37</v>
      </c>
      <c r="G150" s="13">
        <f>ROUND(E150*F150,2)</f>
        <v>1768.74</v>
      </c>
    </row>
    <row r="151" spans="1:7" ht="122.4" x14ac:dyDescent="0.3">
      <c r="A151" s="14"/>
      <c r="B151" s="14"/>
      <c r="C151" s="14"/>
      <c r="D151" s="21" t="s">
        <v>221</v>
      </c>
      <c r="E151" s="14"/>
      <c r="F151" s="14"/>
      <c r="G151" s="14"/>
    </row>
    <row r="152" spans="1:7" x14ac:dyDescent="0.3">
      <c r="A152" s="10" t="s">
        <v>222</v>
      </c>
      <c r="B152" s="11" t="s">
        <v>16</v>
      </c>
      <c r="C152" s="11" t="s">
        <v>82</v>
      </c>
      <c r="D152" s="21" t="s">
        <v>223</v>
      </c>
      <c r="E152" s="12">
        <v>1</v>
      </c>
      <c r="F152" s="12">
        <v>1493.88</v>
      </c>
      <c r="G152" s="13">
        <f>ROUND(E152*F152,2)</f>
        <v>1493.88</v>
      </c>
    </row>
    <row r="153" spans="1:7" ht="112.2" x14ac:dyDescent="0.3">
      <c r="A153" s="14"/>
      <c r="B153" s="14"/>
      <c r="C153" s="14"/>
      <c r="D153" s="21" t="s">
        <v>224</v>
      </c>
      <c r="E153" s="14"/>
      <c r="F153" s="14"/>
      <c r="G153" s="14"/>
    </row>
    <row r="154" spans="1:7" x14ac:dyDescent="0.3">
      <c r="A154" s="10" t="s">
        <v>225</v>
      </c>
      <c r="B154" s="11" t="s">
        <v>16</v>
      </c>
      <c r="C154" s="11" t="s">
        <v>82</v>
      </c>
      <c r="D154" s="21" t="s">
        <v>226</v>
      </c>
      <c r="E154" s="12">
        <v>7</v>
      </c>
      <c r="F154" s="12">
        <v>19.25</v>
      </c>
      <c r="G154" s="13">
        <f>ROUND(E154*F154,2)</f>
        <v>134.75</v>
      </c>
    </row>
    <row r="155" spans="1:7" ht="20.399999999999999" x14ac:dyDescent="0.3">
      <c r="A155" s="14"/>
      <c r="B155" s="14"/>
      <c r="C155" s="14"/>
      <c r="D155" s="21" t="s">
        <v>227</v>
      </c>
      <c r="E155" s="14"/>
      <c r="F155" s="14"/>
      <c r="G155" s="14"/>
    </row>
    <row r="156" spans="1:7" x14ac:dyDescent="0.3">
      <c r="A156" s="10" t="s">
        <v>228</v>
      </c>
      <c r="B156" s="11" t="s">
        <v>16</v>
      </c>
      <c r="C156" s="11" t="s">
        <v>17</v>
      </c>
      <c r="D156" s="21" t="s">
        <v>229</v>
      </c>
      <c r="E156" s="12">
        <v>30</v>
      </c>
      <c r="F156" s="12">
        <v>49.98</v>
      </c>
      <c r="G156" s="13">
        <f>ROUND(E156*F156,2)</f>
        <v>1499.4</v>
      </c>
    </row>
    <row r="157" spans="1:7" ht="71.400000000000006" x14ac:dyDescent="0.3">
      <c r="A157" s="14"/>
      <c r="B157" s="14"/>
      <c r="C157" s="14"/>
      <c r="D157" s="21" t="s">
        <v>230</v>
      </c>
      <c r="E157" s="14"/>
      <c r="F157" s="14"/>
      <c r="G157" s="14"/>
    </row>
    <row r="158" spans="1:7" x14ac:dyDescent="0.3">
      <c r="A158" s="10" t="s">
        <v>231</v>
      </c>
      <c r="B158" s="11" t="s">
        <v>16</v>
      </c>
      <c r="C158" s="11" t="s">
        <v>82</v>
      </c>
      <c r="D158" s="21" t="s">
        <v>232</v>
      </c>
      <c r="E158" s="12">
        <v>3</v>
      </c>
      <c r="F158" s="12">
        <v>83.41</v>
      </c>
      <c r="G158" s="13">
        <f>ROUND(E158*F158,2)</f>
        <v>250.23</v>
      </c>
    </row>
    <row r="159" spans="1:7" ht="30.6" x14ac:dyDescent="0.3">
      <c r="A159" s="14"/>
      <c r="B159" s="14"/>
      <c r="C159" s="14"/>
      <c r="D159" s="21" t="s">
        <v>233</v>
      </c>
      <c r="E159" s="14"/>
      <c r="F159" s="14"/>
      <c r="G159" s="14"/>
    </row>
    <row r="160" spans="1:7" x14ac:dyDescent="0.3">
      <c r="A160" s="10" t="s">
        <v>234</v>
      </c>
      <c r="B160" s="11" t="s">
        <v>16</v>
      </c>
      <c r="C160" s="11" t="s">
        <v>82</v>
      </c>
      <c r="D160" s="21" t="s">
        <v>235</v>
      </c>
      <c r="E160" s="12">
        <v>1</v>
      </c>
      <c r="F160" s="12">
        <v>542.34</v>
      </c>
      <c r="G160" s="13">
        <f>ROUND(E160*F160,2)</f>
        <v>542.34</v>
      </c>
    </row>
    <row r="161" spans="1:7" ht="81.599999999999994" x14ac:dyDescent="0.3">
      <c r="A161" s="14"/>
      <c r="B161" s="14"/>
      <c r="C161" s="14"/>
      <c r="D161" s="21" t="s">
        <v>236</v>
      </c>
      <c r="E161" s="14"/>
      <c r="F161" s="14"/>
      <c r="G161" s="14"/>
    </row>
    <row r="162" spans="1:7" x14ac:dyDescent="0.3">
      <c r="A162" s="14"/>
      <c r="B162" s="14"/>
      <c r="C162" s="14"/>
      <c r="D162" s="26" t="s">
        <v>237</v>
      </c>
      <c r="E162" s="12">
        <v>1</v>
      </c>
      <c r="F162" s="15">
        <f>G146+G148+G150+G152+G154+G156+G158+G160</f>
        <v>7747.82</v>
      </c>
      <c r="G162" s="15">
        <f>ROUND(E162*F162,2)</f>
        <v>7747.82</v>
      </c>
    </row>
    <row r="163" spans="1:7" ht="0.9" customHeight="1" x14ac:dyDescent="0.3">
      <c r="A163" s="16"/>
      <c r="B163" s="16"/>
      <c r="C163" s="16"/>
      <c r="D163" s="27"/>
      <c r="E163" s="16"/>
      <c r="F163" s="16"/>
      <c r="G163" s="16"/>
    </row>
    <row r="164" spans="1:7" x14ac:dyDescent="0.3">
      <c r="A164" s="17" t="s">
        <v>238</v>
      </c>
      <c r="B164" s="17" t="s">
        <v>10</v>
      </c>
      <c r="C164" s="17" t="s">
        <v>11</v>
      </c>
      <c r="D164" s="28" t="s">
        <v>239</v>
      </c>
      <c r="E164" s="18">
        <f>E177</f>
        <v>1</v>
      </c>
      <c r="F164" s="18">
        <f>F177</f>
        <v>16609.25</v>
      </c>
      <c r="G164" s="18">
        <f>G177</f>
        <v>16609.25</v>
      </c>
    </row>
    <row r="165" spans="1:7" x14ac:dyDescent="0.3">
      <c r="A165" s="10" t="s">
        <v>240</v>
      </c>
      <c r="B165" s="11" t="s">
        <v>16</v>
      </c>
      <c r="C165" s="11" t="s">
        <v>82</v>
      </c>
      <c r="D165" s="21" t="s">
        <v>241</v>
      </c>
      <c r="E165" s="12">
        <v>1</v>
      </c>
      <c r="F165" s="12">
        <v>5827.81</v>
      </c>
      <c r="G165" s="13">
        <f>ROUND(E165*F165,2)</f>
        <v>5827.81</v>
      </c>
    </row>
    <row r="166" spans="1:7" ht="224.4" x14ac:dyDescent="0.3">
      <c r="A166" s="14"/>
      <c r="B166" s="14"/>
      <c r="C166" s="14"/>
      <c r="D166" s="21" t="s">
        <v>242</v>
      </c>
      <c r="E166" s="14"/>
      <c r="F166" s="14"/>
      <c r="G166" s="14"/>
    </row>
    <row r="167" spans="1:7" x14ac:dyDescent="0.3">
      <c r="A167" s="10" t="s">
        <v>243</v>
      </c>
      <c r="B167" s="11" t="s">
        <v>16</v>
      </c>
      <c r="C167" s="11" t="s">
        <v>82</v>
      </c>
      <c r="D167" s="21" t="s">
        <v>244</v>
      </c>
      <c r="E167" s="12">
        <v>1</v>
      </c>
      <c r="F167" s="12">
        <v>648.01</v>
      </c>
      <c r="G167" s="13">
        <f>ROUND(E167*F167,2)</f>
        <v>648.01</v>
      </c>
    </row>
    <row r="168" spans="1:7" ht="71.400000000000006" x14ac:dyDescent="0.3">
      <c r="A168" s="14"/>
      <c r="B168" s="14"/>
      <c r="C168" s="14"/>
      <c r="D168" s="21" t="s">
        <v>245</v>
      </c>
      <c r="E168" s="14"/>
      <c r="F168" s="14"/>
      <c r="G168" s="14"/>
    </row>
    <row r="169" spans="1:7" x14ac:dyDescent="0.3">
      <c r="A169" s="10" t="s">
        <v>246</v>
      </c>
      <c r="B169" s="11" t="s">
        <v>16</v>
      </c>
      <c r="C169" s="11" t="s">
        <v>82</v>
      </c>
      <c r="D169" s="21" t="s">
        <v>247</v>
      </c>
      <c r="E169" s="12">
        <v>1</v>
      </c>
      <c r="F169" s="12">
        <v>2046.67</v>
      </c>
      <c r="G169" s="13">
        <f>ROUND(E169*F169,2)</f>
        <v>2046.67</v>
      </c>
    </row>
    <row r="170" spans="1:7" ht="112.2" x14ac:dyDescent="0.3">
      <c r="A170" s="14"/>
      <c r="B170" s="14"/>
      <c r="C170" s="14"/>
      <c r="D170" s="21" t="s">
        <v>248</v>
      </c>
      <c r="E170" s="14"/>
      <c r="F170" s="14"/>
      <c r="G170" s="14"/>
    </row>
    <row r="171" spans="1:7" x14ac:dyDescent="0.3">
      <c r="A171" s="10" t="s">
        <v>249</v>
      </c>
      <c r="B171" s="11" t="s">
        <v>16</v>
      </c>
      <c r="C171" s="11" t="s">
        <v>82</v>
      </c>
      <c r="D171" s="21" t="s">
        <v>250</v>
      </c>
      <c r="E171" s="12">
        <v>1</v>
      </c>
      <c r="F171" s="12">
        <v>4058.05</v>
      </c>
      <c r="G171" s="13">
        <f>ROUND(E171*F171,2)</f>
        <v>4058.05</v>
      </c>
    </row>
    <row r="172" spans="1:7" ht="122.4" x14ac:dyDescent="0.3">
      <c r="A172" s="14"/>
      <c r="B172" s="14"/>
      <c r="C172" s="14"/>
      <c r="D172" s="21" t="s">
        <v>251</v>
      </c>
      <c r="E172" s="14"/>
      <c r="F172" s="14"/>
      <c r="G172" s="14"/>
    </row>
    <row r="173" spans="1:7" x14ac:dyDescent="0.3">
      <c r="A173" s="10" t="s">
        <v>252</v>
      </c>
      <c r="B173" s="11" t="s">
        <v>16</v>
      </c>
      <c r="C173" s="11" t="s">
        <v>17</v>
      </c>
      <c r="D173" s="21" t="s">
        <v>253</v>
      </c>
      <c r="E173" s="12">
        <v>6.09</v>
      </c>
      <c r="F173" s="12">
        <v>560.39</v>
      </c>
      <c r="G173" s="13">
        <f>ROUND(E173*F173,2)</f>
        <v>3412.78</v>
      </c>
    </row>
    <row r="174" spans="1:7" ht="122.4" x14ac:dyDescent="0.3">
      <c r="A174" s="14"/>
      <c r="B174" s="14"/>
      <c r="C174" s="14"/>
      <c r="D174" s="21" t="s">
        <v>254</v>
      </c>
      <c r="E174" s="14"/>
      <c r="F174" s="14"/>
      <c r="G174" s="14"/>
    </row>
    <row r="175" spans="1:7" x14ac:dyDescent="0.3">
      <c r="A175" s="10" t="s">
        <v>255</v>
      </c>
      <c r="B175" s="11" t="s">
        <v>16</v>
      </c>
      <c r="C175" s="11" t="s">
        <v>82</v>
      </c>
      <c r="D175" s="21" t="s">
        <v>256</v>
      </c>
      <c r="E175" s="12">
        <v>1</v>
      </c>
      <c r="F175" s="12">
        <v>615.92999999999995</v>
      </c>
      <c r="G175" s="13">
        <f>ROUND(E175*F175,2)</f>
        <v>615.92999999999995</v>
      </c>
    </row>
    <row r="176" spans="1:7" ht="102" x14ac:dyDescent="0.3">
      <c r="A176" s="14"/>
      <c r="B176" s="14"/>
      <c r="C176" s="14"/>
      <c r="D176" s="21" t="s">
        <v>257</v>
      </c>
      <c r="E176" s="14"/>
      <c r="F176" s="14"/>
      <c r="G176" s="14"/>
    </row>
    <row r="177" spans="1:7" x14ac:dyDescent="0.3">
      <c r="A177" s="14"/>
      <c r="B177" s="14"/>
      <c r="C177" s="14"/>
      <c r="D177" s="26" t="s">
        <v>258</v>
      </c>
      <c r="E177" s="12">
        <v>1</v>
      </c>
      <c r="F177" s="15">
        <f>G165+G167+G169+G171+G173+G175</f>
        <v>16609.25</v>
      </c>
      <c r="G177" s="15">
        <f>ROUND(E177*F177,2)</f>
        <v>16609.25</v>
      </c>
    </row>
    <row r="178" spans="1:7" ht="0.9" customHeight="1" x14ac:dyDescent="0.3">
      <c r="A178" s="16"/>
      <c r="B178" s="16"/>
      <c r="C178" s="16"/>
      <c r="D178" s="27"/>
      <c r="E178" s="16"/>
      <c r="F178" s="16"/>
      <c r="G178" s="16"/>
    </row>
    <row r="179" spans="1:7" x14ac:dyDescent="0.3">
      <c r="A179" s="14"/>
      <c r="B179" s="14"/>
      <c r="C179" s="14"/>
      <c r="D179" s="26" t="s">
        <v>259</v>
      </c>
      <c r="E179" s="12">
        <v>1</v>
      </c>
      <c r="F179" s="15">
        <f>G145+G164</f>
        <v>24357.07</v>
      </c>
      <c r="G179" s="15">
        <f>ROUND(E179*F179,2)</f>
        <v>24357.07</v>
      </c>
    </row>
    <row r="180" spans="1:7" ht="0.9" customHeight="1" x14ac:dyDescent="0.3">
      <c r="A180" s="16"/>
      <c r="B180" s="16"/>
      <c r="C180" s="16"/>
      <c r="D180" s="27"/>
      <c r="E180" s="16"/>
      <c r="F180" s="16"/>
      <c r="G180" s="16"/>
    </row>
    <row r="181" spans="1:7" x14ac:dyDescent="0.3">
      <c r="A181" s="8" t="s">
        <v>260</v>
      </c>
      <c r="B181" s="8" t="s">
        <v>10</v>
      </c>
      <c r="C181" s="8" t="s">
        <v>11</v>
      </c>
      <c r="D181" s="25" t="s">
        <v>261</v>
      </c>
      <c r="E181" s="9">
        <f>E204</f>
        <v>1</v>
      </c>
      <c r="F181" s="9">
        <f>F204</f>
        <v>22765.5</v>
      </c>
      <c r="G181" s="9">
        <f>G204</f>
        <v>22765.5</v>
      </c>
    </row>
    <row r="182" spans="1:7" x14ac:dyDescent="0.3">
      <c r="A182" s="17" t="s">
        <v>262</v>
      </c>
      <c r="B182" s="17" t="s">
        <v>10</v>
      </c>
      <c r="C182" s="17" t="s">
        <v>11</v>
      </c>
      <c r="D182" s="28" t="s">
        <v>263</v>
      </c>
      <c r="E182" s="18">
        <f>E193</f>
        <v>1</v>
      </c>
      <c r="F182" s="18">
        <f>F193</f>
        <v>10191.94</v>
      </c>
      <c r="G182" s="18">
        <f>G193</f>
        <v>10191.94</v>
      </c>
    </row>
    <row r="183" spans="1:7" ht="20.399999999999999" x14ac:dyDescent="0.3">
      <c r="A183" s="10" t="s">
        <v>264</v>
      </c>
      <c r="B183" s="11" t="s">
        <v>16</v>
      </c>
      <c r="C183" s="11" t="s">
        <v>17</v>
      </c>
      <c r="D183" s="21" t="s">
        <v>265</v>
      </c>
      <c r="E183" s="12">
        <v>375.4</v>
      </c>
      <c r="F183" s="12">
        <v>8.34</v>
      </c>
      <c r="G183" s="13">
        <f>ROUND(E183*F183,2)</f>
        <v>3130.84</v>
      </c>
    </row>
    <row r="184" spans="1:7" ht="71.400000000000006" x14ac:dyDescent="0.3">
      <c r="A184" s="14"/>
      <c r="B184" s="14"/>
      <c r="C184" s="14"/>
      <c r="D184" s="21" t="s">
        <v>266</v>
      </c>
      <c r="E184" s="14"/>
      <c r="F184" s="14"/>
      <c r="G184" s="14"/>
    </row>
    <row r="185" spans="1:7" x14ac:dyDescent="0.3">
      <c r="A185" s="10" t="s">
        <v>267</v>
      </c>
      <c r="B185" s="11" t="s">
        <v>16</v>
      </c>
      <c r="C185" s="11" t="s">
        <v>17</v>
      </c>
      <c r="D185" s="21" t="s">
        <v>268</v>
      </c>
      <c r="E185" s="12">
        <v>215</v>
      </c>
      <c r="F185" s="12">
        <v>9.6199999999999992</v>
      </c>
      <c r="G185" s="13">
        <f>ROUND(E185*F185,2)</f>
        <v>2068.3000000000002</v>
      </c>
    </row>
    <row r="186" spans="1:7" ht="71.400000000000006" x14ac:dyDescent="0.3">
      <c r="A186" s="14"/>
      <c r="B186" s="14"/>
      <c r="C186" s="14"/>
      <c r="D186" s="21" t="s">
        <v>269</v>
      </c>
      <c r="E186" s="14"/>
      <c r="F186" s="14"/>
      <c r="G186" s="14"/>
    </row>
    <row r="187" spans="1:7" x14ac:dyDescent="0.3">
      <c r="A187" s="10" t="s">
        <v>270</v>
      </c>
      <c r="B187" s="11" t="s">
        <v>16</v>
      </c>
      <c r="C187" s="11" t="s">
        <v>17</v>
      </c>
      <c r="D187" s="21" t="s">
        <v>271</v>
      </c>
      <c r="E187" s="12">
        <v>35</v>
      </c>
      <c r="F187" s="12">
        <v>8.34</v>
      </c>
      <c r="G187" s="13">
        <f>ROUND(E187*F187,2)</f>
        <v>291.89999999999998</v>
      </c>
    </row>
    <row r="188" spans="1:7" ht="91.8" x14ac:dyDescent="0.3">
      <c r="A188" s="14"/>
      <c r="B188" s="14"/>
      <c r="C188" s="14"/>
      <c r="D188" s="21" t="s">
        <v>272</v>
      </c>
      <c r="E188" s="14"/>
      <c r="F188" s="14"/>
      <c r="G188" s="14"/>
    </row>
    <row r="189" spans="1:7" x14ac:dyDescent="0.3">
      <c r="A189" s="10" t="s">
        <v>273</v>
      </c>
      <c r="B189" s="11" t="s">
        <v>16</v>
      </c>
      <c r="C189" s="11" t="s">
        <v>17</v>
      </c>
      <c r="D189" s="21" t="s">
        <v>274</v>
      </c>
      <c r="E189" s="12">
        <v>51.4</v>
      </c>
      <c r="F189" s="12">
        <v>16.04</v>
      </c>
      <c r="G189" s="13">
        <f>ROUND(E189*F189,2)</f>
        <v>824.46</v>
      </c>
    </row>
    <row r="190" spans="1:7" ht="61.2" x14ac:dyDescent="0.3">
      <c r="A190" s="14"/>
      <c r="B190" s="14"/>
      <c r="C190" s="14"/>
      <c r="D190" s="21" t="s">
        <v>275</v>
      </c>
      <c r="E190" s="14"/>
      <c r="F190" s="14"/>
      <c r="G190" s="14"/>
    </row>
    <row r="191" spans="1:7" ht="20.399999999999999" x14ac:dyDescent="0.3">
      <c r="A191" s="10" t="s">
        <v>276</v>
      </c>
      <c r="B191" s="11" t="s">
        <v>16</v>
      </c>
      <c r="C191" s="11" t="s">
        <v>17</v>
      </c>
      <c r="D191" s="21" t="s">
        <v>277</v>
      </c>
      <c r="E191" s="12">
        <v>70.2</v>
      </c>
      <c r="F191" s="12">
        <v>55.22</v>
      </c>
      <c r="G191" s="13">
        <f>ROUND(E191*F191,2)</f>
        <v>3876.44</v>
      </c>
    </row>
    <row r="192" spans="1:7" ht="193.8" x14ac:dyDescent="0.3">
      <c r="A192" s="14"/>
      <c r="B192" s="14"/>
      <c r="C192" s="14"/>
      <c r="D192" s="21" t="s">
        <v>278</v>
      </c>
      <c r="E192" s="14"/>
      <c r="F192" s="14"/>
      <c r="G192" s="14"/>
    </row>
    <row r="193" spans="1:7" x14ac:dyDescent="0.3">
      <c r="A193" s="14"/>
      <c r="B193" s="14"/>
      <c r="C193" s="14"/>
      <c r="D193" s="26" t="s">
        <v>279</v>
      </c>
      <c r="E193" s="12">
        <v>1</v>
      </c>
      <c r="F193" s="15">
        <f>G183+G185+G187+G189+G191</f>
        <v>10191.94</v>
      </c>
      <c r="G193" s="15">
        <f>ROUND(E193*F193,2)</f>
        <v>10191.94</v>
      </c>
    </row>
    <row r="194" spans="1:7" ht="0.9" customHeight="1" x14ac:dyDescent="0.3">
      <c r="A194" s="16"/>
      <c r="B194" s="16"/>
      <c r="C194" s="16"/>
      <c r="D194" s="27"/>
      <c r="E194" s="16"/>
      <c r="F194" s="16"/>
      <c r="G194" s="16"/>
    </row>
    <row r="195" spans="1:7" x14ac:dyDescent="0.3">
      <c r="A195" s="17" t="s">
        <v>280</v>
      </c>
      <c r="B195" s="17" t="s">
        <v>10</v>
      </c>
      <c r="C195" s="17" t="s">
        <v>11</v>
      </c>
      <c r="D195" s="28" t="s">
        <v>281</v>
      </c>
      <c r="E195" s="18">
        <f>E202</f>
        <v>1</v>
      </c>
      <c r="F195" s="18">
        <f>F202</f>
        <v>12573.56</v>
      </c>
      <c r="G195" s="18">
        <f>G202</f>
        <v>12573.56</v>
      </c>
    </row>
    <row r="196" spans="1:7" x14ac:dyDescent="0.3">
      <c r="A196" s="10" t="s">
        <v>282</v>
      </c>
      <c r="B196" s="11" t="s">
        <v>16</v>
      </c>
      <c r="C196" s="11" t="s">
        <v>17</v>
      </c>
      <c r="D196" s="21" t="s">
        <v>283</v>
      </c>
      <c r="E196" s="12">
        <v>235.5</v>
      </c>
      <c r="F196" s="12">
        <v>42.28</v>
      </c>
      <c r="G196" s="13">
        <f>ROUND(E196*F196,2)</f>
        <v>9956.94</v>
      </c>
    </row>
    <row r="197" spans="1:7" ht="91.8" x14ac:dyDescent="0.3">
      <c r="A197" s="14"/>
      <c r="B197" s="14"/>
      <c r="C197" s="14"/>
      <c r="D197" s="21" t="s">
        <v>284</v>
      </c>
      <c r="E197" s="14"/>
      <c r="F197" s="14"/>
      <c r="G197" s="14"/>
    </row>
    <row r="198" spans="1:7" x14ac:dyDescent="0.3">
      <c r="A198" s="10" t="s">
        <v>285</v>
      </c>
      <c r="B198" s="11" t="s">
        <v>16</v>
      </c>
      <c r="C198" s="11" t="s">
        <v>17</v>
      </c>
      <c r="D198" s="21" t="s">
        <v>286</v>
      </c>
      <c r="E198" s="12">
        <v>8</v>
      </c>
      <c r="F198" s="12">
        <v>44.14</v>
      </c>
      <c r="G198" s="13">
        <f>ROUND(E198*F198,2)</f>
        <v>353.12</v>
      </c>
    </row>
    <row r="199" spans="1:7" ht="91.8" x14ac:dyDescent="0.3">
      <c r="A199" s="14"/>
      <c r="B199" s="14"/>
      <c r="C199" s="14"/>
      <c r="D199" s="21" t="s">
        <v>287</v>
      </c>
      <c r="E199" s="14"/>
      <c r="F199" s="14"/>
      <c r="G199" s="14"/>
    </row>
    <row r="200" spans="1:7" x14ac:dyDescent="0.3">
      <c r="A200" s="10" t="s">
        <v>288</v>
      </c>
      <c r="B200" s="11" t="s">
        <v>16</v>
      </c>
      <c r="C200" s="11" t="s">
        <v>17</v>
      </c>
      <c r="D200" s="21" t="s">
        <v>289</v>
      </c>
      <c r="E200" s="12">
        <v>45</v>
      </c>
      <c r="F200" s="12">
        <v>50.3</v>
      </c>
      <c r="G200" s="13">
        <f>ROUND(E200*F200,2)</f>
        <v>2263.5</v>
      </c>
    </row>
    <row r="201" spans="1:7" ht="61.2" x14ac:dyDescent="0.3">
      <c r="A201" s="14"/>
      <c r="B201" s="14"/>
      <c r="C201" s="14"/>
      <c r="D201" s="21" t="s">
        <v>290</v>
      </c>
      <c r="E201" s="14"/>
      <c r="F201" s="14"/>
      <c r="G201" s="14"/>
    </row>
    <row r="202" spans="1:7" x14ac:dyDescent="0.3">
      <c r="A202" s="14"/>
      <c r="B202" s="14"/>
      <c r="C202" s="14"/>
      <c r="D202" s="26" t="s">
        <v>291</v>
      </c>
      <c r="E202" s="12">
        <v>1</v>
      </c>
      <c r="F202" s="15">
        <f>G196+G198+G200</f>
        <v>12573.56</v>
      </c>
      <c r="G202" s="15">
        <f>ROUND(E202*F202,2)</f>
        <v>12573.56</v>
      </c>
    </row>
    <row r="203" spans="1:7" ht="0.9" customHeight="1" x14ac:dyDescent="0.3">
      <c r="A203" s="16"/>
      <c r="B203" s="16"/>
      <c r="C203" s="16"/>
      <c r="D203" s="27"/>
      <c r="E203" s="16"/>
      <c r="F203" s="16"/>
      <c r="G203" s="16"/>
    </row>
    <row r="204" spans="1:7" x14ac:dyDescent="0.3">
      <c r="A204" s="14"/>
      <c r="B204" s="14"/>
      <c r="C204" s="14"/>
      <c r="D204" s="26" t="s">
        <v>292</v>
      </c>
      <c r="E204" s="12">
        <v>1</v>
      </c>
      <c r="F204" s="15">
        <f>G182+G195</f>
        <v>22765.5</v>
      </c>
      <c r="G204" s="15">
        <f>ROUND(E204*F204,2)</f>
        <v>22765.5</v>
      </c>
    </row>
    <row r="205" spans="1:7" ht="0.9" customHeight="1" x14ac:dyDescent="0.3">
      <c r="A205" s="16"/>
      <c r="B205" s="16"/>
      <c r="C205" s="16"/>
      <c r="D205" s="27"/>
      <c r="E205" s="16"/>
      <c r="F205" s="16"/>
      <c r="G205" s="16"/>
    </row>
    <row r="206" spans="1:7" x14ac:dyDescent="0.3">
      <c r="A206" s="8" t="s">
        <v>293</v>
      </c>
      <c r="B206" s="8" t="s">
        <v>10</v>
      </c>
      <c r="C206" s="8" t="s">
        <v>11</v>
      </c>
      <c r="D206" s="25" t="s">
        <v>294</v>
      </c>
      <c r="E206" s="9">
        <f>E209</f>
        <v>1</v>
      </c>
      <c r="F206" s="9">
        <f>F209</f>
        <v>2245.6</v>
      </c>
      <c r="G206" s="9">
        <f>G209</f>
        <v>2245.6</v>
      </c>
    </row>
    <row r="207" spans="1:7" x14ac:dyDescent="0.3">
      <c r="A207" s="10" t="s">
        <v>295</v>
      </c>
      <c r="B207" s="11" t="s">
        <v>16</v>
      </c>
      <c r="C207" s="11" t="s">
        <v>296</v>
      </c>
      <c r="D207" s="21" t="s">
        <v>297</v>
      </c>
      <c r="E207" s="12">
        <v>70</v>
      </c>
      <c r="F207" s="33">
        <v>32.08</v>
      </c>
      <c r="G207" s="13">
        <f>ROUND(E207*F207,2)</f>
        <v>2245.6</v>
      </c>
    </row>
    <row r="208" spans="1:7" ht="81.599999999999994" x14ac:dyDescent="0.3">
      <c r="A208" s="14"/>
      <c r="B208" s="14"/>
      <c r="C208" s="14"/>
      <c r="D208" s="21" t="s">
        <v>298</v>
      </c>
      <c r="E208" s="14"/>
      <c r="F208" s="14"/>
      <c r="G208" s="14"/>
    </row>
    <row r="209" spans="1:7" x14ac:dyDescent="0.3">
      <c r="A209" s="14"/>
      <c r="B209" s="14"/>
      <c r="C209" s="14"/>
      <c r="D209" s="26" t="s">
        <v>299</v>
      </c>
      <c r="E209" s="12">
        <v>1</v>
      </c>
      <c r="F209" s="15">
        <f>G207</f>
        <v>2245.6</v>
      </c>
      <c r="G209" s="15">
        <f>ROUND(E209*F209,2)</f>
        <v>2245.6</v>
      </c>
    </row>
    <row r="210" spans="1:7" ht="0.9" customHeight="1" x14ac:dyDescent="0.3">
      <c r="A210" s="16"/>
      <c r="B210" s="16"/>
      <c r="C210" s="16"/>
      <c r="D210" s="27"/>
      <c r="E210" s="16"/>
      <c r="F210" s="16"/>
      <c r="G210" s="16"/>
    </row>
    <row r="211" spans="1:7" x14ac:dyDescent="0.3">
      <c r="A211" s="8" t="s">
        <v>300</v>
      </c>
      <c r="B211" s="8" t="s">
        <v>10</v>
      </c>
      <c r="C211" s="8" t="s">
        <v>11</v>
      </c>
      <c r="D211" s="25" t="s">
        <v>301</v>
      </c>
      <c r="E211" s="9">
        <f>E222</f>
        <v>1</v>
      </c>
      <c r="F211" s="9">
        <f>F222</f>
        <v>87116.51</v>
      </c>
      <c r="G211" s="9">
        <f>G222</f>
        <v>87116.51</v>
      </c>
    </row>
    <row r="212" spans="1:7" x14ac:dyDescent="0.3">
      <c r="A212" s="10" t="s">
        <v>302</v>
      </c>
      <c r="B212" s="11" t="s">
        <v>16</v>
      </c>
      <c r="C212" s="11" t="s">
        <v>17</v>
      </c>
      <c r="D212" s="21" t="s">
        <v>303</v>
      </c>
      <c r="E212" s="12">
        <v>295</v>
      </c>
      <c r="F212" s="12">
        <v>116.77</v>
      </c>
      <c r="G212" s="13">
        <f>ROUND(E212*F212,2)</f>
        <v>34447.15</v>
      </c>
    </row>
    <row r="213" spans="1:7" ht="142.80000000000001" x14ac:dyDescent="0.3">
      <c r="A213" s="14"/>
      <c r="B213" s="14"/>
      <c r="C213" s="14"/>
      <c r="D213" s="21" t="s">
        <v>304</v>
      </c>
      <c r="E213" s="14"/>
      <c r="F213" s="14"/>
      <c r="G213" s="14"/>
    </row>
    <row r="214" spans="1:7" x14ac:dyDescent="0.3">
      <c r="A214" s="10" t="s">
        <v>305</v>
      </c>
      <c r="B214" s="11" t="s">
        <v>16</v>
      </c>
      <c r="C214" s="11" t="s">
        <v>17</v>
      </c>
      <c r="D214" s="21" t="s">
        <v>306</v>
      </c>
      <c r="E214" s="12">
        <v>332.1</v>
      </c>
      <c r="F214" s="12">
        <v>44.91</v>
      </c>
      <c r="G214" s="13">
        <f>ROUND(E214*F214,2)</f>
        <v>14914.61</v>
      </c>
    </row>
    <row r="215" spans="1:7" ht="91.8" x14ac:dyDescent="0.3">
      <c r="A215" s="14"/>
      <c r="B215" s="14"/>
      <c r="C215" s="14"/>
      <c r="D215" s="21" t="s">
        <v>307</v>
      </c>
      <c r="E215" s="14"/>
      <c r="F215" s="14"/>
      <c r="G215" s="14"/>
    </row>
    <row r="216" spans="1:7" x14ac:dyDescent="0.3">
      <c r="A216" s="10" t="s">
        <v>308</v>
      </c>
      <c r="B216" s="11" t="s">
        <v>16</v>
      </c>
      <c r="C216" s="11" t="s">
        <v>17</v>
      </c>
      <c r="D216" s="21" t="s">
        <v>309</v>
      </c>
      <c r="E216" s="12">
        <v>423.4</v>
      </c>
      <c r="F216" s="12">
        <v>80.2</v>
      </c>
      <c r="G216" s="13">
        <f>ROUND(E216*F216,2)</f>
        <v>33956.68</v>
      </c>
    </row>
    <row r="217" spans="1:7" ht="163.19999999999999" x14ac:dyDescent="0.3">
      <c r="A217" s="14"/>
      <c r="B217" s="14"/>
      <c r="C217" s="14"/>
      <c r="D217" s="21" t="s">
        <v>310</v>
      </c>
      <c r="E217" s="14"/>
      <c r="F217" s="14"/>
      <c r="G217" s="14"/>
    </row>
    <row r="218" spans="1:7" x14ac:dyDescent="0.3">
      <c r="A218" s="10" t="s">
        <v>311</v>
      </c>
      <c r="B218" s="11" t="s">
        <v>16</v>
      </c>
      <c r="C218" s="11" t="s">
        <v>17</v>
      </c>
      <c r="D218" s="21" t="s">
        <v>312</v>
      </c>
      <c r="E218" s="12">
        <v>28.8</v>
      </c>
      <c r="F218" s="12">
        <v>107.15</v>
      </c>
      <c r="G218" s="13">
        <f>ROUND(E218*F218,2)</f>
        <v>3085.92</v>
      </c>
    </row>
    <row r="219" spans="1:7" ht="112.2" x14ac:dyDescent="0.3">
      <c r="A219" s="14"/>
      <c r="B219" s="14"/>
      <c r="C219" s="14"/>
      <c r="D219" s="21" t="s">
        <v>313</v>
      </c>
      <c r="E219" s="14"/>
      <c r="F219" s="14"/>
      <c r="G219" s="14"/>
    </row>
    <row r="220" spans="1:7" x14ac:dyDescent="0.3">
      <c r="A220" s="10" t="s">
        <v>314</v>
      </c>
      <c r="B220" s="11" t="s">
        <v>16</v>
      </c>
      <c r="C220" s="11" t="s">
        <v>17</v>
      </c>
      <c r="D220" s="21" t="s">
        <v>315</v>
      </c>
      <c r="E220" s="12">
        <v>5</v>
      </c>
      <c r="F220" s="12">
        <v>142.43</v>
      </c>
      <c r="G220" s="13">
        <f>ROUND(E220*F220,2)</f>
        <v>712.15</v>
      </c>
    </row>
    <row r="221" spans="1:7" ht="204" x14ac:dyDescent="0.3">
      <c r="A221" s="14"/>
      <c r="B221" s="14"/>
      <c r="C221" s="14"/>
      <c r="D221" s="21" t="s">
        <v>316</v>
      </c>
      <c r="E221" s="14"/>
      <c r="F221" s="14"/>
      <c r="G221" s="14"/>
    </row>
    <row r="222" spans="1:7" x14ac:dyDescent="0.3">
      <c r="A222" s="14"/>
      <c r="B222" s="14"/>
      <c r="C222" s="14"/>
      <c r="D222" s="26" t="s">
        <v>317</v>
      </c>
      <c r="E222" s="12">
        <v>1</v>
      </c>
      <c r="F222" s="15">
        <f>G212+G214+G216+G218+G220</f>
        <v>87116.51</v>
      </c>
      <c r="G222" s="15">
        <f>ROUND(E222*F222,2)</f>
        <v>87116.51</v>
      </c>
    </row>
    <row r="223" spans="1:7" ht="0.9" customHeight="1" x14ac:dyDescent="0.3">
      <c r="A223" s="16"/>
      <c r="B223" s="16"/>
      <c r="C223" s="16"/>
      <c r="D223" s="27"/>
      <c r="E223" s="16"/>
      <c r="F223" s="16"/>
      <c r="G223" s="16"/>
    </row>
    <row r="224" spans="1:7" x14ac:dyDescent="0.3">
      <c r="A224" s="14"/>
      <c r="B224" s="14"/>
      <c r="C224" s="14"/>
      <c r="D224" s="26" t="s">
        <v>318</v>
      </c>
      <c r="E224" s="22">
        <v>1</v>
      </c>
      <c r="F224" s="15">
        <f>G5+G20+G43+G48+G133+G144+G181+G206+G211</f>
        <v>270033.07</v>
      </c>
      <c r="G224" s="15">
        <f>ROUND(E224*F224,2)</f>
        <v>270033.07</v>
      </c>
    </row>
    <row r="225" spans="1:7" ht="0.9" customHeight="1" x14ac:dyDescent="0.3">
      <c r="A225" s="16"/>
      <c r="B225" s="16"/>
      <c r="C225" s="16"/>
      <c r="D225" s="27"/>
      <c r="E225" s="16"/>
      <c r="F225" s="16"/>
      <c r="G225" s="16"/>
    </row>
    <row r="226" spans="1:7" x14ac:dyDescent="0.3">
      <c r="A226" s="5" t="s">
        <v>319</v>
      </c>
      <c r="B226" s="5" t="s">
        <v>10</v>
      </c>
      <c r="C226" s="5" t="s">
        <v>11</v>
      </c>
      <c r="D226" s="24" t="s">
        <v>320</v>
      </c>
      <c r="E226" s="6">
        <f>E467</f>
        <v>1</v>
      </c>
      <c r="F226" s="7">
        <f>F467</f>
        <v>91271.41</v>
      </c>
      <c r="G226" s="7">
        <f>G467</f>
        <v>91271.41</v>
      </c>
    </row>
    <row r="227" spans="1:7" x14ac:dyDescent="0.3">
      <c r="A227" s="8" t="s">
        <v>321</v>
      </c>
      <c r="B227" s="8" t="s">
        <v>10</v>
      </c>
      <c r="C227" s="8" t="s">
        <v>11</v>
      </c>
      <c r="D227" s="25" t="s">
        <v>322</v>
      </c>
      <c r="E227" s="9">
        <f>E282</f>
        <v>1</v>
      </c>
      <c r="F227" s="9">
        <f>F282</f>
        <v>43005.62</v>
      </c>
      <c r="G227" s="9">
        <f>G282</f>
        <v>43005.62</v>
      </c>
    </row>
    <row r="228" spans="1:7" x14ac:dyDescent="0.3">
      <c r="A228" s="17" t="s">
        <v>323</v>
      </c>
      <c r="B228" s="17" t="s">
        <v>10</v>
      </c>
      <c r="C228" s="17" t="s">
        <v>11</v>
      </c>
      <c r="D228" s="28" t="s">
        <v>324</v>
      </c>
      <c r="E228" s="18">
        <f>E231</f>
        <v>1</v>
      </c>
      <c r="F228" s="18">
        <f>F231</f>
        <v>18185.189999999999</v>
      </c>
      <c r="G228" s="18">
        <f>G231</f>
        <v>18185.189999999999</v>
      </c>
    </row>
    <row r="229" spans="1:7" x14ac:dyDescent="0.3">
      <c r="A229" s="10" t="s">
        <v>325</v>
      </c>
      <c r="B229" s="11" t="s">
        <v>16</v>
      </c>
      <c r="C229" s="11" t="s">
        <v>82</v>
      </c>
      <c r="D229" s="21" t="s">
        <v>326</v>
      </c>
      <c r="E229" s="12">
        <v>3</v>
      </c>
      <c r="F229" s="34">
        <v>6061.73</v>
      </c>
      <c r="G229" s="13">
        <f>ROUND(E229*F229,2)</f>
        <v>18185.189999999999</v>
      </c>
    </row>
    <row r="230" spans="1:7" ht="163.19999999999999" x14ac:dyDescent="0.3">
      <c r="A230" s="14"/>
      <c r="B230" s="14"/>
      <c r="C230" s="14"/>
      <c r="D230" s="21" t="s">
        <v>327</v>
      </c>
      <c r="E230" s="14"/>
      <c r="F230" s="14"/>
      <c r="G230" s="14"/>
    </row>
    <row r="231" spans="1:7" x14ac:dyDescent="0.3">
      <c r="A231" s="14"/>
      <c r="B231" s="14"/>
      <c r="C231" s="14"/>
      <c r="D231" s="26" t="s">
        <v>328</v>
      </c>
      <c r="E231" s="12">
        <v>1</v>
      </c>
      <c r="F231" s="15">
        <f>G229</f>
        <v>18185.189999999999</v>
      </c>
      <c r="G231" s="15">
        <f>ROUND(E231*F231,2)</f>
        <v>18185.189999999999</v>
      </c>
    </row>
    <row r="232" spans="1:7" ht="0.9" customHeight="1" x14ac:dyDescent="0.3">
      <c r="A232" s="16"/>
      <c r="B232" s="16"/>
      <c r="C232" s="16"/>
      <c r="D232" s="27"/>
      <c r="E232" s="16"/>
      <c r="F232" s="16"/>
      <c r="G232" s="16"/>
    </row>
    <row r="233" spans="1:7" x14ac:dyDescent="0.3">
      <c r="A233" s="17" t="s">
        <v>329</v>
      </c>
      <c r="B233" s="17" t="s">
        <v>10</v>
      </c>
      <c r="C233" s="17" t="s">
        <v>11</v>
      </c>
      <c r="D233" s="28" t="s">
        <v>330</v>
      </c>
      <c r="E233" s="18">
        <f>E280</f>
        <v>1</v>
      </c>
      <c r="F233" s="18">
        <f>F280</f>
        <v>24820.43</v>
      </c>
      <c r="G233" s="18">
        <f>G280</f>
        <v>24820.43</v>
      </c>
    </row>
    <row r="234" spans="1:7" x14ac:dyDescent="0.3">
      <c r="A234" s="19" t="s">
        <v>331</v>
      </c>
      <c r="B234" s="19" t="s">
        <v>10</v>
      </c>
      <c r="C234" s="19" t="s">
        <v>11</v>
      </c>
      <c r="D234" s="29" t="s">
        <v>332</v>
      </c>
      <c r="E234" s="20">
        <f>E241</f>
        <v>1</v>
      </c>
      <c r="F234" s="20">
        <f>F241</f>
        <v>14361.71</v>
      </c>
      <c r="G234" s="20">
        <f>G241</f>
        <v>14361.71</v>
      </c>
    </row>
    <row r="235" spans="1:7" x14ac:dyDescent="0.3">
      <c r="A235" s="10" t="s">
        <v>333</v>
      </c>
      <c r="B235" s="11" t="s">
        <v>16</v>
      </c>
      <c r="C235" s="11" t="s">
        <v>82</v>
      </c>
      <c r="D235" s="21" t="s">
        <v>334</v>
      </c>
      <c r="E235" s="12">
        <v>2</v>
      </c>
      <c r="F235" s="12">
        <v>297.61</v>
      </c>
      <c r="G235" s="13">
        <f>ROUND(E235*F235,2)</f>
        <v>595.22</v>
      </c>
    </row>
    <row r="236" spans="1:7" ht="40.799999999999997" x14ac:dyDescent="0.3">
      <c r="A236" s="14"/>
      <c r="B236" s="14"/>
      <c r="C236" s="14"/>
      <c r="D236" s="21" t="s">
        <v>335</v>
      </c>
      <c r="E236" s="14"/>
      <c r="F236" s="14"/>
      <c r="G236" s="14"/>
    </row>
    <row r="237" spans="1:7" x14ac:dyDescent="0.3">
      <c r="A237" s="10" t="s">
        <v>336</v>
      </c>
      <c r="B237" s="11" t="s">
        <v>16</v>
      </c>
      <c r="C237" s="11" t="s">
        <v>82</v>
      </c>
      <c r="D237" s="21" t="s">
        <v>337</v>
      </c>
      <c r="E237" s="12">
        <v>2</v>
      </c>
      <c r="F237" s="12">
        <v>784.14</v>
      </c>
      <c r="G237" s="13">
        <f>ROUND(E237*F237,2)</f>
        <v>1568.28</v>
      </c>
    </row>
    <row r="238" spans="1:7" ht="51" x14ac:dyDescent="0.3">
      <c r="A238" s="14"/>
      <c r="B238" s="14"/>
      <c r="C238" s="14"/>
      <c r="D238" s="21" t="s">
        <v>338</v>
      </c>
      <c r="E238" s="14"/>
      <c r="F238" s="14"/>
      <c r="G238" s="14"/>
    </row>
    <row r="239" spans="1:7" x14ac:dyDescent="0.3">
      <c r="A239" s="10" t="s">
        <v>339</v>
      </c>
      <c r="B239" s="11" t="s">
        <v>16</v>
      </c>
      <c r="C239" s="11" t="s">
        <v>82</v>
      </c>
      <c r="D239" s="21" t="s">
        <v>340</v>
      </c>
      <c r="E239" s="12">
        <v>1</v>
      </c>
      <c r="F239" s="12">
        <v>12198.21</v>
      </c>
      <c r="G239" s="13">
        <f>ROUND(E239*F239,2)</f>
        <v>12198.21</v>
      </c>
    </row>
    <row r="240" spans="1:7" ht="81.599999999999994" x14ac:dyDescent="0.3">
      <c r="A240" s="14"/>
      <c r="B240" s="14"/>
      <c r="C240" s="14"/>
      <c r="D240" s="21" t="s">
        <v>341</v>
      </c>
      <c r="E240" s="14"/>
      <c r="F240" s="14"/>
      <c r="G240" s="14"/>
    </row>
    <row r="241" spans="1:7" x14ac:dyDescent="0.3">
      <c r="A241" s="14"/>
      <c r="B241" s="14"/>
      <c r="C241" s="14"/>
      <c r="D241" s="26" t="s">
        <v>342</v>
      </c>
      <c r="E241" s="12">
        <v>1</v>
      </c>
      <c r="F241" s="15">
        <f>G235+G237+G239</f>
        <v>14361.71</v>
      </c>
      <c r="G241" s="15">
        <f>ROUND(E241*F241,2)</f>
        <v>14361.71</v>
      </c>
    </row>
    <row r="242" spans="1:7" ht="0.9" customHeight="1" x14ac:dyDescent="0.3">
      <c r="A242" s="16"/>
      <c r="B242" s="16"/>
      <c r="C242" s="16"/>
      <c r="D242" s="27"/>
      <c r="E242" s="16"/>
      <c r="F242" s="16"/>
      <c r="G242" s="16"/>
    </row>
    <row r="243" spans="1:7" x14ac:dyDescent="0.3">
      <c r="A243" s="19" t="s">
        <v>343</v>
      </c>
      <c r="B243" s="19" t="s">
        <v>10</v>
      </c>
      <c r="C243" s="19" t="s">
        <v>11</v>
      </c>
      <c r="D243" s="29" t="s">
        <v>344</v>
      </c>
      <c r="E243" s="20">
        <f>E256</f>
        <v>1</v>
      </c>
      <c r="F243" s="20">
        <f>F256</f>
        <v>8284.1200000000008</v>
      </c>
      <c r="G243" s="20">
        <f>G256</f>
        <v>8284.1200000000008</v>
      </c>
    </row>
    <row r="244" spans="1:7" x14ac:dyDescent="0.3">
      <c r="A244" s="10" t="s">
        <v>345</v>
      </c>
      <c r="B244" s="11" t="s">
        <v>16</v>
      </c>
      <c r="C244" s="11" t="s">
        <v>107</v>
      </c>
      <c r="D244" s="21" t="s">
        <v>346</v>
      </c>
      <c r="E244" s="12">
        <v>8</v>
      </c>
      <c r="F244" s="12">
        <v>17.96</v>
      </c>
      <c r="G244" s="13">
        <f>ROUND(E244*F244,2)</f>
        <v>143.68</v>
      </c>
    </row>
    <row r="245" spans="1:7" ht="40.799999999999997" x14ac:dyDescent="0.3">
      <c r="A245" s="14"/>
      <c r="B245" s="14"/>
      <c r="C245" s="14"/>
      <c r="D245" s="21" t="s">
        <v>347</v>
      </c>
      <c r="E245" s="14"/>
      <c r="F245" s="14"/>
      <c r="G245" s="14"/>
    </row>
    <row r="246" spans="1:7" x14ac:dyDescent="0.3">
      <c r="A246" s="10" t="s">
        <v>348</v>
      </c>
      <c r="B246" s="11" t="s">
        <v>16</v>
      </c>
      <c r="C246" s="11" t="s">
        <v>107</v>
      </c>
      <c r="D246" s="21" t="s">
        <v>349</v>
      </c>
      <c r="E246" s="12">
        <v>25</v>
      </c>
      <c r="F246" s="12">
        <v>28.23</v>
      </c>
      <c r="G246" s="13">
        <f>ROUND(E246*F246,2)</f>
        <v>705.75</v>
      </c>
    </row>
    <row r="247" spans="1:7" ht="51" x14ac:dyDescent="0.3">
      <c r="A247" s="14"/>
      <c r="B247" s="14"/>
      <c r="C247" s="14"/>
      <c r="D247" s="21" t="s">
        <v>350</v>
      </c>
      <c r="E247" s="14"/>
      <c r="F247" s="14"/>
      <c r="G247" s="14"/>
    </row>
    <row r="248" spans="1:7" x14ac:dyDescent="0.3">
      <c r="A248" s="10" t="s">
        <v>351</v>
      </c>
      <c r="B248" s="11" t="s">
        <v>16</v>
      </c>
      <c r="C248" s="11" t="s">
        <v>107</v>
      </c>
      <c r="D248" s="21" t="s">
        <v>352</v>
      </c>
      <c r="E248" s="12">
        <v>8</v>
      </c>
      <c r="F248" s="12">
        <v>39.78</v>
      </c>
      <c r="G248" s="13">
        <f>ROUND(E248*F248,2)</f>
        <v>318.24</v>
      </c>
    </row>
    <row r="249" spans="1:7" ht="51" x14ac:dyDescent="0.3">
      <c r="A249" s="14"/>
      <c r="B249" s="14"/>
      <c r="C249" s="14"/>
      <c r="D249" s="21" t="s">
        <v>353</v>
      </c>
      <c r="E249" s="14"/>
      <c r="F249" s="14"/>
      <c r="G249" s="14"/>
    </row>
    <row r="250" spans="1:7" x14ac:dyDescent="0.3">
      <c r="A250" s="10" t="s">
        <v>354</v>
      </c>
      <c r="B250" s="11" t="s">
        <v>16</v>
      </c>
      <c r="C250" s="11" t="s">
        <v>107</v>
      </c>
      <c r="D250" s="21" t="s">
        <v>355</v>
      </c>
      <c r="E250" s="12">
        <v>13</v>
      </c>
      <c r="F250" s="12">
        <v>44.91</v>
      </c>
      <c r="G250" s="13">
        <f>ROUND(E250*F250,2)</f>
        <v>583.83000000000004</v>
      </c>
    </row>
    <row r="251" spans="1:7" ht="51" x14ac:dyDescent="0.3">
      <c r="A251" s="14"/>
      <c r="B251" s="14"/>
      <c r="C251" s="14"/>
      <c r="D251" s="21" t="s">
        <v>356</v>
      </c>
      <c r="E251" s="14"/>
      <c r="F251" s="14"/>
      <c r="G251" s="14"/>
    </row>
    <row r="252" spans="1:7" x14ac:dyDescent="0.3">
      <c r="A252" s="10" t="s">
        <v>357</v>
      </c>
      <c r="B252" s="11" t="s">
        <v>16</v>
      </c>
      <c r="C252" s="11" t="s">
        <v>107</v>
      </c>
      <c r="D252" s="21" t="s">
        <v>358</v>
      </c>
      <c r="E252" s="12">
        <v>41</v>
      </c>
      <c r="F252" s="12">
        <v>55.18</v>
      </c>
      <c r="G252" s="13">
        <f>ROUND(E252*F252,2)</f>
        <v>2262.38</v>
      </c>
    </row>
    <row r="253" spans="1:7" ht="51" x14ac:dyDescent="0.3">
      <c r="A253" s="14"/>
      <c r="B253" s="14"/>
      <c r="C253" s="14"/>
      <c r="D253" s="21" t="s">
        <v>359</v>
      </c>
      <c r="E253" s="14"/>
      <c r="F253" s="14"/>
      <c r="G253" s="14"/>
    </row>
    <row r="254" spans="1:7" x14ac:dyDescent="0.3">
      <c r="A254" s="10" t="s">
        <v>360</v>
      </c>
      <c r="B254" s="11" t="s">
        <v>16</v>
      </c>
      <c r="C254" s="11" t="s">
        <v>17</v>
      </c>
      <c r="D254" s="21" t="s">
        <v>361</v>
      </c>
      <c r="E254" s="12">
        <v>104</v>
      </c>
      <c r="F254" s="12">
        <v>41.06</v>
      </c>
      <c r="G254" s="13">
        <f>ROUND(E254*F254,2)</f>
        <v>4270.24</v>
      </c>
    </row>
    <row r="255" spans="1:7" ht="102" x14ac:dyDescent="0.3">
      <c r="A255" s="14"/>
      <c r="B255" s="14"/>
      <c r="C255" s="14"/>
      <c r="D255" s="21" t="s">
        <v>362</v>
      </c>
      <c r="E255" s="14"/>
      <c r="F255" s="14"/>
      <c r="G255" s="14"/>
    </row>
    <row r="256" spans="1:7" x14ac:dyDescent="0.3">
      <c r="A256" s="14"/>
      <c r="B256" s="14"/>
      <c r="C256" s="14"/>
      <c r="D256" s="26" t="s">
        <v>363</v>
      </c>
      <c r="E256" s="12">
        <v>1</v>
      </c>
      <c r="F256" s="15">
        <f>G244+G246+G248+G250+G252+G254</f>
        <v>8284.1200000000008</v>
      </c>
      <c r="G256" s="15">
        <f>ROUND(E256*F256,2)</f>
        <v>8284.1200000000008</v>
      </c>
    </row>
    <row r="257" spans="1:7" ht="0.9" customHeight="1" x14ac:dyDescent="0.3">
      <c r="A257" s="16"/>
      <c r="B257" s="16"/>
      <c r="C257" s="16"/>
      <c r="D257" s="27"/>
      <c r="E257" s="16"/>
      <c r="F257" s="16"/>
      <c r="G257" s="16"/>
    </row>
    <row r="258" spans="1:7" x14ac:dyDescent="0.3">
      <c r="A258" s="19" t="s">
        <v>364</v>
      </c>
      <c r="B258" s="19" t="s">
        <v>10</v>
      </c>
      <c r="C258" s="19" t="s">
        <v>11</v>
      </c>
      <c r="D258" s="29" t="s">
        <v>365</v>
      </c>
      <c r="E258" s="20">
        <f>E273</f>
        <v>1</v>
      </c>
      <c r="F258" s="20">
        <f>F273</f>
        <v>1937.21</v>
      </c>
      <c r="G258" s="20">
        <f>G273</f>
        <v>1937.21</v>
      </c>
    </row>
    <row r="259" spans="1:7" x14ac:dyDescent="0.3">
      <c r="A259" s="10" t="s">
        <v>366</v>
      </c>
      <c r="B259" s="11" t="s">
        <v>16</v>
      </c>
      <c r="C259" s="11" t="s">
        <v>82</v>
      </c>
      <c r="D259" s="21" t="s">
        <v>367</v>
      </c>
      <c r="E259" s="12">
        <v>3</v>
      </c>
      <c r="F259" s="12">
        <v>152.06</v>
      </c>
      <c r="G259" s="13">
        <f>ROUND(E259*F259,2)</f>
        <v>456.18</v>
      </c>
    </row>
    <row r="260" spans="1:7" ht="40.799999999999997" x14ac:dyDescent="0.3">
      <c r="A260" s="14"/>
      <c r="B260" s="14"/>
      <c r="C260" s="14"/>
      <c r="D260" s="21" t="s">
        <v>368</v>
      </c>
      <c r="E260" s="14"/>
      <c r="F260" s="14"/>
      <c r="G260" s="14"/>
    </row>
    <row r="261" spans="1:7" x14ac:dyDescent="0.3">
      <c r="A261" s="10" t="s">
        <v>369</v>
      </c>
      <c r="B261" s="11" t="s">
        <v>16</v>
      </c>
      <c r="C261" s="11" t="s">
        <v>82</v>
      </c>
      <c r="D261" s="21" t="s">
        <v>370</v>
      </c>
      <c r="E261" s="12">
        <v>8</v>
      </c>
      <c r="F261" s="12">
        <v>65.44</v>
      </c>
      <c r="G261" s="13">
        <f>ROUND(E261*F261,2)</f>
        <v>523.52</v>
      </c>
    </row>
    <row r="262" spans="1:7" ht="40.799999999999997" x14ac:dyDescent="0.3">
      <c r="A262" s="14"/>
      <c r="B262" s="14"/>
      <c r="C262" s="14"/>
      <c r="D262" s="21" t="s">
        <v>371</v>
      </c>
      <c r="E262" s="14"/>
      <c r="F262" s="14"/>
      <c r="G262" s="14"/>
    </row>
    <row r="263" spans="1:7" x14ac:dyDescent="0.3">
      <c r="A263" s="10" t="s">
        <v>372</v>
      </c>
      <c r="B263" s="11" t="s">
        <v>16</v>
      </c>
      <c r="C263" s="11" t="s">
        <v>82</v>
      </c>
      <c r="D263" s="21" t="s">
        <v>373</v>
      </c>
      <c r="E263" s="12">
        <v>1</v>
      </c>
      <c r="F263" s="12">
        <v>89.82</v>
      </c>
      <c r="G263" s="13">
        <f>ROUND(E263*F263,2)</f>
        <v>89.82</v>
      </c>
    </row>
    <row r="264" spans="1:7" ht="40.799999999999997" x14ac:dyDescent="0.3">
      <c r="A264" s="14"/>
      <c r="B264" s="14"/>
      <c r="C264" s="14"/>
      <c r="D264" s="21" t="s">
        <v>374</v>
      </c>
      <c r="E264" s="14"/>
      <c r="F264" s="14"/>
      <c r="G264" s="14"/>
    </row>
    <row r="265" spans="1:7" x14ac:dyDescent="0.3">
      <c r="A265" s="10" t="s">
        <v>375</v>
      </c>
      <c r="B265" s="11" t="s">
        <v>16</v>
      </c>
      <c r="C265" s="11" t="s">
        <v>82</v>
      </c>
      <c r="D265" s="21" t="s">
        <v>376</v>
      </c>
      <c r="E265" s="12">
        <v>1</v>
      </c>
      <c r="F265" s="12">
        <v>198.89</v>
      </c>
      <c r="G265" s="13">
        <f>ROUND(E265*F265,2)</f>
        <v>198.89</v>
      </c>
    </row>
    <row r="266" spans="1:7" ht="40.799999999999997" x14ac:dyDescent="0.3">
      <c r="A266" s="14"/>
      <c r="B266" s="14"/>
      <c r="C266" s="14"/>
      <c r="D266" s="21" t="s">
        <v>368</v>
      </c>
      <c r="E266" s="14"/>
      <c r="F266" s="14"/>
      <c r="G266" s="14"/>
    </row>
    <row r="267" spans="1:7" x14ac:dyDescent="0.3">
      <c r="A267" s="10" t="s">
        <v>377</v>
      </c>
      <c r="B267" s="11" t="s">
        <v>16</v>
      </c>
      <c r="C267" s="11" t="s">
        <v>82</v>
      </c>
      <c r="D267" s="21" t="s">
        <v>378</v>
      </c>
      <c r="E267" s="12">
        <v>1</v>
      </c>
      <c r="F267" s="12">
        <v>519.69000000000005</v>
      </c>
      <c r="G267" s="13">
        <f>ROUND(E267*F267,2)</f>
        <v>519.69000000000005</v>
      </c>
    </row>
    <row r="268" spans="1:7" ht="40.799999999999997" x14ac:dyDescent="0.3">
      <c r="A268" s="14"/>
      <c r="B268" s="14"/>
      <c r="C268" s="14"/>
      <c r="D268" s="21" t="s">
        <v>368</v>
      </c>
      <c r="E268" s="14"/>
      <c r="F268" s="14"/>
      <c r="G268" s="14"/>
    </row>
    <row r="269" spans="1:7" x14ac:dyDescent="0.3">
      <c r="A269" s="10" t="s">
        <v>379</v>
      </c>
      <c r="B269" s="11" t="s">
        <v>16</v>
      </c>
      <c r="C269" s="11" t="s">
        <v>82</v>
      </c>
      <c r="D269" s="21" t="s">
        <v>380</v>
      </c>
      <c r="E269" s="12">
        <v>1</v>
      </c>
      <c r="F269" s="12">
        <v>35.93</v>
      </c>
      <c r="G269" s="13">
        <f>ROUND(E269*F269,2)</f>
        <v>35.93</v>
      </c>
    </row>
    <row r="270" spans="1:7" ht="30.6" x14ac:dyDescent="0.3">
      <c r="A270" s="14"/>
      <c r="B270" s="14"/>
      <c r="C270" s="14"/>
      <c r="D270" s="21" t="s">
        <v>381</v>
      </c>
      <c r="E270" s="14"/>
      <c r="F270" s="14"/>
      <c r="G270" s="14"/>
    </row>
    <row r="271" spans="1:7" x14ac:dyDescent="0.3">
      <c r="A271" s="10" t="s">
        <v>382</v>
      </c>
      <c r="B271" s="11" t="s">
        <v>16</v>
      </c>
      <c r="C271" s="11" t="s">
        <v>82</v>
      </c>
      <c r="D271" s="21" t="s">
        <v>383</v>
      </c>
      <c r="E271" s="12">
        <v>2</v>
      </c>
      <c r="F271" s="12">
        <v>56.59</v>
      </c>
      <c r="G271" s="13">
        <f>ROUND(E271*F271,2)</f>
        <v>113.18</v>
      </c>
    </row>
    <row r="272" spans="1:7" ht="30.6" x14ac:dyDescent="0.3">
      <c r="A272" s="14"/>
      <c r="B272" s="14"/>
      <c r="C272" s="14"/>
      <c r="D272" s="21" t="s">
        <v>384</v>
      </c>
      <c r="E272" s="14"/>
      <c r="F272" s="14"/>
      <c r="G272" s="14"/>
    </row>
    <row r="273" spans="1:7" x14ac:dyDescent="0.3">
      <c r="A273" s="14"/>
      <c r="B273" s="14"/>
      <c r="C273" s="14"/>
      <c r="D273" s="26" t="s">
        <v>385</v>
      </c>
      <c r="E273" s="12">
        <v>1</v>
      </c>
      <c r="F273" s="15">
        <f>G259+G261+G263+G265+G267+G269+G271</f>
        <v>1937.21</v>
      </c>
      <c r="G273" s="15">
        <f>ROUND(E273*F273,2)</f>
        <v>1937.21</v>
      </c>
    </row>
    <row r="274" spans="1:7" ht="0.9" customHeight="1" x14ac:dyDescent="0.3">
      <c r="A274" s="16"/>
      <c r="B274" s="16"/>
      <c r="C274" s="16"/>
      <c r="D274" s="27"/>
      <c r="E274" s="16"/>
      <c r="F274" s="16"/>
      <c r="G274" s="16"/>
    </row>
    <row r="275" spans="1:7" x14ac:dyDescent="0.3">
      <c r="A275" s="19" t="s">
        <v>386</v>
      </c>
      <c r="B275" s="19" t="s">
        <v>10</v>
      </c>
      <c r="C275" s="19" t="s">
        <v>11</v>
      </c>
      <c r="D275" s="29" t="s">
        <v>294</v>
      </c>
      <c r="E275" s="20">
        <f>E278</f>
        <v>1</v>
      </c>
      <c r="F275" s="20">
        <f>F278</f>
        <v>237.39</v>
      </c>
      <c r="G275" s="20">
        <f>G278</f>
        <v>237.39</v>
      </c>
    </row>
    <row r="276" spans="1:7" x14ac:dyDescent="0.3">
      <c r="A276" s="10" t="s">
        <v>387</v>
      </c>
      <c r="B276" s="11" t="s">
        <v>16</v>
      </c>
      <c r="C276" s="11" t="s">
        <v>82</v>
      </c>
      <c r="D276" s="21" t="s">
        <v>388</v>
      </c>
      <c r="E276" s="12">
        <v>1</v>
      </c>
      <c r="F276" s="35">
        <v>237.39</v>
      </c>
      <c r="G276" s="13">
        <f>ROUND(E276*F276,2)</f>
        <v>237.39</v>
      </c>
    </row>
    <row r="277" spans="1:7" ht="30.6" x14ac:dyDescent="0.3">
      <c r="A277" s="14"/>
      <c r="B277" s="14"/>
      <c r="C277" s="14"/>
      <c r="D277" s="21" t="s">
        <v>389</v>
      </c>
      <c r="E277" s="14"/>
      <c r="F277" s="14"/>
      <c r="G277" s="14"/>
    </row>
    <row r="278" spans="1:7" x14ac:dyDescent="0.3">
      <c r="A278" s="14"/>
      <c r="B278" s="14"/>
      <c r="C278" s="14"/>
      <c r="D278" s="26" t="s">
        <v>390</v>
      </c>
      <c r="E278" s="12">
        <v>1</v>
      </c>
      <c r="F278" s="15">
        <f>G276</f>
        <v>237.39</v>
      </c>
      <c r="G278" s="15">
        <f>ROUND(E278*F278,2)</f>
        <v>237.39</v>
      </c>
    </row>
    <row r="279" spans="1:7" ht="0.9" customHeight="1" x14ac:dyDescent="0.3">
      <c r="A279" s="16"/>
      <c r="B279" s="16"/>
      <c r="C279" s="16"/>
      <c r="D279" s="27"/>
      <c r="E279" s="16"/>
      <c r="F279" s="16"/>
      <c r="G279" s="16"/>
    </row>
    <row r="280" spans="1:7" x14ac:dyDescent="0.3">
      <c r="A280" s="14"/>
      <c r="B280" s="14"/>
      <c r="C280" s="14"/>
      <c r="D280" s="26" t="s">
        <v>391</v>
      </c>
      <c r="E280" s="12">
        <v>1</v>
      </c>
      <c r="F280" s="15">
        <f>G234+G243+G258+G275</f>
        <v>24820.43</v>
      </c>
      <c r="G280" s="15">
        <f>ROUND(E280*F280,2)</f>
        <v>24820.43</v>
      </c>
    </row>
    <row r="281" spans="1:7" ht="0.9" customHeight="1" x14ac:dyDescent="0.3">
      <c r="A281" s="16"/>
      <c r="B281" s="16"/>
      <c r="C281" s="16"/>
      <c r="D281" s="27"/>
      <c r="E281" s="16"/>
      <c r="F281" s="16"/>
      <c r="G281" s="16"/>
    </row>
    <row r="282" spans="1:7" x14ac:dyDescent="0.3">
      <c r="A282" s="14"/>
      <c r="B282" s="14"/>
      <c r="C282" s="14"/>
      <c r="D282" s="26" t="s">
        <v>392</v>
      </c>
      <c r="E282" s="12">
        <v>1</v>
      </c>
      <c r="F282" s="15">
        <f>G228+G233</f>
        <v>43005.62</v>
      </c>
      <c r="G282" s="15">
        <f>ROUND(E282*F282,2)</f>
        <v>43005.62</v>
      </c>
    </row>
    <row r="283" spans="1:7" ht="0.9" customHeight="1" x14ac:dyDescent="0.3">
      <c r="A283" s="16"/>
      <c r="B283" s="16"/>
      <c r="C283" s="16"/>
      <c r="D283" s="27"/>
      <c r="E283" s="16"/>
      <c r="F283" s="16"/>
      <c r="G283" s="16"/>
    </row>
    <row r="284" spans="1:7" x14ac:dyDescent="0.3">
      <c r="A284" s="8" t="s">
        <v>393</v>
      </c>
      <c r="B284" s="8" t="s">
        <v>10</v>
      </c>
      <c r="C284" s="8" t="s">
        <v>11</v>
      </c>
      <c r="D284" s="25" t="s">
        <v>394</v>
      </c>
      <c r="E284" s="9">
        <f>E303</f>
        <v>1</v>
      </c>
      <c r="F284" s="9">
        <f>F303</f>
        <v>1024.1099999999999</v>
      </c>
      <c r="G284" s="9">
        <f>G303</f>
        <v>1024.1099999999999</v>
      </c>
    </row>
    <row r="285" spans="1:7" x14ac:dyDescent="0.3">
      <c r="A285" s="17" t="s">
        <v>395</v>
      </c>
      <c r="B285" s="17" t="s">
        <v>10</v>
      </c>
      <c r="C285" s="17" t="s">
        <v>11</v>
      </c>
      <c r="D285" s="28" t="s">
        <v>396</v>
      </c>
      <c r="E285" s="18">
        <f>E292</f>
        <v>1</v>
      </c>
      <c r="F285" s="18">
        <f>F292</f>
        <v>631.19000000000005</v>
      </c>
      <c r="G285" s="18">
        <f>G292</f>
        <v>631.19000000000005</v>
      </c>
    </row>
    <row r="286" spans="1:7" x14ac:dyDescent="0.3">
      <c r="A286" s="10" t="s">
        <v>397</v>
      </c>
      <c r="B286" s="11" t="s">
        <v>16</v>
      </c>
      <c r="C286" s="11" t="s">
        <v>82</v>
      </c>
      <c r="D286" s="21" t="s">
        <v>398</v>
      </c>
      <c r="E286" s="12">
        <v>3</v>
      </c>
      <c r="F286" s="12">
        <v>59.22</v>
      </c>
      <c r="G286" s="13">
        <f>ROUND(E286*F286,2)</f>
        <v>177.66</v>
      </c>
    </row>
    <row r="287" spans="1:7" ht="40.799999999999997" x14ac:dyDescent="0.3">
      <c r="A287" s="14"/>
      <c r="B287" s="14"/>
      <c r="C287" s="14"/>
      <c r="D287" s="21" t="s">
        <v>399</v>
      </c>
      <c r="E287" s="14"/>
      <c r="F287" s="14"/>
      <c r="G287" s="14"/>
    </row>
    <row r="288" spans="1:7" x14ac:dyDescent="0.3">
      <c r="A288" s="10" t="s">
        <v>400</v>
      </c>
      <c r="B288" s="11" t="s">
        <v>16</v>
      </c>
      <c r="C288" s="11" t="s">
        <v>82</v>
      </c>
      <c r="D288" s="21" t="s">
        <v>401</v>
      </c>
      <c r="E288" s="12">
        <v>1</v>
      </c>
      <c r="F288" s="12">
        <v>96.11</v>
      </c>
      <c r="G288" s="13">
        <f>ROUND(E288*F288,2)</f>
        <v>96.11</v>
      </c>
    </row>
    <row r="289" spans="1:7" ht="40.799999999999997" x14ac:dyDescent="0.3">
      <c r="A289" s="14"/>
      <c r="B289" s="14"/>
      <c r="C289" s="14"/>
      <c r="D289" s="21" t="s">
        <v>402</v>
      </c>
      <c r="E289" s="14"/>
      <c r="F289" s="14"/>
      <c r="G289" s="14"/>
    </row>
    <row r="290" spans="1:7" x14ac:dyDescent="0.3">
      <c r="A290" s="10" t="s">
        <v>403</v>
      </c>
      <c r="B290" s="11" t="s">
        <v>16</v>
      </c>
      <c r="C290" s="11" t="s">
        <v>82</v>
      </c>
      <c r="D290" s="21" t="s">
        <v>404</v>
      </c>
      <c r="E290" s="12">
        <v>3</v>
      </c>
      <c r="F290" s="12">
        <v>119.14</v>
      </c>
      <c r="G290" s="13">
        <f>ROUND(E290*F290,2)</f>
        <v>357.42</v>
      </c>
    </row>
    <row r="291" spans="1:7" ht="51" x14ac:dyDescent="0.3">
      <c r="A291" s="14"/>
      <c r="B291" s="14"/>
      <c r="C291" s="14"/>
      <c r="D291" s="21" t="s">
        <v>405</v>
      </c>
      <c r="E291" s="14"/>
      <c r="F291" s="14"/>
      <c r="G291" s="14"/>
    </row>
    <row r="292" spans="1:7" x14ac:dyDescent="0.3">
      <c r="A292" s="14"/>
      <c r="B292" s="14"/>
      <c r="C292" s="14"/>
      <c r="D292" s="26" t="s">
        <v>406</v>
      </c>
      <c r="E292" s="12">
        <v>1</v>
      </c>
      <c r="F292" s="15">
        <f>G286+G288+G290</f>
        <v>631.19000000000005</v>
      </c>
      <c r="G292" s="15">
        <f>ROUND(E292*F292,2)</f>
        <v>631.19000000000005</v>
      </c>
    </row>
    <row r="293" spans="1:7" ht="0.9" customHeight="1" x14ac:dyDescent="0.3">
      <c r="A293" s="16"/>
      <c r="B293" s="16"/>
      <c r="C293" s="16"/>
      <c r="D293" s="27"/>
      <c r="E293" s="16"/>
      <c r="F293" s="16"/>
      <c r="G293" s="16"/>
    </row>
    <row r="294" spans="1:7" x14ac:dyDescent="0.3">
      <c r="A294" s="17" t="s">
        <v>407</v>
      </c>
      <c r="B294" s="17" t="s">
        <v>10</v>
      </c>
      <c r="C294" s="17" t="s">
        <v>11</v>
      </c>
      <c r="D294" s="28" t="s">
        <v>408</v>
      </c>
      <c r="E294" s="18">
        <f>E301</f>
        <v>1</v>
      </c>
      <c r="F294" s="18">
        <f>F301</f>
        <v>392.92</v>
      </c>
      <c r="G294" s="18">
        <f>G301</f>
        <v>392.92</v>
      </c>
    </row>
    <row r="295" spans="1:7" x14ac:dyDescent="0.3">
      <c r="A295" s="10" t="s">
        <v>409</v>
      </c>
      <c r="B295" s="11" t="s">
        <v>16</v>
      </c>
      <c r="C295" s="11" t="s">
        <v>11</v>
      </c>
      <c r="D295" s="21" t="s">
        <v>410</v>
      </c>
      <c r="E295" s="12">
        <v>0</v>
      </c>
      <c r="F295" s="12">
        <v>0</v>
      </c>
      <c r="G295" s="13">
        <f>ROUND(E295*F295,2)</f>
        <v>0</v>
      </c>
    </row>
    <row r="296" spans="1:7" ht="214.2" x14ac:dyDescent="0.3">
      <c r="A296" s="14"/>
      <c r="B296" s="14"/>
      <c r="C296" s="14"/>
      <c r="D296" s="21" t="s">
        <v>411</v>
      </c>
      <c r="E296" s="14"/>
      <c r="F296" s="14"/>
      <c r="G296" s="14"/>
    </row>
    <row r="297" spans="1:7" x14ac:dyDescent="0.3">
      <c r="A297" s="10" t="s">
        <v>412</v>
      </c>
      <c r="B297" s="11" t="s">
        <v>16</v>
      </c>
      <c r="C297" s="11" t="s">
        <v>82</v>
      </c>
      <c r="D297" s="21" t="s">
        <v>413</v>
      </c>
      <c r="E297" s="12">
        <v>4</v>
      </c>
      <c r="F297" s="12">
        <v>20.68</v>
      </c>
      <c r="G297" s="13">
        <f>ROUND(E297*F297,2)</f>
        <v>82.72</v>
      </c>
    </row>
    <row r="298" spans="1:7" ht="40.799999999999997" x14ac:dyDescent="0.3">
      <c r="A298" s="14"/>
      <c r="B298" s="14"/>
      <c r="C298" s="14"/>
      <c r="D298" s="21" t="s">
        <v>414</v>
      </c>
      <c r="E298" s="14"/>
      <c r="F298" s="14"/>
      <c r="G298" s="14"/>
    </row>
    <row r="299" spans="1:7" x14ac:dyDescent="0.3">
      <c r="A299" s="10" t="s">
        <v>415</v>
      </c>
      <c r="B299" s="11" t="s">
        <v>16</v>
      </c>
      <c r="C299" s="11" t="s">
        <v>82</v>
      </c>
      <c r="D299" s="21" t="s">
        <v>416</v>
      </c>
      <c r="E299" s="12">
        <v>15</v>
      </c>
      <c r="F299" s="12">
        <v>20.68</v>
      </c>
      <c r="G299" s="13">
        <f>ROUND(E299*F299,2)</f>
        <v>310.2</v>
      </c>
    </row>
    <row r="300" spans="1:7" ht="51" x14ac:dyDescent="0.3">
      <c r="A300" s="14"/>
      <c r="B300" s="14"/>
      <c r="C300" s="14"/>
      <c r="D300" s="21" t="s">
        <v>417</v>
      </c>
      <c r="E300" s="14"/>
      <c r="F300" s="14"/>
      <c r="G300" s="14"/>
    </row>
    <row r="301" spans="1:7" x14ac:dyDescent="0.3">
      <c r="A301" s="14"/>
      <c r="B301" s="14"/>
      <c r="C301" s="14"/>
      <c r="D301" s="26" t="s">
        <v>418</v>
      </c>
      <c r="E301" s="12">
        <v>1</v>
      </c>
      <c r="F301" s="15">
        <f>G295+G297+G299</f>
        <v>392.92</v>
      </c>
      <c r="G301" s="15">
        <f>ROUND(E301*F301,2)</f>
        <v>392.92</v>
      </c>
    </row>
    <row r="302" spans="1:7" ht="0.9" customHeight="1" x14ac:dyDescent="0.3">
      <c r="A302" s="16"/>
      <c r="B302" s="16"/>
      <c r="C302" s="16"/>
      <c r="D302" s="27"/>
      <c r="E302" s="16"/>
      <c r="F302" s="16"/>
      <c r="G302" s="16"/>
    </row>
    <row r="303" spans="1:7" x14ac:dyDescent="0.3">
      <c r="A303" s="14"/>
      <c r="B303" s="14"/>
      <c r="C303" s="14"/>
      <c r="D303" s="26" t="s">
        <v>419</v>
      </c>
      <c r="E303" s="12">
        <v>1</v>
      </c>
      <c r="F303" s="15">
        <f>G285+G294</f>
        <v>1024.1099999999999</v>
      </c>
      <c r="G303" s="15">
        <f>ROUND(E303*F303,2)</f>
        <v>1024.1099999999999</v>
      </c>
    </row>
    <row r="304" spans="1:7" ht="0.9" customHeight="1" x14ac:dyDescent="0.3">
      <c r="A304" s="16"/>
      <c r="B304" s="16"/>
      <c r="C304" s="16"/>
      <c r="D304" s="27"/>
      <c r="E304" s="16"/>
      <c r="F304" s="16"/>
      <c r="G304" s="16"/>
    </row>
    <row r="305" spans="1:8" x14ac:dyDescent="0.3">
      <c r="A305" s="8" t="s">
        <v>420</v>
      </c>
      <c r="B305" s="8" t="s">
        <v>10</v>
      </c>
      <c r="C305" s="8" t="s">
        <v>11</v>
      </c>
      <c r="D305" s="25" t="s">
        <v>421</v>
      </c>
      <c r="E305" s="9">
        <f>E414</f>
        <v>1</v>
      </c>
      <c r="F305" s="9">
        <f>F414</f>
        <v>47241.68</v>
      </c>
      <c r="G305" s="9">
        <f>G414</f>
        <v>47241.68</v>
      </c>
    </row>
    <row r="306" spans="1:8" x14ac:dyDescent="0.3">
      <c r="A306" s="17" t="s">
        <v>422</v>
      </c>
      <c r="B306" s="17" t="s">
        <v>10</v>
      </c>
      <c r="C306" s="17" t="s">
        <v>11</v>
      </c>
      <c r="D306" s="28" t="s">
        <v>423</v>
      </c>
      <c r="E306" s="18">
        <f>E331</f>
        <v>1</v>
      </c>
      <c r="F306" s="18">
        <f>F331</f>
        <v>5653.92</v>
      </c>
      <c r="G306" s="18">
        <f>G331</f>
        <v>5653.92</v>
      </c>
    </row>
    <row r="307" spans="1:8" x14ac:dyDescent="0.3">
      <c r="A307" s="10" t="s">
        <v>424</v>
      </c>
      <c r="B307" s="11" t="s">
        <v>16</v>
      </c>
      <c r="C307" s="11" t="s">
        <v>82</v>
      </c>
      <c r="D307" s="21" t="s">
        <v>425</v>
      </c>
      <c r="E307" s="12">
        <v>50</v>
      </c>
      <c r="F307" s="12">
        <v>0</v>
      </c>
      <c r="G307" s="13">
        <f>ROUND(E307*F307,2)</f>
        <v>0</v>
      </c>
      <c r="H307" t="s">
        <v>711</v>
      </c>
    </row>
    <row r="308" spans="1:8" ht="122.4" x14ac:dyDescent="0.3">
      <c r="A308" s="14"/>
      <c r="B308" s="14"/>
      <c r="C308" s="14"/>
      <c r="D308" s="21" t="s">
        <v>426</v>
      </c>
      <c r="E308" s="14"/>
      <c r="F308" s="14"/>
      <c r="G308" s="14"/>
    </row>
    <row r="309" spans="1:8" x14ac:dyDescent="0.3">
      <c r="A309" s="10" t="s">
        <v>427</v>
      </c>
      <c r="B309" s="11" t="s">
        <v>16</v>
      </c>
      <c r="C309" s="11" t="s">
        <v>82</v>
      </c>
      <c r="D309" s="21" t="s">
        <v>428</v>
      </c>
      <c r="E309" s="12">
        <v>50</v>
      </c>
      <c r="F309" s="12">
        <v>67.12</v>
      </c>
      <c r="G309" s="13">
        <f>ROUND(E309*F309,2)</f>
        <v>3356</v>
      </c>
    </row>
    <row r="310" spans="1:8" ht="122.4" x14ac:dyDescent="0.3">
      <c r="A310" s="14"/>
      <c r="B310" s="14"/>
      <c r="C310" s="14"/>
      <c r="D310" s="21" t="s">
        <v>429</v>
      </c>
      <c r="E310" s="14"/>
      <c r="F310" s="14"/>
      <c r="G310" s="14"/>
    </row>
    <row r="311" spans="1:8" x14ac:dyDescent="0.3">
      <c r="A311" s="10" t="s">
        <v>430</v>
      </c>
      <c r="B311" s="11" t="s">
        <v>16</v>
      </c>
      <c r="C311" s="11" t="s">
        <v>82</v>
      </c>
      <c r="D311" s="21" t="s">
        <v>431</v>
      </c>
      <c r="E311" s="12">
        <v>10</v>
      </c>
      <c r="F311" s="12">
        <v>0</v>
      </c>
      <c r="G311" s="13">
        <f>ROUND(E311*F311,2)</f>
        <v>0</v>
      </c>
      <c r="H311" t="s">
        <v>711</v>
      </c>
    </row>
    <row r="312" spans="1:8" ht="102" x14ac:dyDescent="0.3">
      <c r="A312" s="14"/>
      <c r="B312" s="14"/>
      <c r="C312" s="14"/>
      <c r="D312" s="21" t="s">
        <v>432</v>
      </c>
      <c r="E312" s="14"/>
      <c r="F312" s="14"/>
      <c r="G312" s="14"/>
    </row>
    <row r="313" spans="1:8" x14ac:dyDescent="0.3">
      <c r="A313" s="10" t="s">
        <v>433</v>
      </c>
      <c r="B313" s="11" t="s">
        <v>16</v>
      </c>
      <c r="C313" s="11" t="s">
        <v>82</v>
      </c>
      <c r="D313" s="21" t="s">
        <v>434</v>
      </c>
      <c r="E313" s="12">
        <v>10</v>
      </c>
      <c r="F313" s="12">
        <v>54.75</v>
      </c>
      <c r="G313" s="13">
        <f>ROUND(E313*F313,2)</f>
        <v>547.5</v>
      </c>
    </row>
    <row r="314" spans="1:8" ht="91.8" x14ac:dyDescent="0.3">
      <c r="A314" s="14"/>
      <c r="B314" s="14"/>
      <c r="C314" s="14"/>
      <c r="D314" s="21" t="s">
        <v>435</v>
      </c>
      <c r="E314" s="14"/>
      <c r="F314" s="14"/>
      <c r="G314" s="14"/>
    </row>
    <row r="315" spans="1:8" x14ac:dyDescent="0.3">
      <c r="A315" s="10" t="s">
        <v>436</v>
      </c>
      <c r="B315" s="11" t="s">
        <v>16</v>
      </c>
      <c r="C315" s="11" t="s">
        <v>82</v>
      </c>
      <c r="D315" s="21" t="s">
        <v>437</v>
      </c>
      <c r="E315" s="12">
        <v>2</v>
      </c>
      <c r="F315" s="12">
        <v>0</v>
      </c>
      <c r="G315" s="13">
        <f>ROUND(E315*F315,2)</f>
        <v>0</v>
      </c>
      <c r="H315" t="s">
        <v>711</v>
      </c>
    </row>
    <row r="316" spans="1:8" ht="91.8" x14ac:dyDescent="0.3">
      <c r="A316" s="14"/>
      <c r="B316" s="14"/>
      <c r="C316" s="14"/>
      <c r="D316" s="21" t="s">
        <v>438</v>
      </c>
      <c r="E316" s="14"/>
      <c r="F316" s="14"/>
      <c r="G316" s="14"/>
    </row>
    <row r="317" spans="1:8" x14ac:dyDescent="0.3">
      <c r="A317" s="10" t="s">
        <v>439</v>
      </c>
      <c r="B317" s="11" t="s">
        <v>16</v>
      </c>
      <c r="C317" s="11" t="s">
        <v>82</v>
      </c>
      <c r="D317" s="21" t="s">
        <v>440</v>
      </c>
      <c r="E317" s="12">
        <v>2</v>
      </c>
      <c r="F317" s="12">
        <v>54.75</v>
      </c>
      <c r="G317" s="13">
        <f>ROUND(E317*F317,2)</f>
        <v>109.5</v>
      </c>
    </row>
    <row r="318" spans="1:8" ht="81.599999999999994" x14ac:dyDescent="0.3">
      <c r="A318" s="14"/>
      <c r="B318" s="14"/>
      <c r="C318" s="14"/>
      <c r="D318" s="21" t="s">
        <v>441</v>
      </c>
      <c r="E318" s="14"/>
      <c r="F318" s="14"/>
      <c r="G318" s="14"/>
    </row>
    <row r="319" spans="1:8" x14ac:dyDescent="0.3">
      <c r="A319" s="10" t="s">
        <v>442</v>
      </c>
      <c r="B319" s="11" t="s">
        <v>16</v>
      </c>
      <c r="C319" s="11" t="s">
        <v>82</v>
      </c>
      <c r="D319" s="21" t="s">
        <v>443</v>
      </c>
      <c r="E319" s="12">
        <v>14</v>
      </c>
      <c r="F319" s="12">
        <v>0</v>
      </c>
      <c r="G319" s="13">
        <f>ROUND(E319*F319,2)</f>
        <v>0</v>
      </c>
      <c r="H319" t="s">
        <v>711</v>
      </c>
    </row>
    <row r="320" spans="1:8" ht="91.8" x14ac:dyDescent="0.3">
      <c r="A320" s="14"/>
      <c r="B320" s="14"/>
      <c r="C320" s="14"/>
      <c r="D320" s="21" t="s">
        <v>444</v>
      </c>
      <c r="E320" s="14"/>
      <c r="F320" s="14"/>
      <c r="G320" s="14"/>
    </row>
    <row r="321" spans="1:8" x14ac:dyDescent="0.3">
      <c r="A321" s="10" t="s">
        <v>445</v>
      </c>
      <c r="B321" s="11" t="s">
        <v>16</v>
      </c>
      <c r="C321" s="11" t="s">
        <v>82</v>
      </c>
      <c r="D321" s="21" t="s">
        <v>446</v>
      </c>
      <c r="E321" s="12">
        <v>14</v>
      </c>
      <c r="F321" s="12">
        <v>15.53</v>
      </c>
      <c r="G321" s="13">
        <f>ROUND(E321*F321,2)</f>
        <v>217.42</v>
      </c>
    </row>
    <row r="322" spans="1:8" ht="102" x14ac:dyDescent="0.3">
      <c r="A322" s="14"/>
      <c r="B322" s="14"/>
      <c r="C322" s="14"/>
      <c r="D322" s="21" t="s">
        <v>447</v>
      </c>
      <c r="E322" s="14"/>
      <c r="F322" s="14"/>
      <c r="G322" s="14"/>
    </row>
    <row r="323" spans="1:8" x14ac:dyDescent="0.3">
      <c r="A323" s="10" t="s">
        <v>448</v>
      </c>
      <c r="B323" s="11" t="s">
        <v>16</v>
      </c>
      <c r="C323" s="11" t="s">
        <v>82</v>
      </c>
      <c r="D323" s="21" t="s">
        <v>449</v>
      </c>
      <c r="E323" s="12">
        <v>3</v>
      </c>
      <c r="F323" s="12">
        <v>0</v>
      </c>
      <c r="G323" s="13">
        <f>ROUND(E323*F323,2)</f>
        <v>0</v>
      </c>
      <c r="H323" t="s">
        <v>711</v>
      </c>
    </row>
    <row r="324" spans="1:8" ht="71.400000000000006" x14ac:dyDescent="0.3">
      <c r="A324" s="14"/>
      <c r="B324" s="14"/>
      <c r="C324" s="14"/>
      <c r="D324" s="21" t="s">
        <v>450</v>
      </c>
      <c r="E324" s="14"/>
      <c r="F324" s="14"/>
      <c r="G324" s="14"/>
    </row>
    <row r="325" spans="1:8" x14ac:dyDescent="0.3">
      <c r="A325" s="10" t="s">
        <v>451</v>
      </c>
      <c r="B325" s="11" t="s">
        <v>16</v>
      </c>
      <c r="C325" s="11" t="s">
        <v>82</v>
      </c>
      <c r="D325" s="21" t="s">
        <v>452</v>
      </c>
      <c r="E325" s="12">
        <v>3</v>
      </c>
      <c r="F325" s="12">
        <v>54.75</v>
      </c>
      <c r="G325" s="13">
        <f>ROUND(E325*F325,2)</f>
        <v>164.25</v>
      </c>
    </row>
    <row r="326" spans="1:8" ht="61.2" x14ac:dyDescent="0.3">
      <c r="A326" s="14"/>
      <c r="B326" s="14"/>
      <c r="C326" s="14"/>
      <c r="D326" s="21" t="s">
        <v>453</v>
      </c>
      <c r="E326" s="14"/>
      <c r="F326" s="14"/>
      <c r="G326" s="14"/>
    </row>
    <row r="327" spans="1:8" x14ac:dyDescent="0.3">
      <c r="A327" s="10" t="s">
        <v>454</v>
      </c>
      <c r="B327" s="11" t="s">
        <v>16</v>
      </c>
      <c r="C327" s="11" t="s">
        <v>82</v>
      </c>
      <c r="D327" s="21" t="s">
        <v>455</v>
      </c>
      <c r="E327" s="12">
        <v>23</v>
      </c>
      <c r="F327" s="12">
        <v>0</v>
      </c>
      <c r="G327" s="13">
        <f>ROUND(E327*F327,2)</f>
        <v>0</v>
      </c>
      <c r="H327" t="s">
        <v>711</v>
      </c>
    </row>
    <row r="328" spans="1:8" ht="71.400000000000006" x14ac:dyDescent="0.3">
      <c r="A328" s="14"/>
      <c r="B328" s="14"/>
      <c r="C328" s="14"/>
      <c r="D328" s="21" t="s">
        <v>456</v>
      </c>
      <c r="E328" s="14"/>
      <c r="F328" s="14"/>
      <c r="G328" s="14"/>
    </row>
    <row r="329" spans="1:8" x14ac:dyDescent="0.3">
      <c r="A329" s="10" t="s">
        <v>457</v>
      </c>
      <c r="B329" s="11" t="s">
        <v>16</v>
      </c>
      <c r="C329" s="11" t="s">
        <v>82</v>
      </c>
      <c r="D329" s="21" t="s">
        <v>458</v>
      </c>
      <c r="E329" s="12">
        <v>23</v>
      </c>
      <c r="F329" s="12">
        <v>54.75</v>
      </c>
      <c r="G329" s="13">
        <f>ROUND(E329*F329,2)</f>
        <v>1259.25</v>
      </c>
    </row>
    <row r="330" spans="1:8" ht="71.400000000000006" x14ac:dyDescent="0.3">
      <c r="A330" s="14"/>
      <c r="B330" s="14"/>
      <c r="C330" s="14"/>
      <c r="D330" s="21" t="s">
        <v>459</v>
      </c>
      <c r="E330" s="14"/>
      <c r="F330" s="14"/>
      <c r="G330" s="14"/>
    </row>
    <row r="331" spans="1:8" x14ac:dyDescent="0.3">
      <c r="A331" s="14"/>
      <c r="B331" s="14"/>
      <c r="C331" s="14"/>
      <c r="D331" s="26" t="s">
        <v>460</v>
      </c>
      <c r="E331" s="12">
        <v>1</v>
      </c>
      <c r="F331" s="15">
        <f>G307+G309+G311+G313+G315+G317+G319+G321+G323+G325+G327+G329</f>
        <v>5653.92</v>
      </c>
      <c r="G331" s="15">
        <f>ROUND(E331*F331,2)</f>
        <v>5653.92</v>
      </c>
    </row>
    <row r="332" spans="1:8" ht="0.9" customHeight="1" x14ac:dyDescent="0.3">
      <c r="A332" s="16"/>
      <c r="B332" s="16"/>
      <c r="C332" s="16"/>
      <c r="D332" s="27"/>
      <c r="E332" s="16"/>
      <c r="F332" s="16"/>
      <c r="G332" s="16"/>
    </row>
    <row r="333" spans="1:8" x14ac:dyDescent="0.3">
      <c r="A333" s="17" t="s">
        <v>461</v>
      </c>
      <c r="B333" s="17" t="s">
        <v>10</v>
      </c>
      <c r="C333" s="17" t="s">
        <v>11</v>
      </c>
      <c r="D333" s="28" t="s">
        <v>462</v>
      </c>
      <c r="E333" s="18">
        <f>E378</f>
        <v>1</v>
      </c>
      <c r="F333" s="18">
        <f>F378</f>
        <v>34707.96</v>
      </c>
      <c r="G333" s="18">
        <f>G378</f>
        <v>34707.96</v>
      </c>
    </row>
    <row r="334" spans="1:8" x14ac:dyDescent="0.3">
      <c r="A334" s="10" t="s">
        <v>463</v>
      </c>
      <c r="B334" s="11" t="s">
        <v>16</v>
      </c>
      <c r="C334" s="11" t="s">
        <v>82</v>
      </c>
      <c r="D334" s="21" t="s">
        <v>464</v>
      </c>
      <c r="E334" s="12">
        <v>1</v>
      </c>
      <c r="F334" s="12">
        <v>1090.7</v>
      </c>
      <c r="G334" s="13">
        <f>ROUND(E334*F334,2)</f>
        <v>1090.7</v>
      </c>
    </row>
    <row r="335" spans="1:8" ht="20.399999999999999" x14ac:dyDescent="0.3">
      <c r="A335" s="14"/>
      <c r="B335" s="14"/>
      <c r="C335" s="14"/>
      <c r="D335" s="21" t="s">
        <v>465</v>
      </c>
      <c r="E335" s="14"/>
      <c r="F335" s="14"/>
      <c r="G335" s="14"/>
    </row>
    <row r="336" spans="1:8" x14ac:dyDescent="0.3">
      <c r="A336" s="10" t="s">
        <v>466</v>
      </c>
      <c r="B336" s="11" t="s">
        <v>16</v>
      </c>
      <c r="C336" s="11" t="s">
        <v>107</v>
      </c>
      <c r="D336" s="21" t="s">
        <v>467</v>
      </c>
      <c r="E336" s="12">
        <v>25</v>
      </c>
      <c r="F336" s="12">
        <v>51.48</v>
      </c>
      <c r="G336" s="13">
        <f>ROUND(E336*F336,2)</f>
        <v>1287</v>
      </c>
    </row>
    <row r="337" spans="1:7" ht="81.599999999999994" x14ac:dyDescent="0.3">
      <c r="A337" s="14"/>
      <c r="B337" s="14"/>
      <c r="C337" s="14"/>
      <c r="D337" s="21" t="s">
        <v>468</v>
      </c>
      <c r="E337" s="14"/>
      <c r="F337" s="14"/>
      <c r="G337" s="14"/>
    </row>
    <row r="338" spans="1:7" x14ac:dyDescent="0.3">
      <c r="A338" s="10" t="s">
        <v>469</v>
      </c>
      <c r="B338" s="11" t="s">
        <v>16</v>
      </c>
      <c r="C338" s="11" t="s">
        <v>82</v>
      </c>
      <c r="D338" s="21" t="s">
        <v>470</v>
      </c>
      <c r="E338" s="12">
        <v>1</v>
      </c>
      <c r="F338" s="12">
        <v>12068.83</v>
      </c>
      <c r="G338" s="13">
        <f>ROUND(E338*F338,2)</f>
        <v>12068.83</v>
      </c>
    </row>
    <row r="339" spans="1:7" ht="61.2" x14ac:dyDescent="0.3">
      <c r="A339" s="14"/>
      <c r="B339" s="14"/>
      <c r="C339" s="14"/>
      <c r="D339" s="21" t="s">
        <v>471</v>
      </c>
      <c r="E339" s="14"/>
      <c r="F339" s="14"/>
      <c r="G339" s="14"/>
    </row>
    <row r="340" spans="1:7" ht="20.399999999999999" x14ac:dyDescent="0.3">
      <c r="A340" s="10" t="s">
        <v>472</v>
      </c>
      <c r="B340" s="11" t="s">
        <v>16</v>
      </c>
      <c r="C340" s="11" t="s">
        <v>82</v>
      </c>
      <c r="D340" s="21" t="s">
        <v>473</v>
      </c>
      <c r="E340" s="12">
        <v>1</v>
      </c>
      <c r="F340" s="12">
        <v>1569.42</v>
      </c>
      <c r="G340" s="13">
        <f>ROUND(E340*F340,2)</f>
        <v>1569.42</v>
      </c>
    </row>
    <row r="341" spans="1:7" ht="30.6" x14ac:dyDescent="0.3">
      <c r="A341" s="14"/>
      <c r="B341" s="14"/>
      <c r="C341" s="14"/>
      <c r="D341" s="21" t="s">
        <v>474</v>
      </c>
      <c r="E341" s="14"/>
      <c r="F341" s="14"/>
      <c r="G341" s="14"/>
    </row>
    <row r="342" spans="1:7" x14ac:dyDescent="0.3">
      <c r="A342" s="10" t="s">
        <v>475</v>
      </c>
      <c r="B342" s="11" t="s">
        <v>16</v>
      </c>
      <c r="C342" s="11" t="s">
        <v>82</v>
      </c>
      <c r="D342" s="21" t="s">
        <v>476</v>
      </c>
      <c r="E342" s="12">
        <v>1</v>
      </c>
      <c r="F342" s="12">
        <v>1026.02</v>
      </c>
      <c r="G342" s="13">
        <f>ROUND(E342*F342,2)</f>
        <v>1026.02</v>
      </c>
    </row>
    <row r="343" spans="1:7" ht="102" x14ac:dyDescent="0.3">
      <c r="A343" s="14"/>
      <c r="B343" s="14"/>
      <c r="C343" s="14"/>
      <c r="D343" s="21" t="s">
        <v>477</v>
      </c>
      <c r="E343" s="14"/>
      <c r="F343" s="14"/>
      <c r="G343" s="14"/>
    </row>
    <row r="344" spans="1:7" x14ac:dyDescent="0.3">
      <c r="A344" s="10" t="s">
        <v>478</v>
      </c>
      <c r="B344" s="11" t="s">
        <v>16</v>
      </c>
      <c r="C344" s="11" t="s">
        <v>82</v>
      </c>
      <c r="D344" s="21" t="s">
        <v>479</v>
      </c>
      <c r="E344" s="12">
        <v>1</v>
      </c>
      <c r="F344" s="12">
        <v>348.46</v>
      </c>
      <c r="G344" s="13">
        <f>ROUND(E344*F344,2)</f>
        <v>348.46</v>
      </c>
    </row>
    <row r="345" spans="1:7" ht="51" x14ac:dyDescent="0.3">
      <c r="A345" s="14"/>
      <c r="B345" s="14"/>
      <c r="C345" s="14"/>
      <c r="D345" s="21" t="s">
        <v>480</v>
      </c>
      <c r="E345" s="14"/>
      <c r="F345" s="14"/>
      <c r="G345" s="14"/>
    </row>
    <row r="346" spans="1:7" x14ac:dyDescent="0.3">
      <c r="A346" s="10" t="s">
        <v>481</v>
      </c>
      <c r="B346" s="11" t="s">
        <v>16</v>
      </c>
      <c r="C346" s="11" t="s">
        <v>107</v>
      </c>
      <c r="D346" s="21" t="s">
        <v>482</v>
      </c>
      <c r="E346" s="12">
        <v>130</v>
      </c>
      <c r="F346" s="12">
        <v>4.34</v>
      </c>
      <c r="G346" s="13">
        <f>ROUND(E346*F346,2)</f>
        <v>564.20000000000005</v>
      </c>
    </row>
    <row r="347" spans="1:7" ht="51" x14ac:dyDescent="0.3">
      <c r="A347" s="14"/>
      <c r="B347" s="14"/>
      <c r="C347" s="14"/>
      <c r="D347" s="21" t="s">
        <v>483</v>
      </c>
      <c r="E347" s="14"/>
      <c r="F347" s="14"/>
      <c r="G347" s="14"/>
    </row>
    <row r="348" spans="1:7" x14ac:dyDescent="0.3">
      <c r="A348" s="10" t="s">
        <v>484</v>
      </c>
      <c r="B348" s="11" t="s">
        <v>16</v>
      </c>
      <c r="C348" s="11" t="s">
        <v>107</v>
      </c>
      <c r="D348" s="21" t="s">
        <v>485</v>
      </c>
      <c r="E348" s="12">
        <v>595</v>
      </c>
      <c r="F348" s="12">
        <v>4.95</v>
      </c>
      <c r="G348" s="13">
        <f>ROUND(E348*F348,2)</f>
        <v>2945.25</v>
      </c>
    </row>
    <row r="349" spans="1:7" ht="51" x14ac:dyDescent="0.3">
      <c r="A349" s="14"/>
      <c r="B349" s="14"/>
      <c r="C349" s="14"/>
      <c r="D349" s="21" t="s">
        <v>486</v>
      </c>
      <c r="E349" s="14"/>
      <c r="F349" s="14"/>
      <c r="G349" s="14"/>
    </row>
    <row r="350" spans="1:7" x14ac:dyDescent="0.3">
      <c r="A350" s="10" t="s">
        <v>487</v>
      </c>
      <c r="B350" s="11" t="s">
        <v>16</v>
      </c>
      <c r="C350" s="11" t="s">
        <v>107</v>
      </c>
      <c r="D350" s="21" t="s">
        <v>488</v>
      </c>
      <c r="E350" s="12">
        <v>65</v>
      </c>
      <c r="F350" s="12">
        <v>8.1999999999999993</v>
      </c>
      <c r="G350" s="13">
        <f>ROUND(E350*F350,2)</f>
        <v>533</v>
      </c>
    </row>
    <row r="351" spans="1:7" ht="51" x14ac:dyDescent="0.3">
      <c r="A351" s="14"/>
      <c r="B351" s="14"/>
      <c r="C351" s="14"/>
      <c r="D351" s="21" t="s">
        <v>489</v>
      </c>
      <c r="E351" s="14"/>
      <c r="F351" s="14"/>
      <c r="G351" s="14"/>
    </row>
    <row r="352" spans="1:7" x14ac:dyDescent="0.3">
      <c r="A352" s="10" t="s">
        <v>490</v>
      </c>
      <c r="B352" s="11" t="s">
        <v>16</v>
      </c>
      <c r="C352" s="11" t="s">
        <v>107</v>
      </c>
      <c r="D352" s="21" t="s">
        <v>491</v>
      </c>
      <c r="E352" s="12">
        <v>105</v>
      </c>
      <c r="F352" s="12">
        <v>11.57</v>
      </c>
      <c r="G352" s="13">
        <f>ROUND(E352*F352,2)</f>
        <v>1214.8499999999999</v>
      </c>
    </row>
    <row r="353" spans="1:7" ht="51" x14ac:dyDescent="0.3">
      <c r="A353" s="14"/>
      <c r="B353" s="14"/>
      <c r="C353" s="14"/>
      <c r="D353" s="21" t="s">
        <v>492</v>
      </c>
      <c r="E353" s="14"/>
      <c r="F353" s="14"/>
      <c r="G353" s="14"/>
    </row>
    <row r="354" spans="1:7" x14ac:dyDescent="0.3">
      <c r="A354" s="10" t="s">
        <v>493</v>
      </c>
      <c r="B354" s="11" t="s">
        <v>16</v>
      </c>
      <c r="C354" s="11" t="s">
        <v>107</v>
      </c>
      <c r="D354" s="21" t="s">
        <v>494</v>
      </c>
      <c r="E354" s="12">
        <v>3</v>
      </c>
      <c r="F354" s="12">
        <v>27.56</v>
      </c>
      <c r="G354" s="13">
        <f>ROUND(E354*F354,2)</f>
        <v>82.68</v>
      </c>
    </row>
    <row r="355" spans="1:7" ht="51" x14ac:dyDescent="0.3">
      <c r="A355" s="14"/>
      <c r="B355" s="14"/>
      <c r="C355" s="14"/>
      <c r="D355" s="21" t="s">
        <v>495</v>
      </c>
      <c r="E355" s="14"/>
      <c r="F355" s="14"/>
      <c r="G355" s="14"/>
    </row>
    <row r="356" spans="1:7" x14ac:dyDescent="0.3">
      <c r="A356" s="10" t="s">
        <v>496</v>
      </c>
      <c r="B356" s="11" t="s">
        <v>16</v>
      </c>
      <c r="C356" s="11" t="s">
        <v>82</v>
      </c>
      <c r="D356" s="21" t="s">
        <v>497</v>
      </c>
      <c r="E356" s="12">
        <v>10</v>
      </c>
      <c r="F356" s="12">
        <v>42.59</v>
      </c>
      <c r="G356" s="13">
        <f>ROUND(E356*F356,2)</f>
        <v>425.9</v>
      </c>
    </row>
    <row r="357" spans="1:7" ht="51" x14ac:dyDescent="0.3">
      <c r="A357" s="14"/>
      <c r="B357" s="14"/>
      <c r="C357" s="14"/>
      <c r="D357" s="21" t="s">
        <v>498</v>
      </c>
      <c r="E357" s="14"/>
      <c r="F357" s="14"/>
      <c r="G357" s="14"/>
    </row>
    <row r="358" spans="1:7" x14ac:dyDescent="0.3">
      <c r="A358" s="10" t="s">
        <v>499</v>
      </c>
      <c r="B358" s="11" t="s">
        <v>16</v>
      </c>
      <c r="C358" s="11" t="s">
        <v>82</v>
      </c>
      <c r="D358" s="21" t="s">
        <v>500</v>
      </c>
      <c r="E358" s="12">
        <v>4</v>
      </c>
      <c r="F358" s="12">
        <v>213.76</v>
      </c>
      <c r="G358" s="13">
        <f>ROUND(E358*F358,2)</f>
        <v>855.04</v>
      </c>
    </row>
    <row r="359" spans="1:7" ht="112.2" x14ac:dyDescent="0.3">
      <c r="A359" s="14"/>
      <c r="B359" s="14"/>
      <c r="C359" s="14"/>
      <c r="D359" s="21" t="s">
        <v>501</v>
      </c>
      <c r="E359" s="14"/>
      <c r="F359" s="14"/>
      <c r="G359" s="14"/>
    </row>
    <row r="360" spans="1:7" x14ac:dyDescent="0.3">
      <c r="A360" s="10" t="s">
        <v>502</v>
      </c>
      <c r="B360" s="11" t="s">
        <v>16</v>
      </c>
      <c r="C360" s="11" t="s">
        <v>82</v>
      </c>
      <c r="D360" s="21" t="s">
        <v>503</v>
      </c>
      <c r="E360" s="12">
        <v>3</v>
      </c>
      <c r="F360" s="12">
        <v>213.76</v>
      </c>
      <c r="G360" s="13">
        <f>ROUND(E360*F360,2)</f>
        <v>641.28</v>
      </c>
    </row>
    <row r="361" spans="1:7" ht="102" x14ac:dyDescent="0.3">
      <c r="A361" s="14"/>
      <c r="B361" s="14"/>
      <c r="C361" s="14"/>
      <c r="D361" s="21" t="s">
        <v>504</v>
      </c>
      <c r="E361" s="14"/>
      <c r="F361" s="14"/>
      <c r="G361" s="14"/>
    </row>
    <row r="362" spans="1:7" x14ac:dyDescent="0.3">
      <c r="A362" s="10" t="s">
        <v>505</v>
      </c>
      <c r="B362" s="11" t="s">
        <v>16</v>
      </c>
      <c r="C362" s="11" t="s">
        <v>82</v>
      </c>
      <c r="D362" s="21" t="s">
        <v>506</v>
      </c>
      <c r="E362" s="12">
        <v>2</v>
      </c>
      <c r="F362" s="12">
        <v>96.93</v>
      </c>
      <c r="G362" s="13">
        <f>ROUND(E362*F362,2)</f>
        <v>193.86</v>
      </c>
    </row>
    <row r="363" spans="1:7" ht="51" x14ac:dyDescent="0.3">
      <c r="A363" s="14"/>
      <c r="B363" s="14"/>
      <c r="C363" s="14"/>
      <c r="D363" s="21" t="s">
        <v>507</v>
      </c>
      <c r="E363" s="14"/>
      <c r="F363" s="14"/>
      <c r="G363" s="14"/>
    </row>
    <row r="364" spans="1:7" x14ac:dyDescent="0.3">
      <c r="A364" s="10" t="s">
        <v>508</v>
      </c>
      <c r="B364" s="11" t="s">
        <v>16</v>
      </c>
      <c r="C364" s="11" t="s">
        <v>82</v>
      </c>
      <c r="D364" s="21" t="s">
        <v>509</v>
      </c>
      <c r="E364" s="12">
        <v>3</v>
      </c>
      <c r="F364" s="12">
        <v>42.59</v>
      </c>
      <c r="G364" s="13">
        <f>ROUND(E364*F364,2)</f>
        <v>127.77</v>
      </c>
    </row>
    <row r="365" spans="1:7" ht="91.8" x14ac:dyDescent="0.3">
      <c r="A365" s="14"/>
      <c r="B365" s="14"/>
      <c r="C365" s="14"/>
      <c r="D365" s="21" t="s">
        <v>510</v>
      </c>
      <c r="E365" s="14"/>
      <c r="F365" s="14"/>
      <c r="G365" s="14"/>
    </row>
    <row r="366" spans="1:7" x14ac:dyDescent="0.3">
      <c r="A366" s="10" t="s">
        <v>511</v>
      </c>
      <c r="B366" s="11" t="s">
        <v>16</v>
      </c>
      <c r="C366" s="11" t="s">
        <v>82</v>
      </c>
      <c r="D366" s="21" t="s">
        <v>512</v>
      </c>
      <c r="E366" s="12">
        <v>15</v>
      </c>
      <c r="F366" s="12">
        <v>47.41</v>
      </c>
      <c r="G366" s="13">
        <f>ROUND(E366*F366,2)</f>
        <v>711.15</v>
      </c>
    </row>
    <row r="367" spans="1:7" ht="81.599999999999994" x14ac:dyDescent="0.3">
      <c r="A367" s="14"/>
      <c r="B367" s="14"/>
      <c r="C367" s="14"/>
      <c r="D367" s="21" t="s">
        <v>513</v>
      </c>
      <c r="E367" s="14"/>
      <c r="F367" s="14"/>
      <c r="G367" s="14"/>
    </row>
    <row r="368" spans="1:7" x14ac:dyDescent="0.3">
      <c r="A368" s="10" t="s">
        <v>514</v>
      </c>
      <c r="B368" s="11" t="s">
        <v>16</v>
      </c>
      <c r="C368" s="11" t="s">
        <v>82</v>
      </c>
      <c r="D368" s="21" t="s">
        <v>515</v>
      </c>
      <c r="E368" s="12">
        <v>1</v>
      </c>
      <c r="F368" s="12">
        <v>4539.8999999999996</v>
      </c>
      <c r="G368" s="13">
        <f>ROUND(E368*F368,2)</f>
        <v>4539.8999999999996</v>
      </c>
    </row>
    <row r="369" spans="1:7" ht="51" x14ac:dyDescent="0.3">
      <c r="A369" s="14"/>
      <c r="B369" s="14"/>
      <c r="C369" s="14"/>
      <c r="D369" s="21" t="s">
        <v>516</v>
      </c>
      <c r="E369" s="14"/>
      <c r="F369" s="14"/>
      <c r="G369" s="14"/>
    </row>
    <row r="370" spans="1:7" x14ac:dyDescent="0.3">
      <c r="A370" s="10" t="s">
        <v>517</v>
      </c>
      <c r="B370" s="11" t="s">
        <v>16</v>
      </c>
      <c r="C370" s="11" t="s">
        <v>82</v>
      </c>
      <c r="D370" s="21" t="s">
        <v>518</v>
      </c>
      <c r="E370" s="12">
        <v>1</v>
      </c>
      <c r="F370" s="12">
        <v>912.85</v>
      </c>
      <c r="G370" s="13">
        <f>ROUND(E370*F370,2)</f>
        <v>912.85</v>
      </c>
    </row>
    <row r="371" spans="1:7" ht="30.6" x14ac:dyDescent="0.3">
      <c r="A371" s="14"/>
      <c r="B371" s="14"/>
      <c r="C371" s="14"/>
      <c r="D371" s="21" t="s">
        <v>519</v>
      </c>
      <c r="E371" s="14"/>
      <c r="F371" s="14"/>
      <c r="G371" s="14"/>
    </row>
    <row r="372" spans="1:7" x14ac:dyDescent="0.3">
      <c r="A372" s="10" t="s">
        <v>520</v>
      </c>
      <c r="B372" s="11" t="s">
        <v>16</v>
      </c>
      <c r="C372" s="11" t="s">
        <v>82</v>
      </c>
      <c r="D372" s="21" t="s">
        <v>521</v>
      </c>
      <c r="E372" s="12">
        <v>5</v>
      </c>
      <c r="F372" s="12">
        <v>120.08</v>
      </c>
      <c r="G372" s="13">
        <f>ROUND(E372*F372,2)</f>
        <v>600.4</v>
      </c>
    </row>
    <row r="373" spans="1:7" ht="81.599999999999994" x14ac:dyDescent="0.3">
      <c r="A373" s="14"/>
      <c r="B373" s="14"/>
      <c r="C373" s="14"/>
      <c r="D373" s="21" t="s">
        <v>513</v>
      </c>
      <c r="E373" s="14"/>
      <c r="F373" s="14"/>
      <c r="G373" s="14"/>
    </row>
    <row r="374" spans="1:7" x14ac:dyDescent="0.3">
      <c r="A374" s="10" t="s">
        <v>522</v>
      </c>
      <c r="B374" s="11" t="s">
        <v>16</v>
      </c>
      <c r="C374" s="11" t="s">
        <v>82</v>
      </c>
      <c r="D374" s="21" t="s">
        <v>523</v>
      </c>
      <c r="E374" s="12">
        <v>1</v>
      </c>
      <c r="F374" s="12">
        <v>2341.8000000000002</v>
      </c>
      <c r="G374" s="13">
        <f>ROUND(E374*F374,2)</f>
        <v>2341.8000000000002</v>
      </c>
    </row>
    <row r="375" spans="1:7" ht="51" x14ac:dyDescent="0.3">
      <c r="A375" s="14"/>
      <c r="B375" s="14"/>
      <c r="C375" s="14"/>
      <c r="D375" s="21" t="s">
        <v>524</v>
      </c>
      <c r="E375" s="14"/>
      <c r="F375" s="14"/>
      <c r="G375" s="14"/>
    </row>
    <row r="376" spans="1:7" x14ac:dyDescent="0.3">
      <c r="A376" s="10" t="s">
        <v>525</v>
      </c>
      <c r="B376" s="11" t="s">
        <v>16</v>
      </c>
      <c r="C376" s="11" t="s">
        <v>107</v>
      </c>
      <c r="D376" s="21" t="s">
        <v>526</v>
      </c>
      <c r="E376" s="12">
        <v>60</v>
      </c>
      <c r="F376" s="12">
        <v>10.46</v>
      </c>
      <c r="G376" s="13">
        <f>ROUND(E376*F376,2)</f>
        <v>627.6</v>
      </c>
    </row>
    <row r="377" spans="1:7" ht="51" x14ac:dyDescent="0.3">
      <c r="A377" s="14"/>
      <c r="B377" s="14"/>
      <c r="C377" s="14"/>
      <c r="D377" s="21" t="s">
        <v>527</v>
      </c>
      <c r="E377" s="14"/>
      <c r="F377" s="14"/>
      <c r="G377" s="14"/>
    </row>
    <row r="378" spans="1:7" x14ac:dyDescent="0.3">
      <c r="A378" s="14"/>
      <c r="B378" s="14"/>
      <c r="C378" s="14"/>
      <c r="D378" s="26" t="s">
        <v>528</v>
      </c>
      <c r="E378" s="12">
        <v>1</v>
      </c>
      <c r="F378" s="15">
        <f>G334+G336+G338+G340+G342+G344+G346+G348+G350+G352+G354+G356+G358+G360+G362+G364+G366+G368+G370+G372+G374+G376</f>
        <v>34707.96</v>
      </c>
      <c r="G378" s="15">
        <f>ROUND(E378*F378,2)</f>
        <v>34707.96</v>
      </c>
    </row>
    <row r="379" spans="1:7" ht="0.9" customHeight="1" x14ac:dyDescent="0.3">
      <c r="A379" s="16"/>
      <c r="B379" s="16"/>
      <c r="C379" s="16"/>
      <c r="D379" s="27"/>
      <c r="E379" s="16"/>
      <c r="F379" s="16"/>
      <c r="G379" s="16"/>
    </row>
    <row r="380" spans="1:7" x14ac:dyDescent="0.3">
      <c r="A380" s="17" t="s">
        <v>529</v>
      </c>
      <c r="B380" s="17" t="s">
        <v>10</v>
      </c>
      <c r="C380" s="17" t="s">
        <v>11</v>
      </c>
      <c r="D380" s="28" t="s">
        <v>530</v>
      </c>
      <c r="E380" s="18">
        <f>E391</f>
        <v>1</v>
      </c>
      <c r="F380" s="18">
        <f>F391</f>
        <v>2068.89</v>
      </c>
      <c r="G380" s="18">
        <f>G391</f>
        <v>2068.89</v>
      </c>
    </row>
    <row r="381" spans="1:7" x14ac:dyDescent="0.3">
      <c r="A381" s="10" t="s">
        <v>531</v>
      </c>
      <c r="B381" s="11" t="s">
        <v>16</v>
      </c>
      <c r="C381" s="11" t="s">
        <v>107</v>
      </c>
      <c r="D381" s="21" t="s">
        <v>532</v>
      </c>
      <c r="E381" s="12">
        <v>8</v>
      </c>
      <c r="F381" s="12">
        <v>25.68</v>
      </c>
      <c r="G381" s="13">
        <f>ROUND(E381*F381,2)</f>
        <v>205.44</v>
      </c>
    </row>
    <row r="382" spans="1:7" ht="30.6" x14ac:dyDescent="0.3">
      <c r="A382" s="14"/>
      <c r="B382" s="14"/>
      <c r="C382" s="14"/>
      <c r="D382" s="21" t="s">
        <v>533</v>
      </c>
      <c r="E382" s="14"/>
      <c r="F382" s="14"/>
      <c r="G382" s="14"/>
    </row>
    <row r="383" spans="1:7" x14ac:dyDescent="0.3">
      <c r="A383" s="10" t="s">
        <v>534</v>
      </c>
      <c r="B383" s="11" t="s">
        <v>16</v>
      </c>
      <c r="C383" s="11" t="s">
        <v>107</v>
      </c>
      <c r="D383" s="21" t="s">
        <v>535</v>
      </c>
      <c r="E383" s="12">
        <v>3</v>
      </c>
      <c r="F383" s="12">
        <v>55.28</v>
      </c>
      <c r="G383" s="13">
        <f>ROUND(E383*F383,2)</f>
        <v>165.84</v>
      </c>
    </row>
    <row r="384" spans="1:7" ht="51" x14ac:dyDescent="0.3">
      <c r="A384" s="14"/>
      <c r="B384" s="14"/>
      <c r="C384" s="14"/>
      <c r="D384" s="21" t="s">
        <v>536</v>
      </c>
      <c r="E384" s="14"/>
      <c r="F384" s="14"/>
      <c r="G384" s="14"/>
    </row>
    <row r="385" spans="1:7" x14ac:dyDescent="0.3">
      <c r="A385" s="10" t="s">
        <v>537</v>
      </c>
      <c r="B385" s="11" t="s">
        <v>16</v>
      </c>
      <c r="C385" s="11" t="s">
        <v>107</v>
      </c>
      <c r="D385" s="21" t="s">
        <v>538</v>
      </c>
      <c r="E385" s="12">
        <v>33</v>
      </c>
      <c r="F385" s="12">
        <v>42.17</v>
      </c>
      <c r="G385" s="13">
        <f>ROUND(E385*F385,2)</f>
        <v>1391.61</v>
      </c>
    </row>
    <row r="386" spans="1:7" ht="51" x14ac:dyDescent="0.3">
      <c r="A386" s="14"/>
      <c r="B386" s="14"/>
      <c r="C386" s="14"/>
      <c r="D386" s="21" t="s">
        <v>539</v>
      </c>
      <c r="E386" s="14"/>
      <c r="F386" s="14"/>
      <c r="G386" s="14"/>
    </row>
    <row r="387" spans="1:7" x14ac:dyDescent="0.3">
      <c r="A387" s="10" t="s">
        <v>540</v>
      </c>
      <c r="B387" s="11" t="s">
        <v>16</v>
      </c>
      <c r="C387" s="11" t="s">
        <v>107</v>
      </c>
      <c r="D387" s="21" t="s">
        <v>541</v>
      </c>
      <c r="E387" s="12">
        <v>10</v>
      </c>
      <c r="F387" s="12">
        <v>27.64</v>
      </c>
      <c r="G387" s="13">
        <f>ROUND(E387*F387,2)</f>
        <v>276.39999999999998</v>
      </c>
    </row>
    <row r="388" spans="1:7" ht="51" x14ac:dyDescent="0.3">
      <c r="A388" s="14"/>
      <c r="B388" s="14"/>
      <c r="C388" s="14"/>
      <c r="D388" s="21" t="s">
        <v>542</v>
      </c>
      <c r="E388" s="14"/>
      <c r="F388" s="14"/>
      <c r="G388" s="14"/>
    </row>
    <row r="389" spans="1:7" x14ac:dyDescent="0.3">
      <c r="A389" s="10" t="s">
        <v>543</v>
      </c>
      <c r="B389" s="11" t="s">
        <v>16</v>
      </c>
      <c r="C389" s="11" t="s">
        <v>107</v>
      </c>
      <c r="D389" s="21" t="s">
        <v>544</v>
      </c>
      <c r="E389" s="12">
        <v>20</v>
      </c>
      <c r="F389" s="12">
        <v>1.48</v>
      </c>
      <c r="G389" s="13">
        <f>ROUND(E389*F389,2)</f>
        <v>29.6</v>
      </c>
    </row>
    <row r="390" spans="1:7" ht="40.799999999999997" x14ac:dyDescent="0.3">
      <c r="A390" s="14"/>
      <c r="B390" s="14"/>
      <c r="C390" s="14"/>
      <c r="D390" s="21" t="s">
        <v>545</v>
      </c>
      <c r="E390" s="14"/>
      <c r="F390" s="14"/>
      <c r="G390" s="14"/>
    </row>
    <row r="391" spans="1:7" x14ac:dyDescent="0.3">
      <c r="A391" s="14"/>
      <c r="B391" s="14"/>
      <c r="C391" s="14"/>
      <c r="D391" s="26" t="s">
        <v>546</v>
      </c>
      <c r="E391" s="12">
        <v>1</v>
      </c>
      <c r="F391" s="15">
        <f>G381+G383+G385+G387+G389</f>
        <v>2068.89</v>
      </c>
      <c r="G391" s="15">
        <f>ROUND(E391*F391,2)</f>
        <v>2068.89</v>
      </c>
    </row>
    <row r="392" spans="1:7" ht="0.9" customHeight="1" x14ac:dyDescent="0.3">
      <c r="A392" s="16"/>
      <c r="B392" s="16"/>
      <c r="C392" s="16"/>
      <c r="D392" s="27"/>
      <c r="E392" s="16"/>
      <c r="F392" s="16"/>
      <c r="G392" s="16"/>
    </row>
    <row r="393" spans="1:7" x14ac:dyDescent="0.3">
      <c r="A393" s="17" t="s">
        <v>547</v>
      </c>
      <c r="B393" s="17" t="s">
        <v>10</v>
      </c>
      <c r="C393" s="17" t="s">
        <v>11</v>
      </c>
      <c r="D393" s="28" t="s">
        <v>548</v>
      </c>
      <c r="E393" s="18">
        <f>E396</f>
        <v>1</v>
      </c>
      <c r="F393" s="18">
        <f>F396</f>
        <v>817.19</v>
      </c>
      <c r="G393" s="18">
        <f>G396</f>
        <v>817.19</v>
      </c>
    </row>
    <row r="394" spans="1:7" x14ac:dyDescent="0.3">
      <c r="A394" s="10" t="s">
        <v>549</v>
      </c>
      <c r="B394" s="11" t="s">
        <v>16</v>
      </c>
      <c r="C394" s="11" t="s">
        <v>82</v>
      </c>
      <c r="D394" s="21" t="s">
        <v>550</v>
      </c>
      <c r="E394" s="12">
        <v>1</v>
      </c>
      <c r="F394" s="36">
        <v>817.19</v>
      </c>
      <c r="G394" s="13">
        <f>ROUND(E394*F394,2)</f>
        <v>817.19</v>
      </c>
    </row>
    <row r="395" spans="1:7" ht="61.2" x14ac:dyDescent="0.3">
      <c r="A395" s="14"/>
      <c r="B395" s="14"/>
      <c r="C395" s="14"/>
      <c r="D395" s="21" t="s">
        <v>551</v>
      </c>
      <c r="E395" s="14"/>
      <c r="F395" s="14"/>
      <c r="G395" s="14"/>
    </row>
    <row r="396" spans="1:7" x14ac:dyDescent="0.3">
      <c r="A396" s="14"/>
      <c r="B396" s="14"/>
      <c r="C396" s="14"/>
      <c r="D396" s="26" t="s">
        <v>552</v>
      </c>
      <c r="E396" s="12">
        <v>1</v>
      </c>
      <c r="F396" s="15">
        <f>G394</f>
        <v>817.19</v>
      </c>
      <c r="G396" s="15">
        <f>ROUND(E396*F396,2)</f>
        <v>817.19</v>
      </c>
    </row>
    <row r="397" spans="1:7" ht="0.9" customHeight="1" x14ac:dyDescent="0.3">
      <c r="A397" s="16"/>
      <c r="B397" s="16"/>
      <c r="C397" s="16"/>
      <c r="D397" s="27"/>
      <c r="E397" s="16"/>
      <c r="F397" s="16"/>
      <c r="G397" s="16"/>
    </row>
    <row r="398" spans="1:7" x14ac:dyDescent="0.3">
      <c r="A398" s="17" t="s">
        <v>553</v>
      </c>
      <c r="B398" s="17" t="s">
        <v>10</v>
      </c>
      <c r="C398" s="17" t="s">
        <v>11</v>
      </c>
      <c r="D398" s="28" t="s">
        <v>554</v>
      </c>
      <c r="E398" s="18">
        <f>E401</f>
        <v>1</v>
      </c>
      <c r="F398" s="18">
        <f>F401</f>
        <v>577.42999999999995</v>
      </c>
      <c r="G398" s="18">
        <f>G401</f>
        <v>577.42999999999995</v>
      </c>
    </row>
    <row r="399" spans="1:7" x14ac:dyDescent="0.3">
      <c r="A399" s="10" t="s">
        <v>555</v>
      </c>
      <c r="B399" s="11" t="s">
        <v>16</v>
      </c>
      <c r="C399" s="11" t="s">
        <v>82</v>
      </c>
      <c r="D399" s="21" t="s">
        <v>556</v>
      </c>
      <c r="E399" s="12">
        <v>1</v>
      </c>
      <c r="F399" s="37">
        <v>577.42999999999995</v>
      </c>
      <c r="G399" s="13">
        <f>ROUND(E399*F399,2)</f>
        <v>577.42999999999995</v>
      </c>
    </row>
    <row r="400" spans="1:7" ht="40.799999999999997" x14ac:dyDescent="0.3">
      <c r="A400" s="14"/>
      <c r="B400" s="14"/>
      <c r="C400" s="14"/>
      <c r="D400" s="21" t="s">
        <v>557</v>
      </c>
      <c r="E400" s="14"/>
      <c r="F400" s="14"/>
      <c r="G400" s="14"/>
    </row>
    <row r="401" spans="1:7" x14ac:dyDescent="0.3">
      <c r="A401" s="14"/>
      <c r="B401" s="14"/>
      <c r="C401" s="14"/>
      <c r="D401" s="26" t="s">
        <v>558</v>
      </c>
      <c r="E401" s="12">
        <v>1</v>
      </c>
      <c r="F401" s="15">
        <f>G399</f>
        <v>577.42999999999995</v>
      </c>
      <c r="G401" s="15">
        <f>ROUND(E401*F401,2)</f>
        <v>577.42999999999995</v>
      </c>
    </row>
    <row r="402" spans="1:7" ht="0.9" customHeight="1" x14ac:dyDescent="0.3">
      <c r="A402" s="16"/>
      <c r="B402" s="16"/>
      <c r="C402" s="16"/>
      <c r="D402" s="27"/>
      <c r="E402" s="16"/>
      <c r="F402" s="16"/>
      <c r="G402" s="16"/>
    </row>
    <row r="403" spans="1:7" x14ac:dyDescent="0.3">
      <c r="A403" s="17" t="s">
        <v>559</v>
      </c>
      <c r="B403" s="17" t="s">
        <v>10</v>
      </c>
      <c r="C403" s="17" t="s">
        <v>11</v>
      </c>
      <c r="D403" s="28" t="s">
        <v>560</v>
      </c>
      <c r="E403" s="18">
        <f>E412</f>
        <v>1</v>
      </c>
      <c r="F403" s="18">
        <f>F412</f>
        <v>3416.29</v>
      </c>
      <c r="G403" s="18">
        <f>G412</f>
        <v>3416.29</v>
      </c>
    </row>
    <row r="404" spans="1:7" x14ac:dyDescent="0.3">
      <c r="A404" s="10" t="s">
        <v>561</v>
      </c>
      <c r="B404" s="11" t="s">
        <v>16</v>
      </c>
      <c r="C404" s="11" t="s">
        <v>82</v>
      </c>
      <c r="D404" s="21" t="s">
        <v>562</v>
      </c>
      <c r="E404" s="12">
        <v>4</v>
      </c>
      <c r="F404" s="12">
        <v>121.39</v>
      </c>
      <c r="G404" s="13">
        <f>ROUND(E404*F404,2)</f>
        <v>485.56</v>
      </c>
    </row>
    <row r="405" spans="1:7" x14ac:dyDescent="0.3">
      <c r="A405" s="14"/>
      <c r="B405" s="14"/>
      <c r="C405" s="14"/>
      <c r="D405" s="21" t="s">
        <v>563</v>
      </c>
      <c r="E405" s="14"/>
      <c r="F405" s="14"/>
      <c r="G405" s="14"/>
    </row>
    <row r="406" spans="1:7" x14ac:dyDescent="0.3">
      <c r="A406" s="10" t="s">
        <v>564</v>
      </c>
      <c r="B406" s="11" t="s">
        <v>16</v>
      </c>
      <c r="C406" s="11" t="s">
        <v>82</v>
      </c>
      <c r="D406" s="21" t="s">
        <v>565</v>
      </c>
      <c r="E406" s="12">
        <v>1</v>
      </c>
      <c r="F406" s="12">
        <v>1325.6</v>
      </c>
      <c r="G406" s="13">
        <f>ROUND(E406*F406,2)</f>
        <v>1325.6</v>
      </c>
    </row>
    <row r="407" spans="1:7" ht="20.399999999999999" x14ac:dyDescent="0.3">
      <c r="A407" s="14"/>
      <c r="B407" s="14"/>
      <c r="C407" s="14"/>
      <c r="D407" s="21" t="s">
        <v>566</v>
      </c>
      <c r="E407" s="14"/>
      <c r="F407" s="14"/>
      <c r="G407" s="14"/>
    </row>
    <row r="408" spans="1:7" x14ac:dyDescent="0.3">
      <c r="A408" s="10" t="s">
        <v>567</v>
      </c>
      <c r="B408" s="11" t="s">
        <v>16</v>
      </c>
      <c r="C408" s="11" t="s">
        <v>82</v>
      </c>
      <c r="D408" s="21" t="s">
        <v>568</v>
      </c>
      <c r="E408" s="12">
        <v>1</v>
      </c>
      <c r="F408" s="12">
        <v>1198.53</v>
      </c>
      <c r="G408" s="13">
        <f>ROUND(E408*F408,2)</f>
        <v>1198.53</v>
      </c>
    </row>
    <row r="409" spans="1:7" ht="51" x14ac:dyDescent="0.3">
      <c r="A409" s="14"/>
      <c r="B409" s="14"/>
      <c r="C409" s="14"/>
      <c r="D409" s="21" t="s">
        <v>569</v>
      </c>
      <c r="E409" s="14"/>
      <c r="F409" s="14"/>
      <c r="G409" s="14"/>
    </row>
    <row r="410" spans="1:7" x14ac:dyDescent="0.3">
      <c r="A410" s="10" t="s">
        <v>570</v>
      </c>
      <c r="B410" s="11" t="s">
        <v>16</v>
      </c>
      <c r="C410" s="11" t="s">
        <v>82</v>
      </c>
      <c r="D410" s="21" t="s">
        <v>571</v>
      </c>
      <c r="E410" s="12">
        <v>1</v>
      </c>
      <c r="F410" s="12">
        <v>406.6</v>
      </c>
      <c r="G410" s="13">
        <f>ROUND(E410*F410,2)</f>
        <v>406.6</v>
      </c>
    </row>
    <row r="411" spans="1:7" ht="20.399999999999999" x14ac:dyDescent="0.3">
      <c r="A411" s="14"/>
      <c r="B411" s="14"/>
      <c r="C411" s="14"/>
      <c r="D411" s="21" t="s">
        <v>572</v>
      </c>
      <c r="E411" s="14"/>
      <c r="F411" s="14"/>
      <c r="G411" s="14"/>
    </row>
    <row r="412" spans="1:7" x14ac:dyDescent="0.3">
      <c r="A412" s="14"/>
      <c r="B412" s="14"/>
      <c r="C412" s="14"/>
      <c r="D412" s="26" t="s">
        <v>573</v>
      </c>
      <c r="E412" s="12">
        <v>1</v>
      </c>
      <c r="F412" s="15">
        <f>G404+G406+G408+G410</f>
        <v>3416.29</v>
      </c>
      <c r="G412" s="15">
        <f>ROUND(E412*F412,2)</f>
        <v>3416.29</v>
      </c>
    </row>
    <row r="413" spans="1:7" ht="0.9" customHeight="1" x14ac:dyDescent="0.3">
      <c r="A413" s="16"/>
      <c r="B413" s="16"/>
      <c r="C413" s="16"/>
      <c r="D413" s="27"/>
      <c r="E413" s="16"/>
      <c r="F413" s="16"/>
      <c r="G413" s="16"/>
    </row>
    <row r="414" spans="1:7" x14ac:dyDescent="0.3">
      <c r="A414" s="14"/>
      <c r="B414" s="14"/>
      <c r="C414" s="14"/>
      <c r="D414" s="26" t="s">
        <v>574</v>
      </c>
      <c r="E414" s="12">
        <v>1</v>
      </c>
      <c r="F414" s="15">
        <f>G306+G333+G380+G393+G398+G403</f>
        <v>47241.68</v>
      </c>
      <c r="G414" s="15">
        <f>ROUND(E414*F414,2)</f>
        <v>47241.68</v>
      </c>
    </row>
    <row r="415" spans="1:7" ht="0.9" customHeight="1" x14ac:dyDescent="0.3">
      <c r="A415" s="16"/>
      <c r="B415" s="16"/>
      <c r="C415" s="16"/>
      <c r="D415" s="27"/>
      <c r="E415" s="16"/>
      <c r="F415" s="16"/>
      <c r="G415" s="16"/>
    </row>
    <row r="416" spans="1:7" x14ac:dyDescent="0.3">
      <c r="A416" s="8" t="s">
        <v>575</v>
      </c>
      <c r="B416" s="8" t="s">
        <v>10</v>
      </c>
      <c r="C416" s="8" t="s">
        <v>11</v>
      </c>
      <c r="D416" s="25" t="s">
        <v>576</v>
      </c>
      <c r="E416" s="9">
        <f>E465</f>
        <v>1</v>
      </c>
      <c r="F416" s="9">
        <f>F465</f>
        <v>0</v>
      </c>
      <c r="G416" s="9">
        <f>G465</f>
        <v>0</v>
      </c>
    </row>
    <row r="417" spans="1:8" x14ac:dyDescent="0.3">
      <c r="A417" s="17" t="s">
        <v>577</v>
      </c>
      <c r="B417" s="17" t="s">
        <v>10</v>
      </c>
      <c r="C417" s="17" t="s">
        <v>11</v>
      </c>
      <c r="D417" s="28" t="s">
        <v>578</v>
      </c>
      <c r="E417" s="18">
        <f>E442</f>
        <v>1</v>
      </c>
      <c r="F417" s="18">
        <f>F442</f>
        <v>0</v>
      </c>
      <c r="G417" s="18">
        <f>G442</f>
        <v>0</v>
      </c>
    </row>
    <row r="418" spans="1:8" x14ac:dyDescent="0.3">
      <c r="A418" s="10" t="s">
        <v>579</v>
      </c>
      <c r="B418" s="11" t="s">
        <v>16</v>
      </c>
      <c r="C418" s="11" t="s">
        <v>82</v>
      </c>
      <c r="D418" s="21" t="s">
        <v>580</v>
      </c>
      <c r="E418" s="12">
        <v>1</v>
      </c>
      <c r="F418" s="12">
        <v>0</v>
      </c>
      <c r="G418" s="13">
        <f>ROUND(E418*F418,2)</f>
        <v>0</v>
      </c>
      <c r="H418" t="s">
        <v>711</v>
      </c>
    </row>
    <row r="419" spans="1:8" ht="20.399999999999999" x14ac:dyDescent="0.3">
      <c r="A419" s="14"/>
      <c r="B419" s="14"/>
      <c r="C419" s="14"/>
      <c r="D419" s="21" t="s">
        <v>581</v>
      </c>
      <c r="E419" s="14"/>
      <c r="F419" s="14"/>
      <c r="G419" s="14"/>
    </row>
    <row r="420" spans="1:8" x14ac:dyDescent="0.3">
      <c r="A420" s="10" t="s">
        <v>582</v>
      </c>
      <c r="B420" s="11" t="s">
        <v>16</v>
      </c>
      <c r="C420" s="11" t="s">
        <v>82</v>
      </c>
      <c r="D420" s="21" t="s">
        <v>583</v>
      </c>
      <c r="E420" s="12">
        <v>1</v>
      </c>
      <c r="F420" s="12">
        <v>0</v>
      </c>
      <c r="G420" s="13">
        <f>ROUND(E420*F420,2)</f>
        <v>0</v>
      </c>
      <c r="H420" t="s">
        <v>711</v>
      </c>
    </row>
    <row r="421" spans="1:8" ht="40.799999999999997" x14ac:dyDescent="0.3">
      <c r="A421" s="14"/>
      <c r="B421" s="14"/>
      <c r="C421" s="14"/>
      <c r="D421" s="21" t="s">
        <v>584</v>
      </c>
      <c r="E421" s="14"/>
      <c r="F421" s="14"/>
      <c r="G421" s="14"/>
    </row>
    <row r="422" spans="1:8" x14ac:dyDescent="0.3">
      <c r="A422" s="10" t="s">
        <v>585</v>
      </c>
      <c r="B422" s="11" t="s">
        <v>16</v>
      </c>
      <c r="C422" s="11" t="s">
        <v>82</v>
      </c>
      <c r="D422" s="21" t="s">
        <v>586</v>
      </c>
      <c r="E422" s="12">
        <v>1</v>
      </c>
      <c r="F422" s="12">
        <v>0</v>
      </c>
      <c r="G422" s="13">
        <f>ROUND(E422*F422,2)</f>
        <v>0</v>
      </c>
      <c r="H422" t="s">
        <v>711</v>
      </c>
    </row>
    <row r="423" spans="1:8" ht="40.799999999999997" x14ac:dyDescent="0.3">
      <c r="A423" s="14"/>
      <c r="B423" s="14"/>
      <c r="C423" s="14"/>
      <c r="D423" s="21" t="s">
        <v>587</v>
      </c>
      <c r="E423" s="14"/>
      <c r="F423" s="14"/>
      <c r="G423" s="14"/>
    </row>
    <row r="424" spans="1:8" x14ac:dyDescent="0.3">
      <c r="A424" s="10" t="s">
        <v>588</v>
      </c>
      <c r="B424" s="11" t="s">
        <v>16</v>
      </c>
      <c r="C424" s="11" t="s">
        <v>82</v>
      </c>
      <c r="D424" s="21" t="s">
        <v>589</v>
      </c>
      <c r="E424" s="12">
        <v>1</v>
      </c>
      <c r="F424" s="12">
        <v>0</v>
      </c>
      <c r="G424" s="13">
        <f>ROUND(E424*F424,2)</f>
        <v>0</v>
      </c>
      <c r="H424" t="s">
        <v>711</v>
      </c>
    </row>
    <row r="425" spans="1:8" ht="30.6" x14ac:dyDescent="0.3">
      <c r="A425" s="14"/>
      <c r="B425" s="14"/>
      <c r="C425" s="14"/>
      <c r="D425" s="21" t="s">
        <v>590</v>
      </c>
      <c r="E425" s="14"/>
      <c r="F425" s="14"/>
      <c r="G425" s="14"/>
    </row>
    <row r="426" spans="1:8" x14ac:dyDescent="0.3">
      <c r="A426" s="10" t="s">
        <v>591</v>
      </c>
      <c r="B426" s="11" t="s">
        <v>16</v>
      </c>
      <c r="C426" s="11" t="s">
        <v>82</v>
      </c>
      <c r="D426" s="21" t="s">
        <v>592</v>
      </c>
      <c r="E426" s="12">
        <v>1</v>
      </c>
      <c r="F426" s="12">
        <v>0</v>
      </c>
      <c r="G426" s="13">
        <f>ROUND(E426*F426,2)</f>
        <v>0</v>
      </c>
      <c r="H426" t="s">
        <v>711</v>
      </c>
    </row>
    <row r="427" spans="1:8" ht="40.799999999999997" x14ac:dyDescent="0.3">
      <c r="A427" s="14"/>
      <c r="B427" s="14"/>
      <c r="C427" s="14"/>
      <c r="D427" s="21" t="s">
        <v>587</v>
      </c>
      <c r="E427" s="14"/>
      <c r="F427" s="14"/>
      <c r="G427" s="14"/>
    </row>
    <row r="428" spans="1:8" x14ac:dyDescent="0.3">
      <c r="A428" s="10" t="s">
        <v>593</v>
      </c>
      <c r="B428" s="11" t="s">
        <v>16</v>
      </c>
      <c r="C428" s="11" t="s">
        <v>82</v>
      </c>
      <c r="D428" s="21" t="s">
        <v>594</v>
      </c>
      <c r="E428" s="12">
        <v>1</v>
      </c>
      <c r="F428" s="12">
        <v>0</v>
      </c>
      <c r="G428" s="13">
        <f>ROUND(E428*F428,2)</f>
        <v>0</v>
      </c>
      <c r="H428" s="39" t="s">
        <v>711</v>
      </c>
    </row>
    <row r="429" spans="1:8" ht="40.799999999999997" x14ac:dyDescent="0.3">
      <c r="A429" s="14"/>
      <c r="B429" s="14"/>
      <c r="C429" s="14"/>
      <c r="D429" s="21" t="s">
        <v>595</v>
      </c>
      <c r="E429" s="14"/>
      <c r="F429" s="14"/>
      <c r="G429" s="14"/>
    </row>
    <row r="430" spans="1:8" x14ac:dyDescent="0.3">
      <c r="A430" s="10" t="s">
        <v>596</v>
      </c>
      <c r="B430" s="11" t="s">
        <v>16</v>
      </c>
      <c r="C430" s="11" t="s">
        <v>82</v>
      </c>
      <c r="D430" s="21" t="s">
        <v>597</v>
      </c>
      <c r="E430" s="12">
        <v>5</v>
      </c>
      <c r="F430" s="12">
        <v>0</v>
      </c>
      <c r="G430" s="13">
        <f>ROUND(E430*F430,2)</f>
        <v>0</v>
      </c>
      <c r="H430" s="39" t="s">
        <v>711</v>
      </c>
    </row>
    <row r="431" spans="1:8" ht="61.2" x14ac:dyDescent="0.3">
      <c r="A431" s="14"/>
      <c r="B431" s="14"/>
      <c r="C431" s="14"/>
      <c r="D431" s="21" t="s">
        <v>598</v>
      </c>
      <c r="E431" s="14"/>
      <c r="F431" s="14"/>
      <c r="G431" s="14"/>
    </row>
    <row r="432" spans="1:8" x14ac:dyDescent="0.3">
      <c r="A432" s="10" t="s">
        <v>599</v>
      </c>
      <c r="B432" s="11" t="s">
        <v>16</v>
      </c>
      <c r="C432" s="11" t="s">
        <v>82</v>
      </c>
      <c r="D432" s="21" t="s">
        <v>600</v>
      </c>
      <c r="E432" s="12">
        <v>1</v>
      </c>
      <c r="F432" s="12">
        <v>0</v>
      </c>
      <c r="G432" s="13">
        <f>ROUND(E432*F432,2)</f>
        <v>0</v>
      </c>
      <c r="H432" s="39" t="s">
        <v>711</v>
      </c>
    </row>
    <row r="433" spans="1:8" ht="204" x14ac:dyDescent="0.3">
      <c r="A433" s="14"/>
      <c r="B433" s="14"/>
      <c r="C433" s="14"/>
      <c r="D433" s="21" t="s">
        <v>601</v>
      </c>
      <c r="E433" s="14"/>
      <c r="F433" s="14"/>
      <c r="G433" s="14"/>
    </row>
    <row r="434" spans="1:8" x14ac:dyDescent="0.3">
      <c r="A434" s="10" t="s">
        <v>602</v>
      </c>
      <c r="B434" s="11" t="s">
        <v>16</v>
      </c>
      <c r="C434" s="11" t="s">
        <v>82</v>
      </c>
      <c r="D434" s="21" t="s">
        <v>603</v>
      </c>
      <c r="E434" s="12">
        <v>1</v>
      </c>
      <c r="F434" s="12">
        <v>0</v>
      </c>
      <c r="G434" s="13">
        <f>ROUND(E434*F434,2)</f>
        <v>0</v>
      </c>
      <c r="H434" s="39" t="s">
        <v>711</v>
      </c>
    </row>
    <row r="435" spans="1:8" ht="61.2" x14ac:dyDescent="0.3">
      <c r="A435" s="14"/>
      <c r="B435" s="14"/>
      <c r="C435" s="14"/>
      <c r="D435" s="21" t="s">
        <v>604</v>
      </c>
      <c r="E435" s="14"/>
      <c r="F435" s="14"/>
      <c r="G435" s="14"/>
    </row>
    <row r="436" spans="1:8" x14ac:dyDescent="0.3">
      <c r="A436" s="10" t="s">
        <v>605</v>
      </c>
      <c r="B436" s="11" t="s">
        <v>16</v>
      </c>
      <c r="C436" s="11" t="s">
        <v>82</v>
      </c>
      <c r="D436" s="21" t="s">
        <v>606</v>
      </c>
      <c r="E436" s="12">
        <v>1</v>
      </c>
      <c r="F436" s="12">
        <v>0</v>
      </c>
      <c r="G436" s="13">
        <f>ROUND(E436*F436,2)</f>
        <v>0</v>
      </c>
      <c r="H436" s="39" t="s">
        <v>711</v>
      </c>
    </row>
    <row r="437" spans="1:8" ht="163.19999999999999" x14ac:dyDescent="0.3">
      <c r="A437" s="14"/>
      <c r="B437" s="14"/>
      <c r="C437" s="14"/>
      <c r="D437" s="21" t="s">
        <v>607</v>
      </c>
      <c r="E437" s="14"/>
      <c r="F437" s="14"/>
      <c r="G437" s="14"/>
    </row>
    <row r="438" spans="1:8" x14ac:dyDescent="0.3">
      <c r="A438" s="10" t="s">
        <v>608</v>
      </c>
      <c r="B438" s="11" t="s">
        <v>16</v>
      </c>
      <c r="C438" s="11" t="s">
        <v>82</v>
      </c>
      <c r="D438" s="21" t="s">
        <v>609</v>
      </c>
      <c r="E438" s="12">
        <v>1</v>
      </c>
      <c r="F438" s="12">
        <v>0</v>
      </c>
      <c r="G438" s="13">
        <f>ROUND(E438*F438,2)</f>
        <v>0</v>
      </c>
      <c r="H438" s="39" t="s">
        <v>711</v>
      </c>
    </row>
    <row r="439" spans="1:8" ht="61.2" x14ac:dyDescent="0.3">
      <c r="A439" s="14"/>
      <c r="B439" s="14"/>
      <c r="C439" s="14"/>
      <c r="D439" s="21" t="s">
        <v>610</v>
      </c>
      <c r="E439" s="14"/>
      <c r="F439" s="14"/>
      <c r="G439" s="14"/>
    </row>
    <row r="440" spans="1:8" x14ac:dyDescent="0.3">
      <c r="A440" s="10" t="s">
        <v>611</v>
      </c>
      <c r="B440" s="11" t="s">
        <v>16</v>
      </c>
      <c r="C440" s="11" t="s">
        <v>82</v>
      </c>
      <c r="D440" s="21" t="s">
        <v>612</v>
      </c>
      <c r="E440" s="12">
        <v>1</v>
      </c>
      <c r="F440" s="12">
        <v>0</v>
      </c>
      <c r="G440" s="13">
        <f>ROUND(E440*F440,2)</f>
        <v>0</v>
      </c>
      <c r="H440" s="39" t="s">
        <v>711</v>
      </c>
    </row>
    <row r="441" spans="1:8" ht="40.799999999999997" x14ac:dyDescent="0.3">
      <c r="A441" s="14"/>
      <c r="B441" s="14"/>
      <c r="C441" s="14"/>
      <c r="D441" s="21" t="s">
        <v>613</v>
      </c>
      <c r="E441" s="14"/>
      <c r="F441" s="14"/>
      <c r="G441" s="14"/>
    </row>
    <row r="442" spans="1:8" x14ac:dyDescent="0.3">
      <c r="A442" s="14"/>
      <c r="B442" s="14"/>
      <c r="C442" s="14"/>
      <c r="D442" s="26" t="s">
        <v>614</v>
      </c>
      <c r="E442" s="12">
        <v>1</v>
      </c>
      <c r="F442" s="15">
        <f>G418+G420+G422+G424+G426+G428+G430+G432+G434+G436+G438+G440</f>
        <v>0</v>
      </c>
      <c r="G442" s="15">
        <f>ROUND(E442*F442,2)</f>
        <v>0</v>
      </c>
    </row>
    <row r="443" spans="1:8" ht="0.9" customHeight="1" x14ac:dyDescent="0.3">
      <c r="A443" s="16"/>
      <c r="B443" s="16"/>
      <c r="C443" s="16"/>
      <c r="D443" s="27"/>
      <c r="E443" s="16"/>
      <c r="F443" s="16"/>
      <c r="G443" s="16"/>
    </row>
    <row r="444" spans="1:8" x14ac:dyDescent="0.3">
      <c r="A444" s="17" t="s">
        <v>615</v>
      </c>
      <c r="B444" s="17" t="s">
        <v>10</v>
      </c>
      <c r="C444" s="17" t="s">
        <v>11</v>
      </c>
      <c r="D444" s="28" t="s">
        <v>616</v>
      </c>
      <c r="E444" s="18">
        <f>E463</f>
        <v>1</v>
      </c>
      <c r="F444" s="18">
        <f>F463</f>
        <v>0</v>
      </c>
      <c r="G444" s="18">
        <f>G463</f>
        <v>0</v>
      </c>
    </row>
    <row r="445" spans="1:8" x14ac:dyDescent="0.3">
      <c r="A445" s="10" t="s">
        <v>617</v>
      </c>
      <c r="B445" s="11" t="s">
        <v>16</v>
      </c>
      <c r="C445" s="11" t="s">
        <v>17</v>
      </c>
      <c r="D445" s="21" t="s">
        <v>618</v>
      </c>
      <c r="E445" s="12">
        <v>4.26</v>
      </c>
      <c r="F445" s="12">
        <v>0</v>
      </c>
      <c r="G445" s="13">
        <f>ROUND(E445*F445,2)</f>
        <v>0</v>
      </c>
      <c r="H445" s="39" t="s">
        <v>711</v>
      </c>
    </row>
    <row r="446" spans="1:8" ht="61.2" x14ac:dyDescent="0.3">
      <c r="A446" s="14"/>
      <c r="B446" s="14"/>
      <c r="C446" s="14"/>
      <c r="D446" s="21" t="s">
        <v>619</v>
      </c>
      <c r="E446" s="14"/>
      <c r="F446" s="14"/>
      <c r="G446" s="14"/>
    </row>
    <row r="447" spans="1:8" ht="20.399999999999999" x14ac:dyDescent="0.3">
      <c r="A447" s="10" t="s">
        <v>620</v>
      </c>
      <c r="B447" s="11" t="s">
        <v>16</v>
      </c>
      <c r="C447" s="11" t="s">
        <v>17</v>
      </c>
      <c r="D447" s="21" t="s">
        <v>621</v>
      </c>
      <c r="E447" s="12">
        <v>4.26</v>
      </c>
      <c r="F447" s="12">
        <v>0</v>
      </c>
      <c r="G447" s="13">
        <f>ROUND(E447*F447,2)</f>
        <v>0</v>
      </c>
      <c r="H447" s="39" t="s">
        <v>711</v>
      </c>
    </row>
    <row r="448" spans="1:8" ht="40.799999999999997" x14ac:dyDescent="0.3">
      <c r="A448" s="14"/>
      <c r="B448" s="14"/>
      <c r="C448" s="14"/>
      <c r="D448" s="21" t="s">
        <v>622</v>
      </c>
      <c r="E448" s="14"/>
      <c r="F448" s="14"/>
      <c r="G448" s="14"/>
    </row>
    <row r="449" spans="1:8" x14ac:dyDescent="0.3">
      <c r="A449" s="10" t="s">
        <v>623</v>
      </c>
      <c r="B449" s="11" t="s">
        <v>16</v>
      </c>
      <c r="C449" s="11" t="s">
        <v>17</v>
      </c>
      <c r="D449" s="21" t="s">
        <v>624</v>
      </c>
      <c r="E449" s="12">
        <v>24.84</v>
      </c>
      <c r="F449" s="12">
        <v>0</v>
      </c>
      <c r="G449" s="13">
        <f>ROUND(E449*F449,2)</f>
        <v>0</v>
      </c>
      <c r="H449" s="39" t="s">
        <v>711</v>
      </c>
    </row>
    <row r="450" spans="1:8" ht="40.799999999999997" x14ac:dyDescent="0.3">
      <c r="A450" s="14"/>
      <c r="B450" s="14"/>
      <c r="C450" s="14"/>
      <c r="D450" s="21" t="s">
        <v>625</v>
      </c>
      <c r="E450" s="14"/>
      <c r="F450" s="14"/>
      <c r="G450" s="14"/>
    </row>
    <row r="451" spans="1:8" x14ac:dyDescent="0.3">
      <c r="A451" s="10" t="s">
        <v>626</v>
      </c>
      <c r="B451" s="11" t="s">
        <v>16</v>
      </c>
      <c r="C451" s="11" t="s">
        <v>17</v>
      </c>
      <c r="D451" s="21" t="s">
        <v>627</v>
      </c>
      <c r="E451" s="12">
        <v>21.6</v>
      </c>
      <c r="F451" s="12">
        <v>0</v>
      </c>
      <c r="G451" s="13">
        <f>ROUND(E451*F451,2)</f>
        <v>0</v>
      </c>
      <c r="H451" s="39" t="s">
        <v>711</v>
      </c>
    </row>
    <row r="452" spans="1:8" ht="40.799999999999997" x14ac:dyDescent="0.3">
      <c r="A452" s="14"/>
      <c r="B452" s="14"/>
      <c r="C452" s="14"/>
      <c r="D452" s="21" t="s">
        <v>628</v>
      </c>
      <c r="E452" s="14"/>
      <c r="F452" s="14"/>
      <c r="G452" s="14"/>
    </row>
    <row r="453" spans="1:8" x14ac:dyDescent="0.3">
      <c r="A453" s="10" t="s">
        <v>629</v>
      </c>
      <c r="B453" s="11" t="s">
        <v>16</v>
      </c>
      <c r="C453" s="11" t="s">
        <v>82</v>
      </c>
      <c r="D453" s="21" t="s">
        <v>630</v>
      </c>
      <c r="E453" s="12">
        <v>1</v>
      </c>
      <c r="F453" s="12">
        <v>0</v>
      </c>
      <c r="G453" s="13">
        <f>ROUND(E453*F453,2)</f>
        <v>0</v>
      </c>
      <c r="H453" s="39" t="s">
        <v>711</v>
      </c>
    </row>
    <row r="454" spans="1:8" ht="163.19999999999999" x14ac:dyDescent="0.3">
      <c r="A454" s="14"/>
      <c r="B454" s="14"/>
      <c r="C454" s="14"/>
      <c r="D454" s="21" t="s">
        <v>631</v>
      </c>
      <c r="E454" s="14"/>
      <c r="F454" s="14"/>
      <c r="G454" s="14"/>
    </row>
    <row r="455" spans="1:8" x14ac:dyDescent="0.3">
      <c r="A455" s="10" t="s">
        <v>632</v>
      </c>
      <c r="B455" s="11" t="s">
        <v>16</v>
      </c>
      <c r="C455" s="11" t="s">
        <v>82</v>
      </c>
      <c r="D455" s="21" t="s">
        <v>633</v>
      </c>
      <c r="E455" s="12">
        <v>1</v>
      </c>
      <c r="F455" s="12">
        <v>0</v>
      </c>
      <c r="G455" s="13">
        <f>ROUND(E455*F455,2)</f>
        <v>0</v>
      </c>
      <c r="H455" s="39" t="s">
        <v>711</v>
      </c>
    </row>
    <row r="456" spans="1:8" ht="163.19999999999999" x14ac:dyDescent="0.3">
      <c r="A456" s="14"/>
      <c r="B456" s="14"/>
      <c r="C456" s="14"/>
      <c r="D456" s="21" t="s">
        <v>634</v>
      </c>
      <c r="E456" s="14"/>
      <c r="F456" s="14"/>
      <c r="G456" s="14"/>
    </row>
    <row r="457" spans="1:8" x14ac:dyDescent="0.3">
      <c r="A457" s="10" t="s">
        <v>635</v>
      </c>
      <c r="B457" s="11" t="s">
        <v>16</v>
      </c>
      <c r="C457" s="11" t="s">
        <v>107</v>
      </c>
      <c r="D457" s="21" t="s">
        <v>636</v>
      </c>
      <c r="E457" s="12">
        <v>52</v>
      </c>
      <c r="F457" s="12">
        <v>0</v>
      </c>
      <c r="G457" s="13">
        <f>ROUND(E457*F457,2)</f>
        <v>0</v>
      </c>
      <c r="H457" s="39" t="s">
        <v>711</v>
      </c>
    </row>
    <row r="458" spans="1:8" ht="30.6" x14ac:dyDescent="0.3">
      <c r="A458" s="14"/>
      <c r="B458" s="14"/>
      <c r="C458" s="14"/>
      <c r="D458" s="21" t="s">
        <v>637</v>
      </c>
      <c r="E458" s="14"/>
      <c r="F458" s="14"/>
      <c r="G458" s="14"/>
    </row>
    <row r="459" spans="1:8" x14ac:dyDescent="0.3">
      <c r="A459" s="10" t="s">
        <v>638</v>
      </c>
      <c r="B459" s="11" t="s">
        <v>16</v>
      </c>
      <c r="C459" s="11" t="s">
        <v>82</v>
      </c>
      <c r="D459" s="21" t="s">
        <v>639</v>
      </c>
      <c r="E459" s="12">
        <v>1</v>
      </c>
      <c r="F459" s="12">
        <v>0</v>
      </c>
      <c r="G459" s="13">
        <f>ROUND(E459*F459,2)</f>
        <v>0</v>
      </c>
      <c r="H459" s="39" t="s">
        <v>711</v>
      </c>
    </row>
    <row r="460" spans="1:8" ht="20.399999999999999" x14ac:dyDescent="0.3">
      <c r="A460" s="14"/>
      <c r="B460" s="14"/>
      <c r="C460" s="14"/>
      <c r="D460" s="21" t="s">
        <v>640</v>
      </c>
      <c r="E460" s="14"/>
      <c r="F460" s="14"/>
      <c r="G460" s="14"/>
    </row>
    <row r="461" spans="1:8" x14ac:dyDescent="0.3">
      <c r="A461" s="10" t="s">
        <v>641</v>
      </c>
      <c r="B461" s="11" t="s">
        <v>16</v>
      </c>
      <c r="C461" s="11" t="s">
        <v>82</v>
      </c>
      <c r="D461" s="21" t="s">
        <v>642</v>
      </c>
      <c r="E461" s="12">
        <v>1</v>
      </c>
      <c r="F461" s="12">
        <v>0</v>
      </c>
      <c r="G461" s="13">
        <f>ROUND(E461*F461,2)</f>
        <v>0</v>
      </c>
      <c r="H461" s="39" t="s">
        <v>711</v>
      </c>
    </row>
    <row r="462" spans="1:8" ht="30.6" x14ac:dyDescent="0.3">
      <c r="A462" s="14"/>
      <c r="B462" s="14"/>
      <c r="C462" s="14"/>
      <c r="D462" s="21" t="s">
        <v>643</v>
      </c>
      <c r="E462" s="14"/>
      <c r="F462" s="14"/>
      <c r="G462" s="14"/>
    </row>
    <row r="463" spans="1:8" x14ac:dyDescent="0.3">
      <c r="A463" s="14"/>
      <c r="B463" s="14"/>
      <c r="C463" s="14"/>
      <c r="D463" s="26" t="s">
        <v>644</v>
      </c>
      <c r="E463" s="12">
        <v>1</v>
      </c>
      <c r="F463" s="15">
        <f>G445+G447+G449+G451+G453+G455+G457+G459+G461</f>
        <v>0</v>
      </c>
      <c r="G463" s="15">
        <f>ROUND(E463*F463,2)</f>
        <v>0</v>
      </c>
    </row>
    <row r="464" spans="1:8" ht="0.9" customHeight="1" x14ac:dyDescent="0.3">
      <c r="A464" s="16"/>
      <c r="B464" s="16"/>
      <c r="C464" s="16"/>
      <c r="D464" s="27"/>
      <c r="E464" s="16"/>
      <c r="F464" s="16"/>
      <c r="G464" s="16"/>
    </row>
    <row r="465" spans="1:8" x14ac:dyDescent="0.3">
      <c r="A465" s="14"/>
      <c r="B465" s="14"/>
      <c r="C465" s="14"/>
      <c r="D465" s="26" t="s">
        <v>645</v>
      </c>
      <c r="E465" s="12">
        <v>1</v>
      </c>
      <c r="F465" s="15">
        <f>G417+G444</f>
        <v>0</v>
      </c>
      <c r="G465" s="15">
        <f>ROUND(E465*F465,2)</f>
        <v>0</v>
      </c>
    </row>
    <row r="466" spans="1:8" ht="0.9" customHeight="1" x14ac:dyDescent="0.3">
      <c r="A466" s="16"/>
      <c r="B466" s="16"/>
      <c r="C466" s="16"/>
      <c r="D466" s="27"/>
      <c r="E466" s="16"/>
      <c r="F466" s="16"/>
      <c r="G466" s="16"/>
    </row>
    <row r="467" spans="1:8" x14ac:dyDescent="0.3">
      <c r="A467" s="14"/>
      <c r="B467" s="14"/>
      <c r="C467" s="14"/>
      <c r="D467" s="26" t="s">
        <v>646</v>
      </c>
      <c r="E467" s="22">
        <v>1</v>
      </c>
      <c r="F467" s="15">
        <f>G227+G284+G305+G416</f>
        <v>91271.41</v>
      </c>
      <c r="G467" s="15">
        <f>ROUND(E467*F467,2)</f>
        <v>91271.41</v>
      </c>
    </row>
    <row r="468" spans="1:8" ht="0.9" customHeight="1" x14ac:dyDescent="0.3">
      <c r="A468" s="16"/>
      <c r="B468" s="16"/>
      <c r="C468" s="16"/>
      <c r="D468" s="27"/>
      <c r="E468" s="16"/>
      <c r="F468" s="16"/>
      <c r="G468" s="16"/>
    </row>
    <row r="469" spans="1:8" x14ac:dyDescent="0.3">
      <c r="A469" s="5" t="s">
        <v>647</v>
      </c>
      <c r="B469" s="5" t="s">
        <v>10</v>
      </c>
      <c r="C469" s="5" t="s">
        <v>11</v>
      </c>
      <c r="D469" s="24" t="s">
        <v>648</v>
      </c>
      <c r="E469" s="6">
        <f>E506</f>
        <v>1</v>
      </c>
      <c r="F469" s="7">
        <f>F506</f>
        <v>4262.8599999999997</v>
      </c>
      <c r="G469" s="7">
        <f>G506</f>
        <v>4262.8599999999997</v>
      </c>
    </row>
    <row r="470" spans="1:8" x14ac:dyDescent="0.3">
      <c r="A470" s="8" t="s">
        <v>649</v>
      </c>
      <c r="B470" s="8" t="s">
        <v>10</v>
      </c>
      <c r="C470" s="8" t="s">
        <v>11</v>
      </c>
      <c r="D470" s="25" t="s">
        <v>650</v>
      </c>
      <c r="E470" s="9">
        <f>E483</f>
        <v>1</v>
      </c>
      <c r="F470" s="9">
        <f>F483</f>
        <v>0</v>
      </c>
      <c r="G470" s="9">
        <f>G483</f>
        <v>0</v>
      </c>
    </row>
    <row r="471" spans="1:8" x14ac:dyDescent="0.3">
      <c r="A471" s="10" t="s">
        <v>651</v>
      </c>
      <c r="B471" s="11" t="s">
        <v>16</v>
      </c>
      <c r="C471" s="11" t="s">
        <v>652</v>
      </c>
      <c r="D471" s="21" t="s">
        <v>653</v>
      </c>
      <c r="E471" s="12">
        <v>1</v>
      </c>
      <c r="F471" s="12">
        <v>0</v>
      </c>
      <c r="G471" s="13">
        <f>ROUND(E471*F471,2)</f>
        <v>0</v>
      </c>
      <c r="H471" s="39" t="s">
        <v>711</v>
      </c>
    </row>
    <row r="472" spans="1:8" ht="30.6" x14ac:dyDescent="0.3">
      <c r="A472" s="14"/>
      <c r="B472" s="14"/>
      <c r="C472" s="14"/>
      <c r="D472" s="21" t="s">
        <v>654</v>
      </c>
      <c r="E472" s="14"/>
      <c r="F472" s="14"/>
      <c r="G472" s="14"/>
    </row>
    <row r="473" spans="1:8" x14ac:dyDescent="0.3">
      <c r="A473" s="10" t="s">
        <v>655</v>
      </c>
      <c r="B473" s="11" t="s">
        <v>16</v>
      </c>
      <c r="C473" s="11" t="s">
        <v>652</v>
      </c>
      <c r="D473" s="21" t="s">
        <v>656</v>
      </c>
      <c r="E473" s="12">
        <v>1</v>
      </c>
      <c r="F473" s="12">
        <v>0</v>
      </c>
      <c r="G473" s="13">
        <f>ROUND(E473*F473,2)</f>
        <v>0</v>
      </c>
      <c r="H473" s="39" t="s">
        <v>711</v>
      </c>
    </row>
    <row r="474" spans="1:8" ht="30.6" x14ac:dyDescent="0.3">
      <c r="A474" s="14"/>
      <c r="B474" s="14"/>
      <c r="C474" s="14"/>
      <c r="D474" s="21" t="s">
        <v>654</v>
      </c>
      <c r="E474" s="14"/>
      <c r="F474" s="14"/>
      <c r="G474" s="14"/>
    </row>
    <row r="475" spans="1:8" x14ac:dyDescent="0.3">
      <c r="A475" s="10" t="s">
        <v>657</v>
      </c>
      <c r="B475" s="11" t="s">
        <v>16</v>
      </c>
      <c r="C475" s="11" t="s">
        <v>652</v>
      </c>
      <c r="D475" s="21" t="s">
        <v>658</v>
      </c>
      <c r="E475" s="12">
        <v>1</v>
      </c>
      <c r="F475" s="12">
        <v>0</v>
      </c>
      <c r="G475" s="13">
        <f>ROUND(E475*F475,2)</f>
        <v>0</v>
      </c>
      <c r="H475" s="39" t="s">
        <v>711</v>
      </c>
    </row>
    <row r="476" spans="1:8" ht="30.6" x14ac:dyDescent="0.3">
      <c r="A476" s="14"/>
      <c r="B476" s="14"/>
      <c r="C476" s="14"/>
      <c r="D476" s="21" t="s">
        <v>654</v>
      </c>
      <c r="E476" s="14"/>
      <c r="F476" s="14"/>
      <c r="G476" s="14"/>
    </row>
    <row r="477" spans="1:8" x14ac:dyDescent="0.3">
      <c r="A477" s="10" t="s">
        <v>659</v>
      </c>
      <c r="B477" s="11" t="s">
        <v>16</v>
      </c>
      <c r="C477" s="11" t="s">
        <v>652</v>
      </c>
      <c r="D477" s="21" t="s">
        <v>660</v>
      </c>
      <c r="E477" s="12">
        <v>1</v>
      </c>
      <c r="F477" s="12">
        <v>0</v>
      </c>
      <c r="G477" s="13">
        <f>ROUND(E477*F477,2)</f>
        <v>0</v>
      </c>
      <c r="H477" s="39" t="s">
        <v>711</v>
      </c>
    </row>
    <row r="478" spans="1:8" ht="30.6" x14ac:dyDescent="0.3">
      <c r="A478" s="14"/>
      <c r="B478" s="14"/>
      <c r="C478" s="14"/>
      <c r="D478" s="21" t="s">
        <v>654</v>
      </c>
      <c r="E478" s="14"/>
      <c r="F478" s="14"/>
      <c r="G478" s="14"/>
    </row>
    <row r="479" spans="1:8" x14ac:dyDescent="0.3">
      <c r="A479" s="10" t="s">
        <v>661</v>
      </c>
      <c r="B479" s="11" t="s">
        <v>16</v>
      </c>
      <c r="C479" s="11" t="s">
        <v>652</v>
      </c>
      <c r="D479" s="21" t="s">
        <v>662</v>
      </c>
      <c r="E479" s="12">
        <v>1</v>
      </c>
      <c r="F479" s="12">
        <v>0</v>
      </c>
      <c r="G479" s="13">
        <f>ROUND(E479*F479,2)</f>
        <v>0</v>
      </c>
      <c r="H479" s="39" t="s">
        <v>711</v>
      </c>
    </row>
    <row r="480" spans="1:8" ht="30.6" x14ac:dyDescent="0.3">
      <c r="A480" s="14"/>
      <c r="B480" s="14"/>
      <c r="C480" s="14"/>
      <c r="D480" s="21" t="s">
        <v>654</v>
      </c>
      <c r="E480" s="14"/>
      <c r="F480" s="14"/>
      <c r="G480" s="14"/>
    </row>
    <row r="481" spans="1:8" x14ac:dyDescent="0.3">
      <c r="A481" s="10" t="s">
        <v>663</v>
      </c>
      <c r="B481" s="11" t="s">
        <v>16</v>
      </c>
      <c r="C481" s="11" t="s">
        <v>652</v>
      </c>
      <c r="D481" s="21" t="s">
        <v>664</v>
      </c>
      <c r="E481" s="12">
        <v>1</v>
      </c>
      <c r="F481" s="12">
        <v>0</v>
      </c>
      <c r="G481" s="13">
        <f>ROUND(E481*F481,2)</f>
        <v>0</v>
      </c>
      <c r="H481" s="39" t="s">
        <v>711</v>
      </c>
    </row>
    <row r="482" spans="1:8" ht="30.6" x14ac:dyDescent="0.3">
      <c r="A482" s="14"/>
      <c r="B482" s="14"/>
      <c r="C482" s="14"/>
      <c r="D482" s="21" t="s">
        <v>654</v>
      </c>
      <c r="E482" s="14"/>
      <c r="F482" s="14"/>
      <c r="G482" s="14"/>
    </row>
    <row r="483" spans="1:8" x14ac:dyDescent="0.3">
      <c r="A483" s="14"/>
      <c r="B483" s="14"/>
      <c r="C483" s="14"/>
      <c r="D483" s="26" t="s">
        <v>665</v>
      </c>
      <c r="E483" s="12">
        <v>1</v>
      </c>
      <c r="F483" s="15">
        <f>G471+G473+G475+G477+G479+G481</f>
        <v>0</v>
      </c>
      <c r="G483" s="15">
        <f>ROUND(E483*F483,2)</f>
        <v>0</v>
      </c>
    </row>
    <row r="484" spans="1:8" ht="0.9" customHeight="1" x14ac:dyDescent="0.3">
      <c r="A484" s="16"/>
      <c r="B484" s="16"/>
      <c r="C484" s="16"/>
      <c r="D484" s="27"/>
      <c r="E484" s="16"/>
      <c r="F484" s="16"/>
      <c r="G484" s="16"/>
    </row>
    <row r="485" spans="1:8" x14ac:dyDescent="0.3">
      <c r="A485" s="8" t="s">
        <v>666</v>
      </c>
      <c r="B485" s="8" t="s">
        <v>10</v>
      </c>
      <c r="C485" s="8" t="s">
        <v>11</v>
      </c>
      <c r="D485" s="25" t="s">
        <v>667</v>
      </c>
      <c r="E485" s="9">
        <f>E504</f>
        <v>1</v>
      </c>
      <c r="F485" s="9">
        <f>F504</f>
        <v>4262.8599999999997</v>
      </c>
      <c r="G485" s="9">
        <f>G504</f>
        <v>4262.8599999999997</v>
      </c>
    </row>
    <row r="486" spans="1:8" x14ac:dyDescent="0.3">
      <c r="A486" s="10" t="s">
        <v>668</v>
      </c>
      <c r="B486" s="11" t="s">
        <v>16</v>
      </c>
      <c r="C486" s="11" t="s">
        <v>82</v>
      </c>
      <c r="D486" s="21" t="s">
        <v>669</v>
      </c>
      <c r="E486" s="12">
        <v>1</v>
      </c>
      <c r="F486" s="12">
        <v>532.52</v>
      </c>
      <c r="G486" s="13">
        <f>ROUND(E486*F486,2)</f>
        <v>532.52</v>
      </c>
    </row>
    <row r="487" spans="1:8" ht="40.799999999999997" x14ac:dyDescent="0.3">
      <c r="A487" s="14"/>
      <c r="B487" s="14"/>
      <c r="C487" s="14"/>
      <c r="D487" s="21" t="s">
        <v>670</v>
      </c>
      <c r="E487" s="14"/>
      <c r="F487" s="14"/>
      <c r="G487" s="14"/>
    </row>
    <row r="488" spans="1:8" x14ac:dyDescent="0.3">
      <c r="A488" s="10" t="s">
        <v>671</v>
      </c>
      <c r="B488" s="11" t="s">
        <v>16</v>
      </c>
      <c r="C488" s="11" t="s">
        <v>82</v>
      </c>
      <c r="D488" s="21" t="s">
        <v>672</v>
      </c>
      <c r="E488" s="12">
        <v>2</v>
      </c>
      <c r="F488" s="12">
        <v>128.13</v>
      </c>
      <c r="G488" s="13">
        <f>ROUND(E488*F488,2)</f>
        <v>256.26</v>
      </c>
    </row>
    <row r="489" spans="1:8" x14ac:dyDescent="0.3">
      <c r="A489" s="14"/>
      <c r="B489" s="14"/>
      <c r="C489" s="14"/>
      <c r="D489" s="21" t="s">
        <v>673</v>
      </c>
      <c r="E489" s="14"/>
      <c r="F489" s="14"/>
      <c r="G489" s="14"/>
    </row>
    <row r="490" spans="1:8" x14ac:dyDescent="0.3">
      <c r="A490" s="10" t="s">
        <v>674</v>
      </c>
      <c r="B490" s="11" t="s">
        <v>16</v>
      </c>
      <c r="C490" s="11" t="s">
        <v>82</v>
      </c>
      <c r="D490" s="21" t="s">
        <v>675</v>
      </c>
      <c r="E490" s="12">
        <v>1</v>
      </c>
      <c r="F490" s="12">
        <v>345.17</v>
      </c>
      <c r="G490" s="13">
        <f>ROUND(E490*F490,2)</f>
        <v>345.17</v>
      </c>
    </row>
    <row r="491" spans="1:8" ht="20.399999999999999" x14ac:dyDescent="0.3">
      <c r="A491" s="14"/>
      <c r="B491" s="14"/>
      <c r="C491" s="14"/>
      <c r="D491" s="21" t="s">
        <v>676</v>
      </c>
      <c r="E491" s="14"/>
      <c r="F491" s="14"/>
      <c r="G491" s="14"/>
    </row>
    <row r="492" spans="1:8" x14ac:dyDescent="0.3">
      <c r="A492" s="10" t="s">
        <v>677</v>
      </c>
      <c r="B492" s="11" t="s">
        <v>16</v>
      </c>
      <c r="C492" s="11" t="s">
        <v>82</v>
      </c>
      <c r="D492" s="21" t="s">
        <v>678</v>
      </c>
      <c r="E492" s="12">
        <v>1</v>
      </c>
      <c r="F492" s="12">
        <v>903.36</v>
      </c>
      <c r="G492" s="13">
        <f>ROUND(E492*F492,2)</f>
        <v>903.36</v>
      </c>
    </row>
    <row r="493" spans="1:8" x14ac:dyDescent="0.3">
      <c r="A493" s="14"/>
      <c r="B493" s="14"/>
      <c r="C493" s="14"/>
      <c r="D493" s="21" t="s">
        <v>679</v>
      </c>
      <c r="E493" s="14"/>
      <c r="F493" s="14"/>
      <c r="G493" s="14"/>
    </row>
    <row r="494" spans="1:8" x14ac:dyDescent="0.3">
      <c r="A494" s="10" t="s">
        <v>680</v>
      </c>
      <c r="B494" s="11" t="s">
        <v>16</v>
      </c>
      <c r="C494" s="11" t="s">
        <v>82</v>
      </c>
      <c r="D494" s="21" t="s">
        <v>681</v>
      </c>
      <c r="E494" s="12">
        <v>2</v>
      </c>
      <c r="F494" s="12">
        <v>166.68</v>
      </c>
      <c r="G494" s="13">
        <f>ROUND(E494*F494,2)</f>
        <v>333.36</v>
      </c>
    </row>
    <row r="495" spans="1:8" x14ac:dyDescent="0.3">
      <c r="A495" s="14"/>
      <c r="B495" s="14"/>
      <c r="C495" s="14"/>
      <c r="D495" s="21" t="s">
        <v>682</v>
      </c>
      <c r="E495" s="14"/>
      <c r="F495" s="14"/>
      <c r="G495" s="14"/>
    </row>
    <row r="496" spans="1:8" x14ac:dyDescent="0.3">
      <c r="A496" s="10" t="s">
        <v>683</v>
      </c>
      <c r="B496" s="11" t="s">
        <v>16</v>
      </c>
      <c r="C496" s="11" t="s">
        <v>82</v>
      </c>
      <c r="D496" s="21" t="s">
        <v>684</v>
      </c>
      <c r="E496" s="12">
        <v>1</v>
      </c>
      <c r="F496" s="12">
        <v>262.41000000000003</v>
      </c>
      <c r="G496" s="13">
        <f>ROUND(E496*F496,2)</f>
        <v>262.41000000000003</v>
      </c>
    </row>
    <row r="497" spans="1:7" ht="20.399999999999999" x14ac:dyDescent="0.3">
      <c r="A497" s="14"/>
      <c r="B497" s="14"/>
      <c r="C497" s="14"/>
      <c r="D497" s="21" t="s">
        <v>685</v>
      </c>
      <c r="E497" s="14"/>
      <c r="F497" s="14"/>
      <c r="G497" s="14"/>
    </row>
    <row r="498" spans="1:7" x14ac:dyDescent="0.3">
      <c r="A498" s="10" t="s">
        <v>686</v>
      </c>
      <c r="B498" s="11" t="s">
        <v>16</v>
      </c>
      <c r="C498" s="11" t="s">
        <v>82</v>
      </c>
      <c r="D498" s="21" t="s">
        <v>687</v>
      </c>
      <c r="E498" s="12">
        <v>1</v>
      </c>
      <c r="F498" s="12">
        <v>170.21</v>
      </c>
      <c r="G498" s="13">
        <f>ROUND(E498*F498,2)</f>
        <v>170.21</v>
      </c>
    </row>
    <row r="499" spans="1:7" ht="30.6" x14ac:dyDescent="0.3">
      <c r="A499" s="14"/>
      <c r="B499" s="14"/>
      <c r="C499" s="14"/>
      <c r="D499" s="21" t="s">
        <v>688</v>
      </c>
      <c r="E499" s="14"/>
      <c r="F499" s="14"/>
      <c r="G499" s="14"/>
    </row>
    <row r="500" spans="1:7" x14ac:dyDescent="0.3">
      <c r="A500" s="10" t="s">
        <v>689</v>
      </c>
      <c r="B500" s="11" t="s">
        <v>16</v>
      </c>
      <c r="C500" s="11" t="s">
        <v>82</v>
      </c>
      <c r="D500" s="21" t="s">
        <v>690</v>
      </c>
      <c r="E500" s="12">
        <v>1</v>
      </c>
      <c r="F500" s="12">
        <v>269.47000000000003</v>
      </c>
      <c r="G500" s="13">
        <f>ROUND(E500*F500,2)</f>
        <v>269.47000000000003</v>
      </c>
    </row>
    <row r="501" spans="1:7" ht="20.399999999999999" x14ac:dyDescent="0.3">
      <c r="A501" s="14"/>
      <c r="B501" s="14"/>
      <c r="C501" s="14"/>
      <c r="D501" s="21" t="s">
        <v>691</v>
      </c>
      <c r="E501" s="14"/>
      <c r="F501" s="14"/>
      <c r="G501" s="14"/>
    </row>
    <row r="502" spans="1:7" x14ac:dyDescent="0.3">
      <c r="A502" s="10" t="s">
        <v>692</v>
      </c>
      <c r="B502" s="11" t="s">
        <v>16</v>
      </c>
      <c r="C502" s="11" t="s">
        <v>82</v>
      </c>
      <c r="D502" s="21" t="s">
        <v>693</v>
      </c>
      <c r="E502" s="12">
        <v>10</v>
      </c>
      <c r="F502" s="12">
        <v>119.01</v>
      </c>
      <c r="G502" s="13">
        <f>ROUND(E502*F502,2)</f>
        <v>1190.0999999999999</v>
      </c>
    </row>
    <row r="503" spans="1:7" ht="20.399999999999999" x14ac:dyDescent="0.3">
      <c r="A503" s="14"/>
      <c r="B503" s="14"/>
      <c r="C503" s="14"/>
      <c r="D503" s="21" t="s">
        <v>694</v>
      </c>
      <c r="E503" s="14"/>
      <c r="F503" s="14"/>
      <c r="G503" s="14"/>
    </row>
    <row r="504" spans="1:7" x14ac:dyDescent="0.3">
      <c r="A504" s="14"/>
      <c r="B504" s="14"/>
      <c r="C504" s="14"/>
      <c r="D504" s="26" t="s">
        <v>695</v>
      </c>
      <c r="E504" s="12">
        <v>1</v>
      </c>
      <c r="F504" s="15">
        <f>G486+G488+G490+G492+G494+G496+G498+G500+G502</f>
        <v>4262.8599999999997</v>
      </c>
      <c r="G504" s="15">
        <f>ROUND(E504*F504,2)</f>
        <v>4262.8599999999997</v>
      </c>
    </row>
    <row r="505" spans="1:7" ht="0.9" customHeight="1" x14ac:dyDescent="0.3">
      <c r="A505" s="16"/>
      <c r="B505" s="16"/>
      <c r="C505" s="16"/>
      <c r="D505" s="27"/>
      <c r="E505" s="16"/>
      <c r="F505" s="16"/>
      <c r="G505" s="16"/>
    </row>
    <row r="506" spans="1:7" x14ac:dyDescent="0.3">
      <c r="A506" s="14"/>
      <c r="B506" s="14"/>
      <c r="C506" s="14"/>
      <c r="D506" s="26" t="s">
        <v>696</v>
      </c>
      <c r="E506" s="22">
        <v>1</v>
      </c>
      <c r="F506" s="15">
        <f>G470+G485</f>
        <v>4262.8599999999997</v>
      </c>
      <c r="G506" s="15">
        <f>ROUND(E506*F506,2)</f>
        <v>4262.8599999999997</v>
      </c>
    </row>
    <row r="507" spans="1:7" ht="0.9" customHeight="1" x14ac:dyDescent="0.3">
      <c r="A507" s="16"/>
      <c r="B507" s="16"/>
      <c r="C507" s="16"/>
      <c r="D507" s="27"/>
      <c r="E507" s="16"/>
      <c r="F507" s="16"/>
      <c r="G507" s="16"/>
    </row>
    <row r="508" spans="1:7" x14ac:dyDescent="0.3">
      <c r="A508" s="5" t="s">
        <v>697</v>
      </c>
      <c r="B508" s="5" t="s">
        <v>10</v>
      </c>
      <c r="C508" s="5" t="s">
        <v>11</v>
      </c>
      <c r="D508" s="24" t="s">
        <v>698</v>
      </c>
      <c r="E508" s="6">
        <f>E511</f>
        <v>1</v>
      </c>
      <c r="F508" s="7">
        <f>F511</f>
        <v>1026.54</v>
      </c>
      <c r="G508" s="7">
        <f>G511</f>
        <v>1026.54</v>
      </c>
    </row>
    <row r="509" spans="1:7" x14ac:dyDescent="0.3">
      <c r="A509" s="10" t="s">
        <v>699</v>
      </c>
      <c r="B509" s="11" t="s">
        <v>16</v>
      </c>
      <c r="C509" s="11" t="s">
        <v>652</v>
      </c>
      <c r="D509" s="21" t="s">
        <v>700</v>
      </c>
      <c r="E509" s="12">
        <v>1</v>
      </c>
      <c r="F509" s="38">
        <v>1026.54</v>
      </c>
      <c r="G509" s="13">
        <f>ROUND(E509*F509,2)</f>
        <v>1026.54</v>
      </c>
    </row>
    <row r="510" spans="1:7" x14ac:dyDescent="0.3">
      <c r="A510" s="14"/>
      <c r="B510" s="14"/>
      <c r="C510" s="14"/>
      <c r="D510" s="21" t="s">
        <v>701</v>
      </c>
      <c r="E510" s="14"/>
      <c r="F510" s="14"/>
      <c r="G510" s="14"/>
    </row>
    <row r="511" spans="1:7" x14ac:dyDescent="0.3">
      <c r="A511" s="14"/>
      <c r="B511" s="14"/>
      <c r="C511" s="14"/>
      <c r="D511" s="26" t="s">
        <v>702</v>
      </c>
      <c r="E511" s="22">
        <v>1</v>
      </c>
      <c r="F511" s="15">
        <f>G509</f>
        <v>1026.54</v>
      </c>
      <c r="G511" s="15">
        <f>ROUND(E511*F511,2)</f>
        <v>1026.54</v>
      </c>
    </row>
    <row r="512" spans="1:7" ht="0.9" customHeight="1" x14ac:dyDescent="0.3">
      <c r="A512" s="16"/>
      <c r="B512" s="16"/>
      <c r="C512" s="16"/>
      <c r="D512" s="27"/>
      <c r="E512" s="16"/>
      <c r="F512" s="16"/>
      <c r="G512" s="16"/>
    </row>
    <row r="513" spans="1:7" x14ac:dyDescent="0.3">
      <c r="A513" s="5" t="s">
        <v>703</v>
      </c>
      <c r="B513" s="5" t="s">
        <v>10</v>
      </c>
      <c r="C513" s="5" t="s">
        <v>11</v>
      </c>
      <c r="D513" s="24" t="s">
        <v>704</v>
      </c>
      <c r="E513" s="6">
        <f>E516</f>
        <v>1</v>
      </c>
      <c r="F513" s="7">
        <f>F516</f>
        <v>2309.7199999999998</v>
      </c>
      <c r="G513" s="7">
        <f>G516</f>
        <v>2309.7199999999998</v>
      </c>
    </row>
    <row r="514" spans="1:7" x14ac:dyDescent="0.3">
      <c r="A514" s="10" t="s">
        <v>705</v>
      </c>
      <c r="B514" s="11" t="s">
        <v>16</v>
      </c>
      <c r="C514" s="11" t="s">
        <v>652</v>
      </c>
      <c r="D514" s="21" t="s">
        <v>706</v>
      </c>
      <c r="E514" s="12">
        <v>1</v>
      </c>
      <c r="F514" s="40">
        <v>2309.7199999999998</v>
      </c>
      <c r="G514" s="13">
        <f>ROUND(E514*F514,2)</f>
        <v>2309.7199999999998</v>
      </c>
    </row>
    <row r="515" spans="1:7" ht="71.400000000000006" x14ac:dyDescent="0.3">
      <c r="A515" s="14"/>
      <c r="B515" s="14"/>
      <c r="C515" s="14"/>
      <c r="D515" s="21" t="s">
        <v>707</v>
      </c>
      <c r="E515" s="14"/>
      <c r="F515" s="14"/>
      <c r="G515" s="14"/>
    </row>
    <row r="516" spans="1:7" x14ac:dyDescent="0.3">
      <c r="A516" s="14"/>
      <c r="B516" s="14"/>
      <c r="C516" s="14"/>
      <c r="D516" s="26" t="s">
        <v>708</v>
      </c>
      <c r="E516" s="22">
        <v>1</v>
      </c>
      <c r="F516" s="15">
        <f>G514</f>
        <v>2309.7199999999998</v>
      </c>
      <c r="G516" s="15">
        <f>ROUND(E516*F516,2)</f>
        <v>2309.7199999999998</v>
      </c>
    </row>
    <row r="517" spans="1:7" ht="0.9" customHeight="1" x14ac:dyDescent="0.3">
      <c r="A517" s="16"/>
      <c r="B517" s="16"/>
      <c r="C517" s="16"/>
      <c r="D517" s="27"/>
      <c r="E517" s="16"/>
      <c r="F517" s="16"/>
      <c r="G517" s="16"/>
    </row>
    <row r="518" spans="1:7" x14ac:dyDescent="0.3">
      <c r="A518" s="14"/>
      <c r="B518" s="14"/>
      <c r="C518" s="14"/>
      <c r="D518" s="26" t="s">
        <v>709</v>
      </c>
      <c r="E518" s="22">
        <v>1</v>
      </c>
      <c r="F518" s="15">
        <f>G4+G226+G469+G508+G513</f>
        <v>368903.6</v>
      </c>
      <c r="G518" s="15">
        <f>ROUND(E518*F518,2)</f>
        <v>368903.6</v>
      </c>
    </row>
    <row r="519" spans="1:7" ht="0.9" customHeight="1" x14ac:dyDescent="0.3">
      <c r="A519" s="16"/>
      <c r="B519" s="16"/>
      <c r="C519" s="16"/>
      <c r="D519" s="27"/>
      <c r="E519" s="16"/>
      <c r="F519" s="16"/>
      <c r="G519" s="16"/>
    </row>
  </sheetData>
  <dataValidations count="1">
    <dataValidation type="list" allowBlank="1" showInputMessage="1" showErrorMessage="1" sqref="B4:B519" xr:uid="{00000000-0002-0000-0000-000000000000}">
      <formula1>"Capítulo,Partida,Mano de obra,Maquinaria,Material,Otros,Tarea,"</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39a6f6-fdad-47a3-96fb-7f128f57f16d" xsi:nil="true"/>
    <lcf76f155ced4ddcb4097134ff3c332f xmlns="c2767bf6-7186-4ebd-843a-952ea49a01d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D62E6C97491B649BF2BC7780E60E1B8" ma:contentTypeVersion="18" ma:contentTypeDescription="Crear nuevo documento." ma:contentTypeScope="" ma:versionID="e8b8a9f8cd44768665d39a9b3a2e760d">
  <xsd:schema xmlns:xsd="http://www.w3.org/2001/XMLSchema" xmlns:xs="http://www.w3.org/2001/XMLSchema" xmlns:p="http://schemas.microsoft.com/office/2006/metadata/properties" xmlns:ns2="c2767bf6-7186-4ebd-843a-952ea49a01da" xmlns:ns3="3939a6f6-fdad-47a3-96fb-7f128f57f16d" targetNamespace="http://schemas.microsoft.com/office/2006/metadata/properties" ma:root="true" ma:fieldsID="ede00a1797a554ed9381ced204fc4040" ns2:_="" ns3:_="">
    <xsd:import namespace="c2767bf6-7186-4ebd-843a-952ea49a01da"/>
    <xsd:import namespace="3939a6f6-fdad-47a3-96fb-7f128f57f1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767bf6-7186-4ebd-843a-952ea49a0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3d8d06ab-140a-419a-9bf2-61093765db4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39a6f6-fdad-47a3-96fb-7f128f57f16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8a5d60c-4042-4d8d-9a1a-71e99716b860}" ma:internalName="TaxCatchAll" ma:showField="CatchAllData" ma:web="3939a6f6-fdad-47a3-96fb-7f128f57f16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A194B-081B-4609-B536-7CC1BF183F81}">
  <ds:schemaRefs>
    <ds:schemaRef ds:uri="http://schemas.microsoft.com/office/2006/metadata/properties"/>
    <ds:schemaRef ds:uri="http://schemas.microsoft.com/office/infopath/2007/PartnerControls"/>
    <ds:schemaRef ds:uri="3939a6f6-fdad-47a3-96fb-7f128f57f16d"/>
    <ds:schemaRef ds:uri="c2767bf6-7186-4ebd-843a-952ea49a01da"/>
  </ds:schemaRefs>
</ds:datastoreItem>
</file>

<file path=customXml/itemProps2.xml><?xml version="1.0" encoding="utf-8"?>
<ds:datastoreItem xmlns:ds="http://schemas.openxmlformats.org/officeDocument/2006/customXml" ds:itemID="{4F015F5D-1BD7-42B8-9535-1DDE7CD7B790}">
  <ds:schemaRefs>
    <ds:schemaRef ds:uri="http://schemas.microsoft.com/sharepoint/v3/contenttype/forms"/>
  </ds:schemaRefs>
</ds:datastoreItem>
</file>

<file path=customXml/itemProps3.xml><?xml version="1.0" encoding="utf-8"?>
<ds:datastoreItem xmlns:ds="http://schemas.openxmlformats.org/officeDocument/2006/customXml" ds:itemID="{DA965F4E-2402-417A-95BF-8BA14A3A2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767bf6-7186-4ebd-843a-952ea49a01da"/>
    <ds:schemaRef ds:uri="3939a6f6-fdad-47a3-96fb-7f128f57f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Yaiza Mayor</dc:creator>
  <cp:lastModifiedBy>Pablo Flandes ObrasYugo</cp:lastModifiedBy>
  <dcterms:created xsi:type="dcterms:W3CDTF">2026-03-16T15:41:15Z</dcterms:created>
  <dcterms:modified xsi:type="dcterms:W3CDTF">2026-04-08T13:40:13Z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0x0101005D62E6C97491B649BF2BC7780E60E1B8</vt:lpwstr>
  </property>
  <property fmtid="{D5CDD505-2E9C-101B-9397-08002B2CF9AE}" pid="3" name="MediaServiceImageTags">
    <vt:lpwstr/>
  </property>
</Properties>
</file>