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Pressupostos\2026\2026-0 Pendents\2624 EROSKY CITY IRURA\"/>
    </mc:Choice>
  </mc:AlternateContent>
  <xr:revisionPtr revIDLastSave="0" documentId="8_{C23C78D1-B5C1-4A79-AE1E-708DDF820CEC}" xr6:coauthVersionLast="47" xr6:coauthVersionMax="47" xr10:uidLastSave="{00000000-0000-0000-0000-000000000000}"/>
  <bookViews>
    <workbookView xWindow="-120" yWindow="-120" windowWidth="21840" windowHeight="13020" xr2:uid="{6FC0EBC8-861E-4536-9409-FB974E6AFBA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3" i="1" l="1"/>
  <c r="F333" i="1"/>
  <c r="G329" i="1"/>
  <c r="G331" i="1"/>
  <c r="E329" i="1"/>
  <c r="F329" i="1"/>
  <c r="F331" i="1"/>
  <c r="G330" i="1"/>
  <c r="G325" i="1"/>
  <c r="G327" i="1"/>
  <c r="E325" i="1"/>
  <c r="F325" i="1"/>
  <c r="F327" i="1"/>
  <c r="G326" i="1"/>
  <c r="G301" i="1"/>
  <c r="G323" i="1"/>
  <c r="E301" i="1"/>
  <c r="F301" i="1"/>
  <c r="F323" i="1"/>
  <c r="G311" i="1"/>
  <c r="G321" i="1"/>
  <c r="E311" i="1"/>
  <c r="F311" i="1"/>
  <c r="F321" i="1"/>
  <c r="G320" i="1"/>
  <c r="G319" i="1"/>
  <c r="G318" i="1"/>
  <c r="G317" i="1"/>
  <c r="G316" i="1"/>
  <c r="G315" i="1"/>
  <c r="G314" i="1"/>
  <c r="G313" i="1"/>
  <c r="G312" i="1"/>
  <c r="G302" i="1"/>
  <c r="G309" i="1"/>
  <c r="E302" i="1"/>
  <c r="F302" i="1"/>
  <c r="F309" i="1"/>
  <c r="G308" i="1"/>
  <c r="G307" i="1"/>
  <c r="G306" i="1"/>
  <c r="G305" i="1"/>
  <c r="G304" i="1"/>
  <c r="G303" i="1"/>
  <c r="G148" i="1"/>
  <c r="G299" i="1"/>
  <c r="E148" i="1"/>
  <c r="F148" i="1"/>
  <c r="F299" i="1"/>
  <c r="G269" i="1"/>
  <c r="G297" i="1"/>
  <c r="E269" i="1"/>
  <c r="F269" i="1"/>
  <c r="F297" i="1"/>
  <c r="G285" i="1"/>
  <c r="G295" i="1"/>
  <c r="E285" i="1"/>
  <c r="F285" i="1"/>
  <c r="F295" i="1"/>
  <c r="G294" i="1"/>
  <c r="G293" i="1"/>
  <c r="G292" i="1"/>
  <c r="G291" i="1"/>
  <c r="G290" i="1"/>
  <c r="G289" i="1"/>
  <c r="G288" i="1"/>
  <c r="G287" i="1"/>
  <c r="G286" i="1"/>
  <c r="G270" i="1"/>
  <c r="G283" i="1"/>
  <c r="E270" i="1"/>
  <c r="F270" i="1"/>
  <c r="F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03" i="1"/>
  <c r="G267" i="1"/>
  <c r="E203" i="1"/>
  <c r="F203" i="1"/>
  <c r="F267" i="1"/>
  <c r="G260" i="1"/>
  <c r="G265" i="1"/>
  <c r="E260" i="1"/>
  <c r="F260" i="1"/>
  <c r="F265" i="1"/>
  <c r="G264" i="1"/>
  <c r="G263" i="1"/>
  <c r="G262" i="1"/>
  <c r="G261" i="1"/>
  <c r="G256" i="1"/>
  <c r="G258" i="1"/>
  <c r="E256" i="1"/>
  <c r="F256" i="1"/>
  <c r="F258" i="1"/>
  <c r="G257" i="1"/>
  <c r="G252" i="1"/>
  <c r="G254" i="1"/>
  <c r="E252" i="1"/>
  <c r="F252" i="1"/>
  <c r="F254" i="1"/>
  <c r="G253" i="1"/>
  <c r="G244" i="1"/>
  <c r="G250" i="1"/>
  <c r="E244" i="1"/>
  <c r="F244" i="1"/>
  <c r="F250" i="1"/>
  <c r="G249" i="1"/>
  <c r="G248" i="1"/>
  <c r="G247" i="1"/>
  <c r="G246" i="1"/>
  <c r="G245" i="1"/>
  <c r="G219" i="1"/>
  <c r="G242" i="1"/>
  <c r="E219" i="1"/>
  <c r="F219" i="1"/>
  <c r="F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04" i="1"/>
  <c r="G217" i="1"/>
  <c r="E204" i="1"/>
  <c r="F204" i="1"/>
  <c r="F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188" i="1"/>
  <c r="G201" i="1"/>
  <c r="E188" i="1"/>
  <c r="F188" i="1"/>
  <c r="F201" i="1"/>
  <c r="G195" i="1"/>
  <c r="G199" i="1"/>
  <c r="E195" i="1"/>
  <c r="F195" i="1"/>
  <c r="F199" i="1"/>
  <c r="G198" i="1"/>
  <c r="G197" i="1"/>
  <c r="G196" i="1"/>
  <c r="G189" i="1"/>
  <c r="G193" i="1"/>
  <c r="E189" i="1"/>
  <c r="F189" i="1"/>
  <c r="F193" i="1"/>
  <c r="G192" i="1"/>
  <c r="G191" i="1"/>
  <c r="G190" i="1"/>
  <c r="G149" i="1"/>
  <c r="G186" i="1"/>
  <c r="E149" i="1"/>
  <c r="F149" i="1"/>
  <c r="F186" i="1"/>
  <c r="G154" i="1"/>
  <c r="G184" i="1"/>
  <c r="E154" i="1"/>
  <c r="F154" i="1"/>
  <c r="F184" i="1"/>
  <c r="G180" i="1"/>
  <c r="G182" i="1"/>
  <c r="E180" i="1"/>
  <c r="F180" i="1"/>
  <c r="F182" i="1"/>
  <c r="G181" i="1"/>
  <c r="G170" i="1"/>
  <c r="G178" i="1"/>
  <c r="E170" i="1"/>
  <c r="F170" i="1"/>
  <c r="F178" i="1"/>
  <c r="G177" i="1"/>
  <c r="G176" i="1"/>
  <c r="G175" i="1"/>
  <c r="G174" i="1"/>
  <c r="G173" i="1"/>
  <c r="G172" i="1"/>
  <c r="G171" i="1"/>
  <c r="G161" i="1"/>
  <c r="G168" i="1"/>
  <c r="E161" i="1"/>
  <c r="F161" i="1"/>
  <c r="F168" i="1"/>
  <c r="G167" i="1"/>
  <c r="G166" i="1"/>
  <c r="G165" i="1"/>
  <c r="G164" i="1"/>
  <c r="G163" i="1"/>
  <c r="G162" i="1"/>
  <c r="G155" i="1"/>
  <c r="G159" i="1"/>
  <c r="E155" i="1"/>
  <c r="F155" i="1"/>
  <c r="F159" i="1"/>
  <c r="G158" i="1"/>
  <c r="G157" i="1"/>
  <c r="G156" i="1"/>
  <c r="G150" i="1"/>
  <c r="G152" i="1"/>
  <c r="E150" i="1"/>
  <c r="F150" i="1"/>
  <c r="F152" i="1"/>
  <c r="G151" i="1"/>
  <c r="G4" i="1"/>
  <c r="G146" i="1"/>
  <c r="E4" i="1"/>
  <c r="F4" i="1"/>
  <c r="F146" i="1"/>
  <c r="G138" i="1"/>
  <c r="G144" i="1"/>
  <c r="E138" i="1"/>
  <c r="F138" i="1"/>
  <c r="F144" i="1"/>
  <c r="G143" i="1"/>
  <c r="G142" i="1"/>
  <c r="G141" i="1"/>
  <c r="G140" i="1"/>
  <c r="G139" i="1"/>
  <c r="G134" i="1"/>
  <c r="G136" i="1"/>
  <c r="E134" i="1"/>
  <c r="F134" i="1"/>
  <c r="F136" i="1"/>
  <c r="G135" i="1"/>
  <c r="G117" i="1"/>
  <c r="G132" i="1"/>
  <c r="E117" i="1"/>
  <c r="F117" i="1"/>
  <c r="F132" i="1"/>
  <c r="G126" i="1"/>
  <c r="G130" i="1"/>
  <c r="E126" i="1"/>
  <c r="F126" i="1"/>
  <c r="F130" i="1"/>
  <c r="G129" i="1"/>
  <c r="G128" i="1"/>
  <c r="G127" i="1"/>
  <c r="G118" i="1"/>
  <c r="G124" i="1"/>
  <c r="E118" i="1"/>
  <c r="F118" i="1"/>
  <c r="F124" i="1"/>
  <c r="G123" i="1"/>
  <c r="G122" i="1"/>
  <c r="G121" i="1"/>
  <c r="G120" i="1"/>
  <c r="G119" i="1"/>
  <c r="G94" i="1"/>
  <c r="G115" i="1"/>
  <c r="E94" i="1"/>
  <c r="F94" i="1"/>
  <c r="F115" i="1"/>
  <c r="G106" i="1"/>
  <c r="G113" i="1"/>
  <c r="E106" i="1"/>
  <c r="F106" i="1"/>
  <c r="F113" i="1"/>
  <c r="G112" i="1"/>
  <c r="G111" i="1"/>
  <c r="G110" i="1"/>
  <c r="G109" i="1"/>
  <c r="G108" i="1"/>
  <c r="G107" i="1"/>
  <c r="G95" i="1"/>
  <c r="G104" i="1"/>
  <c r="E95" i="1"/>
  <c r="F95" i="1"/>
  <c r="F104" i="1"/>
  <c r="G103" i="1"/>
  <c r="G102" i="1"/>
  <c r="G101" i="1"/>
  <c r="G100" i="1"/>
  <c r="G99" i="1"/>
  <c r="G98" i="1"/>
  <c r="G97" i="1"/>
  <c r="G96" i="1"/>
  <c r="G87" i="1"/>
  <c r="G92" i="1"/>
  <c r="E87" i="1"/>
  <c r="F87" i="1"/>
  <c r="F92" i="1"/>
  <c r="G91" i="1"/>
  <c r="G90" i="1"/>
  <c r="G89" i="1"/>
  <c r="G88" i="1"/>
  <c r="G34" i="1"/>
  <c r="G85" i="1"/>
  <c r="E34" i="1"/>
  <c r="F34" i="1"/>
  <c r="F85" i="1"/>
  <c r="G80" i="1"/>
  <c r="G83" i="1"/>
  <c r="E80" i="1"/>
  <c r="F80" i="1"/>
  <c r="F83" i="1"/>
  <c r="G82" i="1"/>
  <c r="G81" i="1"/>
  <c r="G71" i="1"/>
  <c r="G78" i="1"/>
  <c r="E71" i="1"/>
  <c r="F71" i="1"/>
  <c r="F78" i="1"/>
  <c r="G77" i="1"/>
  <c r="G76" i="1"/>
  <c r="G75" i="1"/>
  <c r="G74" i="1"/>
  <c r="G73" i="1"/>
  <c r="G72" i="1"/>
  <c r="G57" i="1"/>
  <c r="G69" i="1"/>
  <c r="E57" i="1"/>
  <c r="F57" i="1"/>
  <c r="F69" i="1"/>
  <c r="G68" i="1"/>
  <c r="G67" i="1"/>
  <c r="G66" i="1"/>
  <c r="G65" i="1"/>
  <c r="G64" i="1"/>
  <c r="G63" i="1"/>
  <c r="G62" i="1"/>
  <c r="G61" i="1"/>
  <c r="G60" i="1"/>
  <c r="G59" i="1"/>
  <c r="G58" i="1"/>
  <c r="G35" i="1"/>
  <c r="G55" i="1"/>
  <c r="E35" i="1"/>
  <c r="F35" i="1"/>
  <c r="F55" i="1"/>
  <c r="G44" i="1"/>
  <c r="G53" i="1"/>
  <c r="E44" i="1"/>
  <c r="F44" i="1"/>
  <c r="F53" i="1"/>
  <c r="G52" i="1"/>
  <c r="G51" i="1"/>
  <c r="G50" i="1"/>
  <c r="G49" i="1"/>
  <c r="G48" i="1"/>
  <c r="G47" i="1"/>
  <c r="G46" i="1"/>
  <c r="G45" i="1"/>
  <c r="G36" i="1"/>
  <c r="G42" i="1"/>
  <c r="E36" i="1"/>
  <c r="F36" i="1"/>
  <c r="F42" i="1"/>
  <c r="G41" i="1"/>
  <c r="G40" i="1"/>
  <c r="G39" i="1"/>
  <c r="G38" i="1"/>
  <c r="G37" i="1"/>
  <c r="G30" i="1"/>
  <c r="G32" i="1"/>
  <c r="E30" i="1"/>
  <c r="F30" i="1"/>
  <c r="F32" i="1"/>
  <c r="G31" i="1"/>
  <c r="G14" i="1"/>
  <c r="G28" i="1"/>
  <c r="E14" i="1"/>
  <c r="F14" i="1"/>
  <c r="F28" i="1"/>
  <c r="G19" i="1"/>
  <c r="G26" i="1"/>
  <c r="E19" i="1"/>
  <c r="F19" i="1"/>
  <c r="F26" i="1"/>
  <c r="G25" i="1"/>
  <c r="G24" i="1"/>
  <c r="G23" i="1"/>
  <c r="G22" i="1"/>
  <c r="G21" i="1"/>
  <c r="G20" i="1"/>
  <c r="G15" i="1"/>
  <c r="G17" i="1"/>
  <c r="E15" i="1"/>
  <c r="F15" i="1"/>
  <c r="F17" i="1"/>
  <c r="G16" i="1"/>
  <c r="G5" i="1"/>
  <c r="G12" i="1"/>
  <c r="E5" i="1"/>
  <c r="F5" i="1"/>
  <c r="F12" i="1"/>
  <c r="G11" i="1"/>
  <c r="G10" i="1"/>
  <c r="G9" i="1"/>
  <c r="G8" i="1"/>
  <c r="G7" i="1"/>
  <c r="G6" i="1"/>
</calcChain>
</file>

<file path=xl/sharedStrings.xml><?xml version="1.0" encoding="utf-8"?>
<sst xmlns="http://schemas.openxmlformats.org/spreadsheetml/2006/main" count="990" uniqueCount="532">
  <si>
    <t/>
  </si>
  <si>
    <t>Presupuesto</t>
  </si>
  <si>
    <t>Código</t>
  </si>
  <si>
    <t>Resumen</t>
  </si>
  <si>
    <t>ImpPres</t>
  </si>
  <si>
    <t>Nat</t>
  </si>
  <si>
    <t>Ud</t>
  </si>
  <si>
    <t>CanPres</t>
  </si>
  <si>
    <t>PrPres</t>
  </si>
  <si>
    <t xml:space="preserve">06           </t>
  </si>
  <si>
    <t>OBRA CIVIL</t>
  </si>
  <si>
    <t>Capítulo</t>
  </si>
  <si>
    <t xml:space="preserve">0600         </t>
  </si>
  <si>
    <t>DEMOLICIONES Y ACTUCIONES PREVIAS</t>
  </si>
  <si>
    <t xml:space="preserve">0600.01      </t>
  </si>
  <si>
    <t>APERTURA HUECOS EN FACHADA</t>
  </si>
  <si>
    <t>Partida</t>
  </si>
  <si>
    <t>m²</t>
  </si>
  <si>
    <t xml:space="preserve">0600.02      </t>
  </si>
  <si>
    <t>DESMONTAJE CARPINTERIA EN FACHADA</t>
  </si>
  <si>
    <t xml:space="preserve">0600.03      </t>
  </si>
  <si>
    <t>DEMOLICIÓN MURO BLOQUE</t>
  </si>
  <si>
    <t xml:space="preserve">0600.04      </t>
  </si>
  <si>
    <t>DEMOLICION COMPLETA DEL LOCAL</t>
  </si>
  <si>
    <t xml:space="preserve">0600.05      </t>
  </si>
  <si>
    <t>PICADO DE SOLADO INTERIORES</t>
  </si>
  <si>
    <t xml:space="preserve">0600.06      </t>
  </si>
  <si>
    <t>DESMONTAJE TECHO CHAPA ONDULADA</t>
  </si>
  <si>
    <t>0600</t>
  </si>
  <si>
    <t xml:space="preserve">0601         </t>
  </si>
  <si>
    <t>EXCAVACIONES Y SOLERAS</t>
  </si>
  <si>
    <t xml:space="preserve">060101       </t>
  </si>
  <si>
    <t>EXCAVACIONES Y RELLENOS</t>
  </si>
  <si>
    <t xml:space="preserve">060101.01    </t>
  </si>
  <si>
    <t>EXCAVACIÓN Y RELLENO DE ZANJAS Y ARQUETAS</t>
  </si>
  <si>
    <t>m³</t>
  </si>
  <si>
    <t>060101</t>
  </si>
  <si>
    <t xml:space="preserve">060102       </t>
  </si>
  <si>
    <t>SOLERAS</t>
  </si>
  <si>
    <t xml:space="preserve">060102.01    </t>
  </si>
  <si>
    <t>SOLERA DE MORTERO D-400 E=9CM</t>
  </si>
  <si>
    <t xml:space="preserve">060102.02    </t>
  </si>
  <si>
    <t>HORMIGÓN LIMPIEZA HM-20/P/20/I</t>
  </si>
  <si>
    <t xml:space="preserve">060102.03    </t>
  </si>
  <si>
    <t>RECRECIDO DE POLIESTIRENO EXPANDIDO 10cm-60cm</t>
  </si>
  <si>
    <t xml:space="preserve">060102.04    </t>
  </si>
  <si>
    <t>RECRECIDO DE MORTERO</t>
  </si>
  <si>
    <t xml:space="preserve">060102.05    </t>
  </si>
  <si>
    <t>MORTERO DE NIVELACION e=2 cm</t>
  </si>
  <si>
    <t xml:space="preserve">060102.06    </t>
  </si>
  <si>
    <t>MORTERO DE NIVELACION e=5 cm</t>
  </si>
  <si>
    <t>060102</t>
  </si>
  <si>
    <t>0601</t>
  </si>
  <si>
    <t xml:space="preserve">0602         </t>
  </si>
  <si>
    <t>ESTRUCTURA METALICA</t>
  </si>
  <si>
    <t xml:space="preserve">0602.01      </t>
  </si>
  <si>
    <t>ESTRUCTURA METALICA AUXILIAR</t>
  </si>
  <si>
    <t>kg</t>
  </si>
  <si>
    <t>0602</t>
  </si>
  <si>
    <t xml:space="preserve">0603         </t>
  </si>
  <si>
    <t>FONTANERÍA Y ALBAÑILERÍA</t>
  </si>
  <si>
    <t xml:space="preserve">060301       </t>
  </si>
  <si>
    <t>FONTANERIA</t>
  </si>
  <si>
    <t xml:space="preserve">06030101     </t>
  </si>
  <si>
    <t>APARATOS SANITARIOS</t>
  </si>
  <si>
    <t xml:space="preserve">06030101.01  </t>
  </si>
  <si>
    <t>GRIFO FREGADERO/LAVABO PEDAL</t>
  </si>
  <si>
    <t>u</t>
  </si>
  <si>
    <t xml:space="preserve">06030101.02  </t>
  </si>
  <si>
    <t>COLOCACION EQUIPAMIENTO</t>
  </si>
  <si>
    <t xml:space="preserve">06030101.03  </t>
  </si>
  <si>
    <t>LAVABO CON PEDESTAL MOD. VICTORIA</t>
  </si>
  <si>
    <t xml:space="preserve">06030101.04  </t>
  </si>
  <si>
    <t>INODORO MOD. VICTORIA</t>
  </si>
  <si>
    <t xml:space="preserve">06030101.05  </t>
  </si>
  <si>
    <t>ESPEJO EN VESTUARIOS 0,70x1,00</t>
  </si>
  <si>
    <t>06030101</t>
  </si>
  <si>
    <t xml:space="preserve">06030102     </t>
  </si>
  <si>
    <t>ABASTECIMIENTO</t>
  </si>
  <si>
    <t xml:space="preserve">06030102.01  </t>
  </si>
  <si>
    <t>INSTALACION AGUA FRIA Y CALIENTE PUNTO CALIENTE PAN</t>
  </si>
  <si>
    <t xml:space="preserve">06030102.02  </t>
  </si>
  <si>
    <t>INSTALACION AGUA FRIA Y CALIENTE EN VESTUARIOS</t>
  </si>
  <si>
    <t xml:space="preserve">06030102.03  </t>
  </si>
  <si>
    <t>TUBERIA DE COBRE 13/15 o PEX DN16</t>
  </si>
  <si>
    <t>ml</t>
  </si>
  <si>
    <t xml:space="preserve">06030102.04  </t>
  </si>
  <si>
    <t>TUBERIA DE COBRE 16/18 o PEX DN18</t>
  </si>
  <si>
    <t xml:space="preserve">06030102.05  </t>
  </si>
  <si>
    <t>TUBERIA DE COBRE 20/22 o PEX DN20</t>
  </si>
  <si>
    <t xml:space="preserve">06030102.06  </t>
  </si>
  <si>
    <t>TERMO ELECTRICO DE 50 L.</t>
  </si>
  <si>
    <t xml:space="preserve">06030102.07  </t>
  </si>
  <si>
    <t>VÁLVULA CORTE LATÓN 3/4" 20mm</t>
  </si>
  <si>
    <t xml:space="preserve">06030102.08  </t>
  </si>
  <si>
    <t>CONTADOR DE AGUA DN-32 (abast)</t>
  </si>
  <si>
    <t>06030102</t>
  </si>
  <si>
    <t>060301</t>
  </si>
  <si>
    <t xml:space="preserve">060302       </t>
  </si>
  <si>
    <t>SANEAMIENTO</t>
  </si>
  <si>
    <t xml:space="preserve">060302.01    </t>
  </si>
  <si>
    <t>COLECTOR DN 50 MM PVC SERIE C</t>
  </si>
  <si>
    <t xml:space="preserve">060302.02    </t>
  </si>
  <si>
    <t>COLECTOR DN 110 MM PVC SERIE C</t>
  </si>
  <si>
    <t xml:space="preserve">060302.03    </t>
  </si>
  <si>
    <t>COLECTOR DN 125 MM PVC SERIE C</t>
  </si>
  <si>
    <t xml:space="preserve">060302.04    </t>
  </si>
  <si>
    <t>COLECTOR DN 160 MM PVC SERIE C</t>
  </si>
  <si>
    <t xml:space="preserve">060302.05    </t>
  </si>
  <si>
    <t>MANGUETON CONEXION MUEBLES FRIO, CAMARAS Y FREG.</t>
  </si>
  <si>
    <t xml:space="preserve">060302.06    </t>
  </si>
  <si>
    <t>DESAGÜE DE TERMO</t>
  </si>
  <si>
    <t xml:space="preserve">060302.07    </t>
  </si>
  <si>
    <t>ARQUETA REGISTRO 50x50cm</t>
  </si>
  <si>
    <t xml:space="preserve">060302.08    </t>
  </si>
  <si>
    <t>ENTRONQUE A ARQUETAS EXISTENTE</t>
  </si>
  <si>
    <t xml:space="preserve">060302.09    </t>
  </si>
  <si>
    <t>CONEXIÓN A RED EXISTENTE</t>
  </si>
  <si>
    <t xml:space="preserve">060302.10    </t>
  </si>
  <si>
    <t>TUBERÍA COLGADA PVC D=32 mm</t>
  </si>
  <si>
    <t xml:space="preserve">060302.11    </t>
  </si>
  <si>
    <t>COLECTOR COLGADO PVC ø50 mm</t>
  </si>
  <si>
    <t>060302</t>
  </si>
  <si>
    <t xml:space="preserve">060303       </t>
  </si>
  <si>
    <t>ALBAÑILERÍA</t>
  </si>
  <si>
    <t xml:space="preserve">060303.01    </t>
  </si>
  <si>
    <t>APERTURA DE HUECOS</t>
  </si>
  <si>
    <t xml:space="preserve">060303.02    </t>
  </si>
  <si>
    <t>MURO BL. HGÓN. GRIS. 40x20x20 HUECOS FACHADA</t>
  </si>
  <si>
    <t xml:space="preserve">060303.03    </t>
  </si>
  <si>
    <t>RECIBIDO CERCO PUERTA/VENTANA</t>
  </si>
  <si>
    <t xml:space="preserve">060303.04    </t>
  </si>
  <si>
    <t>TABIQUE CARTON YESO E HIDROFUGO</t>
  </si>
  <si>
    <t xml:space="preserve">060303.05    </t>
  </si>
  <si>
    <t>TABIQUE LADRILLO HUECO DOBLE 25x12x9cm.</t>
  </si>
  <si>
    <t xml:space="preserve">060303.06    </t>
  </si>
  <si>
    <t>TRASDOSADO CARTÓN-YESO (15+20)</t>
  </si>
  <si>
    <t>060303</t>
  </si>
  <si>
    <t xml:space="preserve">060304       </t>
  </si>
  <si>
    <t>REVESTIMIENTOS</t>
  </si>
  <si>
    <t xml:space="preserve">060304.01    </t>
  </si>
  <si>
    <t>ENFOSCADO, MAESTREADO y TALOCHADO MORTERO HIDROFUGO EN EXTERIORE</t>
  </si>
  <si>
    <t xml:space="preserve">060304.02    </t>
  </si>
  <si>
    <t>ENLUCIDO DE YESO PROYECTADO</t>
  </si>
  <si>
    <t>060304</t>
  </si>
  <si>
    <t>0603</t>
  </si>
  <si>
    <t xml:space="preserve">0604         </t>
  </si>
  <si>
    <t>SOLADOS</t>
  </si>
  <si>
    <t xml:space="preserve">0604.01      </t>
  </si>
  <si>
    <t>RODAPIÉ CERÁMICO 8X33CM.</t>
  </si>
  <si>
    <t xml:space="preserve">0604.02      </t>
  </si>
  <si>
    <t>SOLADO BALDOSA ANTIDESLIZANTE (C2) PAMESA HIERRO EROSKI 60x60 CM</t>
  </si>
  <si>
    <t xml:space="preserve">0604.03      </t>
  </si>
  <si>
    <t>SOLADO BALDOSA (C1) PAMESA HIERRO EROSKI 60X60 CM</t>
  </si>
  <si>
    <t xml:space="preserve">0604.04      </t>
  </si>
  <si>
    <t>PIEDRA CALIZA</t>
  </si>
  <si>
    <t>0604</t>
  </si>
  <si>
    <t xml:space="preserve">0605         </t>
  </si>
  <si>
    <t>CARPINTERIA Y CERRAJERIA</t>
  </si>
  <si>
    <t xml:space="preserve">060501       </t>
  </si>
  <si>
    <t>CARPINTERIA DE MADERA</t>
  </si>
  <si>
    <t xml:space="preserve">060501.01    </t>
  </si>
  <si>
    <t>PUERTA MAD. 1,20x2,03 LACADA</t>
  </si>
  <si>
    <t xml:space="preserve">060501.02    </t>
  </si>
  <si>
    <t>PUERTA MAD. 0,725x2,03 LACADA</t>
  </si>
  <si>
    <t xml:space="preserve">060501.03    </t>
  </si>
  <si>
    <t>PUERTA MAD. 0,825x2,03 LACADA</t>
  </si>
  <si>
    <t xml:space="preserve">060501.04    </t>
  </si>
  <si>
    <t>PUERTA MAD. CORREDERA 1,00X2,03</t>
  </si>
  <si>
    <t xml:space="preserve">060501.05    </t>
  </si>
  <si>
    <t>TOPE DE PUERTA</t>
  </si>
  <si>
    <t xml:space="preserve">060501.06    </t>
  </si>
  <si>
    <t>PANEL VINILICO CON CANTONERAS</t>
  </si>
  <si>
    <t xml:space="preserve">060501.07    </t>
  </si>
  <si>
    <t>REJILLA EN PUERTA</t>
  </si>
  <si>
    <t xml:space="preserve">060501.08    </t>
  </si>
  <si>
    <t>HORNACINA DE MADERA 50x30x20</t>
  </si>
  <si>
    <t>060501</t>
  </si>
  <si>
    <t xml:space="preserve">060502       </t>
  </si>
  <si>
    <t>CARPINTERIA METALICA</t>
  </si>
  <si>
    <t xml:space="preserve">060502.01    </t>
  </si>
  <si>
    <t>PUERTA AUTOMÁTICA DE APERTURA CORREDERA</t>
  </si>
  <si>
    <t xml:space="preserve">060502.02    </t>
  </si>
  <si>
    <t>PUERTA ACÚSTICA+ EI-2-45-C5 PASO 900 mm</t>
  </si>
  <si>
    <t xml:space="preserve">060502.03    </t>
  </si>
  <si>
    <t>PUERTA METALICA  2 HOJAS 1,50x2,20m</t>
  </si>
  <si>
    <t xml:space="preserve">060502.04    </t>
  </si>
  <si>
    <t>PERSIANA ENROLLABLE LAMAS MOTORIZADA</t>
  </si>
  <si>
    <t xml:space="preserve">060502.05    </t>
  </si>
  <si>
    <t>VENTANAL CARP. ALUMINIO / 6+6</t>
  </si>
  <si>
    <t xml:space="preserve">060502.06    </t>
  </si>
  <si>
    <t>PERFILERIA ACERO SUJECCIÓN PUERTA DE ACCESO</t>
  </si>
  <si>
    <t>060502</t>
  </si>
  <si>
    <t>0605</t>
  </si>
  <si>
    <t xml:space="preserve">0607         </t>
  </si>
  <si>
    <t>PINTURA Y ACABADOS</t>
  </si>
  <si>
    <t xml:space="preserve">060701       </t>
  </si>
  <si>
    <t>PINTURA Y ACABADOS INT. VERT</t>
  </si>
  <si>
    <t xml:space="preserve">060701.01    </t>
  </si>
  <si>
    <t>PINTURA PLASTICA SATINADA COLOR PAREDES RAL 9016</t>
  </si>
  <si>
    <t xml:space="preserve">060701.02    </t>
  </si>
  <si>
    <t>PINTURA PLACAS DE TECHO RAL 3012</t>
  </si>
  <si>
    <t xml:space="preserve">060701.03    </t>
  </si>
  <si>
    <t>PINTURA PLASTICA SATINADA TECHOS</t>
  </si>
  <si>
    <t xml:space="preserve">060701.04    </t>
  </si>
  <si>
    <t>PINTURA PLASTICA SATINADA COLOR FACHADAS</t>
  </si>
  <si>
    <t xml:space="preserve">060701.05    </t>
  </si>
  <si>
    <t>ALICATADO GRES BLANCO BRILLO 15x15 CM CUARTOS HÚMEDOS</t>
  </si>
  <si>
    <t>060701</t>
  </si>
  <si>
    <t xml:space="preserve">060702       </t>
  </si>
  <si>
    <t>FALSOS TECHOS Y ACAB. HORIZ.</t>
  </si>
  <si>
    <t xml:space="preserve">060702.01    </t>
  </si>
  <si>
    <t>FALSO TECHO MODULAR VINILO 60x60 BLANCO</t>
  </si>
  <si>
    <t xml:space="preserve">060702.02    </t>
  </si>
  <si>
    <t>FALSO TECHO LISO CARTÓN-YESO</t>
  </si>
  <si>
    <t xml:space="preserve">060702.03    </t>
  </si>
  <si>
    <t>TABICA DE PLADUR</t>
  </si>
  <si>
    <t>060702</t>
  </si>
  <si>
    <t>0607</t>
  </si>
  <si>
    <t xml:space="preserve">0609         </t>
  </si>
  <si>
    <t>VARIOS</t>
  </si>
  <si>
    <t xml:space="preserve">0609.01      </t>
  </si>
  <si>
    <t>LIMPIEZA DE OBRA</t>
  </si>
  <si>
    <t>h</t>
  </si>
  <si>
    <t>0609</t>
  </si>
  <si>
    <t xml:space="preserve">0612         </t>
  </si>
  <si>
    <t>AISLAMIENTOS</t>
  </si>
  <si>
    <t xml:space="preserve">0612.01      </t>
  </si>
  <si>
    <t>AISLAMIENTO TECHO LOCAL</t>
  </si>
  <si>
    <t xml:space="preserve">0612.02      </t>
  </si>
  <si>
    <t>AISLAMIENTO SUELO LOCAL</t>
  </si>
  <si>
    <t xml:space="preserve">0612.03      </t>
  </si>
  <si>
    <t>AISLAMIENTO PAREDES</t>
  </si>
  <si>
    <t xml:space="preserve">0612.04      </t>
  </si>
  <si>
    <t>AISLAMIENTO PAREDES LOCAL TECNICO</t>
  </si>
  <si>
    <t xml:space="preserve">0612.05      </t>
  </si>
  <si>
    <t>AISLAMIENTO TECHO LOCAL TÉCNICO + FOC EI 90</t>
  </si>
  <si>
    <t>0612</t>
  </si>
  <si>
    <t>06</t>
  </si>
  <si>
    <t xml:space="preserve">07           </t>
  </si>
  <si>
    <t>INSTALACIONES</t>
  </si>
  <si>
    <t xml:space="preserve">0701         </t>
  </si>
  <si>
    <t>VENTILACION Y CLIMATIZACION</t>
  </si>
  <si>
    <t xml:space="preserve">070101       </t>
  </si>
  <si>
    <t>CLIMATIZACION</t>
  </si>
  <si>
    <t xml:space="preserve">070101.01    </t>
  </si>
  <si>
    <t>MURAL SUPERFICIE 4 VIAS 8 kW</t>
  </si>
  <si>
    <t>070101</t>
  </si>
  <si>
    <t xml:space="preserve">070102       </t>
  </si>
  <si>
    <t>VENTILACION - EXTRACCION</t>
  </si>
  <si>
    <t xml:space="preserve">07010201     </t>
  </si>
  <si>
    <t>MAQUINARIA VENTILACION</t>
  </si>
  <si>
    <t xml:space="preserve">07010201.01  </t>
  </si>
  <si>
    <t>UNIDAD VENTILACIÓN DE TD-250/100</t>
  </si>
  <si>
    <t xml:space="preserve">07010201.02  </t>
  </si>
  <si>
    <t>UNIDAD VENTILACION DE TD-1300/250</t>
  </si>
  <si>
    <t xml:space="preserve">07010201.03  </t>
  </si>
  <si>
    <t>RECUPERADOR 2800 m3/h</t>
  </si>
  <si>
    <t>07010201</t>
  </si>
  <si>
    <t xml:space="preserve">07010202     </t>
  </si>
  <si>
    <t>CONDUCTOS</t>
  </si>
  <si>
    <t xml:space="preserve">07010202.01  </t>
  </si>
  <si>
    <t>TUBERIA FLEX. ALUM. ø125 mm</t>
  </si>
  <si>
    <t xml:space="preserve">07010202.02  </t>
  </si>
  <si>
    <t>CONDUCTO CIRCULAR DE CHAPA D=100 mm</t>
  </si>
  <si>
    <t xml:space="preserve">07010202.03  </t>
  </si>
  <si>
    <t>CONDUCTO CIRCULAR DE CHAPA D=200 mm</t>
  </si>
  <si>
    <t xml:space="preserve">07010202.04  </t>
  </si>
  <si>
    <t>CONDUCTO CIRCULAR DE CHAPA D=250 mm</t>
  </si>
  <si>
    <t xml:space="preserve">07010202.05  </t>
  </si>
  <si>
    <t>CONDUCTO CIRCULAR DE CHAPA D=350 mm</t>
  </si>
  <si>
    <t xml:space="preserve">07010202.06  </t>
  </si>
  <si>
    <t>CONDUCTO CLIMAVER NETO</t>
  </si>
  <si>
    <t>07010202</t>
  </si>
  <si>
    <t xml:space="preserve">07010203     </t>
  </si>
  <si>
    <t>ELEMENTOS DE DIFUSION</t>
  </si>
  <si>
    <t xml:space="preserve">07010203.01  </t>
  </si>
  <si>
    <t>REJILLA INTEMPERIE 1000x600</t>
  </si>
  <si>
    <t xml:space="preserve">07010203.02  </t>
  </si>
  <si>
    <t>REJILLA EXTRACCIÓN 325x225 mm</t>
  </si>
  <si>
    <t xml:space="preserve">07010203.03  </t>
  </si>
  <si>
    <t>REJILLA EXTRACCIÓN 600x600 mm</t>
  </si>
  <si>
    <t xml:space="preserve">07010203.04  </t>
  </si>
  <si>
    <t>REJILLA EXTERIOR 1200x800</t>
  </si>
  <si>
    <t xml:space="preserve">07010203.05  </t>
  </si>
  <si>
    <t>REJILLA INTEMPERIE 1800x500</t>
  </si>
  <si>
    <t xml:space="preserve">07010203.06  </t>
  </si>
  <si>
    <t>BOCA EXTRACCIÓN 150 mm</t>
  </si>
  <si>
    <t xml:space="preserve">07010203.07  </t>
  </si>
  <si>
    <t>REJILLA EXTRACCIÓN 225x165 mm</t>
  </si>
  <si>
    <t>07010203</t>
  </si>
  <si>
    <t xml:space="preserve">07010204     </t>
  </si>
  <si>
    <t xml:space="preserve">07010204.01  </t>
  </si>
  <si>
    <t>SONDA DE TEMPERATURA</t>
  </si>
  <si>
    <t>07010204</t>
  </si>
  <si>
    <t>070102</t>
  </si>
  <si>
    <t>0701</t>
  </si>
  <si>
    <t xml:space="preserve">0702         </t>
  </si>
  <si>
    <t>PROTECCION CONTRA INCENDIOS</t>
  </si>
  <si>
    <t xml:space="preserve">070201       </t>
  </si>
  <si>
    <t>EXTINTORES PORTATILES</t>
  </si>
  <si>
    <t xml:space="preserve">070201.01    </t>
  </si>
  <si>
    <t>EXTINTOR MANUAL POLVO POLIV. ABC 6KG</t>
  </si>
  <si>
    <t xml:space="preserve">070201.02    </t>
  </si>
  <si>
    <t>EXTINTOR MANUAL DE DIÓXIDO DE CARBONO 5 KG</t>
  </si>
  <si>
    <t xml:space="preserve">070201.03    </t>
  </si>
  <si>
    <t>SOPORTE EXTINTOR</t>
  </si>
  <si>
    <t>070201</t>
  </si>
  <si>
    <t xml:space="preserve">070202       </t>
  </si>
  <si>
    <t>SEÑALIZACION</t>
  </si>
  <si>
    <t xml:space="preserve">070202.01    </t>
  </si>
  <si>
    <t>NOTA:</t>
  </si>
  <si>
    <t xml:space="preserve">070202.02    </t>
  </si>
  <si>
    <t>PLACA SEÑALIZACIÓN EXTINTOR</t>
  </si>
  <si>
    <t xml:space="preserve">070202.03    </t>
  </si>
  <si>
    <t>PLACA SEÑALIZACIÓN</t>
  </si>
  <si>
    <t>070202</t>
  </si>
  <si>
    <t>0702</t>
  </si>
  <si>
    <t xml:space="preserve">0705         </t>
  </si>
  <si>
    <t>ELECTRICIDAD</t>
  </si>
  <si>
    <t xml:space="preserve">070501       </t>
  </si>
  <si>
    <t>ILUMINACION</t>
  </si>
  <si>
    <t xml:space="preserve">070501.01A   </t>
  </si>
  <si>
    <t>SUM. LUMINARIA LINEAL SV+CARRIL 1500 mm</t>
  </si>
  <si>
    <t xml:space="preserve">070501.01B   </t>
  </si>
  <si>
    <t>INST. LUMINARIA LINEAL SV+CARRIL 1500 mm</t>
  </si>
  <si>
    <t xml:space="preserve">070501.02A   </t>
  </si>
  <si>
    <t>SUM. LUMINARIA LED ESTANCA</t>
  </si>
  <si>
    <t xml:space="preserve">070501.02B   </t>
  </si>
  <si>
    <t>INST. LUMINARIA LED ESTANCA</t>
  </si>
  <si>
    <t xml:space="preserve">070501.03A   </t>
  </si>
  <si>
    <t>SUM. LUMINARIA LED 60x60</t>
  </si>
  <si>
    <t xml:space="preserve">070501.03B   </t>
  </si>
  <si>
    <t>INST. LUMINARIA LED 60x60</t>
  </si>
  <si>
    <t xml:space="preserve">070501.04A   </t>
  </si>
  <si>
    <t>SUM. FOCO/PROYECTOR EN CARRIL</t>
  </si>
  <si>
    <t xml:space="preserve">070501.04B   </t>
  </si>
  <si>
    <t>INST. FOCO/PROYECTOR EN CARRIL</t>
  </si>
  <si>
    <t xml:space="preserve">070501.05A   </t>
  </si>
  <si>
    <t>SUM. DOWNLIGHT</t>
  </si>
  <si>
    <t xml:space="preserve">070501.05B   </t>
  </si>
  <si>
    <t>INST. DOWNLIGHT</t>
  </si>
  <si>
    <t xml:space="preserve">070501.06A   </t>
  </si>
  <si>
    <t>SUM. LUMINARIA EMERGENCIA</t>
  </si>
  <si>
    <t xml:space="preserve">070501.06B   </t>
  </si>
  <si>
    <t>INST. LUMINARIA EMERGENCIA</t>
  </si>
  <si>
    <t>070501</t>
  </si>
  <si>
    <t xml:space="preserve">070502       </t>
  </si>
  <si>
    <t>FUERZA</t>
  </si>
  <si>
    <t xml:space="preserve">070502.01    </t>
  </si>
  <si>
    <t>INSTALACION DE ALUMBRADO Y CUADRO OBRA</t>
  </si>
  <si>
    <t xml:space="preserve">070502.02    </t>
  </si>
  <si>
    <t>DERIVACION INDIVIDUAL A CGBT</t>
  </si>
  <si>
    <t xml:space="preserve">070502.03    </t>
  </si>
  <si>
    <t>CUADRO GENERAL DE MANDO Y PROTECCION</t>
  </si>
  <si>
    <t xml:space="preserve">070502.04    </t>
  </si>
  <si>
    <t>BATERÍA DE CONDENSADORES INSTALACIÓN HASTA 25 KVAR</t>
  </si>
  <si>
    <t xml:space="preserve">070502.05    </t>
  </si>
  <si>
    <t>CUADRO DE ENCENDIDOS</t>
  </si>
  <si>
    <t xml:space="preserve">070502.06    </t>
  </si>
  <si>
    <t>ENCENDIDO LLAVE ENTRADA TIENDA</t>
  </si>
  <si>
    <t xml:space="preserve">070502.07    </t>
  </si>
  <si>
    <t>CABLE DE COBRE TIPO RZ1-K (AS) 2(1X1,5)+T</t>
  </si>
  <si>
    <t xml:space="preserve">070502.08    </t>
  </si>
  <si>
    <t>CABLE DE COBRE TIPO RZ1-K (AS) 2(1X2,5)+T</t>
  </si>
  <si>
    <t xml:space="preserve">070502.09    </t>
  </si>
  <si>
    <t>CABLE DE COBRE TIPO RZ1-K (AS) 4(1X2,5)+T</t>
  </si>
  <si>
    <t xml:space="preserve">070502.10    </t>
  </si>
  <si>
    <t>CABLE DE COBRE TIPO RZ1-K (AS) 2(1X6)+T</t>
  </si>
  <si>
    <t xml:space="preserve">070502.11    </t>
  </si>
  <si>
    <t>CABLE DE COBRE TIPO RZ1-K (AS) 4(1X16)+T</t>
  </si>
  <si>
    <t xml:space="preserve">070502.12    </t>
  </si>
  <si>
    <t>TOMA DE CORRIENTE MONOFASICO 16 A</t>
  </si>
  <si>
    <t xml:space="preserve">070502.13    </t>
  </si>
  <si>
    <t>BASE DE ENCHUFE MULTIPLE RED</t>
  </si>
  <si>
    <t xml:space="preserve">070502.14    </t>
  </si>
  <si>
    <t>BASE DE ENCHUFE MULTIPLE SAI</t>
  </si>
  <si>
    <t xml:space="preserve">070502.15    </t>
  </si>
  <si>
    <t>TOMA DE CORRIENTE TRIFÁSICA ZETAC</t>
  </si>
  <si>
    <t xml:space="preserve">070502.16    </t>
  </si>
  <si>
    <t>PUNTO DE LUZ INTERRUPTOR</t>
  </si>
  <si>
    <t xml:space="preserve">070502.17    </t>
  </si>
  <si>
    <t>PUNTO DE FUERZA</t>
  </si>
  <si>
    <t xml:space="preserve">070502.18    </t>
  </si>
  <si>
    <t>LEGALIZACION INSTALACIÓN ELÉCTRICA</t>
  </si>
  <si>
    <t xml:space="preserve">070502.19    </t>
  </si>
  <si>
    <t>CONEXION SAI Y BY PASS</t>
  </si>
  <si>
    <t xml:space="preserve">070502.20    </t>
  </si>
  <si>
    <t>DET PRESENCIA</t>
  </si>
  <si>
    <t xml:space="preserve">070502.21    </t>
  </si>
  <si>
    <t>MODULO PROTECCION Y MEDIDA</t>
  </si>
  <si>
    <t xml:space="preserve">070502.22    </t>
  </si>
  <si>
    <t>CABLE DE COBRE TIPO RZ1-K (AS) 2(1X4)+T</t>
  </si>
  <si>
    <t>070502</t>
  </si>
  <si>
    <t xml:space="preserve">070503       </t>
  </si>
  <si>
    <t>CANALIZACIONES</t>
  </si>
  <si>
    <t xml:space="preserve">070503.01    </t>
  </si>
  <si>
    <t>CANALETA UNEX 110X60 MM</t>
  </si>
  <si>
    <t xml:space="preserve">070503.02    </t>
  </si>
  <si>
    <t>BANDEJA METALICA 300X60</t>
  </si>
  <si>
    <t xml:space="preserve">070503.03    </t>
  </si>
  <si>
    <t>BANDEJA METALICA 200X60</t>
  </si>
  <si>
    <t xml:space="preserve">070503.04    </t>
  </si>
  <si>
    <t>BANDEJA METALICA 100X60</t>
  </si>
  <si>
    <t xml:space="preserve">070503.05    </t>
  </si>
  <si>
    <t>CANALIZACION PARA DATOS</t>
  </si>
  <si>
    <t>070503</t>
  </si>
  <si>
    <t xml:space="preserve">070504       </t>
  </si>
  <si>
    <t>RED DE TIERRAS</t>
  </si>
  <si>
    <t xml:space="preserve">070504.01    </t>
  </si>
  <si>
    <t>RED EQUIPOTENCIAL TIERRAS</t>
  </si>
  <si>
    <t>070504</t>
  </si>
  <si>
    <t xml:space="preserve">070505       </t>
  </si>
  <si>
    <t>TELEFONIA</t>
  </si>
  <si>
    <t xml:space="preserve">070505.01    </t>
  </si>
  <si>
    <t>CANALIZACION PARA LA ACOMETIDA</t>
  </si>
  <si>
    <t>070505</t>
  </si>
  <si>
    <t xml:space="preserve">070506       </t>
  </si>
  <si>
    <t>MEGAFONIA-HILO MUSICAL</t>
  </si>
  <si>
    <t xml:space="preserve">070506.01    </t>
  </si>
  <si>
    <t>ALTAVOZ OPTIMUS</t>
  </si>
  <si>
    <t xml:space="preserve">070506.02    </t>
  </si>
  <si>
    <t>AMPLIFICADOR OPTIMUS</t>
  </si>
  <si>
    <t xml:space="preserve">070506.03    </t>
  </si>
  <si>
    <t>CABLEADO DE LA INSTALACION</t>
  </si>
  <si>
    <t xml:space="preserve">070506.04    </t>
  </si>
  <si>
    <t>MICRÓFONO</t>
  </si>
  <si>
    <t>070506</t>
  </si>
  <si>
    <t>0705</t>
  </si>
  <si>
    <t xml:space="preserve">0708         </t>
  </si>
  <si>
    <t>FRIO INDUSTRIAL</t>
  </si>
  <si>
    <t xml:space="preserve">070801       </t>
  </si>
  <si>
    <t>INST. FRIGORÍFICA</t>
  </si>
  <si>
    <t xml:space="preserve">070801.01    </t>
  </si>
  <si>
    <t>CENTRAL DE REFRIGERACION POSITIVA</t>
  </si>
  <si>
    <t xml:space="preserve">070801.02    </t>
  </si>
  <si>
    <t>CUADRO ELECTRICOS DE SERVICIOS</t>
  </si>
  <si>
    <t xml:space="preserve">070801.03    </t>
  </si>
  <si>
    <t>INSTALACION TUBERIA FRIGORIFICA</t>
  </si>
  <si>
    <t xml:space="preserve">070801.04    </t>
  </si>
  <si>
    <t>INSTALACION ELECTRICA DE FRIO</t>
  </si>
  <si>
    <t xml:space="preserve">070801.05    </t>
  </si>
  <si>
    <t>PUESTA EN MARCHA INSTALACION FRIGORIFICA</t>
  </si>
  <si>
    <t xml:space="preserve">070801.06    </t>
  </si>
  <si>
    <t>CARGA DE RFRIGERANTE R513A</t>
  </si>
  <si>
    <t xml:space="preserve">070801.07    </t>
  </si>
  <si>
    <t>INSTALACION SERVICIOS DE FRIO</t>
  </si>
  <si>
    <t xml:space="preserve">070801.08    </t>
  </si>
  <si>
    <t>CAMARA REFRIGERADO</t>
  </si>
  <si>
    <t xml:space="preserve">070801.09    </t>
  </si>
  <si>
    <t>CAMARA CONGELADO</t>
  </si>
  <si>
    <t xml:space="preserve">070801.10    </t>
  </si>
  <si>
    <t>SISTEMA SEGURIDAD CAMARAS Y LOCAL TECNICO</t>
  </si>
  <si>
    <t xml:space="preserve">070801.11    </t>
  </si>
  <si>
    <t>LEGALIZACION DE INSTALACION DE FRIO</t>
  </si>
  <si>
    <t xml:space="preserve">070801.12    </t>
  </si>
  <si>
    <t>REVISION INSTALACION A 1 AÑO</t>
  </si>
  <si>
    <t>070801</t>
  </si>
  <si>
    <t xml:space="preserve">070802       </t>
  </si>
  <si>
    <t>CÁMARAS FRIGORIFICAS-PUERTAS</t>
  </si>
  <si>
    <t xml:space="preserve">070802.01    </t>
  </si>
  <si>
    <t>PANEL FRIGORIFICO SUELO REFORZADO 120 mm</t>
  </si>
  <si>
    <t xml:space="preserve">070802.02    </t>
  </si>
  <si>
    <t>PANEL FRIGORÍFICO 120 mm PERFILADO/PERFILADO TECHO</t>
  </si>
  <si>
    <t xml:space="preserve">070802.03    </t>
  </si>
  <si>
    <t>PANEL FRIGORÍFICO 180 mm LISO/PERFILADO</t>
  </si>
  <si>
    <t xml:space="preserve">070802.04    </t>
  </si>
  <si>
    <t>PANEL FRIGORÍFICO 75 mm PERFILADO/LISO</t>
  </si>
  <si>
    <t xml:space="preserve">070802.05    </t>
  </si>
  <si>
    <t>PUERTA PIVOTANTE FRIGORÍFICA 75 mm</t>
  </si>
  <si>
    <t xml:space="preserve">070802.06    </t>
  </si>
  <si>
    <t>PUERTA PIVOTANTE FRIGORÍFICA 120 mm</t>
  </si>
  <si>
    <t xml:space="preserve">070802.07    </t>
  </si>
  <si>
    <t>PERFIL SANITARIO PVC</t>
  </si>
  <si>
    <t xml:space="preserve">070802.08    </t>
  </si>
  <si>
    <t>CORTINA LAMAS</t>
  </si>
  <si>
    <t xml:space="preserve">070802.09    </t>
  </si>
  <si>
    <t>HACHA BOMBERO CON SOPORTE</t>
  </si>
  <si>
    <t>070802</t>
  </si>
  <si>
    <t>0708</t>
  </si>
  <si>
    <t>07</t>
  </si>
  <si>
    <t xml:space="preserve">08           </t>
  </si>
  <si>
    <t>MOBILIARIO/ EQUIPAMIENTO</t>
  </si>
  <si>
    <t xml:space="preserve">0801         </t>
  </si>
  <si>
    <t>MOBILIARIO (pedir ofertas a proveedores Eroski)</t>
  </si>
  <si>
    <t xml:space="preserve">0801.01      </t>
  </si>
  <si>
    <t>MOBILIARIO SECO</t>
  </si>
  <si>
    <t>PA</t>
  </si>
  <si>
    <t xml:space="preserve">0801.02      </t>
  </si>
  <si>
    <t>MOBILIARIO FRIO</t>
  </si>
  <si>
    <t xml:space="preserve">0801.03      </t>
  </si>
  <si>
    <t>SUMINISTRO ALUMBRADO</t>
  </si>
  <si>
    <t xml:space="preserve">0801.04      </t>
  </si>
  <si>
    <t>INOX</t>
  </si>
  <si>
    <t xml:space="preserve">0801.05      </t>
  </si>
  <si>
    <t>MOBILIARIO PAN/ HORNOS</t>
  </si>
  <si>
    <t xml:space="preserve">0801.06      </t>
  </si>
  <si>
    <t>CARROS Y CESTAS</t>
  </si>
  <si>
    <t>0801</t>
  </si>
  <si>
    <t xml:space="preserve">0802         </t>
  </si>
  <si>
    <t>MAQUINARIA Y UTILLAJE</t>
  </si>
  <si>
    <t xml:space="preserve">0802.01      </t>
  </si>
  <si>
    <t>TRANSPALETA MANUAL SILENCIOSA</t>
  </si>
  <si>
    <t xml:space="preserve">0802.02      </t>
  </si>
  <si>
    <t>MATAINSECTOS</t>
  </si>
  <si>
    <t xml:space="preserve">0802.03      </t>
  </si>
  <si>
    <t>ENVASADORA MANUAL</t>
  </si>
  <si>
    <t xml:space="preserve">0802.04      </t>
  </si>
  <si>
    <t>TAQUILLAS</t>
  </si>
  <si>
    <t xml:space="preserve">0802.05      </t>
  </si>
  <si>
    <t>SILLA OFICINA</t>
  </si>
  <si>
    <t xml:space="preserve">0802.06      </t>
  </si>
  <si>
    <t>MESA OFICINA</t>
  </si>
  <si>
    <t xml:space="preserve">0802.07      </t>
  </si>
  <si>
    <t>CAJONERAS</t>
  </si>
  <si>
    <t xml:space="preserve">0802.08      </t>
  </si>
  <si>
    <t>BALDAS MADERA</t>
  </si>
  <si>
    <t xml:space="preserve">0802.09      </t>
  </si>
  <si>
    <t>BASES DE RUEDA PARA REPOSICIÓN</t>
  </si>
  <si>
    <t>0802</t>
  </si>
  <si>
    <t>08</t>
  </si>
  <si>
    <t xml:space="preserve">09           </t>
  </si>
  <si>
    <t>SEGURIDAD Y SALUD</t>
  </si>
  <si>
    <t xml:space="preserve">09.01        </t>
  </si>
  <si>
    <t>APLICACIÓN PLAN SEGURIDAD Y SALUD</t>
  </si>
  <si>
    <t>09</t>
  </si>
  <si>
    <t xml:space="preserve">10           </t>
  </si>
  <si>
    <t>GESTION RESIDUOS</t>
  </si>
  <si>
    <t xml:space="preserve">10.01        </t>
  </si>
  <si>
    <t>GESTION MEDIOAMBIENTAL</t>
  </si>
  <si>
    <t>10</t>
  </si>
  <si>
    <t>EROSKICIRURA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</si>
</sst>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D6E3B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right" vertical="top"/>
    </xf>
    <xf numFmtId="3" fontId="4" fillId="2" borderId="0" xfId="0" applyNumberFormat="1" applyFont="1" applyFill="1" applyAlignment="1">
      <alignment vertical="top"/>
    </xf>
    <xf numFmtId="4" fontId="4" fillId="2" borderId="0" xfId="0" applyNumberFormat="1" applyFont="1" applyFill="1" applyAlignment="1">
      <alignment vertical="top"/>
    </xf>
    <xf numFmtId="49" fontId="3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vertical="top"/>
    </xf>
    <xf numFmtId="3" fontId="3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49" fontId="4" fillId="4" borderId="0" xfId="0" applyNumberFormat="1" applyFont="1" applyFill="1" applyAlignment="1">
      <alignment vertical="top"/>
    </xf>
    <xf numFmtId="49" fontId="4" fillId="4" borderId="0" xfId="0" applyNumberFormat="1" applyFont="1" applyFill="1" applyAlignment="1">
      <alignment vertical="top" wrapText="1"/>
    </xf>
    <xf numFmtId="49" fontId="4" fillId="5" borderId="0" xfId="0" applyNumberFormat="1" applyFont="1" applyFill="1" applyAlignment="1">
      <alignment vertical="top"/>
    </xf>
    <xf numFmtId="49" fontId="4" fillId="5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  <color rgb="FFD6E3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204C2-2819-4909-BAB2-433AC359944B}">
  <dimension ref="A1:G334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329" sqref="H329"/>
    </sheetView>
  </sheetViews>
  <sheetFormatPr baseColWidth="10" defaultRowHeight="15" x14ac:dyDescent="0.25"/>
  <cols>
    <col min="1" max="1" width="15.5703125" bestFit="1" customWidth="1"/>
    <col min="2" max="2" width="6.7109375" bestFit="1" customWidth="1"/>
    <col min="3" max="3" width="3.7109375" bestFit="1" customWidth="1"/>
    <col min="4" max="4" width="32.85546875" customWidth="1"/>
    <col min="5" max="5" width="8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4"/>
      <c r="C2" s="4"/>
      <c r="D2" s="4"/>
      <c r="E2" s="4"/>
      <c r="F2" s="4"/>
      <c r="G2" s="4"/>
    </row>
    <row r="3" spans="1:7" x14ac:dyDescent="0.25">
      <c r="A3" s="5" t="s">
        <v>2</v>
      </c>
      <c r="B3" s="5" t="s">
        <v>5</v>
      </c>
      <c r="C3" s="5" t="s">
        <v>6</v>
      </c>
      <c r="D3" s="15" t="s">
        <v>3</v>
      </c>
      <c r="E3" s="6" t="s">
        <v>7</v>
      </c>
      <c r="F3" s="6" t="s">
        <v>8</v>
      </c>
      <c r="G3" s="6" t="s">
        <v>4</v>
      </c>
    </row>
    <row r="4" spans="1:7" x14ac:dyDescent="0.25">
      <c r="A4" s="20" t="s">
        <v>9</v>
      </c>
      <c r="B4" s="20" t="s">
        <v>11</v>
      </c>
      <c r="C4" s="20" t="s">
        <v>0</v>
      </c>
      <c r="D4" s="21" t="s">
        <v>10</v>
      </c>
      <c r="E4" s="7">
        <f>E146</f>
        <v>1</v>
      </c>
      <c r="F4" s="8">
        <f>F146</f>
        <v>217308.62</v>
      </c>
      <c r="G4" s="8">
        <f>G146</f>
        <v>217308.62</v>
      </c>
    </row>
    <row r="5" spans="1:7" x14ac:dyDescent="0.25">
      <c r="A5" s="22" t="s">
        <v>12</v>
      </c>
      <c r="B5" s="22" t="s">
        <v>11</v>
      </c>
      <c r="C5" s="22" t="s">
        <v>0</v>
      </c>
      <c r="D5" s="23" t="s">
        <v>13</v>
      </c>
      <c r="E5" s="8">
        <f>E12</f>
        <v>1</v>
      </c>
      <c r="F5" s="8">
        <f>F12</f>
        <v>20962.8</v>
      </c>
      <c r="G5" s="8">
        <f>G12</f>
        <v>20962.8</v>
      </c>
    </row>
    <row r="6" spans="1:7" x14ac:dyDescent="0.25">
      <c r="A6" s="9" t="s">
        <v>14</v>
      </c>
      <c r="B6" s="9" t="s">
        <v>16</v>
      </c>
      <c r="C6" s="9" t="s">
        <v>17</v>
      </c>
      <c r="D6" s="16" t="s">
        <v>15</v>
      </c>
      <c r="E6" s="10">
        <v>4.43</v>
      </c>
      <c r="F6" s="10">
        <v>192.87</v>
      </c>
      <c r="G6" s="11">
        <f>ROUND(E6*F6,2)</f>
        <v>854.41</v>
      </c>
    </row>
    <row r="7" spans="1:7" x14ac:dyDescent="0.25">
      <c r="A7" s="9" t="s">
        <v>18</v>
      </c>
      <c r="B7" s="9" t="s">
        <v>16</v>
      </c>
      <c r="C7" s="9" t="s">
        <v>17</v>
      </c>
      <c r="D7" s="16" t="s">
        <v>19</v>
      </c>
      <c r="E7" s="10">
        <v>37.130000000000003</v>
      </c>
      <c r="F7" s="10">
        <v>43.79</v>
      </c>
      <c r="G7" s="11">
        <f>ROUND(E7*F7,2)</f>
        <v>1625.92</v>
      </c>
    </row>
    <row r="8" spans="1:7" x14ac:dyDescent="0.25">
      <c r="A8" s="9" t="s">
        <v>20</v>
      </c>
      <c r="B8" s="9" t="s">
        <v>16</v>
      </c>
      <c r="C8" s="9" t="s">
        <v>17</v>
      </c>
      <c r="D8" s="16" t="s">
        <v>21</v>
      </c>
      <c r="E8" s="10">
        <v>107.28</v>
      </c>
      <c r="F8" s="10">
        <v>29.71</v>
      </c>
      <c r="G8" s="11">
        <f>ROUND(E8*F8,2)</f>
        <v>3187.29</v>
      </c>
    </row>
    <row r="9" spans="1:7" x14ac:dyDescent="0.25">
      <c r="A9" s="9" t="s">
        <v>22</v>
      </c>
      <c r="B9" s="9" t="s">
        <v>16</v>
      </c>
      <c r="C9" s="9" t="s">
        <v>17</v>
      </c>
      <c r="D9" s="16" t="s">
        <v>23</v>
      </c>
      <c r="E9" s="10">
        <v>131</v>
      </c>
      <c r="F9" s="10">
        <v>114.99</v>
      </c>
      <c r="G9" s="11">
        <f>ROUND(E9*F9,2)</f>
        <v>15063.69</v>
      </c>
    </row>
    <row r="10" spans="1:7" x14ac:dyDescent="0.25">
      <c r="A10" s="9" t="s">
        <v>24</v>
      </c>
      <c r="B10" s="9" t="s">
        <v>16</v>
      </c>
      <c r="C10" s="9" t="s">
        <v>17</v>
      </c>
      <c r="D10" s="16" t="s">
        <v>25</v>
      </c>
      <c r="E10" s="10">
        <v>6</v>
      </c>
      <c r="F10" s="10">
        <v>22.94</v>
      </c>
      <c r="G10" s="11">
        <f>ROUND(E10*F10,2)</f>
        <v>137.63999999999999</v>
      </c>
    </row>
    <row r="11" spans="1:7" x14ac:dyDescent="0.25">
      <c r="A11" s="9" t="s">
        <v>26</v>
      </c>
      <c r="B11" s="9" t="s">
        <v>16</v>
      </c>
      <c r="C11" s="9" t="s">
        <v>17</v>
      </c>
      <c r="D11" s="16" t="s">
        <v>27</v>
      </c>
      <c r="E11" s="10">
        <v>5</v>
      </c>
      <c r="F11" s="10">
        <v>18.77</v>
      </c>
      <c r="G11" s="11">
        <f>ROUND(E11*F11,2)</f>
        <v>93.85</v>
      </c>
    </row>
    <row r="12" spans="1:7" x14ac:dyDescent="0.25">
      <c r="A12" s="12"/>
      <c r="B12" s="12"/>
      <c r="C12" s="12"/>
      <c r="D12" s="17" t="s">
        <v>28</v>
      </c>
      <c r="E12" s="10">
        <v>1</v>
      </c>
      <c r="F12" s="8">
        <f>SUM(G6:G11)</f>
        <v>20962.8</v>
      </c>
      <c r="G12" s="8">
        <f>ROUND(F12*E12,2)</f>
        <v>20962.8</v>
      </c>
    </row>
    <row r="13" spans="1:7" ht="0.95" customHeight="1" x14ac:dyDescent="0.25">
      <c r="A13" s="13"/>
      <c r="B13" s="13"/>
      <c r="C13" s="13"/>
      <c r="D13" s="18"/>
      <c r="E13" s="13"/>
      <c r="F13" s="13"/>
      <c r="G13" s="13"/>
    </row>
    <row r="14" spans="1:7" x14ac:dyDescent="0.25">
      <c r="A14" s="22" t="s">
        <v>29</v>
      </c>
      <c r="B14" s="22" t="s">
        <v>11</v>
      </c>
      <c r="C14" s="22" t="s">
        <v>0</v>
      </c>
      <c r="D14" s="23" t="s">
        <v>30</v>
      </c>
      <c r="E14" s="8">
        <f>E28</f>
        <v>1</v>
      </c>
      <c r="F14" s="8">
        <f>F28</f>
        <v>19396.95</v>
      </c>
      <c r="G14" s="8">
        <f>G28</f>
        <v>19396.95</v>
      </c>
    </row>
    <row r="15" spans="1:7" x14ac:dyDescent="0.25">
      <c r="A15" s="22" t="s">
        <v>31</v>
      </c>
      <c r="B15" s="22" t="s">
        <v>11</v>
      </c>
      <c r="C15" s="22" t="s">
        <v>0</v>
      </c>
      <c r="D15" s="23" t="s">
        <v>32</v>
      </c>
      <c r="E15" s="8">
        <f>E17</f>
        <v>1</v>
      </c>
      <c r="F15" s="8">
        <f>F17</f>
        <v>548.91</v>
      </c>
      <c r="G15" s="8">
        <f>G17</f>
        <v>548.91</v>
      </c>
    </row>
    <row r="16" spans="1:7" ht="22.5" x14ac:dyDescent="0.25">
      <c r="A16" s="9" t="s">
        <v>33</v>
      </c>
      <c r="B16" s="9" t="s">
        <v>16</v>
      </c>
      <c r="C16" s="9" t="s">
        <v>35</v>
      </c>
      <c r="D16" s="16" t="s">
        <v>34</v>
      </c>
      <c r="E16" s="10">
        <v>9</v>
      </c>
      <c r="F16" s="10">
        <v>60.99</v>
      </c>
      <c r="G16" s="11">
        <f>ROUND(E16*F16,2)</f>
        <v>548.91</v>
      </c>
    </row>
    <row r="17" spans="1:7" x14ac:dyDescent="0.25">
      <c r="A17" s="12"/>
      <c r="B17" s="12"/>
      <c r="C17" s="12"/>
      <c r="D17" s="17" t="s">
        <v>36</v>
      </c>
      <c r="E17" s="10">
        <v>1</v>
      </c>
      <c r="F17" s="8">
        <f>G16</f>
        <v>548.91</v>
      </c>
      <c r="G17" s="8">
        <f>ROUND(F17*E17,2)</f>
        <v>548.91</v>
      </c>
    </row>
    <row r="18" spans="1:7" ht="0.95" customHeight="1" x14ac:dyDescent="0.25">
      <c r="A18" s="13"/>
      <c r="B18" s="13"/>
      <c r="C18" s="13"/>
      <c r="D18" s="18"/>
      <c r="E18" s="13"/>
      <c r="F18" s="13"/>
      <c r="G18" s="13"/>
    </row>
    <row r="19" spans="1:7" x14ac:dyDescent="0.25">
      <c r="A19" s="22" t="s">
        <v>37</v>
      </c>
      <c r="B19" s="22" t="s">
        <v>11</v>
      </c>
      <c r="C19" s="22" t="s">
        <v>0</v>
      </c>
      <c r="D19" s="23" t="s">
        <v>38</v>
      </c>
      <c r="E19" s="8">
        <f>E26</f>
        <v>1</v>
      </c>
      <c r="F19" s="8">
        <f>F26</f>
        <v>18848.04</v>
      </c>
      <c r="G19" s="8">
        <f>G26</f>
        <v>18848.04</v>
      </c>
    </row>
    <row r="20" spans="1:7" x14ac:dyDescent="0.25">
      <c r="A20" s="9" t="s">
        <v>39</v>
      </c>
      <c r="B20" s="9" t="s">
        <v>16</v>
      </c>
      <c r="C20" s="9" t="s">
        <v>35</v>
      </c>
      <c r="D20" s="16" t="s">
        <v>40</v>
      </c>
      <c r="E20" s="10">
        <v>27.36</v>
      </c>
      <c r="F20" s="10">
        <v>340.48</v>
      </c>
      <c r="G20" s="11">
        <f>ROUND(E20*F20,2)</f>
        <v>9315.5300000000007</v>
      </c>
    </row>
    <row r="21" spans="1:7" x14ac:dyDescent="0.25">
      <c r="A21" s="9" t="s">
        <v>41</v>
      </c>
      <c r="B21" s="9" t="s">
        <v>16</v>
      </c>
      <c r="C21" s="9" t="s">
        <v>35</v>
      </c>
      <c r="D21" s="16" t="s">
        <v>42</v>
      </c>
      <c r="E21" s="10">
        <v>7.15</v>
      </c>
      <c r="F21" s="10">
        <v>173.84</v>
      </c>
      <c r="G21" s="11">
        <f>ROUND(E21*F21,2)</f>
        <v>1242.96</v>
      </c>
    </row>
    <row r="22" spans="1:7" ht="22.5" x14ac:dyDescent="0.25">
      <c r="A22" s="9" t="s">
        <v>43</v>
      </c>
      <c r="B22" s="9" t="s">
        <v>16</v>
      </c>
      <c r="C22" s="9" t="s">
        <v>17</v>
      </c>
      <c r="D22" s="16" t="s">
        <v>44</v>
      </c>
      <c r="E22" s="10">
        <v>143</v>
      </c>
      <c r="F22" s="10">
        <v>26.38</v>
      </c>
      <c r="G22" s="11">
        <f>ROUND(E22*F22,2)</f>
        <v>3772.34</v>
      </c>
    </row>
    <row r="23" spans="1:7" x14ac:dyDescent="0.25">
      <c r="A23" s="9" t="s">
        <v>45</v>
      </c>
      <c r="B23" s="9" t="s">
        <v>16</v>
      </c>
      <c r="C23" s="9" t="s">
        <v>17</v>
      </c>
      <c r="D23" s="16" t="s">
        <v>46</v>
      </c>
      <c r="E23" s="10">
        <v>9</v>
      </c>
      <c r="F23" s="10">
        <v>45.56</v>
      </c>
      <c r="G23" s="11">
        <f>ROUND(E23*F23,2)</f>
        <v>410.04</v>
      </c>
    </row>
    <row r="24" spans="1:7" x14ac:dyDescent="0.25">
      <c r="A24" s="9" t="s">
        <v>47</v>
      </c>
      <c r="B24" s="9" t="s">
        <v>16</v>
      </c>
      <c r="C24" s="9" t="s">
        <v>17</v>
      </c>
      <c r="D24" s="16" t="s">
        <v>48</v>
      </c>
      <c r="E24" s="10">
        <v>80</v>
      </c>
      <c r="F24" s="10">
        <v>19.78</v>
      </c>
      <c r="G24" s="11">
        <f>ROUND(E24*F24,2)</f>
        <v>1582.4</v>
      </c>
    </row>
    <row r="25" spans="1:7" x14ac:dyDescent="0.25">
      <c r="A25" s="9" t="s">
        <v>49</v>
      </c>
      <c r="B25" s="9" t="s">
        <v>16</v>
      </c>
      <c r="C25" s="9" t="s">
        <v>17</v>
      </c>
      <c r="D25" s="16" t="s">
        <v>50</v>
      </c>
      <c r="E25" s="10">
        <v>81</v>
      </c>
      <c r="F25" s="10">
        <v>31.17</v>
      </c>
      <c r="G25" s="11">
        <f>ROUND(E25*F25,2)</f>
        <v>2524.77</v>
      </c>
    </row>
    <row r="26" spans="1:7" x14ac:dyDescent="0.25">
      <c r="A26" s="12"/>
      <c r="B26" s="12"/>
      <c r="C26" s="12"/>
      <c r="D26" s="17" t="s">
        <v>51</v>
      </c>
      <c r="E26" s="10">
        <v>1</v>
      </c>
      <c r="F26" s="8">
        <f>SUM(G20:G25)</f>
        <v>18848.04</v>
      </c>
      <c r="G26" s="8">
        <f>ROUND(F26*E26,2)</f>
        <v>18848.04</v>
      </c>
    </row>
    <row r="27" spans="1:7" ht="0.95" customHeight="1" x14ac:dyDescent="0.25">
      <c r="A27" s="13"/>
      <c r="B27" s="13"/>
      <c r="C27" s="13"/>
      <c r="D27" s="18"/>
      <c r="E27" s="13"/>
      <c r="F27" s="13"/>
      <c r="G27" s="13"/>
    </row>
    <row r="28" spans="1:7" x14ac:dyDescent="0.25">
      <c r="A28" s="12"/>
      <c r="B28" s="12"/>
      <c r="C28" s="12"/>
      <c r="D28" s="17" t="s">
        <v>52</v>
      </c>
      <c r="E28" s="10">
        <v>1</v>
      </c>
      <c r="F28" s="8">
        <f>G17+G26</f>
        <v>19396.95</v>
      </c>
      <c r="G28" s="8">
        <f>ROUND(F28*E28,2)</f>
        <v>19396.95</v>
      </c>
    </row>
    <row r="29" spans="1:7" ht="0.95" customHeight="1" x14ac:dyDescent="0.25">
      <c r="A29" s="13"/>
      <c r="B29" s="13"/>
      <c r="C29" s="13"/>
      <c r="D29" s="18"/>
      <c r="E29" s="13"/>
      <c r="F29" s="13"/>
      <c r="G29" s="13"/>
    </row>
    <row r="30" spans="1:7" x14ac:dyDescent="0.25">
      <c r="A30" s="22" t="s">
        <v>53</v>
      </c>
      <c r="B30" s="22" t="s">
        <v>11</v>
      </c>
      <c r="C30" s="22" t="s">
        <v>0</v>
      </c>
      <c r="D30" s="23" t="s">
        <v>54</v>
      </c>
      <c r="E30" s="8">
        <f>E32</f>
        <v>1</v>
      </c>
      <c r="F30" s="8">
        <f>F32</f>
        <v>7240</v>
      </c>
      <c r="G30" s="8">
        <f>G32</f>
        <v>7240</v>
      </c>
    </row>
    <row r="31" spans="1:7" x14ac:dyDescent="0.25">
      <c r="A31" s="9" t="s">
        <v>55</v>
      </c>
      <c r="B31" s="9" t="s">
        <v>16</v>
      </c>
      <c r="C31" s="9" t="s">
        <v>57</v>
      </c>
      <c r="D31" s="16" t="s">
        <v>56</v>
      </c>
      <c r="E31" s="10">
        <v>1000</v>
      </c>
      <c r="F31" s="10">
        <v>7.24</v>
      </c>
      <c r="G31" s="11">
        <f>ROUND(E31*F31,2)</f>
        <v>7240</v>
      </c>
    </row>
    <row r="32" spans="1:7" x14ac:dyDescent="0.25">
      <c r="A32" s="12"/>
      <c r="B32" s="12"/>
      <c r="C32" s="12"/>
      <c r="D32" s="17" t="s">
        <v>58</v>
      </c>
      <c r="E32" s="10">
        <v>1</v>
      </c>
      <c r="F32" s="8">
        <f>G31</f>
        <v>7240</v>
      </c>
      <c r="G32" s="8">
        <f>ROUND(F32*E32,2)</f>
        <v>7240</v>
      </c>
    </row>
    <row r="33" spans="1:7" ht="0.95" customHeight="1" x14ac:dyDescent="0.25">
      <c r="A33" s="13"/>
      <c r="B33" s="13"/>
      <c r="C33" s="13"/>
      <c r="D33" s="18"/>
      <c r="E33" s="13"/>
      <c r="F33" s="13"/>
      <c r="G33" s="13"/>
    </row>
    <row r="34" spans="1:7" x14ac:dyDescent="0.25">
      <c r="A34" s="22" t="s">
        <v>59</v>
      </c>
      <c r="B34" s="22" t="s">
        <v>11</v>
      </c>
      <c r="C34" s="22" t="s">
        <v>0</v>
      </c>
      <c r="D34" s="23" t="s">
        <v>60</v>
      </c>
      <c r="E34" s="8">
        <f>E85</f>
        <v>1</v>
      </c>
      <c r="F34" s="8">
        <f>F85</f>
        <v>50575.549999999996</v>
      </c>
      <c r="G34" s="8">
        <f>G85</f>
        <v>50575.55</v>
      </c>
    </row>
    <row r="35" spans="1:7" x14ac:dyDescent="0.25">
      <c r="A35" s="22" t="s">
        <v>61</v>
      </c>
      <c r="B35" s="22" t="s">
        <v>11</v>
      </c>
      <c r="C35" s="22" t="s">
        <v>0</v>
      </c>
      <c r="D35" s="23" t="s">
        <v>62</v>
      </c>
      <c r="E35" s="8">
        <f>E55</f>
        <v>1</v>
      </c>
      <c r="F35" s="8">
        <f>F55</f>
        <v>7630.4299999999994</v>
      </c>
      <c r="G35" s="8">
        <f>G55</f>
        <v>7630.43</v>
      </c>
    </row>
    <row r="36" spans="1:7" x14ac:dyDescent="0.25">
      <c r="A36" s="22" t="s">
        <v>63</v>
      </c>
      <c r="B36" s="22" t="s">
        <v>11</v>
      </c>
      <c r="C36" s="22" t="s">
        <v>0</v>
      </c>
      <c r="D36" s="23" t="s">
        <v>64</v>
      </c>
      <c r="E36" s="8">
        <f>E42</f>
        <v>1</v>
      </c>
      <c r="F36" s="8">
        <f>F42</f>
        <v>1868.0699999999997</v>
      </c>
      <c r="G36" s="8">
        <f>G42</f>
        <v>1868.07</v>
      </c>
    </row>
    <row r="37" spans="1:7" x14ac:dyDescent="0.25">
      <c r="A37" s="9" t="s">
        <v>65</v>
      </c>
      <c r="B37" s="9" t="s">
        <v>16</v>
      </c>
      <c r="C37" s="9" t="s">
        <v>67</v>
      </c>
      <c r="D37" s="16" t="s">
        <v>66</v>
      </c>
      <c r="E37" s="10">
        <v>2</v>
      </c>
      <c r="F37" s="10">
        <v>470.77</v>
      </c>
      <c r="G37" s="11">
        <f>ROUND(E37*F37,2)</f>
        <v>941.54</v>
      </c>
    </row>
    <row r="38" spans="1:7" x14ac:dyDescent="0.25">
      <c r="A38" s="9" t="s">
        <v>68</v>
      </c>
      <c r="B38" s="9" t="s">
        <v>16</v>
      </c>
      <c r="C38" s="9" t="s">
        <v>67</v>
      </c>
      <c r="D38" s="16" t="s">
        <v>69</v>
      </c>
      <c r="E38" s="10">
        <v>10</v>
      </c>
      <c r="F38" s="10">
        <v>27.51</v>
      </c>
      <c r="G38" s="11">
        <f>ROUND(E38*F38,2)</f>
        <v>275.10000000000002</v>
      </c>
    </row>
    <row r="39" spans="1:7" x14ac:dyDescent="0.25">
      <c r="A39" s="9" t="s">
        <v>70</v>
      </c>
      <c r="B39" s="9" t="s">
        <v>16</v>
      </c>
      <c r="C39" s="9" t="s">
        <v>67</v>
      </c>
      <c r="D39" s="16" t="s">
        <v>71</v>
      </c>
      <c r="E39" s="10">
        <v>1</v>
      </c>
      <c r="F39" s="10">
        <v>226.21</v>
      </c>
      <c r="G39" s="11">
        <f>ROUND(E39*F39,2)</f>
        <v>226.21</v>
      </c>
    </row>
    <row r="40" spans="1:7" x14ac:dyDescent="0.25">
      <c r="A40" s="9" t="s">
        <v>72</v>
      </c>
      <c r="B40" s="9" t="s">
        <v>16</v>
      </c>
      <c r="C40" s="9" t="s">
        <v>67</v>
      </c>
      <c r="D40" s="16" t="s">
        <v>73</v>
      </c>
      <c r="E40" s="10">
        <v>1</v>
      </c>
      <c r="F40" s="10">
        <v>287.35000000000002</v>
      </c>
      <c r="G40" s="11">
        <f>ROUND(E40*F40,2)</f>
        <v>287.35000000000002</v>
      </c>
    </row>
    <row r="41" spans="1:7" x14ac:dyDescent="0.25">
      <c r="A41" s="9" t="s">
        <v>74</v>
      </c>
      <c r="B41" s="9" t="s">
        <v>16</v>
      </c>
      <c r="C41" s="9" t="s">
        <v>67</v>
      </c>
      <c r="D41" s="16" t="s">
        <v>75</v>
      </c>
      <c r="E41" s="10">
        <v>1</v>
      </c>
      <c r="F41" s="10">
        <v>137.87</v>
      </c>
      <c r="G41" s="11">
        <f>ROUND(E41*F41,2)</f>
        <v>137.87</v>
      </c>
    </row>
    <row r="42" spans="1:7" x14ac:dyDescent="0.25">
      <c r="A42" s="12"/>
      <c r="B42" s="12"/>
      <c r="C42" s="12"/>
      <c r="D42" s="17" t="s">
        <v>76</v>
      </c>
      <c r="E42" s="10">
        <v>1</v>
      </c>
      <c r="F42" s="8">
        <f>SUM(G37:G41)</f>
        <v>1868.0699999999997</v>
      </c>
      <c r="G42" s="8">
        <f>ROUND(F42*E42,2)</f>
        <v>1868.07</v>
      </c>
    </row>
    <row r="43" spans="1:7" ht="0.95" customHeight="1" x14ac:dyDescent="0.25">
      <c r="A43" s="13"/>
      <c r="B43" s="13"/>
      <c r="C43" s="13"/>
      <c r="D43" s="18"/>
      <c r="E43" s="13"/>
      <c r="F43" s="13"/>
      <c r="G43" s="13"/>
    </row>
    <row r="44" spans="1:7" x14ac:dyDescent="0.25">
      <c r="A44" s="22" t="s">
        <v>77</v>
      </c>
      <c r="B44" s="22" t="s">
        <v>11</v>
      </c>
      <c r="C44" s="22" t="s">
        <v>0</v>
      </c>
      <c r="D44" s="23" t="s">
        <v>78</v>
      </c>
      <c r="E44" s="8">
        <f>E53</f>
        <v>1</v>
      </c>
      <c r="F44" s="8">
        <f>F53</f>
        <v>5762.36</v>
      </c>
      <c r="G44" s="8">
        <f>G53</f>
        <v>5762.36</v>
      </c>
    </row>
    <row r="45" spans="1:7" ht="22.5" x14ac:dyDescent="0.25">
      <c r="A45" s="9" t="s">
        <v>79</v>
      </c>
      <c r="B45" s="9" t="s">
        <v>16</v>
      </c>
      <c r="C45" s="9" t="s">
        <v>67</v>
      </c>
      <c r="D45" s="16" t="s">
        <v>80</v>
      </c>
      <c r="E45" s="10">
        <v>1</v>
      </c>
      <c r="F45" s="10">
        <v>1372.69</v>
      </c>
      <c r="G45" s="11">
        <f>ROUND(E45*F45,2)</f>
        <v>1372.69</v>
      </c>
    </row>
    <row r="46" spans="1:7" ht="22.5" x14ac:dyDescent="0.25">
      <c r="A46" s="9" t="s">
        <v>81</v>
      </c>
      <c r="B46" s="9" t="s">
        <v>16</v>
      </c>
      <c r="C46" s="9" t="s">
        <v>67</v>
      </c>
      <c r="D46" s="16" t="s">
        <v>82</v>
      </c>
      <c r="E46" s="10">
        <v>1</v>
      </c>
      <c r="F46" s="10">
        <v>1300.75</v>
      </c>
      <c r="G46" s="11">
        <f>ROUND(E46*F46,2)</f>
        <v>1300.75</v>
      </c>
    </row>
    <row r="47" spans="1:7" x14ac:dyDescent="0.25">
      <c r="A47" s="9" t="s">
        <v>83</v>
      </c>
      <c r="B47" s="9" t="s">
        <v>16</v>
      </c>
      <c r="C47" s="9" t="s">
        <v>85</v>
      </c>
      <c r="D47" s="16" t="s">
        <v>84</v>
      </c>
      <c r="E47" s="10">
        <v>25</v>
      </c>
      <c r="F47" s="10">
        <v>26.14</v>
      </c>
      <c r="G47" s="11">
        <f>ROUND(E47*F47,2)</f>
        <v>653.5</v>
      </c>
    </row>
    <row r="48" spans="1:7" x14ac:dyDescent="0.25">
      <c r="A48" s="9" t="s">
        <v>86</v>
      </c>
      <c r="B48" s="9" t="s">
        <v>16</v>
      </c>
      <c r="C48" s="9" t="s">
        <v>85</v>
      </c>
      <c r="D48" s="16" t="s">
        <v>87</v>
      </c>
      <c r="E48" s="10">
        <v>35</v>
      </c>
      <c r="F48" s="10">
        <v>29.37</v>
      </c>
      <c r="G48" s="11">
        <f>ROUND(E48*F48,2)</f>
        <v>1027.95</v>
      </c>
    </row>
    <row r="49" spans="1:7" x14ac:dyDescent="0.25">
      <c r="A49" s="9" t="s">
        <v>88</v>
      </c>
      <c r="B49" s="9" t="s">
        <v>16</v>
      </c>
      <c r="C49" s="9" t="s">
        <v>85</v>
      </c>
      <c r="D49" s="16" t="s">
        <v>89</v>
      </c>
      <c r="E49" s="10">
        <v>10</v>
      </c>
      <c r="F49" s="10">
        <v>34.64</v>
      </c>
      <c r="G49" s="11">
        <f>ROUND(E49*F49,2)</f>
        <v>346.4</v>
      </c>
    </row>
    <row r="50" spans="1:7" x14ac:dyDescent="0.25">
      <c r="A50" s="9" t="s">
        <v>90</v>
      </c>
      <c r="B50" s="9" t="s">
        <v>16</v>
      </c>
      <c r="C50" s="9" t="s">
        <v>67</v>
      </c>
      <c r="D50" s="16" t="s">
        <v>91</v>
      </c>
      <c r="E50" s="10">
        <v>1</v>
      </c>
      <c r="F50" s="10">
        <v>360.7</v>
      </c>
      <c r="G50" s="11">
        <f>ROUND(E50*F50,2)</f>
        <v>360.7</v>
      </c>
    </row>
    <row r="51" spans="1:7" x14ac:dyDescent="0.25">
      <c r="A51" s="9" t="s">
        <v>92</v>
      </c>
      <c r="B51" s="9" t="s">
        <v>16</v>
      </c>
      <c r="C51" s="9" t="s">
        <v>67</v>
      </c>
      <c r="D51" s="16" t="s">
        <v>93</v>
      </c>
      <c r="E51" s="10">
        <v>4</v>
      </c>
      <c r="F51" s="10">
        <v>29.73</v>
      </c>
      <c r="G51" s="11">
        <f>ROUND(E51*F51,2)</f>
        <v>118.92</v>
      </c>
    </row>
    <row r="52" spans="1:7" x14ac:dyDescent="0.25">
      <c r="A52" s="9" t="s">
        <v>94</v>
      </c>
      <c r="B52" s="9" t="s">
        <v>16</v>
      </c>
      <c r="C52" s="9" t="s">
        <v>67</v>
      </c>
      <c r="D52" s="16" t="s">
        <v>95</v>
      </c>
      <c r="E52" s="10">
        <v>1</v>
      </c>
      <c r="F52" s="10">
        <v>581.45000000000005</v>
      </c>
      <c r="G52" s="11">
        <f>ROUND(E52*F52,2)</f>
        <v>581.45000000000005</v>
      </c>
    </row>
    <row r="53" spans="1:7" x14ac:dyDescent="0.25">
      <c r="A53" s="12"/>
      <c r="B53" s="12"/>
      <c r="C53" s="12"/>
      <c r="D53" s="17" t="s">
        <v>96</v>
      </c>
      <c r="E53" s="10">
        <v>1</v>
      </c>
      <c r="F53" s="8">
        <f>SUM(G45:G52)</f>
        <v>5762.36</v>
      </c>
      <c r="G53" s="8">
        <f>ROUND(F53*E53,2)</f>
        <v>5762.36</v>
      </c>
    </row>
    <row r="54" spans="1:7" ht="0.95" customHeight="1" x14ac:dyDescent="0.25">
      <c r="A54" s="13"/>
      <c r="B54" s="13"/>
      <c r="C54" s="13"/>
      <c r="D54" s="18"/>
      <c r="E54" s="13"/>
      <c r="F54" s="13"/>
      <c r="G54" s="13"/>
    </row>
    <row r="55" spans="1:7" x14ac:dyDescent="0.25">
      <c r="A55" s="12"/>
      <c r="B55" s="12"/>
      <c r="C55" s="12"/>
      <c r="D55" s="17" t="s">
        <v>97</v>
      </c>
      <c r="E55" s="10">
        <v>1</v>
      </c>
      <c r="F55" s="8">
        <f>G42+G53</f>
        <v>7630.4299999999994</v>
      </c>
      <c r="G55" s="8">
        <f>ROUND(F55*E55,2)</f>
        <v>7630.43</v>
      </c>
    </row>
    <row r="56" spans="1:7" ht="0.95" customHeight="1" x14ac:dyDescent="0.25">
      <c r="A56" s="13"/>
      <c r="B56" s="13"/>
      <c r="C56" s="13"/>
      <c r="D56" s="18"/>
      <c r="E56" s="13"/>
      <c r="F56" s="13"/>
      <c r="G56" s="13"/>
    </row>
    <row r="57" spans="1:7" x14ac:dyDescent="0.25">
      <c r="A57" s="22" t="s">
        <v>98</v>
      </c>
      <c r="B57" s="22" t="s">
        <v>11</v>
      </c>
      <c r="C57" s="22" t="s">
        <v>0</v>
      </c>
      <c r="D57" s="23" t="s">
        <v>99</v>
      </c>
      <c r="E57" s="8">
        <f>E69</f>
        <v>1</v>
      </c>
      <c r="F57" s="8">
        <f>F69</f>
        <v>11328.67</v>
      </c>
      <c r="G57" s="8">
        <f>G69</f>
        <v>11328.67</v>
      </c>
    </row>
    <row r="58" spans="1:7" x14ac:dyDescent="0.25">
      <c r="A58" s="9" t="s">
        <v>100</v>
      </c>
      <c r="B58" s="9" t="s">
        <v>16</v>
      </c>
      <c r="C58" s="9" t="s">
        <v>85</v>
      </c>
      <c r="D58" s="16" t="s">
        <v>101</v>
      </c>
      <c r="E58" s="10">
        <v>20</v>
      </c>
      <c r="F58" s="10">
        <v>25.18</v>
      </c>
      <c r="G58" s="11">
        <f>ROUND(E58*F58,2)</f>
        <v>503.6</v>
      </c>
    </row>
    <row r="59" spans="1:7" x14ac:dyDescent="0.25">
      <c r="A59" s="9" t="s">
        <v>102</v>
      </c>
      <c r="B59" s="9" t="s">
        <v>16</v>
      </c>
      <c r="C59" s="9" t="s">
        <v>85</v>
      </c>
      <c r="D59" s="16" t="s">
        <v>103</v>
      </c>
      <c r="E59" s="10">
        <v>7</v>
      </c>
      <c r="F59" s="10">
        <v>46.5</v>
      </c>
      <c r="G59" s="11">
        <f>ROUND(E59*F59,2)</f>
        <v>325.5</v>
      </c>
    </row>
    <row r="60" spans="1:7" x14ac:dyDescent="0.25">
      <c r="A60" s="9" t="s">
        <v>104</v>
      </c>
      <c r="B60" s="9" t="s">
        <v>16</v>
      </c>
      <c r="C60" s="9" t="s">
        <v>85</v>
      </c>
      <c r="D60" s="16" t="s">
        <v>105</v>
      </c>
      <c r="E60" s="10">
        <v>10</v>
      </c>
      <c r="F60" s="10">
        <v>54.53</v>
      </c>
      <c r="G60" s="11">
        <f>ROUND(E60*F60,2)</f>
        <v>545.29999999999995</v>
      </c>
    </row>
    <row r="61" spans="1:7" x14ac:dyDescent="0.25">
      <c r="A61" s="9" t="s">
        <v>106</v>
      </c>
      <c r="B61" s="9" t="s">
        <v>16</v>
      </c>
      <c r="C61" s="9" t="s">
        <v>85</v>
      </c>
      <c r="D61" s="16" t="s">
        <v>107</v>
      </c>
      <c r="E61" s="10">
        <v>5</v>
      </c>
      <c r="F61" s="10">
        <v>64.48</v>
      </c>
      <c r="G61" s="11">
        <f>ROUND(E61*F61,2)</f>
        <v>322.39999999999998</v>
      </c>
    </row>
    <row r="62" spans="1:7" ht="22.5" x14ac:dyDescent="0.25">
      <c r="A62" s="9" t="s">
        <v>108</v>
      </c>
      <c r="B62" s="9" t="s">
        <v>16</v>
      </c>
      <c r="C62" s="9" t="s">
        <v>67</v>
      </c>
      <c r="D62" s="16" t="s">
        <v>109</v>
      </c>
      <c r="E62" s="10">
        <v>20</v>
      </c>
      <c r="F62" s="10">
        <v>51.04</v>
      </c>
      <c r="G62" s="11">
        <f>ROUND(E62*F62,2)</f>
        <v>1020.8</v>
      </c>
    </row>
    <row r="63" spans="1:7" x14ac:dyDescent="0.25">
      <c r="A63" s="9" t="s">
        <v>110</v>
      </c>
      <c r="B63" s="9" t="s">
        <v>16</v>
      </c>
      <c r="C63" s="9" t="s">
        <v>67</v>
      </c>
      <c r="D63" s="16" t="s">
        <v>111</v>
      </c>
      <c r="E63" s="10">
        <v>1</v>
      </c>
      <c r="F63" s="10">
        <v>54.63</v>
      </c>
      <c r="G63" s="11">
        <f>ROUND(E63*F63,2)</f>
        <v>54.63</v>
      </c>
    </row>
    <row r="64" spans="1:7" x14ac:dyDescent="0.25">
      <c r="A64" s="9" t="s">
        <v>112</v>
      </c>
      <c r="B64" s="9" t="s">
        <v>16</v>
      </c>
      <c r="C64" s="9" t="s">
        <v>67</v>
      </c>
      <c r="D64" s="16" t="s">
        <v>113</v>
      </c>
      <c r="E64" s="10">
        <v>3</v>
      </c>
      <c r="F64" s="10">
        <v>172.02</v>
      </c>
      <c r="G64" s="11">
        <f>ROUND(E64*F64,2)</f>
        <v>516.05999999999995</v>
      </c>
    </row>
    <row r="65" spans="1:7" x14ac:dyDescent="0.25">
      <c r="A65" s="9" t="s">
        <v>114</v>
      </c>
      <c r="B65" s="9" t="s">
        <v>16</v>
      </c>
      <c r="C65" s="9" t="s">
        <v>67</v>
      </c>
      <c r="D65" s="16" t="s">
        <v>115</v>
      </c>
      <c r="E65" s="10">
        <v>2</v>
      </c>
      <c r="F65" s="10">
        <v>335.7</v>
      </c>
      <c r="G65" s="11">
        <f>ROUND(E65*F65,2)</f>
        <v>671.4</v>
      </c>
    </row>
    <row r="66" spans="1:7" x14ac:dyDescent="0.25">
      <c r="A66" s="9" t="s">
        <v>116</v>
      </c>
      <c r="B66" s="9" t="s">
        <v>16</v>
      </c>
      <c r="C66" s="9" t="s">
        <v>67</v>
      </c>
      <c r="D66" s="16" t="s">
        <v>117</v>
      </c>
      <c r="E66" s="10">
        <v>2</v>
      </c>
      <c r="F66" s="10">
        <v>3202.24</v>
      </c>
      <c r="G66" s="11">
        <f>ROUND(E66*F66,2)</f>
        <v>6404.48</v>
      </c>
    </row>
    <row r="67" spans="1:7" x14ac:dyDescent="0.25">
      <c r="A67" s="9" t="s">
        <v>118</v>
      </c>
      <c r="B67" s="9" t="s">
        <v>16</v>
      </c>
      <c r="C67" s="9" t="s">
        <v>85</v>
      </c>
      <c r="D67" s="16" t="s">
        <v>119</v>
      </c>
      <c r="E67" s="10">
        <v>30</v>
      </c>
      <c r="F67" s="10">
        <v>19.29</v>
      </c>
      <c r="G67" s="11">
        <f>ROUND(E67*F67,2)</f>
        <v>578.70000000000005</v>
      </c>
    </row>
    <row r="68" spans="1:7" x14ac:dyDescent="0.25">
      <c r="A68" s="9" t="s">
        <v>120</v>
      </c>
      <c r="B68" s="9" t="s">
        <v>16</v>
      </c>
      <c r="C68" s="9" t="s">
        <v>85</v>
      </c>
      <c r="D68" s="16" t="s">
        <v>121</v>
      </c>
      <c r="E68" s="10">
        <v>20</v>
      </c>
      <c r="F68" s="10">
        <v>19.29</v>
      </c>
      <c r="G68" s="11">
        <f>ROUND(E68*F68,2)</f>
        <v>385.8</v>
      </c>
    </row>
    <row r="69" spans="1:7" x14ac:dyDescent="0.25">
      <c r="A69" s="12"/>
      <c r="B69" s="12"/>
      <c r="C69" s="12"/>
      <c r="D69" s="17" t="s">
        <v>122</v>
      </c>
      <c r="E69" s="10">
        <v>1</v>
      </c>
      <c r="F69" s="8">
        <f>SUM(G58:G68)</f>
        <v>11328.67</v>
      </c>
      <c r="G69" s="8">
        <f>ROUND(F69*E69,2)</f>
        <v>11328.67</v>
      </c>
    </row>
    <row r="70" spans="1:7" ht="0.95" customHeight="1" x14ac:dyDescent="0.25">
      <c r="A70" s="13"/>
      <c r="B70" s="13"/>
      <c r="C70" s="13"/>
      <c r="D70" s="18"/>
      <c r="E70" s="13"/>
      <c r="F70" s="13"/>
      <c r="G70" s="13"/>
    </row>
    <row r="71" spans="1:7" x14ac:dyDescent="0.25">
      <c r="A71" s="22" t="s">
        <v>123</v>
      </c>
      <c r="B71" s="22" t="s">
        <v>11</v>
      </c>
      <c r="C71" s="22" t="s">
        <v>0</v>
      </c>
      <c r="D71" s="23" t="s">
        <v>124</v>
      </c>
      <c r="E71" s="8">
        <f>E78</f>
        <v>1</v>
      </c>
      <c r="F71" s="8">
        <f>F78</f>
        <v>23061.670000000002</v>
      </c>
      <c r="G71" s="8">
        <f>G78</f>
        <v>23061.67</v>
      </c>
    </row>
    <row r="72" spans="1:7" x14ac:dyDescent="0.25">
      <c r="A72" s="9" t="s">
        <v>125</v>
      </c>
      <c r="B72" s="9" t="s">
        <v>16</v>
      </c>
      <c r="C72" s="9" t="s">
        <v>67</v>
      </c>
      <c r="D72" s="16" t="s">
        <v>126</v>
      </c>
      <c r="E72" s="10">
        <v>4</v>
      </c>
      <c r="F72" s="10">
        <v>50.56</v>
      </c>
      <c r="G72" s="11">
        <f>ROUND(E72*F72,2)</f>
        <v>202.24</v>
      </c>
    </row>
    <row r="73" spans="1:7" ht="22.5" x14ac:dyDescent="0.25">
      <c r="A73" s="9" t="s">
        <v>127</v>
      </c>
      <c r="B73" s="9" t="s">
        <v>16</v>
      </c>
      <c r="C73" s="9" t="s">
        <v>17</v>
      </c>
      <c r="D73" s="16" t="s">
        <v>128</v>
      </c>
      <c r="E73" s="10">
        <v>51.4</v>
      </c>
      <c r="F73" s="10">
        <v>93.11</v>
      </c>
      <c r="G73" s="11">
        <f>ROUND(E73*F73,2)</f>
        <v>4785.8500000000004</v>
      </c>
    </row>
    <row r="74" spans="1:7" x14ac:dyDescent="0.25">
      <c r="A74" s="9" t="s">
        <v>129</v>
      </c>
      <c r="B74" s="9" t="s">
        <v>16</v>
      </c>
      <c r="C74" s="9" t="s">
        <v>67</v>
      </c>
      <c r="D74" s="16" t="s">
        <v>130</v>
      </c>
      <c r="E74" s="10">
        <v>8</v>
      </c>
      <c r="F74" s="10">
        <v>44.34</v>
      </c>
      <c r="G74" s="11">
        <f>ROUND(E74*F74,2)</f>
        <v>354.72</v>
      </c>
    </row>
    <row r="75" spans="1:7" x14ac:dyDescent="0.25">
      <c r="A75" s="9" t="s">
        <v>131</v>
      </c>
      <c r="B75" s="9" t="s">
        <v>16</v>
      </c>
      <c r="C75" s="9" t="s">
        <v>17</v>
      </c>
      <c r="D75" s="16" t="s">
        <v>132</v>
      </c>
      <c r="E75" s="10">
        <v>37.799999999999997</v>
      </c>
      <c r="F75" s="10">
        <v>53.4</v>
      </c>
      <c r="G75" s="11">
        <f>ROUND(E75*F75,2)</f>
        <v>2018.52</v>
      </c>
    </row>
    <row r="76" spans="1:7" x14ac:dyDescent="0.25">
      <c r="A76" s="9" t="s">
        <v>133</v>
      </c>
      <c r="B76" s="9" t="s">
        <v>16</v>
      </c>
      <c r="C76" s="9" t="s">
        <v>17</v>
      </c>
      <c r="D76" s="16" t="s">
        <v>134</v>
      </c>
      <c r="E76" s="10">
        <v>19.25</v>
      </c>
      <c r="F76" s="10">
        <v>35.6</v>
      </c>
      <c r="G76" s="11">
        <f>ROUND(E76*F76,2)</f>
        <v>685.3</v>
      </c>
    </row>
    <row r="77" spans="1:7" x14ac:dyDescent="0.25">
      <c r="A77" s="9" t="s">
        <v>135</v>
      </c>
      <c r="B77" s="9" t="s">
        <v>16</v>
      </c>
      <c r="C77" s="9" t="s">
        <v>17</v>
      </c>
      <c r="D77" s="16" t="s">
        <v>136</v>
      </c>
      <c r="E77" s="10">
        <v>404.5</v>
      </c>
      <c r="F77" s="10">
        <v>37.119999999999997</v>
      </c>
      <c r="G77" s="11">
        <f>ROUND(E77*F77,2)</f>
        <v>15015.04</v>
      </c>
    </row>
    <row r="78" spans="1:7" x14ac:dyDescent="0.25">
      <c r="A78" s="12"/>
      <c r="B78" s="12"/>
      <c r="C78" s="12"/>
      <c r="D78" s="17" t="s">
        <v>137</v>
      </c>
      <c r="E78" s="10">
        <v>1</v>
      </c>
      <c r="F78" s="8">
        <f>SUM(G72:G77)</f>
        <v>23061.670000000002</v>
      </c>
      <c r="G78" s="8">
        <f>ROUND(F78*E78,2)</f>
        <v>23061.67</v>
      </c>
    </row>
    <row r="79" spans="1:7" ht="0.95" customHeight="1" x14ac:dyDescent="0.25">
      <c r="A79" s="13"/>
      <c r="B79" s="13"/>
      <c r="C79" s="13"/>
      <c r="D79" s="18"/>
      <c r="E79" s="13"/>
      <c r="F79" s="13"/>
      <c r="G79" s="13"/>
    </row>
    <row r="80" spans="1:7" x14ac:dyDescent="0.25">
      <c r="A80" s="22" t="s">
        <v>138</v>
      </c>
      <c r="B80" s="22" t="s">
        <v>11</v>
      </c>
      <c r="C80" s="22" t="s">
        <v>0</v>
      </c>
      <c r="D80" s="23" t="s">
        <v>139</v>
      </c>
      <c r="E80" s="8">
        <f>E83</f>
        <v>1</v>
      </c>
      <c r="F80" s="8">
        <f>F83</f>
        <v>8554.7799999999988</v>
      </c>
      <c r="G80" s="8">
        <f>G83</f>
        <v>8554.7800000000007</v>
      </c>
    </row>
    <row r="81" spans="1:7" ht="22.5" x14ac:dyDescent="0.25">
      <c r="A81" s="9" t="s">
        <v>140</v>
      </c>
      <c r="B81" s="9" t="s">
        <v>16</v>
      </c>
      <c r="C81" s="9" t="s">
        <v>17</v>
      </c>
      <c r="D81" s="16" t="s">
        <v>141</v>
      </c>
      <c r="E81" s="10">
        <v>102.8</v>
      </c>
      <c r="F81" s="10">
        <v>40.159999999999997</v>
      </c>
      <c r="G81" s="11">
        <f>ROUND(E81*F81,2)</f>
        <v>4128.45</v>
      </c>
    </row>
    <row r="82" spans="1:7" x14ac:dyDescent="0.25">
      <c r="A82" s="9" t="s">
        <v>142</v>
      </c>
      <c r="B82" s="9" t="s">
        <v>16</v>
      </c>
      <c r="C82" s="9" t="s">
        <v>17</v>
      </c>
      <c r="D82" s="16" t="s">
        <v>143</v>
      </c>
      <c r="E82" s="10">
        <v>252.5</v>
      </c>
      <c r="F82" s="10">
        <v>17.53</v>
      </c>
      <c r="G82" s="11">
        <f>ROUND(E82*F82,2)</f>
        <v>4426.33</v>
      </c>
    </row>
    <row r="83" spans="1:7" x14ac:dyDescent="0.25">
      <c r="A83" s="12"/>
      <c r="B83" s="12"/>
      <c r="C83" s="12"/>
      <c r="D83" s="17" t="s">
        <v>144</v>
      </c>
      <c r="E83" s="10">
        <v>1</v>
      </c>
      <c r="F83" s="8">
        <f>SUM(G81:G82)</f>
        <v>8554.7799999999988</v>
      </c>
      <c r="G83" s="8">
        <f>ROUND(F83*E83,2)</f>
        <v>8554.7800000000007</v>
      </c>
    </row>
    <row r="84" spans="1:7" ht="0.95" customHeight="1" x14ac:dyDescent="0.25">
      <c r="A84" s="13"/>
      <c r="B84" s="13"/>
      <c r="C84" s="13"/>
      <c r="D84" s="18"/>
      <c r="E84" s="13"/>
      <c r="F84" s="13"/>
      <c r="G84" s="13"/>
    </row>
    <row r="85" spans="1:7" x14ac:dyDescent="0.25">
      <c r="A85" s="12"/>
      <c r="B85" s="12"/>
      <c r="C85" s="12"/>
      <c r="D85" s="17" t="s">
        <v>145</v>
      </c>
      <c r="E85" s="10">
        <v>1</v>
      </c>
      <c r="F85" s="8">
        <f>G55+G69+G78+G83</f>
        <v>50575.549999999996</v>
      </c>
      <c r="G85" s="8">
        <f>ROUND(F85*E85,2)</f>
        <v>50575.55</v>
      </c>
    </row>
    <row r="86" spans="1:7" ht="0.95" customHeight="1" x14ac:dyDescent="0.25">
      <c r="A86" s="13"/>
      <c r="B86" s="13"/>
      <c r="C86" s="13"/>
      <c r="D86" s="18"/>
      <c r="E86" s="13"/>
      <c r="F86" s="13"/>
      <c r="G86" s="13"/>
    </row>
    <row r="87" spans="1:7" x14ac:dyDescent="0.25">
      <c r="A87" s="22" t="s">
        <v>146</v>
      </c>
      <c r="B87" s="22" t="s">
        <v>11</v>
      </c>
      <c r="C87" s="22" t="s">
        <v>0</v>
      </c>
      <c r="D87" s="23" t="s">
        <v>147</v>
      </c>
      <c r="E87" s="8">
        <f>E92</f>
        <v>1</v>
      </c>
      <c r="F87" s="8">
        <f>F92</f>
        <v>17114.23</v>
      </c>
      <c r="G87" s="8">
        <f>G92</f>
        <v>17114.23</v>
      </c>
    </row>
    <row r="88" spans="1:7" x14ac:dyDescent="0.25">
      <c r="A88" s="9" t="s">
        <v>148</v>
      </c>
      <c r="B88" s="9" t="s">
        <v>16</v>
      </c>
      <c r="C88" s="9" t="s">
        <v>85</v>
      </c>
      <c r="D88" s="16" t="s">
        <v>149</v>
      </c>
      <c r="E88" s="10">
        <v>65</v>
      </c>
      <c r="F88" s="10">
        <v>9.85</v>
      </c>
      <c r="G88" s="11">
        <f>ROUND(E88*F88,2)</f>
        <v>640.25</v>
      </c>
    </row>
    <row r="89" spans="1:7" ht="22.5" x14ac:dyDescent="0.25">
      <c r="A89" s="9" t="s">
        <v>150</v>
      </c>
      <c r="B89" s="9" t="s">
        <v>16</v>
      </c>
      <c r="C89" s="9" t="s">
        <v>17</v>
      </c>
      <c r="D89" s="16" t="s">
        <v>151</v>
      </c>
      <c r="E89" s="10">
        <v>33.200000000000003</v>
      </c>
      <c r="F89" s="10">
        <v>58.28</v>
      </c>
      <c r="G89" s="11">
        <f>ROUND(E89*F89,2)</f>
        <v>1934.9</v>
      </c>
    </row>
    <row r="90" spans="1:7" ht="22.5" x14ac:dyDescent="0.25">
      <c r="A90" s="9" t="s">
        <v>152</v>
      </c>
      <c r="B90" s="9" t="s">
        <v>16</v>
      </c>
      <c r="C90" s="9" t="s">
        <v>17</v>
      </c>
      <c r="D90" s="16" t="s">
        <v>153</v>
      </c>
      <c r="E90" s="10">
        <v>256</v>
      </c>
      <c r="F90" s="10">
        <v>55.19</v>
      </c>
      <c r="G90" s="11">
        <f>ROUND(E90*F90,2)</f>
        <v>14128.64</v>
      </c>
    </row>
    <row r="91" spans="1:7" x14ac:dyDescent="0.25">
      <c r="A91" s="9" t="s">
        <v>154</v>
      </c>
      <c r="B91" s="9" t="s">
        <v>16</v>
      </c>
      <c r="C91" s="9" t="s">
        <v>17</v>
      </c>
      <c r="D91" s="16" t="s">
        <v>155</v>
      </c>
      <c r="E91" s="10">
        <v>4</v>
      </c>
      <c r="F91" s="10">
        <v>102.61</v>
      </c>
      <c r="G91" s="11">
        <f>ROUND(E91*F91,2)</f>
        <v>410.44</v>
      </c>
    </row>
    <row r="92" spans="1:7" x14ac:dyDescent="0.25">
      <c r="A92" s="12"/>
      <c r="B92" s="12"/>
      <c r="C92" s="12"/>
      <c r="D92" s="17" t="s">
        <v>156</v>
      </c>
      <c r="E92" s="10">
        <v>1</v>
      </c>
      <c r="F92" s="8">
        <f>SUM(G88:G91)</f>
        <v>17114.23</v>
      </c>
      <c r="G92" s="8">
        <f>ROUND(F92*E92,2)</f>
        <v>17114.23</v>
      </c>
    </row>
    <row r="93" spans="1:7" ht="0.95" customHeight="1" x14ac:dyDescent="0.25">
      <c r="A93" s="13"/>
      <c r="B93" s="13"/>
      <c r="C93" s="13"/>
      <c r="D93" s="18"/>
      <c r="E93" s="13"/>
      <c r="F93" s="13"/>
      <c r="G93" s="13"/>
    </row>
    <row r="94" spans="1:7" x14ac:dyDescent="0.25">
      <c r="A94" s="22" t="s">
        <v>157</v>
      </c>
      <c r="B94" s="22" t="s">
        <v>11</v>
      </c>
      <c r="C94" s="22" t="s">
        <v>0</v>
      </c>
      <c r="D94" s="23" t="s">
        <v>158</v>
      </c>
      <c r="E94" s="8">
        <f>E115</f>
        <v>1</v>
      </c>
      <c r="F94" s="8">
        <f>F115</f>
        <v>16104.449999999999</v>
      </c>
      <c r="G94" s="8">
        <f>G115</f>
        <v>16104.45</v>
      </c>
    </row>
    <row r="95" spans="1:7" x14ac:dyDescent="0.25">
      <c r="A95" s="22" t="s">
        <v>159</v>
      </c>
      <c r="B95" s="22" t="s">
        <v>11</v>
      </c>
      <c r="C95" s="22" t="s">
        <v>0</v>
      </c>
      <c r="D95" s="23" t="s">
        <v>160</v>
      </c>
      <c r="E95" s="8">
        <f>E104</f>
        <v>1</v>
      </c>
      <c r="F95" s="8">
        <f>F104</f>
        <v>5063.24</v>
      </c>
      <c r="G95" s="8">
        <f>G104</f>
        <v>5063.24</v>
      </c>
    </row>
    <row r="96" spans="1:7" x14ac:dyDescent="0.25">
      <c r="A96" s="9" t="s">
        <v>161</v>
      </c>
      <c r="B96" s="9" t="s">
        <v>16</v>
      </c>
      <c r="C96" s="9" t="s">
        <v>67</v>
      </c>
      <c r="D96" s="16" t="s">
        <v>162</v>
      </c>
      <c r="E96" s="10">
        <v>1</v>
      </c>
      <c r="F96" s="10">
        <v>672.45</v>
      </c>
      <c r="G96" s="11">
        <f>ROUND(E96*F96,2)</f>
        <v>672.45</v>
      </c>
    </row>
    <row r="97" spans="1:7" x14ac:dyDescent="0.25">
      <c r="A97" s="9" t="s">
        <v>163</v>
      </c>
      <c r="B97" s="9" t="s">
        <v>16</v>
      </c>
      <c r="C97" s="9" t="s">
        <v>67</v>
      </c>
      <c r="D97" s="16" t="s">
        <v>164</v>
      </c>
      <c r="E97" s="10">
        <v>1</v>
      </c>
      <c r="F97" s="10">
        <v>484.79</v>
      </c>
      <c r="G97" s="11">
        <f>ROUND(E97*F97,2)</f>
        <v>484.79</v>
      </c>
    </row>
    <row r="98" spans="1:7" x14ac:dyDescent="0.25">
      <c r="A98" s="9" t="s">
        <v>165</v>
      </c>
      <c r="B98" s="9" t="s">
        <v>16</v>
      </c>
      <c r="C98" s="9" t="s">
        <v>67</v>
      </c>
      <c r="D98" s="16" t="s">
        <v>166</v>
      </c>
      <c r="E98" s="10">
        <v>2</v>
      </c>
      <c r="F98" s="10">
        <v>505.64</v>
      </c>
      <c r="G98" s="11">
        <f>ROUND(E98*F98,2)</f>
        <v>1011.28</v>
      </c>
    </row>
    <row r="99" spans="1:7" x14ac:dyDescent="0.25">
      <c r="A99" s="9" t="s">
        <v>167</v>
      </c>
      <c r="B99" s="9" t="s">
        <v>16</v>
      </c>
      <c r="C99" s="9" t="s">
        <v>67</v>
      </c>
      <c r="D99" s="16" t="s">
        <v>168</v>
      </c>
      <c r="E99" s="10">
        <v>1</v>
      </c>
      <c r="F99" s="10">
        <v>615.11</v>
      </c>
      <c r="G99" s="11">
        <f>ROUND(E99*F99,2)</f>
        <v>615.11</v>
      </c>
    </row>
    <row r="100" spans="1:7" x14ac:dyDescent="0.25">
      <c r="A100" s="9" t="s">
        <v>169</v>
      </c>
      <c r="B100" s="9" t="s">
        <v>16</v>
      </c>
      <c r="C100" s="9" t="s">
        <v>67</v>
      </c>
      <c r="D100" s="16" t="s">
        <v>170</v>
      </c>
      <c r="E100" s="10">
        <v>7</v>
      </c>
      <c r="F100" s="10">
        <v>13.03</v>
      </c>
      <c r="G100" s="11">
        <f>ROUND(E100*F100,2)</f>
        <v>91.21</v>
      </c>
    </row>
    <row r="101" spans="1:7" x14ac:dyDescent="0.25">
      <c r="A101" s="9" t="s">
        <v>171</v>
      </c>
      <c r="B101" s="9" t="s">
        <v>16</v>
      </c>
      <c r="C101" s="9" t="s">
        <v>17</v>
      </c>
      <c r="D101" s="16" t="s">
        <v>172</v>
      </c>
      <c r="E101" s="10">
        <v>30</v>
      </c>
      <c r="F101" s="10">
        <v>56.3</v>
      </c>
      <c r="G101" s="11">
        <f>ROUND(E101*F101,2)</f>
        <v>1689</v>
      </c>
    </row>
    <row r="102" spans="1:7" x14ac:dyDescent="0.25">
      <c r="A102" s="9" t="s">
        <v>173</v>
      </c>
      <c r="B102" s="9" t="s">
        <v>16</v>
      </c>
      <c r="C102" s="9" t="s">
        <v>67</v>
      </c>
      <c r="D102" s="16" t="s">
        <v>174</v>
      </c>
      <c r="E102" s="10">
        <v>3</v>
      </c>
      <c r="F102" s="10">
        <v>91.75</v>
      </c>
      <c r="G102" s="11">
        <f>ROUND(E102*F102,2)</f>
        <v>275.25</v>
      </c>
    </row>
    <row r="103" spans="1:7" x14ac:dyDescent="0.25">
      <c r="A103" s="9" t="s">
        <v>175</v>
      </c>
      <c r="B103" s="9" t="s">
        <v>16</v>
      </c>
      <c r="C103" s="9" t="s">
        <v>67</v>
      </c>
      <c r="D103" s="16" t="s">
        <v>176</v>
      </c>
      <c r="E103" s="10">
        <v>1</v>
      </c>
      <c r="F103" s="10">
        <v>224.15</v>
      </c>
      <c r="G103" s="11">
        <f>ROUND(E103*F103,2)</f>
        <v>224.15</v>
      </c>
    </row>
    <row r="104" spans="1:7" x14ac:dyDescent="0.25">
      <c r="A104" s="12"/>
      <c r="B104" s="12"/>
      <c r="C104" s="12"/>
      <c r="D104" s="17" t="s">
        <v>177</v>
      </c>
      <c r="E104" s="10">
        <v>1</v>
      </c>
      <c r="F104" s="8">
        <f>SUM(G96:G103)</f>
        <v>5063.24</v>
      </c>
      <c r="G104" s="8">
        <f>ROUND(F104*E104,2)</f>
        <v>5063.24</v>
      </c>
    </row>
    <row r="105" spans="1:7" ht="0.95" customHeight="1" x14ac:dyDescent="0.25">
      <c r="A105" s="13"/>
      <c r="B105" s="13"/>
      <c r="C105" s="13"/>
      <c r="D105" s="18"/>
      <c r="E105" s="13"/>
      <c r="F105" s="13"/>
      <c r="G105" s="13"/>
    </row>
    <row r="106" spans="1:7" x14ac:dyDescent="0.25">
      <c r="A106" s="22" t="s">
        <v>178</v>
      </c>
      <c r="B106" s="22" t="s">
        <v>11</v>
      </c>
      <c r="C106" s="22" t="s">
        <v>0</v>
      </c>
      <c r="D106" s="23" t="s">
        <v>179</v>
      </c>
      <c r="E106" s="8">
        <f>E113</f>
        <v>1</v>
      </c>
      <c r="F106" s="8">
        <f>F113</f>
        <v>11041.210000000001</v>
      </c>
      <c r="G106" s="8">
        <f>G113</f>
        <v>11041.21</v>
      </c>
    </row>
    <row r="107" spans="1:7" ht="22.5" x14ac:dyDescent="0.25">
      <c r="A107" s="9" t="s">
        <v>180</v>
      </c>
      <c r="B107" s="9" t="s">
        <v>16</v>
      </c>
      <c r="C107" s="9" t="s">
        <v>67</v>
      </c>
      <c r="D107" s="16" t="s">
        <v>181</v>
      </c>
      <c r="E107" s="10">
        <v>1</v>
      </c>
      <c r="F107" s="10">
        <v>4057.75</v>
      </c>
      <c r="G107" s="11">
        <f>ROUND(E107*F107,2)</f>
        <v>4057.75</v>
      </c>
    </row>
    <row r="108" spans="1:7" x14ac:dyDescent="0.25">
      <c r="A108" s="9" t="s">
        <v>182</v>
      </c>
      <c r="B108" s="9" t="s">
        <v>16</v>
      </c>
      <c r="C108" s="9" t="s">
        <v>67</v>
      </c>
      <c r="D108" s="16" t="s">
        <v>183</v>
      </c>
      <c r="E108" s="10">
        <v>1</v>
      </c>
      <c r="F108" s="10">
        <v>1297.99</v>
      </c>
      <c r="G108" s="11">
        <f>ROUND(E108*F108,2)</f>
        <v>1297.99</v>
      </c>
    </row>
    <row r="109" spans="1:7" x14ac:dyDescent="0.25">
      <c r="A109" s="9" t="s">
        <v>184</v>
      </c>
      <c r="B109" s="9" t="s">
        <v>16</v>
      </c>
      <c r="C109" s="9" t="s">
        <v>67</v>
      </c>
      <c r="D109" s="16" t="s">
        <v>185</v>
      </c>
      <c r="E109" s="10">
        <v>1</v>
      </c>
      <c r="F109" s="10">
        <v>1235.43</v>
      </c>
      <c r="G109" s="11">
        <f>ROUND(E109*F109,2)</f>
        <v>1235.43</v>
      </c>
    </row>
    <row r="110" spans="1:7" x14ac:dyDescent="0.25">
      <c r="A110" s="9" t="s">
        <v>186</v>
      </c>
      <c r="B110" s="9" t="s">
        <v>16</v>
      </c>
      <c r="C110" s="9" t="s">
        <v>67</v>
      </c>
      <c r="D110" s="16" t="s">
        <v>187</v>
      </c>
      <c r="E110" s="10">
        <v>1</v>
      </c>
      <c r="F110" s="10">
        <v>1970.44</v>
      </c>
      <c r="G110" s="11">
        <f>ROUND(E110*F110,2)</f>
        <v>1970.44</v>
      </c>
    </row>
    <row r="111" spans="1:7" x14ac:dyDescent="0.25">
      <c r="A111" s="9" t="s">
        <v>188</v>
      </c>
      <c r="B111" s="9" t="s">
        <v>16</v>
      </c>
      <c r="C111" s="9" t="s">
        <v>17</v>
      </c>
      <c r="D111" s="16" t="s">
        <v>189</v>
      </c>
      <c r="E111" s="10">
        <v>6.09</v>
      </c>
      <c r="F111" s="10">
        <v>328.41</v>
      </c>
      <c r="G111" s="11">
        <f>ROUND(E111*F111,2)</f>
        <v>2000.02</v>
      </c>
    </row>
    <row r="112" spans="1:7" ht="22.5" x14ac:dyDescent="0.25">
      <c r="A112" s="9" t="s">
        <v>190</v>
      </c>
      <c r="B112" s="9" t="s">
        <v>16</v>
      </c>
      <c r="C112" s="9" t="s">
        <v>67</v>
      </c>
      <c r="D112" s="16" t="s">
        <v>191</v>
      </c>
      <c r="E112" s="10">
        <v>1</v>
      </c>
      <c r="F112" s="10">
        <v>479.58</v>
      </c>
      <c r="G112" s="11">
        <f>ROUND(E112*F112,2)</f>
        <v>479.58</v>
      </c>
    </row>
    <row r="113" spans="1:7" x14ac:dyDescent="0.25">
      <c r="A113" s="12"/>
      <c r="B113" s="12"/>
      <c r="C113" s="12"/>
      <c r="D113" s="17" t="s">
        <v>192</v>
      </c>
      <c r="E113" s="10">
        <v>1</v>
      </c>
      <c r="F113" s="8">
        <f>SUM(G107:G112)</f>
        <v>11041.210000000001</v>
      </c>
      <c r="G113" s="8">
        <f>ROUND(F113*E113,2)</f>
        <v>11041.21</v>
      </c>
    </row>
    <row r="114" spans="1:7" ht="0.95" customHeight="1" x14ac:dyDescent="0.25">
      <c r="A114" s="13"/>
      <c r="B114" s="13"/>
      <c r="C114" s="13"/>
      <c r="D114" s="18"/>
      <c r="E114" s="13"/>
      <c r="F114" s="13"/>
      <c r="G114" s="13"/>
    </row>
    <row r="115" spans="1:7" x14ac:dyDescent="0.25">
      <c r="A115" s="12"/>
      <c r="B115" s="12"/>
      <c r="C115" s="12"/>
      <c r="D115" s="17" t="s">
        <v>193</v>
      </c>
      <c r="E115" s="10">
        <v>1</v>
      </c>
      <c r="F115" s="8">
        <f>G104+G113</f>
        <v>16104.449999999999</v>
      </c>
      <c r="G115" s="8">
        <f>ROUND(F115*E115,2)</f>
        <v>16104.45</v>
      </c>
    </row>
    <row r="116" spans="1:7" ht="0.95" customHeight="1" x14ac:dyDescent="0.25">
      <c r="A116" s="13"/>
      <c r="B116" s="13"/>
      <c r="C116" s="13"/>
      <c r="D116" s="18"/>
      <c r="E116" s="13"/>
      <c r="F116" s="13"/>
      <c r="G116" s="13"/>
    </row>
    <row r="117" spans="1:7" x14ac:dyDescent="0.25">
      <c r="A117" s="22" t="s">
        <v>194</v>
      </c>
      <c r="B117" s="22" t="s">
        <v>11</v>
      </c>
      <c r="C117" s="22" t="s">
        <v>0</v>
      </c>
      <c r="D117" s="23" t="s">
        <v>195</v>
      </c>
      <c r="E117" s="8">
        <f>E132</f>
        <v>1</v>
      </c>
      <c r="F117" s="8">
        <f>F132</f>
        <v>18609.62</v>
      </c>
      <c r="G117" s="8">
        <f>G132</f>
        <v>18609.62</v>
      </c>
    </row>
    <row r="118" spans="1:7" x14ac:dyDescent="0.25">
      <c r="A118" s="22" t="s">
        <v>196</v>
      </c>
      <c r="B118" s="22" t="s">
        <v>11</v>
      </c>
      <c r="C118" s="22" t="s">
        <v>0</v>
      </c>
      <c r="D118" s="23" t="s">
        <v>197</v>
      </c>
      <c r="E118" s="8">
        <f>E124</f>
        <v>1</v>
      </c>
      <c r="F118" s="8">
        <f>F124</f>
        <v>10524.14</v>
      </c>
      <c r="G118" s="8">
        <f>G124</f>
        <v>10524.14</v>
      </c>
    </row>
    <row r="119" spans="1:7" ht="22.5" x14ac:dyDescent="0.25">
      <c r="A119" s="9" t="s">
        <v>198</v>
      </c>
      <c r="B119" s="9" t="s">
        <v>16</v>
      </c>
      <c r="C119" s="9" t="s">
        <v>17</v>
      </c>
      <c r="D119" s="16" t="s">
        <v>199</v>
      </c>
      <c r="E119" s="10">
        <v>375.4</v>
      </c>
      <c r="F119" s="10">
        <v>7.83</v>
      </c>
      <c r="G119" s="11">
        <f>ROUND(E119*F119,2)</f>
        <v>2939.38</v>
      </c>
    </row>
    <row r="120" spans="1:7" x14ac:dyDescent="0.25">
      <c r="A120" s="9" t="s">
        <v>200</v>
      </c>
      <c r="B120" s="9" t="s">
        <v>16</v>
      </c>
      <c r="C120" s="9" t="s">
        <v>17</v>
      </c>
      <c r="D120" s="16" t="s">
        <v>201</v>
      </c>
      <c r="E120" s="10">
        <v>215</v>
      </c>
      <c r="F120" s="10">
        <v>17.100000000000001</v>
      </c>
      <c r="G120" s="11">
        <f>ROUND(E120*F120,2)</f>
        <v>3676.5</v>
      </c>
    </row>
    <row r="121" spans="1:7" x14ac:dyDescent="0.25">
      <c r="A121" s="9" t="s">
        <v>202</v>
      </c>
      <c r="B121" s="9" t="s">
        <v>16</v>
      </c>
      <c r="C121" s="9" t="s">
        <v>17</v>
      </c>
      <c r="D121" s="16" t="s">
        <v>203</v>
      </c>
      <c r="E121" s="10">
        <v>35</v>
      </c>
      <c r="F121" s="10">
        <v>12.3</v>
      </c>
      <c r="G121" s="11">
        <f>ROUND(E121*F121,2)</f>
        <v>430.5</v>
      </c>
    </row>
    <row r="122" spans="1:7" ht="22.5" x14ac:dyDescent="0.25">
      <c r="A122" s="9" t="s">
        <v>204</v>
      </c>
      <c r="B122" s="9" t="s">
        <v>16</v>
      </c>
      <c r="C122" s="9" t="s">
        <v>17</v>
      </c>
      <c r="D122" s="16" t="s">
        <v>205</v>
      </c>
      <c r="E122" s="10">
        <v>51.4</v>
      </c>
      <c r="F122" s="10">
        <v>15.12</v>
      </c>
      <c r="G122" s="11">
        <f>ROUND(E122*F122,2)</f>
        <v>777.17</v>
      </c>
    </row>
    <row r="123" spans="1:7" ht="22.5" x14ac:dyDescent="0.25">
      <c r="A123" s="9" t="s">
        <v>206</v>
      </c>
      <c r="B123" s="9" t="s">
        <v>16</v>
      </c>
      <c r="C123" s="9" t="s">
        <v>17</v>
      </c>
      <c r="D123" s="16" t="s">
        <v>207</v>
      </c>
      <c r="E123" s="10">
        <v>70.2</v>
      </c>
      <c r="F123" s="10">
        <v>38.47</v>
      </c>
      <c r="G123" s="11">
        <f>ROUND(E123*F123,2)</f>
        <v>2700.59</v>
      </c>
    </row>
    <row r="124" spans="1:7" x14ac:dyDescent="0.25">
      <c r="A124" s="12"/>
      <c r="B124" s="12"/>
      <c r="C124" s="12"/>
      <c r="D124" s="17" t="s">
        <v>208</v>
      </c>
      <c r="E124" s="10">
        <v>1</v>
      </c>
      <c r="F124" s="8">
        <f>SUM(G119:G123)</f>
        <v>10524.14</v>
      </c>
      <c r="G124" s="8">
        <f>ROUND(F124*E124,2)</f>
        <v>10524.14</v>
      </c>
    </row>
    <row r="125" spans="1:7" ht="0.95" customHeight="1" x14ac:dyDescent="0.25">
      <c r="A125" s="13"/>
      <c r="B125" s="13"/>
      <c r="C125" s="13"/>
      <c r="D125" s="18"/>
      <c r="E125" s="13"/>
      <c r="F125" s="13"/>
      <c r="G125" s="13"/>
    </row>
    <row r="126" spans="1:7" x14ac:dyDescent="0.25">
      <c r="A126" s="22" t="s">
        <v>209</v>
      </c>
      <c r="B126" s="22" t="s">
        <v>11</v>
      </c>
      <c r="C126" s="22" t="s">
        <v>0</v>
      </c>
      <c r="D126" s="23" t="s">
        <v>210</v>
      </c>
      <c r="E126" s="8">
        <f>E130</f>
        <v>1</v>
      </c>
      <c r="F126" s="8">
        <f>F130</f>
        <v>8085.4800000000005</v>
      </c>
      <c r="G126" s="8">
        <f>G130</f>
        <v>8085.48</v>
      </c>
    </row>
    <row r="127" spans="1:7" x14ac:dyDescent="0.25">
      <c r="A127" s="9" t="s">
        <v>211</v>
      </c>
      <c r="B127" s="9" t="s">
        <v>16</v>
      </c>
      <c r="C127" s="9" t="s">
        <v>17</v>
      </c>
      <c r="D127" s="16" t="s">
        <v>212</v>
      </c>
      <c r="E127" s="10">
        <v>235.5</v>
      </c>
      <c r="F127" s="10">
        <v>24.81</v>
      </c>
      <c r="G127" s="11">
        <f>ROUND(E127*F127,2)</f>
        <v>5842.76</v>
      </c>
    </row>
    <row r="128" spans="1:7" x14ac:dyDescent="0.25">
      <c r="A128" s="9" t="s">
        <v>213</v>
      </c>
      <c r="B128" s="9" t="s">
        <v>16</v>
      </c>
      <c r="C128" s="9" t="s">
        <v>17</v>
      </c>
      <c r="D128" s="16" t="s">
        <v>214</v>
      </c>
      <c r="E128" s="10">
        <v>8</v>
      </c>
      <c r="F128" s="10">
        <v>32.840000000000003</v>
      </c>
      <c r="G128" s="11">
        <f>ROUND(E128*F128,2)</f>
        <v>262.72000000000003</v>
      </c>
    </row>
    <row r="129" spans="1:7" x14ac:dyDescent="0.25">
      <c r="A129" s="9" t="s">
        <v>215</v>
      </c>
      <c r="B129" s="9" t="s">
        <v>16</v>
      </c>
      <c r="C129" s="9" t="s">
        <v>17</v>
      </c>
      <c r="D129" s="16" t="s">
        <v>216</v>
      </c>
      <c r="E129" s="10">
        <v>45</v>
      </c>
      <c r="F129" s="10">
        <v>44</v>
      </c>
      <c r="G129" s="11">
        <f>ROUND(E129*F129,2)</f>
        <v>1980</v>
      </c>
    </row>
    <row r="130" spans="1:7" x14ac:dyDescent="0.25">
      <c r="A130" s="12"/>
      <c r="B130" s="12"/>
      <c r="C130" s="12"/>
      <c r="D130" s="17" t="s">
        <v>217</v>
      </c>
      <c r="E130" s="10">
        <v>1</v>
      </c>
      <c r="F130" s="8">
        <f>SUM(G127:G129)</f>
        <v>8085.4800000000005</v>
      </c>
      <c r="G130" s="8">
        <f>ROUND(F130*E130,2)</f>
        <v>8085.48</v>
      </c>
    </row>
    <row r="131" spans="1:7" ht="0.95" customHeight="1" x14ac:dyDescent="0.25">
      <c r="A131" s="13"/>
      <c r="B131" s="13"/>
      <c r="C131" s="13"/>
      <c r="D131" s="18"/>
      <c r="E131" s="13"/>
      <c r="F131" s="13"/>
      <c r="G131" s="13"/>
    </row>
    <row r="132" spans="1:7" x14ac:dyDescent="0.25">
      <c r="A132" s="12"/>
      <c r="B132" s="12"/>
      <c r="C132" s="12"/>
      <c r="D132" s="17" t="s">
        <v>218</v>
      </c>
      <c r="E132" s="10">
        <v>1</v>
      </c>
      <c r="F132" s="8">
        <f>G124+G130</f>
        <v>18609.62</v>
      </c>
      <c r="G132" s="8">
        <f>ROUND(F132*E132,2)</f>
        <v>18609.62</v>
      </c>
    </row>
    <row r="133" spans="1:7" ht="0.95" customHeight="1" x14ac:dyDescent="0.25">
      <c r="A133" s="13"/>
      <c r="B133" s="13"/>
      <c r="C133" s="13"/>
      <c r="D133" s="18"/>
      <c r="E133" s="13"/>
      <c r="F133" s="13"/>
      <c r="G133" s="13"/>
    </row>
    <row r="134" spans="1:7" x14ac:dyDescent="0.25">
      <c r="A134" s="22" t="s">
        <v>219</v>
      </c>
      <c r="B134" s="22" t="s">
        <v>11</v>
      </c>
      <c r="C134" s="22" t="s">
        <v>0</v>
      </c>
      <c r="D134" s="23" t="s">
        <v>220</v>
      </c>
      <c r="E134" s="8">
        <f>E136</f>
        <v>1</v>
      </c>
      <c r="F134" s="8">
        <f>F136</f>
        <v>2189.6</v>
      </c>
      <c r="G134" s="8">
        <f>G136</f>
        <v>2189.6</v>
      </c>
    </row>
    <row r="135" spans="1:7" x14ac:dyDescent="0.25">
      <c r="A135" s="9" t="s">
        <v>221</v>
      </c>
      <c r="B135" s="9" t="s">
        <v>16</v>
      </c>
      <c r="C135" s="9" t="s">
        <v>223</v>
      </c>
      <c r="D135" s="16" t="s">
        <v>222</v>
      </c>
      <c r="E135" s="10">
        <v>70</v>
      </c>
      <c r="F135" s="10">
        <v>31.28</v>
      </c>
      <c r="G135" s="11">
        <f>ROUND(E135*F135,2)</f>
        <v>2189.6</v>
      </c>
    </row>
    <row r="136" spans="1:7" x14ac:dyDescent="0.25">
      <c r="A136" s="12"/>
      <c r="B136" s="12"/>
      <c r="C136" s="12"/>
      <c r="D136" s="17" t="s">
        <v>224</v>
      </c>
      <c r="E136" s="10">
        <v>1</v>
      </c>
      <c r="F136" s="8">
        <f>G135</f>
        <v>2189.6</v>
      </c>
      <c r="G136" s="8">
        <f>ROUND(F136*E136,2)</f>
        <v>2189.6</v>
      </c>
    </row>
    <row r="137" spans="1:7" ht="0.95" customHeight="1" x14ac:dyDescent="0.25">
      <c r="A137" s="13"/>
      <c r="B137" s="13"/>
      <c r="C137" s="13"/>
      <c r="D137" s="18"/>
      <c r="E137" s="13"/>
      <c r="F137" s="13"/>
      <c r="G137" s="13"/>
    </row>
    <row r="138" spans="1:7" x14ac:dyDescent="0.25">
      <c r="A138" s="22" t="s">
        <v>225</v>
      </c>
      <c r="B138" s="22" t="s">
        <v>11</v>
      </c>
      <c r="C138" s="22" t="s">
        <v>0</v>
      </c>
      <c r="D138" s="23" t="s">
        <v>226</v>
      </c>
      <c r="E138" s="8">
        <f>E144</f>
        <v>1</v>
      </c>
      <c r="F138" s="8">
        <f>F144</f>
        <v>65115.42</v>
      </c>
      <c r="G138" s="8">
        <f>G144</f>
        <v>65115.42</v>
      </c>
    </row>
    <row r="139" spans="1:7" x14ac:dyDescent="0.25">
      <c r="A139" s="9" t="s">
        <v>227</v>
      </c>
      <c r="B139" s="9" t="s">
        <v>16</v>
      </c>
      <c r="C139" s="9" t="s">
        <v>17</v>
      </c>
      <c r="D139" s="16" t="s">
        <v>228</v>
      </c>
      <c r="E139" s="10">
        <v>295</v>
      </c>
      <c r="F139" s="10">
        <v>86.01</v>
      </c>
      <c r="G139" s="11">
        <f>ROUND(E139*F139,2)</f>
        <v>25372.95</v>
      </c>
    </row>
    <row r="140" spans="1:7" x14ac:dyDescent="0.25">
      <c r="A140" s="9" t="s">
        <v>229</v>
      </c>
      <c r="B140" s="9" t="s">
        <v>16</v>
      </c>
      <c r="C140" s="9" t="s">
        <v>17</v>
      </c>
      <c r="D140" s="16" t="s">
        <v>230</v>
      </c>
      <c r="E140" s="10">
        <v>332.1</v>
      </c>
      <c r="F140" s="10">
        <v>35.6</v>
      </c>
      <c r="G140" s="11">
        <f>ROUND(E140*F140,2)</f>
        <v>11822.76</v>
      </c>
    </row>
    <row r="141" spans="1:7" x14ac:dyDescent="0.25">
      <c r="A141" s="9" t="s">
        <v>231</v>
      </c>
      <c r="B141" s="9" t="s">
        <v>16</v>
      </c>
      <c r="C141" s="9" t="s">
        <v>17</v>
      </c>
      <c r="D141" s="16" t="s">
        <v>232</v>
      </c>
      <c r="E141" s="10">
        <v>423.4</v>
      </c>
      <c r="F141" s="10">
        <v>59.32</v>
      </c>
      <c r="G141" s="11">
        <f>ROUND(E141*F141,2)</f>
        <v>25116.09</v>
      </c>
    </row>
    <row r="142" spans="1:7" x14ac:dyDescent="0.25">
      <c r="A142" s="9" t="s">
        <v>233</v>
      </c>
      <c r="B142" s="9" t="s">
        <v>16</v>
      </c>
      <c r="C142" s="9" t="s">
        <v>17</v>
      </c>
      <c r="D142" s="16" t="s">
        <v>234</v>
      </c>
      <c r="E142" s="10">
        <v>28.8</v>
      </c>
      <c r="F142" s="10">
        <v>75.900000000000006</v>
      </c>
      <c r="G142" s="11">
        <f>ROUND(E142*F142,2)</f>
        <v>2185.92</v>
      </c>
    </row>
    <row r="143" spans="1:7" ht="22.5" x14ac:dyDescent="0.25">
      <c r="A143" s="9" t="s">
        <v>235</v>
      </c>
      <c r="B143" s="9" t="s">
        <v>16</v>
      </c>
      <c r="C143" s="9" t="s">
        <v>17</v>
      </c>
      <c r="D143" s="16" t="s">
        <v>236</v>
      </c>
      <c r="E143" s="10">
        <v>5</v>
      </c>
      <c r="F143" s="10">
        <v>123.54</v>
      </c>
      <c r="G143" s="11">
        <f>ROUND(E143*F143,2)</f>
        <v>617.70000000000005</v>
      </c>
    </row>
    <row r="144" spans="1:7" x14ac:dyDescent="0.25">
      <c r="A144" s="12"/>
      <c r="B144" s="12"/>
      <c r="C144" s="12"/>
      <c r="D144" s="17" t="s">
        <v>237</v>
      </c>
      <c r="E144" s="10">
        <v>1</v>
      </c>
      <c r="F144" s="8">
        <f>SUM(G139:G143)</f>
        <v>65115.42</v>
      </c>
      <c r="G144" s="8">
        <f>ROUND(F144*E144,2)</f>
        <v>65115.42</v>
      </c>
    </row>
    <row r="145" spans="1:7" ht="0.95" customHeight="1" x14ac:dyDescent="0.25">
      <c r="A145" s="13"/>
      <c r="B145" s="13"/>
      <c r="C145" s="13"/>
      <c r="D145" s="18"/>
      <c r="E145" s="13"/>
      <c r="F145" s="13"/>
      <c r="G145" s="13"/>
    </row>
    <row r="146" spans="1:7" x14ac:dyDescent="0.25">
      <c r="A146" s="12"/>
      <c r="B146" s="12"/>
      <c r="C146" s="12"/>
      <c r="D146" s="17" t="s">
        <v>238</v>
      </c>
      <c r="E146" s="14">
        <v>1</v>
      </c>
      <c r="F146" s="8">
        <f>G12+G28+G32+G85+G92+G115+G132+G136+G144</f>
        <v>217308.62</v>
      </c>
      <c r="G146" s="8">
        <f>ROUND(F146*E146,2)</f>
        <v>217308.62</v>
      </c>
    </row>
    <row r="147" spans="1:7" ht="0.95" customHeight="1" x14ac:dyDescent="0.25">
      <c r="A147" s="13"/>
      <c r="B147" s="13"/>
      <c r="C147" s="13"/>
      <c r="D147" s="18"/>
      <c r="E147" s="13"/>
      <c r="F147" s="13"/>
      <c r="G147" s="13"/>
    </row>
    <row r="148" spans="1:7" x14ac:dyDescent="0.25">
      <c r="A148" s="20" t="s">
        <v>239</v>
      </c>
      <c r="B148" s="20" t="s">
        <v>11</v>
      </c>
      <c r="C148" s="20" t="s">
        <v>0</v>
      </c>
      <c r="D148" s="21" t="s">
        <v>240</v>
      </c>
      <c r="E148" s="7">
        <f>E299</f>
        <v>1</v>
      </c>
      <c r="F148" s="8">
        <f>F299</f>
        <v>137740.22</v>
      </c>
      <c r="G148" s="8">
        <f>G299</f>
        <v>137740.22</v>
      </c>
    </row>
    <row r="149" spans="1:7" x14ac:dyDescent="0.25">
      <c r="A149" s="22" t="s">
        <v>241</v>
      </c>
      <c r="B149" s="22" t="s">
        <v>11</v>
      </c>
      <c r="C149" s="22" t="s">
        <v>0</v>
      </c>
      <c r="D149" s="23" t="s">
        <v>242</v>
      </c>
      <c r="E149" s="8">
        <f>E186</f>
        <v>1</v>
      </c>
      <c r="F149" s="8">
        <f>F186</f>
        <v>36205.57</v>
      </c>
      <c r="G149" s="8">
        <f>G186</f>
        <v>36205.57</v>
      </c>
    </row>
    <row r="150" spans="1:7" x14ac:dyDescent="0.25">
      <c r="A150" s="22" t="s">
        <v>243</v>
      </c>
      <c r="B150" s="22" t="s">
        <v>11</v>
      </c>
      <c r="C150" s="22" t="s">
        <v>0</v>
      </c>
      <c r="D150" s="23" t="s">
        <v>244</v>
      </c>
      <c r="E150" s="8">
        <f>E152</f>
        <v>1</v>
      </c>
      <c r="F150" s="8">
        <f>F152</f>
        <v>15078.54</v>
      </c>
      <c r="G150" s="8">
        <f>G152</f>
        <v>15078.54</v>
      </c>
    </row>
    <row r="151" spans="1:7" x14ac:dyDescent="0.25">
      <c r="A151" s="9" t="s">
        <v>245</v>
      </c>
      <c r="B151" s="9" t="s">
        <v>16</v>
      </c>
      <c r="C151" s="9" t="s">
        <v>67</v>
      </c>
      <c r="D151" s="16" t="s">
        <v>246</v>
      </c>
      <c r="E151" s="10">
        <v>3</v>
      </c>
      <c r="F151" s="10">
        <v>5026.18</v>
      </c>
      <c r="G151" s="11">
        <f>ROUND(E151*F151,2)</f>
        <v>15078.54</v>
      </c>
    </row>
    <row r="152" spans="1:7" x14ac:dyDescent="0.25">
      <c r="A152" s="12"/>
      <c r="B152" s="12"/>
      <c r="C152" s="12"/>
      <c r="D152" s="17" t="s">
        <v>247</v>
      </c>
      <c r="E152" s="10">
        <v>1</v>
      </c>
      <c r="F152" s="8">
        <f>G151</f>
        <v>15078.54</v>
      </c>
      <c r="G152" s="8">
        <f>ROUND(F152*E152,2)</f>
        <v>15078.54</v>
      </c>
    </row>
    <row r="153" spans="1:7" ht="0.95" customHeight="1" x14ac:dyDescent="0.25">
      <c r="A153" s="13"/>
      <c r="B153" s="13"/>
      <c r="C153" s="13"/>
      <c r="D153" s="18"/>
      <c r="E153" s="13"/>
      <c r="F153" s="13"/>
      <c r="G153" s="13"/>
    </row>
    <row r="154" spans="1:7" x14ac:dyDescent="0.25">
      <c r="A154" s="22" t="s">
        <v>248</v>
      </c>
      <c r="B154" s="22" t="s">
        <v>11</v>
      </c>
      <c r="C154" s="22" t="s">
        <v>0</v>
      </c>
      <c r="D154" s="23" t="s">
        <v>249</v>
      </c>
      <c r="E154" s="8">
        <f>E184</f>
        <v>1</v>
      </c>
      <c r="F154" s="8">
        <f>F184</f>
        <v>21127.030000000002</v>
      </c>
      <c r="G154" s="8">
        <f>G184</f>
        <v>21127.03</v>
      </c>
    </row>
    <row r="155" spans="1:7" x14ac:dyDescent="0.25">
      <c r="A155" s="22" t="s">
        <v>250</v>
      </c>
      <c r="B155" s="22" t="s">
        <v>11</v>
      </c>
      <c r="C155" s="22" t="s">
        <v>0</v>
      </c>
      <c r="D155" s="23" t="s">
        <v>251</v>
      </c>
      <c r="E155" s="8">
        <f>E159</f>
        <v>1</v>
      </c>
      <c r="F155" s="8">
        <f>F159</f>
        <v>7991.22</v>
      </c>
      <c r="G155" s="8">
        <f>G159</f>
        <v>7991.22</v>
      </c>
    </row>
    <row r="156" spans="1:7" x14ac:dyDescent="0.25">
      <c r="A156" s="9" t="s">
        <v>252</v>
      </c>
      <c r="B156" s="9" t="s">
        <v>16</v>
      </c>
      <c r="C156" s="9" t="s">
        <v>67</v>
      </c>
      <c r="D156" s="16" t="s">
        <v>253</v>
      </c>
      <c r="E156" s="10">
        <v>2</v>
      </c>
      <c r="F156" s="10">
        <v>286.7</v>
      </c>
      <c r="G156" s="11">
        <f>ROUND(E156*F156,2)</f>
        <v>573.4</v>
      </c>
    </row>
    <row r="157" spans="1:7" x14ac:dyDescent="0.25">
      <c r="A157" s="9" t="s">
        <v>254</v>
      </c>
      <c r="B157" s="9" t="s">
        <v>16</v>
      </c>
      <c r="C157" s="9" t="s">
        <v>67</v>
      </c>
      <c r="D157" s="16" t="s">
        <v>255</v>
      </c>
      <c r="E157" s="10">
        <v>2</v>
      </c>
      <c r="F157" s="10">
        <v>907.03</v>
      </c>
      <c r="G157" s="11">
        <f>ROUND(E157*F157,2)</f>
        <v>1814.06</v>
      </c>
    </row>
    <row r="158" spans="1:7" x14ac:dyDescent="0.25">
      <c r="A158" s="9" t="s">
        <v>256</v>
      </c>
      <c r="B158" s="9" t="s">
        <v>16</v>
      </c>
      <c r="C158" s="9" t="s">
        <v>67</v>
      </c>
      <c r="D158" s="16" t="s">
        <v>257</v>
      </c>
      <c r="E158" s="10">
        <v>1</v>
      </c>
      <c r="F158" s="10">
        <v>5603.76</v>
      </c>
      <c r="G158" s="11">
        <f>ROUND(E158*F158,2)</f>
        <v>5603.76</v>
      </c>
    </row>
    <row r="159" spans="1:7" x14ac:dyDescent="0.25">
      <c r="A159" s="12"/>
      <c r="B159" s="12"/>
      <c r="C159" s="12"/>
      <c r="D159" s="17" t="s">
        <v>258</v>
      </c>
      <c r="E159" s="10">
        <v>1</v>
      </c>
      <c r="F159" s="8">
        <f>SUM(G156:G158)</f>
        <v>7991.22</v>
      </c>
      <c r="G159" s="8">
        <f>ROUND(F159*E159,2)</f>
        <v>7991.22</v>
      </c>
    </row>
    <row r="160" spans="1:7" ht="0.95" customHeight="1" x14ac:dyDescent="0.25">
      <c r="A160" s="13"/>
      <c r="B160" s="13"/>
      <c r="C160" s="13"/>
      <c r="D160" s="18"/>
      <c r="E160" s="13"/>
      <c r="F160" s="13"/>
      <c r="G160" s="13"/>
    </row>
    <row r="161" spans="1:7" x14ac:dyDescent="0.25">
      <c r="A161" s="22" t="s">
        <v>259</v>
      </c>
      <c r="B161" s="22" t="s">
        <v>11</v>
      </c>
      <c r="C161" s="22" t="s">
        <v>0</v>
      </c>
      <c r="D161" s="23" t="s">
        <v>260</v>
      </c>
      <c r="E161" s="8">
        <f>E168</f>
        <v>1</v>
      </c>
      <c r="F161" s="8">
        <f>F168</f>
        <v>10655.75</v>
      </c>
      <c r="G161" s="8">
        <f>G168</f>
        <v>10655.75</v>
      </c>
    </row>
    <row r="162" spans="1:7" x14ac:dyDescent="0.25">
      <c r="A162" s="9" t="s">
        <v>261</v>
      </c>
      <c r="B162" s="9" t="s">
        <v>16</v>
      </c>
      <c r="C162" s="9" t="s">
        <v>85</v>
      </c>
      <c r="D162" s="16" t="s">
        <v>262</v>
      </c>
      <c r="E162" s="10">
        <v>8</v>
      </c>
      <c r="F162" s="10">
        <v>13.79</v>
      </c>
      <c r="G162" s="11">
        <f>ROUND(E162*F162,2)</f>
        <v>110.32</v>
      </c>
    </row>
    <row r="163" spans="1:7" x14ac:dyDescent="0.25">
      <c r="A163" s="9" t="s">
        <v>263</v>
      </c>
      <c r="B163" s="9" t="s">
        <v>16</v>
      </c>
      <c r="C163" s="9" t="s">
        <v>85</v>
      </c>
      <c r="D163" s="16" t="s">
        <v>264</v>
      </c>
      <c r="E163" s="10">
        <v>25</v>
      </c>
      <c r="F163" s="10">
        <v>22.94</v>
      </c>
      <c r="G163" s="11">
        <f>ROUND(E163*F163,2)</f>
        <v>573.5</v>
      </c>
    </row>
    <row r="164" spans="1:7" x14ac:dyDescent="0.25">
      <c r="A164" s="9" t="s">
        <v>265</v>
      </c>
      <c r="B164" s="9" t="s">
        <v>16</v>
      </c>
      <c r="C164" s="9" t="s">
        <v>85</v>
      </c>
      <c r="D164" s="16" t="s">
        <v>266</v>
      </c>
      <c r="E164" s="10">
        <v>8</v>
      </c>
      <c r="F164" s="10">
        <v>32.22</v>
      </c>
      <c r="G164" s="11">
        <f>ROUND(E164*F164,2)</f>
        <v>257.76</v>
      </c>
    </row>
    <row r="165" spans="1:7" x14ac:dyDescent="0.25">
      <c r="A165" s="9" t="s">
        <v>267</v>
      </c>
      <c r="B165" s="9" t="s">
        <v>16</v>
      </c>
      <c r="C165" s="9" t="s">
        <v>85</v>
      </c>
      <c r="D165" s="16" t="s">
        <v>268</v>
      </c>
      <c r="E165" s="10">
        <v>13</v>
      </c>
      <c r="F165" s="10">
        <v>40.020000000000003</v>
      </c>
      <c r="G165" s="11">
        <f>ROUND(E165*F165,2)</f>
        <v>520.26</v>
      </c>
    </row>
    <row r="166" spans="1:7" x14ac:dyDescent="0.25">
      <c r="A166" s="9" t="s">
        <v>269</v>
      </c>
      <c r="B166" s="9" t="s">
        <v>16</v>
      </c>
      <c r="C166" s="9" t="s">
        <v>85</v>
      </c>
      <c r="D166" s="16" t="s">
        <v>270</v>
      </c>
      <c r="E166" s="10">
        <v>41</v>
      </c>
      <c r="F166" s="10">
        <v>50.79</v>
      </c>
      <c r="G166" s="11">
        <f>ROUND(E166*F166,2)</f>
        <v>2082.39</v>
      </c>
    </row>
    <row r="167" spans="1:7" x14ac:dyDescent="0.25">
      <c r="A167" s="9" t="s">
        <v>271</v>
      </c>
      <c r="B167" s="9" t="s">
        <v>16</v>
      </c>
      <c r="C167" s="9" t="s">
        <v>17</v>
      </c>
      <c r="D167" s="16" t="s">
        <v>272</v>
      </c>
      <c r="E167" s="10">
        <v>104</v>
      </c>
      <c r="F167" s="10">
        <v>68.38</v>
      </c>
      <c r="G167" s="11">
        <f>ROUND(E167*F167,2)</f>
        <v>7111.52</v>
      </c>
    </row>
    <row r="168" spans="1:7" x14ac:dyDescent="0.25">
      <c r="A168" s="12"/>
      <c r="B168" s="12"/>
      <c r="C168" s="12"/>
      <c r="D168" s="17" t="s">
        <v>273</v>
      </c>
      <c r="E168" s="10">
        <v>1</v>
      </c>
      <c r="F168" s="8">
        <f>SUM(G162:G167)</f>
        <v>10655.75</v>
      </c>
      <c r="G168" s="8">
        <f>ROUND(F168*E168,2)</f>
        <v>10655.75</v>
      </c>
    </row>
    <row r="169" spans="1:7" ht="0.95" customHeight="1" x14ac:dyDescent="0.25">
      <c r="A169" s="13"/>
      <c r="B169" s="13"/>
      <c r="C169" s="13"/>
      <c r="D169" s="18"/>
      <c r="E169" s="13"/>
      <c r="F169" s="13"/>
      <c r="G169" s="13"/>
    </row>
    <row r="170" spans="1:7" x14ac:dyDescent="0.25">
      <c r="A170" s="22" t="s">
        <v>274</v>
      </c>
      <c r="B170" s="22" t="s">
        <v>11</v>
      </c>
      <c r="C170" s="22" t="s">
        <v>0</v>
      </c>
      <c r="D170" s="23" t="s">
        <v>275</v>
      </c>
      <c r="E170" s="8">
        <f>E178</f>
        <v>1</v>
      </c>
      <c r="F170" s="8">
        <f>F178</f>
        <v>2314.81</v>
      </c>
      <c r="G170" s="8">
        <f>G178</f>
        <v>2314.81</v>
      </c>
    </row>
    <row r="171" spans="1:7" x14ac:dyDescent="0.25">
      <c r="A171" s="9" t="s">
        <v>276</v>
      </c>
      <c r="B171" s="9" t="s">
        <v>16</v>
      </c>
      <c r="C171" s="9" t="s">
        <v>67</v>
      </c>
      <c r="D171" s="16" t="s">
        <v>277</v>
      </c>
      <c r="E171" s="10">
        <v>3</v>
      </c>
      <c r="F171" s="10">
        <v>297.13</v>
      </c>
      <c r="G171" s="11">
        <f>ROUND(E171*F171,2)</f>
        <v>891.39</v>
      </c>
    </row>
    <row r="172" spans="1:7" x14ac:dyDescent="0.25">
      <c r="A172" s="9" t="s">
        <v>278</v>
      </c>
      <c r="B172" s="9" t="s">
        <v>16</v>
      </c>
      <c r="C172" s="9" t="s">
        <v>67</v>
      </c>
      <c r="D172" s="16" t="s">
        <v>279</v>
      </c>
      <c r="E172" s="10">
        <v>8</v>
      </c>
      <c r="F172" s="10">
        <v>44.31</v>
      </c>
      <c r="G172" s="11">
        <f>ROUND(E172*F172,2)</f>
        <v>354.48</v>
      </c>
    </row>
    <row r="173" spans="1:7" x14ac:dyDescent="0.25">
      <c r="A173" s="9" t="s">
        <v>280</v>
      </c>
      <c r="B173" s="9" t="s">
        <v>16</v>
      </c>
      <c r="C173" s="9" t="s">
        <v>67</v>
      </c>
      <c r="D173" s="16" t="s">
        <v>281</v>
      </c>
      <c r="E173" s="10">
        <v>1</v>
      </c>
      <c r="F173" s="10">
        <v>81.84</v>
      </c>
      <c r="G173" s="11">
        <f>ROUND(E173*F173,2)</f>
        <v>81.84</v>
      </c>
    </row>
    <row r="174" spans="1:7" x14ac:dyDescent="0.25">
      <c r="A174" s="9" t="s">
        <v>282</v>
      </c>
      <c r="B174" s="9" t="s">
        <v>16</v>
      </c>
      <c r="C174" s="9" t="s">
        <v>67</v>
      </c>
      <c r="D174" s="16" t="s">
        <v>283</v>
      </c>
      <c r="E174" s="10">
        <v>1</v>
      </c>
      <c r="F174" s="10">
        <v>408.68</v>
      </c>
      <c r="G174" s="11">
        <f>ROUND(E174*F174,2)</f>
        <v>408.68</v>
      </c>
    </row>
    <row r="175" spans="1:7" x14ac:dyDescent="0.25">
      <c r="A175" s="9" t="s">
        <v>284</v>
      </c>
      <c r="B175" s="9" t="s">
        <v>16</v>
      </c>
      <c r="C175" s="9" t="s">
        <v>67</v>
      </c>
      <c r="D175" s="16" t="s">
        <v>285</v>
      </c>
      <c r="E175" s="10">
        <v>1</v>
      </c>
      <c r="F175" s="10">
        <v>463.94</v>
      </c>
      <c r="G175" s="11">
        <f>ROUND(E175*F175,2)</f>
        <v>463.94</v>
      </c>
    </row>
    <row r="176" spans="1:7" x14ac:dyDescent="0.25">
      <c r="A176" s="9" t="s">
        <v>286</v>
      </c>
      <c r="B176" s="9" t="s">
        <v>16</v>
      </c>
      <c r="C176" s="9" t="s">
        <v>67</v>
      </c>
      <c r="D176" s="16" t="s">
        <v>287</v>
      </c>
      <c r="E176" s="10">
        <v>1</v>
      </c>
      <c r="F176" s="10">
        <v>34.200000000000003</v>
      </c>
      <c r="G176" s="11">
        <f>ROUND(E176*F176,2)</f>
        <v>34.200000000000003</v>
      </c>
    </row>
    <row r="177" spans="1:7" x14ac:dyDescent="0.25">
      <c r="A177" s="9" t="s">
        <v>288</v>
      </c>
      <c r="B177" s="9" t="s">
        <v>16</v>
      </c>
      <c r="C177" s="9" t="s">
        <v>67</v>
      </c>
      <c r="D177" s="16" t="s">
        <v>289</v>
      </c>
      <c r="E177" s="10">
        <v>2</v>
      </c>
      <c r="F177" s="10">
        <v>40.14</v>
      </c>
      <c r="G177" s="11">
        <f>ROUND(E177*F177,2)</f>
        <v>80.28</v>
      </c>
    </row>
    <row r="178" spans="1:7" x14ac:dyDescent="0.25">
      <c r="A178" s="12"/>
      <c r="B178" s="12"/>
      <c r="C178" s="12"/>
      <c r="D178" s="17" t="s">
        <v>290</v>
      </c>
      <c r="E178" s="10">
        <v>1</v>
      </c>
      <c r="F178" s="8">
        <f>SUM(G171:G177)</f>
        <v>2314.81</v>
      </c>
      <c r="G178" s="8">
        <f>ROUND(F178*E178,2)</f>
        <v>2314.81</v>
      </c>
    </row>
    <row r="179" spans="1:7" ht="0.95" customHeight="1" x14ac:dyDescent="0.25">
      <c r="A179" s="13"/>
      <c r="B179" s="13"/>
      <c r="C179" s="13"/>
      <c r="D179" s="18"/>
      <c r="E179" s="13"/>
      <c r="F179" s="13"/>
      <c r="G179" s="13"/>
    </row>
    <row r="180" spans="1:7" x14ac:dyDescent="0.25">
      <c r="A180" s="22" t="s">
        <v>291</v>
      </c>
      <c r="B180" s="22" t="s">
        <v>11</v>
      </c>
      <c r="C180" s="22" t="s">
        <v>0</v>
      </c>
      <c r="D180" s="23" t="s">
        <v>220</v>
      </c>
      <c r="E180" s="8">
        <f>E182</f>
        <v>1</v>
      </c>
      <c r="F180" s="8">
        <f>F182</f>
        <v>165.25</v>
      </c>
      <c r="G180" s="8">
        <f>G182</f>
        <v>165.25</v>
      </c>
    </row>
    <row r="181" spans="1:7" x14ac:dyDescent="0.25">
      <c r="A181" s="9" t="s">
        <v>292</v>
      </c>
      <c r="B181" s="9" t="s">
        <v>16</v>
      </c>
      <c r="C181" s="9" t="s">
        <v>67</v>
      </c>
      <c r="D181" s="16" t="s">
        <v>293</v>
      </c>
      <c r="E181" s="10">
        <v>1</v>
      </c>
      <c r="F181" s="10">
        <v>165.25</v>
      </c>
      <c r="G181" s="11">
        <f>ROUND(E181*F181,2)</f>
        <v>165.25</v>
      </c>
    </row>
    <row r="182" spans="1:7" x14ac:dyDescent="0.25">
      <c r="A182" s="12"/>
      <c r="B182" s="12"/>
      <c r="C182" s="12"/>
      <c r="D182" s="17" t="s">
        <v>294</v>
      </c>
      <c r="E182" s="10">
        <v>1</v>
      </c>
      <c r="F182" s="8">
        <f>G181</f>
        <v>165.25</v>
      </c>
      <c r="G182" s="8">
        <f>ROUND(F182*E182,2)</f>
        <v>165.25</v>
      </c>
    </row>
    <row r="183" spans="1:7" ht="0.95" customHeight="1" x14ac:dyDescent="0.25">
      <c r="A183" s="13"/>
      <c r="B183" s="13"/>
      <c r="C183" s="13"/>
      <c r="D183" s="18"/>
      <c r="E183" s="13"/>
      <c r="F183" s="13"/>
      <c r="G183" s="13"/>
    </row>
    <row r="184" spans="1:7" x14ac:dyDescent="0.25">
      <c r="A184" s="12"/>
      <c r="B184" s="12"/>
      <c r="C184" s="12"/>
      <c r="D184" s="17" t="s">
        <v>295</v>
      </c>
      <c r="E184" s="10">
        <v>1</v>
      </c>
      <c r="F184" s="8">
        <f>G159+G168+G178+G182</f>
        <v>21127.030000000002</v>
      </c>
      <c r="G184" s="8">
        <f>ROUND(F184*E184,2)</f>
        <v>21127.03</v>
      </c>
    </row>
    <row r="185" spans="1:7" ht="0.95" customHeight="1" x14ac:dyDescent="0.25">
      <c r="A185" s="13"/>
      <c r="B185" s="13"/>
      <c r="C185" s="13"/>
      <c r="D185" s="18"/>
      <c r="E185" s="13"/>
      <c r="F185" s="13"/>
      <c r="G185" s="13"/>
    </row>
    <row r="186" spans="1:7" x14ac:dyDescent="0.25">
      <c r="A186" s="12"/>
      <c r="B186" s="12"/>
      <c r="C186" s="12"/>
      <c r="D186" s="17" t="s">
        <v>296</v>
      </c>
      <c r="E186" s="10">
        <v>1</v>
      </c>
      <c r="F186" s="8">
        <f>G152+G184</f>
        <v>36205.57</v>
      </c>
      <c r="G186" s="8">
        <f>ROUND(F186*E186,2)</f>
        <v>36205.57</v>
      </c>
    </row>
    <row r="187" spans="1:7" ht="0.95" customHeight="1" x14ac:dyDescent="0.25">
      <c r="A187" s="13"/>
      <c r="B187" s="13"/>
      <c r="C187" s="13"/>
      <c r="D187" s="18"/>
      <c r="E187" s="13"/>
      <c r="F187" s="13"/>
      <c r="G187" s="13"/>
    </row>
    <row r="188" spans="1:7" x14ac:dyDescent="0.25">
      <c r="A188" s="22" t="s">
        <v>297</v>
      </c>
      <c r="B188" s="22" t="s">
        <v>11</v>
      </c>
      <c r="C188" s="22" t="s">
        <v>0</v>
      </c>
      <c r="D188" s="23" t="s">
        <v>298</v>
      </c>
      <c r="E188" s="8">
        <f>E201</f>
        <v>1</v>
      </c>
      <c r="F188" s="8">
        <f>F201</f>
        <v>969.39</v>
      </c>
      <c r="G188" s="8">
        <f>G201</f>
        <v>969.39</v>
      </c>
    </row>
    <row r="189" spans="1:7" x14ac:dyDescent="0.25">
      <c r="A189" s="22" t="s">
        <v>299</v>
      </c>
      <c r="B189" s="22" t="s">
        <v>11</v>
      </c>
      <c r="C189" s="22" t="s">
        <v>0</v>
      </c>
      <c r="D189" s="23" t="s">
        <v>300</v>
      </c>
      <c r="E189" s="8">
        <f>E193</f>
        <v>1</v>
      </c>
      <c r="F189" s="8">
        <f>F193</f>
        <v>613.86</v>
      </c>
      <c r="G189" s="8">
        <f>G193</f>
        <v>613.86</v>
      </c>
    </row>
    <row r="190" spans="1:7" x14ac:dyDescent="0.25">
      <c r="A190" s="9" t="s">
        <v>301</v>
      </c>
      <c r="B190" s="9" t="s">
        <v>16</v>
      </c>
      <c r="C190" s="9" t="s">
        <v>67</v>
      </c>
      <c r="D190" s="16" t="s">
        <v>302</v>
      </c>
      <c r="E190" s="10">
        <v>3</v>
      </c>
      <c r="F190" s="10">
        <v>88.2</v>
      </c>
      <c r="G190" s="11">
        <f>ROUND(E190*F190,2)</f>
        <v>264.60000000000002</v>
      </c>
    </row>
    <row r="191" spans="1:7" ht="22.5" x14ac:dyDescent="0.25">
      <c r="A191" s="9" t="s">
        <v>303</v>
      </c>
      <c r="B191" s="9" t="s">
        <v>16</v>
      </c>
      <c r="C191" s="9" t="s">
        <v>67</v>
      </c>
      <c r="D191" s="16" t="s">
        <v>304</v>
      </c>
      <c r="E191" s="10">
        <v>1</v>
      </c>
      <c r="F191" s="10">
        <v>117.18</v>
      </c>
      <c r="G191" s="11">
        <f>ROUND(E191*F191,2)</f>
        <v>117.18</v>
      </c>
    </row>
    <row r="192" spans="1:7" x14ac:dyDescent="0.25">
      <c r="A192" s="9" t="s">
        <v>305</v>
      </c>
      <c r="B192" s="9" t="s">
        <v>16</v>
      </c>
      <c r="C192" s="9" t="s">
        <v>67</v>
      </c>
      <c r="D192" s="16" t="s">
        <v>306</v>
      </c>
      <c r="E192" s="10">
        <v>3</v>
      </c>
      <c r="F192" s="10">
        <v>77.36</v>
      </c>
      <c r="G192" s="11">
        <f>ROUND(E192*F192,2)</f>
        <v>232.08</v>
      </c>
    </row>
    <row r="193" spans="1:7" x14ac:dyDescent="0.25">
      <c r="A193" s="12"/>
      <c r="B193" s="12"/>
      <c r="C193" s="12"/>
      <c r="D193" s="17" t="s">
        <v>307</v>
      </c>
      <c r="E193" s="10">
        <v>1</v>
      </c>
      <c r="F193" s="8">
        <f>SUM(G190:G192)</f>
        <v>613.86</v>
      </c>
      <c r="G193" s="8">
        <f>ROUND(F193*E193,2)</f>
        <v>613.86</v>
      </c>
    </row>
    <row r="194" spans="1:7" ht="0.95" customHeight="1" x14ac:dyDescent="0.25">
      <c r="A194" s="13"/>
      <c r="B194" s="13"/>
      <c r="C194" s="13"/>
      <c r="D194" s="18"/>
      <c r="E194" s="13"/>
      <c r="F194" s="13"/>
      <c r="G194" s="13"/>
    </row>
    <row r="195" spans="1:7" x14ac:dyDescent="0.25">
      <c r="A195" s="22" t="s">
        <v>308</v>
      </c>
      <c r="B195" s="22" t="s">
        <v>11</v>
      </c>
      <c r="C195" s="22" t="s">
        <v>0</v>
      </c>
      <c r="D195" s="23" t="s">
        <v>309</v>
      </c>
      <c r="E195" s="8">
        <f>E199</f>
        <v>1</v>
      </c>
      <c r="F195" s="8">
        <f>F199</f>
        <v>355.53</v>
      </c>
      <c r="G195" s="8">
        <f>G199</f>
        <v>355.53</v>
      </c>
    </row>
    <row r="196" spans="1:7" x14ac:dyDescent="0.25">
      <c r="A196" s="9" t="s">
        <v>310</v>
      </c>
      <c r="B196" s="9" t="s">
        <v>16</v>
      </c>
      <c r="C196" s="9" t="s">
        <v>0</v>
      </c>
      <c r="D196" s="16" t="s">
        <v>311</v>
      </c>
      <c r="E196" s="10">
        <v>0</v>
      </c>
      <c r="F196" s="10">
        <v>0</v>
      </c>
      <c r="G196" s="11">
        <f>ROUND(E196*F196,2)</f>
        <v>0</v>
      </c>
    </row>
    <row r="197" spans="1:7" x14ac:dyDescent="0.25">
      <c r="A197" s="9" t="s">
        <v>312</v>
      </c>
      <c r="B197" s="9" t="s">
        <v>16</v>
      </c>
      <c r="C197" s="9" t="s">
        <v>67</v>
      </c>
      <c r="D197" s="16" t="s">
        <v>313</v>
      </c>
      <c r="E197" s="10">
        <v>4</v>
      </c>
      <c r="F197" s="10">
        <v>17.52</v>
      </c>
      <c r="G197" s="11">
        <f>ROUND(E197*F197,2)</f>
        <v>70.08</v>
      </c>
    </row>
    <row r="198" spans="1:7" x14ac:dyDescent="0.25">
      <c r="A198" s="9" t="s">
        <v>314</v>
      </c>
      <c r="B198" s="9" t="s">
        <v>16</v>
      </c>
      <c r="C198" s="9" t="s">
        <v>67</v>
      </c>
      <c r="D198" s="16" t="s">
        <v>315</v>
      </c>
      <c r="E198" s="10">
        <v>15</v>
      </c>
      <c r="F198" s="10">
        <v>19.03</v>
      </c>
      <c r="G198" s="11">
        <f>ROUND(E198*F198,2)</f>
        <v>285.45</v>
      </c>
    </row>
    <row r="199" spans="1:7" x14ac:dyDescent="0.25">
      <c r="A199" s="12"/>
      <c r="B199" s="12"/>
      <c r="C199" s="12"/>
      <c r="D199" s="17" t="s">
        <v>316</v>
      </c>
      <c r="E199" s="10">
        <v>1</v>
      </c>
      <c r="F199" s="8">
        <f>SUM(G196:G198)</f>
        <v>355.53</v>
      </c>
      <c r="G199" s="8">
        <f>ROUND(F199*E199,2)</f>
        <v>355.53</v>
      </c>
    </row>
    <row r="200" spans="1:7" ht="0.95" customHeight="1" x14ac:dyDescent="0.25">
      <c r="A200" s="13"/>
      <c r="B200" s="13"/>
      <c r="C200" s="13"/>
      <c r="D200" s="18"/>
      <c r="E200" s="13"/>
      <c r="F200" s="13"/>
      <c r="G200" s="13"/>
    </row>
    <row r="201" spans="1:7" x14ac:dyDescent="0.25">
      <c r="A201" s="12"/>
      <c r="B201" s="12"/>
      <c r="C201" s="12"/>
      <c r="D201" s="17" t="s">
        <v>317</v>
      </c>
      <c r="E201" s="10">
        <v>1</v>
      </c>
      <c r="F201" s="8">
        <f>G193+G199</f>
        <v>969.39</v>
      </c>
      <c r="G201" s="8">
        <f>ROUND(F201*E201,2)</f>
        <v>969.39</v>
      </c>
    </row>
    <row r="202" spans="1:7" ht="0.95" customHeight="1" x14ac:dyDescent="0.25">
      <c r="A202" s="13"/>
      <c r="B202" s="13"/>
      <c r="C202" s="13"/>
      <c r="D202" s="18"/>
      <c r="E202" s="13"/>
      <c r="F202" s="13"/>
      <c r="G202" s="13"/>
    </row>
    <row r="203" spans="1:7" x14ac:dyDescent="0.25">
      <c r="A203" s="22" t="s">
        <v>318</v>
      </c>
      <c r="B203" s="22" t="s">
        <v>11</v>
      </c>
      <c r="C203" s="22" t="s">
        <v>0</v>
      </c>
      <c r="D203" s="23" t="s">
        <v>319</v>
      </c>
      <c r="E203" s="8">
        <f>E267</f>
        <v>1</v>
      </c>
      <c r="F203" s="8">
        <f>F267</f>
        <v>37007.35</v>
      </c>
      <c r="G203" s="8">
        <f>G267</f>
        <v>37007.35</v>
      </c>
    </row>
    <row r="204" spans="1:7" x14ac:dyDescent="0.25">
      <c r="A204" s="22" t="s">
        <v>320</v>
      </c>
      <c r="B204" s="22" t="s">
        <v>11</v>
      </c>
      <c r="C204" s="22" t="s">
        <v>0</v>
      </c>
      <c r="D204" s="23" t="s">
        <v>321</v>
      </c>
      <c r="E204" s="8">
        <f>E217</f>
        <v>1</v>
      </c>
      <c r="F204" s="8">
        <f>F217</f>
        <v>12255.119999999997</v>
      </c>
      <c r="G204" s="8">
        <f>G217</f>
        <v>12255.12</v>
      </c>
    </row>
    <row r="205" spans="1:7" x14ac:dyDescent="0.25">
      <c r="A205" s="9" t="s">
        <v>322</v>
      </c>
      <c r="B205" s="9" t="s">
        <v>16</v>
      </c>
      <c r="C205" s="9" t="s">
        <v>67</v>
      </c>
      <c r="D205" s="16" t="s">
        <v>323</v>
      </c>
      <c r="E205" s="10">
        <v>50</v>
      </c>
      <c r="F205" s="10">
        <v>123.54</v>
      </c>
      <c r="G205" s="11">
        <f>ROUND(E205*F205,2)</f>
        <v>6177</v>
      </c>
    </row>
    <row r="206" spans="1:7" x14ac:dyDescent="0.25">
      <c r="A206" s="9" t="s">
        <v>324</v>
      </c>
      <c r="B206" s="9" t="s">
        <v>16</v>
      </c>
      <c r="C206" s="9" t="s">
        <v>67</v>
      </c>
      <c r="D206" s="16" t="s">
        <v>325</v>
      </c>
      <c r="E206" s="10">
        <v>50</v>
      </c>
      <c r="F206" s="10">
        <v>43.79</v>
      </c>
      <c r="G206" s="11">
        <f>ROUND(E206*F206,2)</f>
        <v>2189.5</v>
      </c>
    </row>
    <row r="207" spans="1:7" x14ac:dyDescent="0.25">
      <c r="A207" s="9" t="s">
        <v>326</v>
      </c>
      <c r="B207" s="9" t="s">
        <v>16</v>
      </c>
      <c r="C207" s="9" t="s">
        <v>67</v>
      </c>
      <c r="D207" s="16" t="s">
        <v>327</v>
      </c>
      <c r="E207" s="10">
        <v>10</v>
      </c>
      <c r="F207" s="10">
        <v>38.31</v>
      </c>
      <c r="G207" s="11">
        <f>ROUND(E207*F207,2)</f>
        <v>383.1</v>
      </c>
    </row>
    <row r="208" spans="1:7" x14ac:dyDescent="0.25">
      <c r="A208" s="9" t="s">
        <v>328</v>
      </c>
      <c r="B208" s="9" t="s">
        <v>16</v>
      </c>
      <c r="C208" s="9" t="s">
        <v>67</v>
      </c>
      <c r="D208" s="16" t="s">
        <v>329</v>
      </c>
      <c r="E208" s="10">
        <v>10</v>
      </c>
      <c r="F208" s="10">
        <v>29.71</v>
      </c>
      <c r="G208" s="11">
        <f>ROUND(E208*F208,2)</f>
        <v>297.10000000000002</v>
      </c>
    </row>
    <row r="209" spans="1:7" x14ac:dyDescent="0.25">
      <c r="A209" s="9" t="s">
        <v>330</v>
      </c>
      <c r="B209" s="9" t="s">
        <v>16</v>
      </c>
      <c r="C209" s="9" t="s">
        <v>67</v>
      </c>
      <c r="D209" s="16" t="s">
        <v>331</v>
      </c>
      <c r="E209" s="10">
        <v>2</v>
      </c>
      <c r="F209" s="10">
        <v>46.08</v>
      </c>
      <c r="G209" s="11">
        <f>ROUND(E209*F209,2)</f>
        <v>92.16</v>
      </c>
    </row>
    <row r="210" spans="1:7" x14ac:dyDescent="0.25">
      <c r="A210" s="9" t="s">
        <v>332</v>
      </c>
      <c r="B210" s="9" t="s">
        <v>16</v>
      </c>
      <c r="C210" s="9" t="s">
        <v>67</v>
      </c>
      <c r="D210" s="16" t="s">
        <v>333</v>
      </c>
      <c r="E210" s="10">
        <v>2</v>
      </c>
      <c r="F210" s="10">
        <v>22.94</v>
      </c>
      <c r="G210" s="11">
        <f>ROUND(E210*F210,2)</f>
        <v>45.88</v>
      </c>
    </row>
    <row r="211" spans="1:7" x14ac:dyDescent="0.25">
      <c r="A211" s="9" t="s">
        <v>334</v>
      </c>
      <c r="B211" s="9" t="s">
        <v>16</v>
      </c>
      <c r="C211" s="9" t="s">
        <v>67</v>
      </c>
      <c r="D211" s="16" t="s">
        <v>335</v>
      </c>
      <c r="E211" s="10">
        <v>14</v>
      </c>
      <c r="F211" s="10">
        <v>98.21</v>
      </c>
      <c r="G211" s="11">
        <f>ROUND(E211*F211,2)</f>
        <v>1374.94</v>
      </c>
    </row>
    <row r="212" spans="1:7" x14ac:dyDescent="0.25">
      <c r="A212" s="9" t="s">
        <v>336</v>
      </c>
      <c r="B212" s="9" t="s">
        <v>16</v>
      </c>
      <c r="C212" s="9" t="s">
        <v>67</v>
      </c>
      <c r="D212" s="16" t="s">
        <v>337</v>
      </c>
      <c r="E212" s="10">
        <v>14</v>
      </c>
      <c r="F212" s="10">
        <v>40.14</v>
      </c>
      <c r="G212" s="11">
        <f>ROUND(E212*F212,2)</f>
        <v>561.96</v>
      </c>
    </row>
    <row r="213" spans="1:7" x14ac:dyDescent="0.25">
      <c r="A213" s="9" t="s">
        <v>338</v>
      </c>
      <c r="B213" s="9" t="s">
        <v>16</v>
      </c>
      <c r="C213" s="9" t="s">
        <v>67</v>
      </c>
      <c r="D213" s="16" t="s">
        <v>339</v>
      </c>
      <c r="E213" s="10">
        <v>3</v>
      </c>
      <c r="F213" s="10">
        <v>30.13</v>
      </c>
      <c r="G213" s="11">
        <f>ROUND(E213*F213,2)</f>
        <v>90.39</v>
      </c>
    </row>
    <row r="214" spans="1:7" x14ac:dyDescent="0.25">
      <c r="A214" s="9" t="s">
        <v>340</v>
      </c>
      <c r="B214" s="9" t="s">
        <v>16</v>
      </c>
      <c r="C214" s="9" t="s">
        <v>67</v>
      </c>
      <c r="D214" s="16" t="s">
        <v>341</v>
      </c>
      <c r="E214" s="10">
        <v>3</v>
      </c>
      <c r="F214" s="10">
        <v>20.329999999999998</v>
      </c>
      <c r="G214" s="11">
        <f>ROUND(E214*F214,2)</f>
        <v>60.99</v>
      </c>
    </row>
    <row r="215" spans="1:7" x14ac:dyDescent="0.25">
      <c r="A215" s="9" t="s">
        <v>342</v>
      </c>
      <c r="B215" s="9" t="s">
        <v>16</v>
      </c>
      <c r="C215" s="9" t="s">
        <v>67</v>
      </c>
      <c r="D215" s="16" t="s">
        <v>343</v>
      </c>
      <c r="E215" s="10">
        <v>23</v>
      </c>
      <c r="F215" s="10">
        <v>25.18</v>
      </c>
      <c r="G215" s="11">
        <f>ROUND(E215*F215,2)</f>
        <v>579.14</v>
      </c>
    </row>
    <row r="216" spans="1:7" x14ac:dyDescent="0.25">
      <c r="A216" s="9" t="s">
        <v>344</v>
      </c>
      <c r="B216" s="9" t="s">
        <v>16</v>
      </c>
      <c r="C216" s="9" t="s">
        <v>67</v>
      </c>
      <c r="D216" s="16" t="s">
        <v>345</v>
      </c>
      <c r="E216" s="10">
        <v>23</v>
      </c>
      <c r="F216" s="10">
        <v>17.52</v>
      </c>
      <c r="G216" s="11">
        <f>ROUND(E216*F216,2)</f>
        <v>402.96</v>
      </c>
    </row>
    <row r="217" spans="1:7" x14ac:dyDescent="0.25">
      <c r="A217" s="12"/>
      <c r="B217" s="12"/>
      <c r="C217" s="12"/>
      <c r="D217" s="17" t="s">
        <v>346</v>
      </c>
      <c r="E217" s="10">
        <v>1</v>
      </c>
      <c r="F217" s="8">
        <f>SUM(G205:G216)</f>
        <v>12255.119999999997</v>
      </c>
      <c r="G217" s="8">
        <f>ROUND(F217*E217,2)</f>
        <v>12255.12</v>
      </c>
    </row>
    <row r="218" spans="1:7" ht="0.95" customHeight="1" x14ac:dyDescent="0.25">
      <c r="A218" s="13"/>
      <c r="B218" s="13"/>
      <c r="C218" s="13"/>
      <c r="D218" s="18"/>
      <c r="E218" s="13"/>
      <c r="F218" s="13"/>
      <c r="G218" s="13"/>
    </row>
    <row r="219" spans="1:7" x14ac:dyDescent="0.25">
      <c r="A219" s="22" t="s">
        <v>347</v>
      </c>
      <c r="B219" s="22" t="s">
        <v>11</v>
      </c>
      <c r="C219" s="22" t="s">
        <v>0</v>
      </c>
      <c r="D219" s="23" t="s">
        <v>348</v>
      </c>
      <c r="E219" s="8">
        <f>E242</f>
        <v>1</v>
      </c>
      <c r="F219" s="8">
        <f>F242</f>
        <v>21073.4</v>
      </c>
      <c r="G219" s="8">
        <f>G242</f>
        <v>21073.4</v>
      </c>
    </row>
    <row r="220" spans="1:7" x14ac:dyDescent="0.25">
      <c r="A220" s="9" t="s">
        <v>349</v>
      </c>
      <c r="B220" s="9" t="s">
        <v>16</v>
      </c>
      <c r="C220" s="9" t="s">
        <v>67</v>
      </c>
      <c r="D220" s="16" t="s">
        <v>350</v>
      </c>
      <c r="E220" s="10">
        <v>1</v>
      </c>
      <c r="F220" s="10">
        <v>1021.71</v>
      </c>
      <c r="G220" s="11">
        <f>ROUND(E220*F220,2)</f>
        <v>1021.71</v>
      </c>
    </row>
    <row r="221" spans="1:7" x14ac:dyDescent="0.25">
      <c r="A221" s="9" t="s">
        <v>351</v>
      </c>
      <c r="B221" s="9" t="s">
        <v>16</v>
      </c>
      <c r="C221" s="9" t="s">
        <v>85</v>
      </c>
      <c r="D221" s="16" t="s">
        <v>352</v>
      </c>
      <c r="E221" s="10">
        <v>25</v>
      </c>
      <c r="F221" s="10">
        <v>48.48</v>
      </c>
      <c r="G221" s="11">
        <f>ROUND(E221*F221,2)</f>
        <v>1212</v>
      </c>
    </row>
    <row r="222" spans="1:7" x14ac:dyDescent="0.25">
      <c r="A222" s="9" t="s">
        <v>353</v>
      </c>
      <c r="B222" s="9" t="s">
        <v>16</v>
      </c>
      <c r="C222" s="9" t="s">
        <v>67</v>
      </c>
      <c r="D222" s="16" t="s">
        <v>354</v>
      </c>
      <c r="E222" s="10">
        <v>1</v>
      </c>
      <c r="F222" s="10">
        <v>4378.75</v>
      </c>
      <c r="G222" s="11">
        <f>ROUND(E222*F222,2)</f>
        <v>4378.75</v>
      </c>
    </row>
    <row r="223" spans="1:7" ht="22.5" x14ac:dyDescent="0.25">
      <c r="A223" s="9" t="s">
        <v>355</v>
      </c>
      <c r="B223" s="9" t="s">
        <v>16</v>
      </c>
      <c r="C223" s="9" t="s">
        <v>67</v>
      </c>
      <c r="D223" s="16" t="s">
        <v>356</v>
      </c>
      <c r="E223" s="10">
        <v>1</v>
      </c>
      <c r="F223" s="10">
        <v>1688.95</v>
      </c>
      <c r="G223" s="11">
        <f>ROUND(E223*F223,2)</f>
        <v>1688.95</v>
      </c>
    </row>
    <row r="224" spans="1:7" x14ac:dyDescent="0.25">
      <c r="A224" s="9" t="s">
        <v>357</v>
      </c>
      <c r="B224" s="9" t="s">
        <v>16</v>
      </c>
      <c r="C224" s="9" t="s">
        <v>67</v>
      </c>
      <c r="D224" s="16" t="s">
        <v>358</v>
      </c>
      <c r="E224" s="10">
        <v>1</v>
      </c>
      <c r="F224" s="10">
        <v>505.64</v>
      </c>
      <c r="G224" s="11">
        <f>ROUND(E224*F224,2)</f>
        <v>505.64</v>
      </c>
    </row>
    <row r="225" spans="1:7" x14ac:dyDescent="0.25">
      <c r="A225" s="9" t="s">
        <v>359</v>
      </c>
      <c r="B225" s="9" t="s">
        <v>16</v>
      </c>
      <c r="C225" s="9" t="s">
        <v>67</v>
      </c>
      <c r="D225" s="16" t="s">
        <v>360</v>
      </c>
      <c r="E225" s="10">
        <v>1</v>
      </c>
      <c r="F225" s="10">
        <v>117.29</v>
      </c>
      <c r="G225" s="11">
        <f>ROUND(E225*F225,2)</f>
        <v>117.29</v>
      </c>
    </row>
    <row r="226" spans="1:7" x14ac:dyDescent="0.25">
      <c r="A226" s="9" t="s">
        <v>361</v>
      </c>
      <c r="B226" s="9" t="s">
        <v>16</v>
      </c>
      <c r="C226" s="9" t="s">
        <v>85</v>
      </c>
      <c r="D226" s="16" t="s">
        <v>362</v>
      </c>
      <c r="E226" s="10">
        <v>130</v>
      </c>
      <c r="F226" s="10">
        <v>4.33</v>
      </c>
      <c r="G226" s="11">
        <f>ROUND(E226*F226,2)</f>
        <v>562.9</v>
      </c>
    </row>
    <row r="227" spans="1:7" x14ac:dyDescent="0.25">
      <c r="A227" s="9" t="s">
        <v>363</v>
      </c>
      <c r="B227" s="9" t="s">
        <v>16</v>
      </c>
      <c r="C227" s="9" t="s">
        <v>85</v>
      </c>
      <c r="D227" s="16" t="s">
        <v>364</v>
      </c>
      <c r="E227" s="10">
        <v>595</v>
      </c>
      <c r="F227" s="10">
        <v>5.53</v>
      </c>
      <c r="G227" s="11">
        <f>ROUND(E227*F227,2)</f>
        <v>3290.35</v>
      </c>
    </row>
    <row r="228" spans="1:7" x14ac:dyDescent="0.25">
      <c r="A228" s="9" t="s">
        <v>365</v>
      </c>
      <c r="B228" s="9" t="s">
        <v>16</v>
      </c>
      <c r="C228" s="9" t="s">
        <v>85</v>
      </c>
      <c r="D228" s="16" t="s">
        <v>366</v>
      </c>
      <c r="E228" s="10">
        <v>65</v>
      </c>
      <c r="F228" s="10">
        <v>7.19</v>
      </c>
      <c r="G228" s="11">
        <f>ROUND(E228*F228,2)</f>
        <v>467.35</v>
      </c>
    </row>
    <row r="229" spans="1:7" x14ac:dyDescent="0.25">
      <c r="A229" s="9" t="s">
        <v>367</v>
      </c>
      <c r="B229" s="9" t="s">
        <v>16</v>
      </c>
      <c r="C229" s="9" t="s">
        <v>85</v>
      </c>
      <c r="D229" s="16" t="s">
        <v>368</v>
      </c>
      <c r="E229" s="10">
        <v>105</v>
      </c>
      <c r="F229" s="10">
        <v>8.5</v>
      </c>
      <c r="G229" s="11">
        <f>ROUND(E229*F229,2)</f>
        <v>892.5</v>
      </c>
    </row>
    <row r="230" spans="1:7" x14ac:dyDescent="0.25">
      <c r="A230" s="9" t="s">
        <v>369</v>
      </c>
      <c r="B230" s="9" t="s">
        <v>16</v>
      </c>
      <c r="C230" s="9" t="s">
        <v>85</v>
      </c>
      <c r="D230" s="16" t="s">
        <v>370</v>
      </c>
      <c r="E230" s="10">
        <v>3</v>
      </c>
      <c r="F230" s="10">
        <v>19.18</v>
      </c>
      <c r="G230" s="11">
        <f>ROUND(E230*F230,2)</f>
        <v>57.54</v>
      </c>
    </row>
    <row r="231" spans="1:7" x14ac:dyDescent="0.25">
      <c r="A231" s="9" t="s">
        <v>371</v>
      </c>
      <c r="B231" s="9" t="s">
        <v>16</v>
      </c>
      <c r="C231" s="9" t="s">
        <v>67</v>
      </c>
      <c r="D231" s="16" t="s">
        <v>372</v>
      </c>
      <c r="E231" s="10">
        <v>10</v>
      </c>
      <c r="F231" s="10">
        <v>35.659999999999997</v>
      </c>
      <c r="G231" s="11">
        <f>ROUND(E231*F231,2)</f>
        <v>356.6</v>
      </c>
    </row>
    <row r="232" spans="1:7" x14ac:dyDescent="0.25">
      <c r="A232" s="9" t="s">
        <v>373</v>
      </c>
      <c r="B232" s="9" t="s">
        <v>16</v>
      </c>
      <c r="C232" s="9" t="s">
        <v>67</v>
      </c>
      <c r="D232" s="16" t="s">
        <v>374</v>
      </c>
      <c r="E232" s="10">
        <v>4</v>
      </c>
      <c r="F232" s="10">
        <v>81.84</v>
      </c>
      <c r="G232" s="11">
        <f>ROUND(E232*F232,2)</f>
        <v>327.36</v>
      </c>
    </row>
    <row r="233" spans="1:7" x14ac:dyDescent="0.25">
      <c r="A233" s="9" t="s">
        <v>375</v>
      </c>
      <c r="B233" s="9" t="s">
        <v>16</v>
      </c>
      <c r="C233" s="9" t="s">
        <v>67</v>
      </c>
      <c r="D233" s="16" t="s">
        <v>376</v>
      </c>
      <c r="E233" s="10">
        <v>3</v>
      </c>
      <c r="F233" s="10">
        <v>95.92</v>
      </c>
      <c r="G233" s="11">
        <f>ROUND(E233*F233,2)</f>
        <v>287.76</v>
      </c>
    </row>
    <row r="234" spans="1:7" x14ac:dyDescent="0.25">
      <c r="A234" s="9" t="s">
        <v>377</v>
      </c>
      <c r="B234" s="9" t="s">
        <v>16</v>
      </c>
      <c r="C234" s="9" t="s">
        <v>67</v>
      </c>
      <c r="D234" s="16" t="s">
        <v>378</v>
      </c>
      <c r="E234" s="10">
        <v>2</v>
      </c>
      <c r="F234" s="10">
        <v>89.66</v>
      </c>
      <c r="G234" s="11">
        <f>ROUND(E234*F234,2)</f>
        <v>179.32</v>
      </c>
    </row>
    <row r="235" spans="1:7" x14ac:dyDescent="0.25">
      <c r="A235" s="9" t="s">
        <v>379</v>
      </c>
      <c r="B235" s="9" t="s">
        <v>16</v>
      </c>
      <c r="C235" s="9" t="s">
        <v>67</v>
      </c>
      <c r="D235" s="16" t="s">
        <v>380</v>
      </c>
      <c r="E235" s="10">
        <v>3</v>
      </c>
      <c r="F235" s="10">
        <v>64.64</v>
      </c>
      <c r="G235" s="11">
        <f>ROUND(E235*F235,2)</f>
        <v>193.92</v>
      </c>
    </row>
    <row r="236" spans="1:7" x14ac:dyDescent="0.25">
      <c r="A236" s="9" t="s">
        <v>381</v>
      </c>
      <c r="B236" s="9" t="s">
        <v>16</v>
      </c>
      <c r="C236" s="9" t="s">
        <v>67</v>
      </c>
      <c r="D236" s="16" t="s">
        <v>382</v>
      </c>
      <c r="E236" s="10">
        <v>15</v>
      </c>
      <c r="F236" s="10">
        <v>77.36</v>
      </c>
      <c r="G236" s="11">
        <f>ROUND(E236*F236,2)</f>
        <v>1160.4000000000001</v>
      </c>
    </row>
    <row r="237" spans="1:7" x14ac:dyDescent="0.25">
      <c r="A237" s="9" t="s">
        <v>383</v>
      </c>
      <c r="B237" s="9" t="s">
        <v>16</v>
      </c>
      <c r="C237" s="9" t="s">
        <v>67</v>
      </c>
      <c r="D237" s="16" t="s">
        <v>384</v>
      </c>
      <c r="E237" s="10">
        <v>1</v>
      </c>
      <c r="F237" s="10">
        <v>2242.5500000000002</v>
      </c>
      <c r="G237" s="11">
        <f>ROUND(E237*F237,2)</f>
        <v>2242.5500000000002</v>
      </c>
    </row>
    <row r="238" spans="1:7" x14ac:dyDescent="0.25">
      <c r="A238" s="9" t="s">
        <v>385</v>
      </c>
      <c r="B238" s="9" t="s">
        <v>16</v>
      </c>
      <c r="C238" s="9" t="s">
        <v>67</v>
      </c>
      <c r="D238" s="16" t="s">
        <v>386</v>
      </c>
      <c r="E238" s="10">
        <v>1</v>
      </c>
      <c r="F238" s="10">
        <v>359.68</v>
      </c>
      <c r="G238" s="11">
        <f>ROUND(E238*F238,2)</f>
        <v>359.68</v>
      </c>
    </row>
    <row r="239" spans="1:7" x14ac:dyDescent="0.25">
      <c r="A239" s="9" t="s">
        <v>387</v>
      </c>
      <c r="B239" s="9" t="s">
        <v>16</v>
      </c>
      <c r="C239" s="9" t="s">
        <v>67</v>
      </c>
      <c r="D239" s="16" t="s">
        <v>388</v>
      </c>
      <c r="E239" s="10">
        <v>5</v>
      </c>
      <c r="F239" s="10">
        <v>92.27</v>
      </c>
      <c r="G239" s="11">
        <f>ROUND(E239*F239,2)</f>
        <v>461.35</v>
      </c>
    </row>
    <row r="240" spans="1:7" x14ac:dyDescent="0.25">
      <c r="A240" s="9" t="s">
        <v>389</v>
      </c>
      <c r="B240" s="9" t="s">
        <v>16</v>
      </c>
      <c r="C240" s="9" t="s">
        <v>67</v>
      </c>
      <c r="D240" s="16" t="s">
        <v>390</v>
      </c>
      <c r="E240" s="10">
        <v>1</v>
      </c>
      <c r="F240" s="10">
        <v>927.88</v>
      </c>
      <c r="G240" s="11">
        <f>ROUND(E240*F240,2)</f>
        <v>927.88</v>
      </c>
    </row>
    <row r="241" spans="1:7" x14ac:dyDescent="0.25">
      <c r="A241" s="9" t="s">
        <v>391</v>
      </c>
      <c r="B241" s="9" t="s">
        <v>16</v>
      </c>
      <c r="C241" s="9" t="s">
        <v>85</v>
      </c>
      <c r="D241" s="16" t="s">
        <v>392</v>
      </c>
      <c r="E241" s="10">
        <v>60</v>
      </c>
      <c r="F241" s="10">
        <v>6.36</v>
      </c>
      <c r="G241" s="11">
        <f>ROUND(E241*F241,2)</f>
        <v>381.6</v>
      </c>
    </row>
    <row r="242" spans="1:7" x14ac:dyDescent="0.25">
      <c r="A242" s="12"/>
      <c r="B242" s="12"/>
      <c r="C242" s="12"/>
      <c r="D242" s="17" t="s">
        <v>393</v>
      </c>
      <c r="E242" s="10">
        <v>1</v>
      </c>
      <c r="F242" s="8">
        <f>SUM(G220:G241)</f>
        <v>21073.4</v>
      </c>
      <c r="G242" s="8">
        <f>ROUND(F242*E242,2)</f>
        <v>21073.4</v>
      </c>
    </row>
    <row r="243" spans="1:7" ht="0.95" customHeight="1" x14ac:dyDescent="0.25">
      <c r="A243" s="13"/>
      <c r="B243" s="13"/>
      <c r="C243" s="13"/>
      <c r="D243" s="18"/>
      <c r="E243" s="13"/>
      <c r="F243" s="13"/>
      <c r="G243" s="13"/>
    </row>
    <row r="244" spans="1:7" x14ac:dyDescent="0.25">
      <c r="A244" s="22" t="s">
        <v>394</v>
      </c>
      <c r="B244" s="22" t="s">
        <v>11</v>
      </c>
      <c r="C244" s="22" t="s">
        <v>0</v>
      </c>
      <c r="D244" s="23" t="s">
        <v>395</v>
      </c>
      <c r="E244" s="8">
        <f>E250</f>
        <v>1</v>
      </c>
      <c r="F244" s="8">
        <f>F250</f>
        <v>2050.65</v>
      </c>
      <c r="G244" s="8">
        <f>G250</f>
        <v>2050.65</v>
      </c>
    </row>
    <row r="245" spans="1:7" x14ac:dyDescent="0.25">
      <c r="A245" s="9" t="s">
        <v>396</v>
      </c>
      <c r="B245" s="9" t="s">
        <v>16</v>
      </c>
      <c r="C245" s="9" t="s">
        <v>85</v>
      </c>
      <c r="D245" s="16" t="s">
        <v>397</v>
      </c>
      <c r="E245" s="10">
        <v>8</v>
      </c>
      <c r="F245" s="10">
        <v>46.5</v>
      </c>
      <c r="G245" s="11">
        <f>ROUND(E245*F245,2)</f>
        <v>372</v>
      </c>
    </row>
    <row r="246" spans="1:7" x14ac:dyDescent="0.25">
      <c r="A246" s="9" t="s">
        <v>398</v>
      </c>
      <c r="B246" s="9" t="s">
        <v>16</v>
      </c>
      <c r="C246" s="9" t="s">
        <v>85</v>
      </c>
      <c r="D246" s="16" t="s">
        <v>399</v>
      </c>
      <c r="E246" s="10">
        <v>3</v>
      </c>
      <c r="F246" s="10">
        <v>40.03</v>
      </c>
      <c r="G246" s="11">
        <f>ROUND(E246*F246,2)</f>
        <v>120.09</v>
      </c>
    </row>
    <row r="247" spans="1:7" x14ac:dyDescent="0.25">
      <c r="A247" s="9" t="s">
        <v>400</v>
      </c>
      <c r="B247" s="9" t="s">
        <v>16</v>
      </c>
      <c r="C247" s="9" t="s">
        <v>85</v>
      </c>
      <c r="D247" s="16" t="s">
        <v>401</v>
      </c>
      <c r="E247" s="10">
        <v>33</v>
      </c>
      <c r="F247" s="10">
        <v>33.520000000000003</v>
      </c>
      <c r="G247" s="11">
        <f>ROUND(E247*F247,2)</f>
        <v>1106.1600000000001</v>
      </c>
    </row>
    <row r="248" spans="1:7" x14ac:dyDescent="0.25">
      <c r="A248" s="9" t="s">
        <v>402</v>
      </c>
      <c r="B248" s="9" t="s">
        <v>16</v>
      </c>
      <c r="C248" s="9" t="s">
        <v>85</v>
      </c>
      <c r="D248" s="16" t="s">
        <v>403</v>
      </c>
      <c r="E248" s="10">
        <v>10</v>
      </c>
      <c r="F248" s="10">
        <v>28.04</v>
      </c>
      <c r="G248" s="11">
        <f>ROUND(E248*F248,2)</f>
        <v>280.39999999999998</v>
      </c>
    </row>
    <row r="249" spans="1:7" x14ac:dyDescent="0.25">
      <c r="A249" s="9" t="s">
        <v>404</v>
      </c>
      <c r="B249" s="9" t="s">
        <v>16</v>
      </c>
      <c r="C249" s="9" t="s">
        <v>85</v>
      </c>
      <c r="D249" s="16" t="s">
        <v>405</v>
      </c>
      <c r="E249" s="10">
        <v>20</v>
      </c>
      <c r="F249" s="10">
        <v>8.6</v>
      </c>
      <c r="G249" s="11">
        <f>ROUND(E249*F249,2)</f>
        <v>172</v>
      </c>
    </row>
    <row r="250" spans="1:7" x14ac:dyDescent="0.25">
      <c r="A250" s="12"/>
      <c r="B250" s="12"/>
      <c r="C250" s="12"/>
      <c r="D250" s="17" t="s">
        <v>406</v>
      </c>
      <c r="E250" s="10">
        <v>1</v>
      </c>
      <c r="F250" s="8">
        <f>SUM(G245:G249)</f>
        <v>2050.65</v>
      </c>
      <c r="G250" s="8">
        <f>ROUND(F250*E250,2)</f>
        <v>2050.65</v>
      </c>
    </row>
    <row r="251" spans="1:7" ht="0.95" customHeight="1" x14ac:dyDescent="0.25">
      <c r="A251" s="13"/>
      <c r="B251" s="13"/>
      <c r="C251" s="13"/>
      <c r="D251" s="18"/>
      <c r="E251" s="13"/>
      <c r="F251" s="13"/>
      <c r="G251" s="13"/>
    </row>
    <row r="252" spans="1:7" x14ac:dyDescent="0.25">
      <c r="A252" s="22" t="s">
        <v>407</v>
      </c>
      <c r="B252" s="22" t="s">
        <v>11</v>
      </c>
      <c r="C252" s="22" t="s">
        <v>0</v>
      </c>
      <c r="D252" s="23" t="s">
        <v>408</v>
      </c>
      <c r="E252" s="8">
        <f>E254</f>
        <v>1</v>
      </c>
      <c r="F252" s="8">
        <f>F254</f>
        <v>54.63</v>
      </c>
      <c r="G252" s="8">
        <f>G254</f>
        <v>54.63</v>
      </c>
    </row>
    <row r="253" spans="1:7" x14ac:dyDescent="0.25">
      <c r="A253" s="9" t="s">
        <v>409</v>
      </c>
      <c r="B253" s="9" t="s">
        <v>16</v>
      </c>
      <c r="C253" s="9" t="s">
        <v>67</v>
      </c>
      <c r="D253" s="16" t="s">
        <v>410</v>
      </c>
      <c r="E253" s="10">
        <v>1</v>
      </c>
      <c r="F253" s="10">
        <v>54.63</v>
      </c>
      <c r="G253" s="11">
        <f>ROUND(E253*F253,2)</f>
        <v>54.63</v>
      </c>
    </row>
    <row r="254" spans="1:7" x14ac:dyDescent="0.25">
      <c r="A254" s="12"/>
      <c r="B254" s="12"/>
      <c r="C254" s="12"/>
      <c r="D254" s="17" t="s">
        <v>411</v>
      </c>
      <c r="E254" s="10">
        <v>1</v>
      </c>
      <c r="F254" s="8">
        <f>G253</f>
        <v>54.63</v>
      </c>
      <c r="G254" s="8">
        <f>ROUND(F254*E254,2)</f>
        <v>54.63</v>
      </c>
    </row>
    <row r="255" spans="1:7" ht="0.95" customHeight="1" x14ac:dyDescent="0.25">
      <c r="A255" s="13"/>
      <c r="B255" s="13"/>
      <c r="C255" s="13"/>
      <c r="D255" s="18"/>
      <c r="E255" s="13"/>
      <c r="F255" s="13"/>
      <c r="G255" s="13"/>
    </row>
    <row r="256" spans="1:7" x14ac:dyDescent="0.25">
      <c r="A256" s="22" t="s">
        <v>412</v>
      </c>
      <c r="B256" s="22" t="s">
        <v>11</v>
      </c>
      <c r="C256" s="22" t="s">
        <v>0</v>
      </c>
      <c r="D256" s="23" t="s">
        <v>413</v>
      </c>
      <c r="E256" s="8">
        <f>E258</f>
        <v>1</v>
      </c>
      <c r="F256" s="8">
        <f>F258</f>
        <v>192.35</v>
      </c>
      <c r="G256" s="8">
        <f>G258</f>
        <v>192.35</v>
      </c>
    </row>
    <row r="257" spans="1:7" x14ac:dyDescent="0.25">
      <c r="A257" s="9" t="s">
        <v>414</v>
      </c>
      <c r="B257" s="9" t="s">
        <v>16</v>
      </c>
      <c r="C257" s="9" t="s">
        <v>67</v>
      </c>
      <c r="D257" s="16" t="s">
        <v>415</v>
      </c>
      <c r="E257" s="10">
        <v>1</v>
      </c>
      <c r="F257" s="10">
        <v>192.35</v>
      </c>
      <c r="G257" s="11">
        <f>ROUND(E257*F257,2)</f>
        <v>192.35</v>
      </c>
    </row>
    <row r="258" spans="1:7" x14ac:dyDescent="0.25">
      <c r="A258" s="12"/>
      <c r="B258" s="12"/>
      <c r="C258" s="12"/>
      <c r="D258" s="17" t="s">
        <v>416</v>
      </c>
      <c r="E258" s="10">
        <v>1</v>
      </c>
      <c r="F258" s="8">
        <f>G257</f>
        <v>192.35</v>
      </c>
      <c r="G258" s="8">
        <f>ROUND(F258*E258,2)</f>
        <v>192.35</v>
      </c>
    </row>
    <row r="259" spans="1:7" ht="0.95" customHeight="1" x14ac:dyDescent="0.25">
      <c r="A259" s="13"/>
      <c r="B259" s="13"/>
      <c r="C259" s="13"/>
      <c r="D259" s="18"/>
      <c r="E259" s="13"/>
      <c r="F259" s="13"/>
      <c r="G259" s="13"/>
    </row>
    <row r="260" spans="1:7" x14ac:dyDescent="0.25">
      <c r="A260" s="22" t="s">
        <v>417</v>
      </c>
      <c r="B260" s="22" t="s">
        <v>11</v>
      </c>
      <c r="C260" s="22" t="s">
        <v>0</v>
      </c>
      <c r="D260" s="23" t="s">
        <v>418</v>
      </c>
      <c r="E260" s="8">
        <f>E265</f>
        <v>1</v>
      </c>
      <c r="F260" s="8">
        <f>F265</f>
        <v>1381.2</v>
      </c>
      <c r="G260" s="8">
        <f>G265</f>
        <v>1381.2</v>
      </c>
    </row>
    <row r="261" spans="1:7" x14ac:dyDescent="0.25">
      <c r="A261" s="9" t="s">
        <v>419</v>
      </c>
      <c r="B261" s="9" t="s">
        <v>16</v>
      </c>
      <c r="C261" s="9" t="s">
        <v>67</v>
      </c>
      <c r="D261" s="16" t="s">
        <v>420</v>
      </c>
      <c r="E261" s="10">
        <v>4</v>
      </c>
      <c r="F261" s="10">
        <v>60.68</v>
      </c>
      <c r="G261" s="11">
        <f>ROUND(E261*F261,2)</f>
        <v>242.72</v>
      </c>
    </row>
    <row r="262" spans="1:7" x14ac:dyDescent="0.25">
      <c r="A262" s="9" t="s">
        <v>421</v>
      </c>
      <c r="B262" s="9" t="s">
        <v>16</v>
      </c>
      <c r="C262" s="9" t="s">
        <v>67</v>
      </c>
      <c r="D262" s="16" t="s">
        <v>422</v>
      </c>
      <c r="E262" s="10">
        <v>1</v>
      </c>
      <c r="F262" s="10">
        <v>672.45</v>
      </c>
      <c r="G262" s="11">
        <f>ROUND(E262*F262,2)</f>
        <v>672.45</v>
      </c>
    </row>
    <row r="263" spans="1:7" x14ac:dyDescent="0.25">
      <c r="A263" s="9" t="s">
        <v>423</v>
      </c>
      <c r="B263" s="9" t="s">
        <v>16</v>
      </c>
      <c r="C263" s="9" t="s">
        <v>67</v>
      </c>
      <c r="D263" s="16" t="s">
        <v>424</v>
      </c>
      <c r="E263" s="10">
        <v>1</v>
      </c>
      <c r="F263" s="10">
        <v>325.27999999999997</v>
      </c>
      <c r="G263" s="11">
        <f>ROUND(E263*F263,2)</f>
        <v>325.27999999999997</v>
      </c>
    </row>
    <row r="264" spans="1:7" x14ac:dyDescent="0.25">
      <c r="A264" s="9" t="s">
        <v>425</v>
      </c>
      <c r="B264" s="9" t="s">
        <v>16</v>
      </c>
      <c r="C264" s="9" t="s">
        <v>67</v>
      </c>
      <c r="D264" s="16" t="s">
        <v>426</v>
      </c>
      <c r="E264" s="10">
        <v>1</v>
      </c>
      <c r="F264" s="10">
        <v>140.75</v>
      </c>
      <c r="G264" s="11">
        <f>ROUND(E264*F264,2)</f>
        <v>140.75</v>
      </c>
    </row>
    <row r="265" spans="1:7" x14ac:dyDescent="0.25">
      <c r="A265" s="12"/>
      <c r="B265" s="12"/>
      <c r="C265" s="12"/>
      <c r="D265" s="17" t="s">
        <v>427</v>
      </c>
      <c r="E265" s="10">
        <v>1</v>
      </c>
      <c r="F265" s="8">
        <f>SUM(G261:G264)</f>
        <v>1381.2</v>
      </c>
      <c r="G265" s="8">
        <f>ROUND(F265*E265,2)</f>
        <v>1381.2</v>
      </c>
    </row>
    <row r="266" spans="1:7" ht="0.95" customHeight="1" x14ac:dyDescent="0.25">
      <c r="A266" s="13"/>
      <c r="B266" s="13"/>
      <c r="C266" s="13"/>
      <c r="D266" s="18"/>
      <c r="E266" s="13"/>
      <c r="F266" s="13"/>
      <c r="G266" s="13"/>
    </row>
    <row r="267" spans="1:7" x14ac:dyDescent="0.25">
      <c r="A267" s="12"/>
      <c r="B267" s="12"/>
      <c r="C267" s="12"/>
      <c r="D267" s="17" t="s">
        <v>428</v>
      </c>
      <c r="E267" s="10">
        <v>1</v>
      </c>
      <c r="F267" s="8">
        <f>G217+G242+G250+G254+G258+G265</f>
        <v>37007.35</v>
      </c>
      <c r="G267" s="8">
        <f>ROUND(F267*E267,2)</f>
        <v>37007.35</v>
      </c>
    </row>
    <row r="268" spans="1:7" ht="0.95" customHeight="1" x14ac:dyDescent="0.25">
      <c r="A268" s="13"/>
      <c r="B268" s="13"/>
      <c r="C268" s="13"/>
      <c r="D268" s="18"/>
      <c r="E268" s="13"/>
      <c r="F268" s="13"/>
      <c r="G268" s="13"/>
    </row>
    <row r="269" spans="1:7" x14ac:dyDescent="0.25">
      <c r="A269" s="22" t="s">
        <v>429</v>
      </c>
      <c r="B269" s="22" t="s">
        <v>11</v>
      </c>
      <c r="C269" s="22" t="s">
        <v>0</v>
      </c>
      <c r="D269" s="23" t="s">
        <v>430</v>
      </c>
      <c r="E269" s="8">
        <f>E297</f>
        <v>1</v>
      </c>
      <c r="F269" s="8">
        <f>F297</f>
        <v>63557.91</v>
      </c>
      <c r="G269" s="8">
        <f>G297</f>
        <v>63557.91</v>
      </c>
    </row>
    <row r="270" spans="1:7" x14ac:dyDescent="0.25">
      <c r="A270" s="22" t="s">
        <v>431</v>
      </c>
      <c r="B270" s="22" t="s">
        <v>11</v>
      </c>
      <c r="C270" s="22" t="s">
        <v>0</v>
      </c>
      <c r="D270" s="23" t="s">
        <v>432</v>
      </c>
      <c r="E270" s="8">
        <f>E283</f>
        <v>1</v>
      </c>
      <c r="F270" s="8">
        <f>F283</f>
        <v>55383.93</v>
      </c>
      <c r="G270" s="8">
        <f>G283</f>
        <v>55383.93</v>
      </c>
    </row>
    <row r="271" spans="1:7" x14ac:dyDescent="0.25">
      <c r="A271" s="9" t="s">
        <v>433</v>
      </c>
      <c r="B271" s="9" t="s">
        <v>16</v>
      </c>
      <c r="C271" s="9" t="s">
        <v>67</v>
      </c>
      <c r="D271" s="16" t="s">
        <v>434</v>
      </c>
      <c r="E271" s="10">
        <v>1</v>
      </c>
      <c r="F271" s="10">
        <v>15482.02</v>
      </c>
      <c r="G271" s="11">
        <f>ROUND(E271*F271,2)</f>
        <v>15482.02</v>
      </c>
    </row>
    <row r="272" spans="1:7" x14ac:dyDescent="0.25">
      <c r="A272" s="9" t="s">
        <v>435</v>
      </c>
      <c r="B272" s="9" t="s">
        <v>16</v>
      </c>
      <c r="C272" s="9" t="s">
        <v>67</v>
      </c>
      <c r="D272" s="16" t="s">
        <v>436</v>
      </c>
      <c r="E272" s="10">
        <v>1</v>
      </c>
      <c r="F272" s="10">
        <v>2335.33</v>
      </c>
      <c r="G272" s="11">
        <f>ROUND(E272*F272,2)</f>
        <v>2335.33</v>
      </c>
    </row>
    <row r="273" spans="1:7" x14ac:dyDescent="0.25">
      <c r="A273" s="9" t="s">
        <v>437</v>
      </c>
      <c r="B273" s="9" t="s">
        <v>16</v>
      </c>
      <c r="C273" s="9" t="s">
        <v>67</v>
      </c>
      <c r="D273" s="16" t="s">
        <v>438</v>
      </c>
      <c r="E273" s="10">
        <v>1</v>
      </c>
      <c r="F273" s="10">
        <v>4013.86</v>
      </c>
      <c r="G273" s="11">
        <f>ROUND(E273*F273,2)</f>
        <v>4013.86</v>
      </c>
    </row>
    <row r="274" spans="1:7" x14ac:dyDescent="0.25">
      <c r="A274" s="9" t="s">
        <v>439</v>
      </c>
      <c r="B274" s="9" t="s">
        <v>16</v>
      </c>
      <c r="C274" s="9" t="s">
        <v>67</v>
      </c>
      <c r="D274" s="16" t="s">
        <v>440</v>
      </c>
      <c r="E274" s="10">
        <v>1</v>
      </c>
      <c r="F274" s="10">
        <v>1545.07</v>
      </c>
      <c r="G274" s="11">
        <f>ROUND(E274*F274,2)</f>
        <v>1545.07</v>
      </c>
    </row>
    <row r="275" spans="1:7" x14ac:dyDescent="0.25">
      <c r="A275" s="9" t="s">
        <v>441</v>
      </c>
      <c r="B275" s="9" t="s">
        <v>16</v>
      </c>
      <c r="C275" s="9" t="s">
        <v>67</v>
      </c>
      <c r="D275" s="16" t="s">
        <v>442</v>
      </c>
      <c r="E275" s="10">
        <v>1</v>
      </c>
      <c r="F275" s="10">
        <v>886.18</v>
      </c>
      <c r="G275" s="11">
        <f>ROUND(E275*F275,2)</f>
        <v>886.18</v>
      </c>
    </row>
    <row r="276" spans="1:7" x14ac:dyDescent="0.25">
      <c r="A276" s="9" t="s">
        <v>443</v>
      </c>
      <c r="B276" s="9" t="s">
        <v>16</v>
      </c>
      <c r="C276" s="9" t="s">
        <v>67</v>
      </c>
      <c r="D276" s="16" t="s">
        <v>444</v>
      </c>
      <c r="E276" s="10">
        <v>1</v>
      </c>
      <c r="F276" s="10">
        <v>2048.63</v>
      </c>
      <c r="G276" s="11">
        <f>ROUND(E276*F276,2)</f>
        <v>2048.63</v>
      </c>
    </row>
    <row r="277" spans="1:7" x14ac:dyDescent="0.25">
      <c r="A277" s="9" t="s">
        <v>445</v>
      </c>
      <c r="B277" s="9" t="s">
        <v>16</v>
      </c>
      <c r="C277" s="9" t="s">
        <v>67</v>
      </c>
      <c r="D277" s="16" t="s">
        <v>446</v>
      </c>
      <c r="E277" s="10">
        <v>5</v>
      </c>
      <c r="F277" s="10">
        <v>2752.36</v>
      </c>
      <c r="G277" s="11">
        <f>ROUND(E277*F277,2)</f>
        <v>13761.8</v>
      </c>
    </row>
    <row r="278" spans="1:7" x14ac:dyDescent="0.25">
      <c r="A278" s="9" t="s">
        <v>447</v>
      </c>
      <c r="B278" s="9" t="s">
        <v>16</v>
      </c>
      <c r="C278" s="9" t="s">
        <v>67</v>
      </c>
      <c r="D278" s="16" t="s">
        <v>448</v>
      </c>
      <c r="E278" s="10">
        <v>1</v>
      </c>
      <c r="F278" s="10">
        <v>4295.3500000000004</v>
      </c>
      <c r="G278" s="11">
        <f>ROUND(E278*F278,2)</f>
        <v>4295.3500000000004</v>
      </c>
    </row>
    <row r="279" spans="1:7" x14ac:dyDescent="0.25">
      <c r="A279" s="9" t="s">
        <v>449</v>
      </c>
      <c r="B279" s="9" t="s">
        <v>16</v>
      </c>
      <c r="C279" s="9" t="s">
        <v>67</v>
      </c>
      <c r="D279" s="16" t="s">
        <v>450</v>
      </c>
      <c r="E279" s="10">
        <v>1</v>
      </c>
      <c r="F279" s="10">
        <v>6510.79</v>
      </c>
      <c r="G279" s="11">
        <f>ROUND(E279*F279,2)</f>
        <v>6510.79</v>
      </c>
    </row>
    <row r="280" spans="1:7" ht="22.5" x14ac:dyDescent="0.25">
      <c r="A280" s="9" t="s">
        <v>451</v>
      </c>
      <c r="B280" s="9" t="s">
        <v>16</v>
      </c>
      <c r="C280" s="9" t="s">
        <v>67</v>
      </c>
      <c r="D280" s="16" t="s">
        <v>452</v>
      </c>
      <c r="E280" s="10">
        <v>1</v>
      </c>
      <c r="F280" s="10">
        <v>2722.12</v>
      </c>
      <c r="G280" s="11">
        <f>ROUND(E280*F280,2)</f>
        <v>2722.12</v>
      </c>
    </row>
    <row r="281" spans="1:7" x14ac:dyDescent="0.25">
      <c r="A281" s="9" t="s">
        <v>453</v>
      </c>
      <c r="B281" s="9" t="s">
        <v>16</v>
      </c>
      <c r="C281" s="9" t="s">
        <v>67</v>
      </c>
      <c r="D281" s="16" t="s">
        <v>454</v>
      </c>
      <c r="E281" s="10">
        <v>1</v>
      </c>
      <c r="F281" s="10">
        <v>1303.2</v>
      </c>
      <c r="G281" s="11">
        <f>ROUND(E281*F281,2)</f>
        <v>1303.2</v>
      </c>
    </row>
    <row r="282" spans="1:7" x14ac:dyDescent="0.25">
      <c r="A282" s="9" t="s">
        <v>455</v>
      </c>
      <c r="B282" s="9" t="s">
        <v>16</v>
      </c>
      <c r="C282" s="9" t="s">
        <v>67</v>
      </c>
      <c r="D282" s="16" t="s">
        <v>456</v>
      </c>
      <c r="E282" s="10">
        <v>1</v>
      </c>
      <c r="F282" s="10">
        <v>479.58</v>
      </c>
      <c r="G282" s="11">
        <f>ROUND(E282*F282,2)</f>
        <v>479.58</v>
      </c>
    </row>
    <row r="283" spans="1:7" x14ac:dyDescent="0.25">
      <c r="A283" s="12"/>
      <c r="B283" s="12"/>
      <c r="C283" s="12"/>
      <c r="D283" s="17" t="s">
        <v>457</v>
      </c>
      <c r="E283" s="10">
        <v>1</v>
      </c>
      <c r="F283" s="8">
        <f>SUM(G271:G282)</f>
        <v>55383.93</v>
      </c>
      <c r="G283" s="8">
        <f>ROUND(F283*E283,2)</f>
        <v>55383.93</v>
      </c>
    </row>
    <row r="284" spans="1:7" ht="0.95" customHeight="1" x14ac:dyDescent="0.25">
      <c r="A284" s="13"/>
      <c r="B284" s="13"/>
      <c r="C284" s="13"/>
      <c r="D284" s="18"/>
      <c r="E284" s="13"/>
      <c r="F284" s="13"/>
      <c r="G284" s="13"/>
    </row>
    <row r="285" spans="1:7" x14ac:dyDescent="0.25">
      <c r="A285" s="22" t="s">
        <v>458</v>
      </c>
      <c r="B285" s="22" t="s">
        <v>11</v>
      </c>
      <c r="C285" s="22" t="s">
        <v>0</v>
      </c>
      <c r="D285" s="23" t="s">
        <v>459</v>
      </c>
      <c r="E285" s="8">
        <f>E295</f>
        <v>1</v>
      </c>
      <c r="F285" s="8">
        <f>F295</f>
        <v>8173.9800000000005</v>
      </c>
      <c r="G285" s="8">
        <f>G295</f>
        <v>8173.98</v>
      </c>
    </row>
    <row r="286" spans="1:7" ht="22.5" x14ac:dyDescent="0.25">
      <c r="A286" s="9" t="s">
        <v>460</v>
      </c>
      <c r="B286" s="9" t="s">
        <v>16</v>
      </c>
      <c r="C286" s="9" t="s">
        <v>17</v>
      </c>
      <c r="D286" s="16" t="s">
        <v>461</v>
      </c>
      <c r="E286" s="10">
        <v>4.26</v>
      </c>
      <c r="F286" s="10">
        <v>96.33</v>
      </c>
      <c r="G286" s="11">
        <f>ROUND(E286*F286,2)</f>
        <v>410.37</v>
      </c>
    </row>
    <row r="287" spans="1:7" ht="22.5" x14ac:dyDescent="0.25">
      <c r="A287" s="9" t="s">
        <v>462</v>
      </c>
      <c r="B287" s="9" t="s">
        <v>16</v>
      </c>
      <c r="C287" s="9" t="s">
        <v>17</v>
      </c>
      <c r="D287" s="16" t="s">
        <v>463</v>
      </c>
      <c r="E287" s="10">
        <v>4.26</v>
      </c>
      <c r="F287" s="10">
        <v>71.42</v>
      </c>
      <c r="G287" s="11">
        <f>ROUND(E287*F287,2)</f>
        <v>304.25</v>
      </c>
    </row>
    <row r="288" spans="1:7" x14ac:dyDescent="0.25">
      <c r="A288" s="9" t="s">
        <v>464</v>
      </c>
      <c r="B288" s="9" t="s">
        <v>16</v>
      </c>
      <c r="C288" s="9" t="s">
        <v>17</v>
      </c>
      <c r="D288" s="16" t="s">
        <v>465</v>
      </c>
      <c r="E288" s="10">
        <v>24.84</v>
      </c>
      <c r="F288" s="10">
        <v>108.63</v>
      </c>
      <c r="G288" s="11">
        <f>ROUND(E288*F288,2)</f>
        <v>2698.37</v>
      </c>
    </row>
    <row r="289" spans="1:7" x14ac:dyDescent="0.25">
      <c r="A289" s="9" t="s">
        <v>466</v>
      </c>
      <c r="B289" s="9" t="s">
        <v>16</v>
      </c>
      <c r="C289" s="9" t="s">
        <v>17</v>
      </c>
      <c r="D289" s="16" t="s">
        <v>467</v>
      </c>
      <c r="E289" s="10">
        <v>21.6</v>
      </c>
      <c r="F289" s="10">
        <v>56.51</v>
      </c>
      <c r="G289" s="11">
        <f>ROUND(E289*F289,2)</f>
        <v>1220.6199999999999</v>
      </c>
    </row>
    <row r="290" spans="1:7" x14ac:dyDescent="0.25">
      <c r="A290" s="9" t="s">
        <v>468</v>
      </c>
      <c r="B290" s="9" t="s">
        <v>16</v>
      </c>
      <c r="C290" s="9" t="s">
        <v>67</v>
      </c>
      <c r="D290" s="16" t="s">
        <v>469</v>
      </c>
      <c r="E290" s="10">
        <v>1</v>
      </c>
      <c r="F290" s="10">
        <v>985.22</v>
      </c>
      <c r="G290" s="11">
        <f>ROUND(E290*F290,2)</f>
        <v>985.22</v>
      </c>
    </row>
    <row r="291" spans="1:7" x14ac:dyDescent="0.25">
      <c r="A291" s="9" t="s">
        <v>470</v>
      </c>
      <c r="B291" s="9" t="s">
        <v>16</v>
      </c>
      <c r="C291" s="9" t="s">
        <v>67</v>
      </c>
      <c r="D291" s="16" t="s">
        <v>471</v>
      </c>
      <c r="E291" s="10">
        <v>1</v>
      </c>
      <c r="F291" s="10">
        <v>1376.18</v>
      </c>
      <c r="G291" s="11">
        <f>ROUND(E291*F291,2)</f>
        <v>1376.18</v>
      </c>
    </row>
    <row r="292" spans="1:7" x14ac:dyDescent="0.25">
      <c r="A292" s="9" t="s">
        <v>472</v>
      </c>
      <c r="B292" s="9" t="s">
        <v>16</v>
      </c>
      <c r="C292" s="9" t="s">
        <v>85</v>
      </c>
      <c r="D292" s="16" t="s">
        <v>473</v>
      </c>
      <c r="E292" s="10">
        <v>52</v>
      </c>
      <c r="F292" s="10">
        <v>17.52</v>
      </c>
      <c r="G292" s="11">
        <f>ROUND(E292*F292,2)</f>
        <v>911.04</v>
      </c>
    </row>
    <row r="293" spans="1:7" x14ac:dyDescent="0.25">
      <c r="A293" s="9" t="s">
        <v>474</v>
      </c>
      <c r="B293" s="9" t="s">
        <v>16</v>
      </c>
      <c r="C293" s="9" t="s">
        <v>67</v>
      </c>
      <c r="D293" s="16" t="s">
        <v>475</v>
      </c>
      <c r="E293" s="10">
        <v>1</v>
      </c>
      <c r="F293" s="10">
        <v>192.87</v>
      </c>
      <c r="G293" s="11">
        <f>ROUND(E293*F293,2)</f>
        <v>192.87</v>
      </c>
    </row>
    <row r="294" spans="1:7" x14ac:dyDescent="0.25">
      <c r="A294" s="9" t="s">
        <v>476</v>
      </c>
      <c r="B294" s="9" t="s">
        <v>16</v>
      </c>
      <c r="C294" s="9" t="s">
        <v>67</v>
      </c>
      <c r="D294" s="16" t="s">
        <v>477</v>
      </c>
      <c r="E294" s="10">
        <v>1</v>
      </c>
      <c r="F294" s="10">
        <v>75.06</v>
      </c>
      <c r="G294" s="11">
        <f>ROUND(E294*F294,2)</f>
        <v>75.06</v>
      </c>
    </row>
    <row r="295" spans="1:7" x14ac:dyDescent="0.25">
      <c r="A295" s="12"/>
      <c r="B295" s="12"/>
      <c r="C295" s="12"/>
      <c r="D295" s="17" t="s">
        <v>478</v>
      </c>
      <c r="E295" s="10">
        <v>1</v>
      </c>
      <c r="F295" s="8">
        <f>SUM(G286:G294)</f>
        <v>8173.9800000000005</v>
      </c>
      <c r="G295" s="8">
        <f>ROUND(F295*E295,2)</f>
        <v>8173.98</v>
      </c>
    </row>
    <row r="296" spans="1:7" ht="0.95" customHeight="1" x14ac:dyDescent="0.25">
      <c r="A296" s="13"/>
      <c r="B296" s="13"/>
      <c r="C296" s="13"/>
      <c r="D296" s="18"/>
      <c r="E296" s="13"/>
      <c r="F296" s="13"/>
      <c r="G296" s="13"/>
    </row>
    <row r="297" spans="1:7" x14ac:dyDescent="0.25">
      <c r="A297" s="12"/>
      <c r="B297" s="12"/>
      <c r="C297" s="12"/>
      <c r="D297" s="17" t="s">
        <v>479</v>
      </c>
      <c r="E297" s="10">
        <v>1</v>
      </c>
      <c r="F297" s="8">
        <f>G283+G295</f>
        <v>63557.91</v>
      </c>
      <c r="G297" s="8">
        <f>ROUND(F297*E297,2)</f>
        <v>63557.91</v>
      </c>
    </row>
    <row r="298" spans="1:7" ht="0.95" customHeight="1" x14ac:dyDescent="0.25">
      <c r="A298" s="13"/>
      <c r="B298" s="13"/>
      <c r="C298" s="13"/>
      <c r="D298" s="18"/>
      <c r="E298" s="13"/>
      <c r="F298" s="13"/>
      <c r="G298" s="13"/>
    </row>
    <row r="299" spans="1:7" x14ac:dyDescent="0.25">
      <c r="A299" s="12"/>
      <c r="B299" s="12"/>
      <c r="C299" s="12"/>
      <c r="D299" s="17" t="s">
        <v>480</v>
      </c>
      <c r="E299" s="14">
        <v>1</v>
      </c>
      <c r="F299" s="8">
        <f>G186+G201+G267+G297</f>
        <v>137740.22</v>
      </c>
      <c r="G299" s="8">
        <f>ROUND(F299*E299,2)</f>
        <v>137740.22</v>
      </c>
    </row>
    <row r="300" spans="1:7" ht="0.95" customHeight="1" x14ac:dyDescent="0.25">
      <c r="A300" s="13"/>
      <c r="B300" s="13"/>
      <c r="C300" s="13"/>
      <c r="D300" s="18"/>
      <c r="E300" s="13"/>
      <c r="F300" s="13"/>
      <c r="G300" s="13"/>
    </row>
    <row r="301" spans="1:7" x14ac:dyDescent="0.25">
      <c r="A301" s="20" t="s">
        <v>481</v>
      </c>
      <c r="B301" s="20" t="s">
        <v>11</v>
      </c>
      <c r="C301" s="20" t="s">
        <v>0</v>
      </c>
      <c r="D301" s="21" t="s">
        <v>482</v>
      </c>
      <c r="E301" s="7">
        <f>E323</f>
        <v>1</v>
      </c>
      <c r="F301" s="8">
        <f>F323</f>
        <v>3099.77</v>
      </c>
      <c r="G301" s="8">
        <f>G323</f>
        <v>3099.77</v>
      </c>
    </row>
    <row r="302" spans="1:7" ht="22.5" x14ac:dyDescent="0.25">
      <c r="A302" s="22" t="s">
        <v>483</v>
      </c>
      <c r="B302" s="22" t="s">
        <v>11</v>
      </c>
      <c r="C302" s="22" t="s">
        <v>0</v>
      </c>
      <c r="D302" s="23" t="s">
        <v>484</v>
      </c>
      <c r="E302" s="8">
        <f>E309</f>
        <v>1</v>
      </c>
      <c r="F302" s="8">
        <f>F309</f>
        <v>0</v>
      </c>
      <c r="G302" s="8">
        <f>G309</f>
        <v>0</v>
      </c>
    </row>
    <row r="303" spans="1:7" x14ac:dyDescent="0.25">
      <c r="A303" s="9" t="s">
        <v>485</v>
      </c>
      <c r="B303" s="9" t="s">
        <v>16</v>
      </c>
      <c r="C303" s="9" t="s">
        <v>487</v>
      </c>
      <c r="D303" s="16" t="s">
        <v>486</v>
      </c>
      <c r="E303" s="10">
        <v>1</v>
      </c>
      <c r="F303" s="10">
        <v>0</v>
      </c>
      <c r="G303" s="11">
        <f>ROUND(E303*F303,2)</f>
        <v>0</v>
      </c>
    </row>
    <row r="304" spans="1:7" x14ac:dyDescent="0.25">
      <c r="A304" s="9" t="s">
        <v>488</v>
      </c>
      <c r="B304" s="9" t="s">
        <v>16</v>
      </c>
      <c r="C304" s="9" t="s">
        <v>487</v>
      </c>
      <c r="D304" s="16" t="s">
        <v>489</v>
      </c>
      <c r="E304" s="10">
        <v>1</v>
      </c>
      <c r="F304" s="10">
        <v>0</v>
      </c>
      <c r="G304" s="11">
        <f>ROUND(E304*F304,2)</f>
        <v>0</v>
      </c>
    </row>
    <row r="305" spans="1:7" x14ac:dyDescent="0.25">
      <c r="A305" s="9" t="s">
        <v>490</v>
      </c>
      <c r="B305" s="9" t="s">
        <v>16</v>
      </c>
      <c r="C305" s="9" t="s">
        <v>487</v>
      </c>
      <c r="D305" s="16" t="s">
        <v>491</v>
      </c>
      <c r="E305" s="10">
        <v>1</v>
      </c>
      <c r="F305" s="10">
        <v>0</v>
      </c>
      <c r="G305" s="11">
        <f>ROUND(E305*F305,2)</f>
        <v>0</v>
      </c>
    </row>
    <row r="306" spans="1:7" x14ac:dyDescent="0.25">
      <c r="A306" s="9" t="s">
        <v>492</v>
      </c>
      <c r="B306" s="9" t="s">
        <v>16</v>
      </c>
      <c r="C306" s="9" t="s">
        <v>487</v>
      </c>
      <c r="D306" s="16" t="s">
        <v>493</v>
      </c>
      <c r="E306" s="10">
        <v>1</v>
      </c>
      <c r="F306" s="10">
        <v>0</v>
      </c>
      <c r="G306" s="11">
        <f>ROUND(E306*F306,2)</f>
        <v>0</v>
      </c>
    </row>
    <row r="307" spans="1:7" x14ac:dyDescent="0.25">
      <c r="A307" s="9" t="s">
        <v>494</v>
      </c>
      <c r="B307" s="9" t="s">
        <v>16</v>
      </c>
      <c r="C307" s="9" t="s">
        <v>487</v>
      </c>
      <c r="D307" s="16" t="s">
        <v>495</v>
      </c>
      <c r="E307" s="10">
        <v>1</v>
      </c>
      <c r="F307" s="10">
        <v>0</v>
      </c>
      <c r="G307" s="11">
        <f>ROUND(E307*F307,2)</f>
        <v>0</v>
      </c>
    </row>
    <row r="308" spans="1:7" x14ac:dyDescent="0.25">
      <c r="A308" s="9" t="s">
        <v>496</v>
      </c>
      <c r="B308" s="9" t="s">
        <v>16</v>
      </c>
      <c r="C308" s="9" t="s">
        <v>487</v>
      </c>
      <c r="D308" s="16" t="s">
        <v>497</v>
      </c>
      <c r="E308" s="10">
        <v>1</v>
      </c>
      <c r="F308" s="10">
        <v>0</v>
      </c>
      <c r="G308" s="11">
        <f>ROUND(E308*F308,2)</f>
        <v>0</v>
      </c>
    </row>
    <row r="309" spans="1:7" x14ac:dyDescent="0.25">
      <c r="A309" s="12"/>
      <c r="B309" s="12"/>
      <c r="C309" s="12"/>
      <c r="D309" s="17" t="s">
        <v>498</v>
      </c>
      <c r="E309" s="10">
        <v>1</v>
      </c>
      <c r="F309" s="8">
        <f>SUM(G303:G308)</f>
        <v>0</v>
      </c>
      <c r="G309" s="8">
        <f>ROUND(F309*E309,2)</f>
        <v>0</v>
      </c>
    </row>
    <row r="310" spans="1:7" ht="0.95" customHeight="1" x14ac:dyDescent="0.25">
      <c r="A310" s="13"/>
      <c r="B310" s="13"/>
      <c r="C310" s="13"/>
      <c r="D310" s="18"/>
      <c r="E310" s="13"/>
      <c r="F310" s="13"/>
      <c r="G310" s="13"/>
    </row>
    <row r="311" spans="1:7" x14ac:dyDescent="0.25">
      <c r="A311" s="22" t="s">
        <v>499</v>
      </c>
      <c r="B311" s="22" t="s">
        <v>11</v>
      </c>
      <c r="C311" s="22" t="s">
        <v>0</v>
      </c>
      <c r="D311" s="23" t="s">
        <v>500</v>
      </c>
      <c r="E311" s="8">
        <f>E321</f>
        <v>1</v>
      </c>
      <c r="F311" s="8">
        <f>F321</f>
        <v>3099.7699999999995</v>
      </c>
      <c r="G311" s="8">
        <f>G321</f>
        <v>3099.77</v>
      </c>
    </row>
    <row r="312" spans="1:7" x14ac:dyDescent="0.25">
      <c r="A312" s="9" t="s">
        <v>501</v>
      </c>
      <c r="B312" s="9" t="s">
        <v>16</v>
      </c>
      <c r="C312" s="9" t="s">
        <v>67</v>
      </c>
      <c r="D312" s="16" t="s">
        <v>502</v>
      </c>
      <c r="E312" s="10">
        <v>1</v>
      </c>
      <c r="F312" s="10">
        <v>396.17</v>
      </c>
      <c r="G312" s="11">
        <f>ROUND(E312*F312,2)</f>
        <v>396.17</v>
      </c>
    </row>
    <row r="313" spans="1:7" x14ac:dyDescent="0.25">
      <c r="A313" s="9" t="s">
        <v>503</v>
      </c>
      <c r="B313" s="9" t="s">
        <v>16</v>
      </c>
      <c r="C313" s="9" t="s">
        <v>67</v>
      </c>
      <c r="D313" s="16" t="s">
        <v>504</v>
      </c>
      <c r="E313" s="10">
        <v>2</v>
      </c>
      <c r="F313" s="10">
        <v>198.72</v>
      </c>
      <c r="G313" s="11">
        <f>ROUND(E313*F313,2)</f>
        <v>397.44</v>
      </c>
    </row>
    <row r="314" spans="1:7" x14ac:dyDescent="0.25">
      <c r="A314" s="9" t="s">
        <v>505</v>
      </c>
      <c r="B314" s="9" t="s">
        <v>16</v>
      </c>
      <c r="C314" s="9" t="s">
        <v>67</v>
      </c>
      <c r="D314" s="16" t="s">
        <v>506</v>
      </c>
      <c r="E314" s="10">
        <v>1</v>
      </c>
      <c r="F314" s="10">
        <v>224.15</v>
      </c>
      <c r="G314" s="11">
        <f>ROUND(E314*F314,2)</f>
        <v>224.15</v>
      </c>
    </row>
    <row r="315" spans="1:7" x14ac:dyDescent="0.25">
      <c r="A315" s="9" t="s">
        <v>507</v>
      </c>
      <c r="B315" s="9" t="s">
        <v>16</v>
      </c>
      <c r="C315" s="9" t="s">
        <v>67</v>
      </c>
      <c r="D315" s="16" t="s">
        <v>508</v>
      </c>
      <c r="E315" s="10">
        <v>1</v>
      </c>
      <c r="F315" s="10">
        <v>354.47</v>
      </c>
      <c r="G315" s="11">
        <f>ROUND(E315*F315,2)</f>
        <v>354.47</v>
      </c>
    </row>
    <row r="316" spans="1:7" x14ac:dyDescent="0.25">
      <c r="A316" s="9" t="s">
        <v>509</v>
      </c>
      <c r="B316" s="9" t="s">
        <v>16</v>
      </c>
      <c r="C316" s="9" t="s">
        <v>67</v>
      </c>
      <c r="D316" s="16" t="s">
        <v>510</v>
      </c>
      <c r="E316" s="10">
        <v>2</v>
      </c>
      <c r="F316" s="10">
        <v>172.02</v>
      </c>
      <c r="G316" s="11">
        <f>ROUND(E316*F316,2)</f>
        <v>344.04</v>
      </c>
    </row>
    <row r="317" spans="1:7" x14ac:dyDescent="0.25">
      <c r="A317" s="9" t="s">
        <v>511</v>
      </c>
      <c r="B317" s="9" t="s">
        <v>16</v>
      </c>
      <c r="C317" s="9" t="s">
        <v>67</v>
      </c>
      <c r="D317" s="16" t="s">
        <v>512</v>
      </c>
      <c r="E317" s="10">
        <v>1</v>
      </c>
      <c r="F317" s="10">
        <v>302.33999999999997</v>
      </c>
      <c r="G317" s="11">
        <f>ROUND(E317*F317,2)</f>
        <v>302.33999999999997</v>
      </c>
    </row>
    <row r="318" spans="1:7" x14ac:dyDescent="0.25">
      <c r="A318" s="9" t="s">
        <v>513</v>
      </c>
      <c r="B318" s="9" t="s">
        <v>16</v>
      </c>
      <c r="C318" s="9" t="s">
        <v>67</v>
      </c>
      <c r="D318" s="16" t="s">
        <v>514</v>
      </c>
      <c r="E318" s="10">
        <v>1</v>
      </c>
      <c r="F318" s="10">
        <v>151.16999999999999</v>
      </c>
      <c r="G318" s="11">
        <f>ROUND(E318*F318,2)</f>
        <v>151.16999999999999</v>
      </c>
    </row>
    <row r="319" spans="1:7" x14ac:dyDescent="0.25">
      <c r="A319" s="9" t="s">
        <v>515</v>
      </c>
      <c r="B319" s="9" t="s">
        <v>16</v>
      </c>
      <c r="C319" s="9" t="s">
        <v>67</v>
      </c>
      <c r="D319" s="16" t="s">
        <v>516</v>
      </c>
      <c r="E319" s="10">
        <v>1</v>
      </c>
      <c r="F319" s="10">
        <v>43.79</v>
      </c>
      <c r="G319" s="11">
        <f>ROUND(E319*F319,2)</f>
        <v>43.79</v>
      </c>
    </row>
    <row r="320" spans="1:7" x14ac:dyDescent="0.25">
      <c r="A320" s="9" t="s">
        <v>517</v>
      </c>
      <c r="B320" s="9" t="s">
        <v>16</v>
      </c>
      <c r="C320" s="9" t="s">
        <v>487</v>
      </c>
      <c r="D320" s="16" t="s">
        <v>518</v>
      </c>
      <c r="E320" s="10">
        <v>10</v>
      </c>
      <c r="F320" s="10">
        <v>88.62</v>
      </c>
      <c r="G320" s="11">
        <f>ROUND(E320*F320,2)</f>
        <v>886.2</v>
      </c>
    </row>
    <row r="321" spans="1:7" x14ac:dyDescent="0.25">
      <c r="A321" s="12"/>
      <c r="B321" s="12"/>
      <c r="C321" s="12"/>
      <c r="D321" s="17" t="s">
        <v>519</v>
      </c>
      <c r="E321" s="10">
        <v>1</v>
      </c>
      <c r="F321" s="8">
        <f>SUM(G312:G320)</f>
        <v>3099.7699999999995</v>
      </c>
      <c r="G321" s="8">
        <f>ROUND(F321*E321,2)</f>
        <v>3099.77</v>
      </c>
    </row>
    <row r="322" spans="1:7" ht="0.95" customHeight="1" x14ac:dyDescent="0.25">
      <c r="A322" s="13"/>
      <c r="B322" s="13"/>
      <c r="C322" s="13"/>
      <c r="D322" s="18"/>
      <c r="E322" s="13"/>
      <c r="F322" s="13"/>
      <c r="G322" s="13"/>
    </row>
    <row r="323" spans="1:7" x14ac:dyDescent="0.25">
      <c r="A323" s="12"/>
      <c r="B323" s="12"/>
      <c r="C323" s="12"/>
      <c r="D323" s="17" t="s">
        <v>520</v>
      </c>
      <c r="E323" s="14">
        <v>1</v>
      </c>
      <c r="F323" s="8">
        <f>G309+G321</f>
        <v>3099.77</v>
      </c>
      <c r="G323" s="8">
        <f>ROUND(F323*E323,2)</f>
        <v>3099.77</v>
      </c>
    </row>
    <row r="324" spans="1:7" ht="0.95" customHeight="1" x14ac:dyDescent="0.25">
      <c r="A324" s="13"/>
      <c r="B324" s="13"/>
      <c r="C324" s="13"/>
      <c r="D324" s="18"/>
      <c r="E324" s="13"/>
      <c r="F324" s="13"/>
      <c r="G324" s="13"/>
    </row>
    <row r="325" spans="1:7" x14ac:dyDescent="0.25">
      <c r="A325" s="20" t="s">
        <v>521</v>
      </c>
      <c r="B325" s="20" t="s">
        <v>11</v>
      </c>
      <c r="C325" s="20" t="s">
        <v>0</v>
      </c>
      <c r="D325" s="21" t="s">
        <v>522</v>
      </c>
      <c r="E325" s="7">
        <f>E327</f>
        <v>1</v>
      </c>
      <c r="F325" s="8">
        <f>F327</f>
        <v>1170.79</v>
      </c>
      <c r="G325" s="8">
        <f>G327</f>
        <v>1170.79</v>
      </c>
    </row>
    <row r="326" spans="1:7" x14ac:dyDescent="0.25">
      <c r="A326" s="9" t="s">
        <v>523</v>
      </c>
      <c r="B326" s="9" t="s">
        <v>16</v>
      </c>
      <c r="C326" s="9" t="s">
        <v>487</v>
      </c>
      <c r="D326" s="16" t="s">
        <v>524</v>
      </c>
      <c r="E326" s="10">
        <v>1</v>
      </c>
      <c r="F326" s="10">
        <v>1170.79</v>
      </c>
      <c r="G326" s="11">
        <f>ROUND(E326*F326,2)</f>
        <v>1170.79</v>
      </c>
    </row>
    <row r="327" spans="1:7" x14ac:dyDescent="0.25">
      <c r="A327" s="12"/>
      <c r="B327" s="12"/>
      <c r="C327" s="12"/>
      <c r="D327" s="17" t="s">
        <v>525</v>
      </c>
      <c r="E327" s="14">
        <v>1</v>
      </c>
      <c r="F327" s="8">
        <f>G326</f>
        <v>1170.79</v>
      </c>
      <c r="G327" s="8">
        <f>ROUND(F327*E327,2)</f>
        <v>1170.79</v>
      </c>
    </row>
    <row r="328" spans="1:7" ht="0.95" customHeight="1" x14ac:dyDescent="0.25">
      <c r="A328" s="13"/>
      <c r="B328" s="13"/>
      <c r="C328" s="13"/>
      <c r="D328" s="18"/>
      <c r="E328" s="13"/>
      <c r="F328" s="13"/>
      <c r="G328" s="13"/>
    </row>
    <row r="329" spans="1:7" x14ac:dyDescent="0.25">
      <c r="A329" s="20" t="s">
        <v>526</v>
      </c>
      <c r="B329" s="20" t="s">
        <v>11</v>
      </c>
      <c r="C329" s="20" t="s">
        <v>0</v>
      </c>
      <c r="D329" s="21" t="s">
        <v>527</v>
      </c>
      <c r="E329" s="7">
        <f>E331</f>
        <v>1</v>
      </c>
      <c r="F329" s="8">
        <f>F331</f>
        <v>1876.61</v>
      </c>
      <c r="G329" s="8">
        <f>G331</f>
        <v>1876.61</v>
      </c>
    </row>
    <row r="330" spans="1:7" x14ac:dyDescent="0.25">
      <c r="A330" s="9" t="s">
        <v>528</v>
      </c>
      <c r="B330" s="9" t="s">
        <v>16</v>
      </c>
      <c r="C330" s="9" t="s">
        <v>487</v>
      </c>
      <c r="D330" s="16" t="s">
        <v>529</v>
      </c>
      <c r="E330" s="10">
        <v>1</v>
      </c>
      <c r="F330" s="10">
        <v>1876.61</v>
      </c>
      <c r="G330" s="11">
        <f>ROUND(E330*F330,2)</f>
        <v>1876.61</v>
      </c>
    </row>
    <row r="331" spans="1:7" x14ac:dyDescent="0.25">
      <c r="A331" s="12"/>
      <c r="B331" s="12"/>
      <c r="C331" s="12"/>
      <c r="D331" s="17" t="s">
        <v>530</v>
      </c>
      <c r="E331" s="14">
        <v>1</v>
      </c>
      <c r="F331" s="8">
        <f>G330</f>
        <v>1876.61</v>
      </c>
      <c r="G331" s="8">
        <f>ROUND(F331*E331,2)</f>
        <v>1876.61</v>
      </c>
    </row>
    <row r="332" spans="1:7" ht="0.95" customHeight="1" x14ac:dyDescent="0.25">
      <c r="A332" s="13"/>
      <c r="B332" s="13"/>
      <c r="C332" s="13"/>
      <c r="D332" s="18"/>
      <c r="E332" s="13"/>
      <c r="F332" s="13"/>
      <c r="G332" s="13"/>
    </row>
    <row r="333" spans="1:7" x14ac:dyDescent="0.25">
      <c r="A333" s="12"/>
      <c r="B333" s="12"/>
      <c r="C333" s="12"/>
      <c r="D333" s="17" t="s">
        <v>531</v>
      </c>
      <c r="E333" s="14">
        <v>1</v>
      </c>
      <c r="F333" s="8">
        <f>G146+G299+G323+G327+G331</f>
        <v>361196.00999999995</v>
      </c>
      <c r="G333" s="8">
        <f>ROUND(F333*E333,2)</f>
        <v>361196.01</v>
      </c>
    </row>
    <row r="334" spans="1:7" x14ac:dyDescent="0.25">
      <c r="A334" s="12"/>
      <c r="B334" s="12"/>
      <c r="C334" s="12"/>
      <c r="D334" s="19"/>
      <c r="E334" s="12"/>
      <c r="F334" s="12"/>
      <c r="G334" s="12"/>
    </row>
  </sheetData>
  <dataValidations count="1">
    <dataValidation type="list" allowBlank="1" showInputMessage="1" showErrorMessage="1" sqref="B4:B334" xr:uid="{D8396D66-CBA1-4F8C-8EBF-6BC16D66AE61}">
      <formula1>"Capítulo,Partida,Mano de obra,Maquinaria,Material,Otros,"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 Biloba</dc:creator>
  <cp:lastModifiedBy>Presupuestos Biloba</cp:lastModifiedBy>
  <dcterms:created xsi:type="dcterms:W3CDTF">2026-04-01T10:52:10Z</dcterms:created>
  <dcterms:modified xsi:type="dcterms:W3CDTF">2026-04-01T11:36:10Z</dcterms:modified>
</cp:coreProperties>
</file>