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brasyugo.sharepoint.com/sites/Presupuestos/Documentos compartidos/0000 - PTOS/2025/SYNERGYM/SYG - Sevilla - Alcalá de Guadaira/PTO 698-25 V1/"/>
    </mc:Choice>
  </mc:AlternateContent>
  <xr:revisionPtr revIDLastSave="29" documentId="8_{A627272B-901C-4368-A999-4467B5AB9A39}" xr6:coauthVersionLast="47" xr6:coauthVersionMax="47" xr10:uidLastSave="{AA51D972-4756-47F6-8D73-D42B62ADD202}"/>
  <bookViews>
    <workbookView xWindow="-108" yWindow="-108" windowWidth="23256" windowHeight="12576" xr2:uid="{E2E93599-074A-4518-A274-E9AFC8130933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94" i="1" l="1"/>
  <c r="G395" i="1"/>
  <c r="F396" i="1" s="1"/>
  <c r="E390" i="1"/>
  <c r="G391" i="1"/>
  <c r="F392" i="1" s="1"/>
  <c r="E386" i="1"/>
  <c r="G387" i="1"/>
  <c r="F388" i="1" s="1"/>
  <c r="E363" i="1"/>
  <c r="G383" i="1"/>
  <c r="G382" i="1"/>
  <c r="G381" i="1"/>
  <c r="G380" i="1"/>
  <c r="G379" i="1"/>
  <c r="G378" i="1"/>
  <c r="G377" i="1"/>
  <c r="G376" i="1"/>
  <c r="G375" i="1"/>
  <c r="G374" i="1"/>
  <c r="G373" i="1"/>
  <c r="G372" i="1"/>
  <c r="G371" i="1"/>
  <c r="G370" i="1"/>
  <c r="G369" i="1"/>
  <c r="G368" i="1"/>
  <c r="G367" i="1"/>
  <c r="G366" i="1"/>
  <c r="G365" i="1"/>
  <c r="G364" i="1"/>
  <c r="F384" i="1" s="1"/>
  <c r="E320" i="1"/>
  <c r="E353" i="1"/>
  <c r="G358" i="1"/>
  <c r="G357" i="1"/>
  <c r="G356" i="1"/>
  <c r="G355" i="1"/>
  <c r="G354" i="1"/>
  <c r="F359" i="1" s="1"/>
  <c r="E347" i="1"/>
  <c r="F351" i="1"/>
  <c r="G351" i="1" s="1"/>
  <c r="G347" i="1" s="1"/>
  <c r="G350" i="1"/>
  <c r="G349" i="1"/>
  <c r="G348" i="1"/>
  <c r="E321" i="1"/>
  <c r="G344" i="1"/>
  <c r="G343" i="1"/>
  <c r="G342" i="1"/>
  <c r="G341" i="1"/>
  <c r="G340" i="1"/>
  <c r="G339" i="1"/>
  <c r="G338" i="1"/>
  <c r="G337" i="1"/>
  <c r="G336" i="1"/>
  <c r="G335" i="1"/>
  <c r="G334" i="1"/>
  <c r="G333" i="1"/>
  <c r="G332" i="1"/>
  <c r="G331" i="1"/>
  <c r="G330" i="1"/>
  <c r="G329" i="1"/>
  <c r="G328" i="1"/>
  <c r="G327" i="1"/>
  <c r="G326" i="1"/>
  <c r="G325" i="1"/>
  <c r="G324" i="1"/>
  <c r="G323" i="1"/>
  <c r="F345" i="1" s="1"/>
  <c r="G322" i="1"/>
  <c r="E257" i="1"/>
  <c r="E309" i="1"/>
  <c r="G315" i="1"/>
  <c r="G314" i="1"/>
  <c r="G313" i="1"/>
  <c r="G312" i="1"/>
  <c r="G311" i="1"/>
  <c r="G310" i="1"/>
  <c r="F316" i="1" s="1"/>
  <c r="E299" i="1"/>
  <c r="G306" i="1"/>
  <c r="G305" i="1"/>
  <c r="G304" i="1"/>
  <c r="G303" i="1"/>
  <c r="G302" i="1"/>
  <c r="G301" i="1"/>
  <c r="G300" i="1"/>
  <c r="F307" i="1" s="1"/>
  <c r="E283" i="1"/>
  <c r="G296" i="1"/>
  <c r="G295" i="1"/>
  <c r="G294" i="1"/>
  <c r="G293" i="1"/>
  <c r="G292" i="1"/>
  <c r="G291" i="1"/>
  <c r="G290" i="1"/>
  <c r="G289" i="1"/>
  <c r="G288" i="1"/>
  <c r="G287" i="1"/>
  <c r="G286" i="1"/>
  <c r="G285" i="1"/>
  <c r="F297" i="1" s="1"/>
  <c r="G284" i="1"/>
  <c r="E258" i="1"/>
  <c r="G280" i="1"/>
  <c r="G279" i="1"/>
  <c r="G278" i="1"/>
  <c r="G277" i="1"/>
  <c r="G276" i="1"/>
  <c r="G275" i="1"/>
  <c r="G274" i="1"/>
  <c r="G273" i="1"/>
  <c r="G272" i="1"/>
  <c r="G271" i="1"/>
  <c r="G270" i="1"/>
  <c r="G269" i="1"/>
  <c r="G268" i="1"/>
  <c r="G267" i="1"/>
  <c r="G266" i="1"/>
  <c r="G265" i="1"/>
  <c r="G264" i="1"/>
  <c r="G263" i="1"/>
  <c r="G262" i="1"/>
  <c r="G261" i="1"/>
  <c r="F281" i="1" s="1"/>
  <c r="G260" i="1"/>
  <c r="G259" i="1"/>
  <c r="E175" i="1"/>
  <c r="E235" i="1"/>
  <c r="G252" i="1"/>
  <c r="G251" i="1"/>
  <c r="G250" i="1"/>
  <c r="G249" i="1"/>
  <c r="G248" i="1"/>
  <c r="G247" i="1"/>
  <c r="G246" i="1"/>
  <c r="G245" i="1"/>
  <c r="G244" i="1"/>
  <c r="G243" i="1"/>
  <c r="G242" i="1"/>
  <c r="G241" i="1"/>
  <c r="G240" i="1"/>
  <c r="G239" i="1"/>
  <c r="G238" i="1"/>
  <c r="G237" i="1"/>
  <c r="G236" i="1"/>
  <c r="F253" i="1" s="1"/>
  <c r="E213" i="1"/>
  <c r="G232" i="1"/>
  <c r="G231" i="1"/>
  <c r="G230" i="1"/>
  <c r="G229" i="1"/>
  <c r="G228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F233" i="1" s="1"/>
  <c r="E202" i="1"/>
  <c r="G210" i="1"/>
  <c r="G209" i="1"/>
  <c r="G208" i="1"/>
  <c r="G207" i="1"/>
  <c r="G206" i="1"/>
  <c r="F211" i="1" s="1"/>
  <c r="G205" i="1"/>
  <c r="G204" i="1"/>
  <c r="G203" i="1"/>
  <c r="E176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F200" i="1" s="1"/>
  <c r="E165" i="1"/>
  <c r="G172" i="1"/>
  <c r="G171" i="1"/>
  <c r="G170" i="1"/>
  <c r="G169" i="1"/>
  <c r="G168" i="1"/>
  <c r="G167" i="1"/>
  <c r="F173" i="1" s="1"/>
  <c r="G166" i="1"/>
  <c r="E137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F163" i="1" s="1"/>
  <c r="E116" i="1"/>
  <c r="F135" i="1"/>
  <c r="G135" i="1" s="1"/>
  <c r="G116" i="1" s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E97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F114" i="1" s="1"/>
  <c r="G100" i="1"/>
  <c r="G99" i="1"/>
  <c r="G98" i="1"/>
  <c r="E74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F95" i="1" s="1"/>
  <c r="E26" i="1"/>
  <c r="E44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F70" i="1" s="1"/>
  <c r="E40" i="1"/>
  <c r="G41" i="1"/>
  <c r="F42" i="1" s="1"/>
  <c r="E33" i="1"/>
  <c r="G37" i="1"/>
  <c r="G36" i="1"/>
  <c r="G35" i="1"/>
  <c r="G34" i="1"/>
  <c r="F38" i="1" s="1"/>
  <c r="E27" i="1"/>
  <c r="G30" i="1"/>
  <c r="G29" i="1"/>
  <c r="G28" i="1"/>
  <c r="F31" i="1" s="1"/>
  <c r="E15" i="1"/>
  <c r="E16" i="1"/>
  <c r="G21" i="1"/>
  <c r="G20" i="1"/>
  <c r="G19" i="1"/>
  <c r="F22" i="1" s="1"/>
  <c r="G18" i="1"/>
  <c r="G17" i="1"/>
  <c r="E4" i="1"/>
  <c r="E9" i="1"/>
  <c r="G10" i="1"/>
  <c r="F11" i="1" s="1"/>
  <c r="E5" i="1"/>
  <c r="G6" i="1"/>
  <c r="F7" i="1" s="1"/>
  <c r="F394" i="1" l="1"/>
  <c r="G396" i="1"/>
  <c r="G394" i="1" s="1"/>
  <c r="G392" i="1"/>
  <c r="G390" i="1" s="1"/>
  <c r="F390" i="1"/>
  <c r="G388" i="1"/>
  <c r="G386" i="1" s="1"/>
  <c r="F386" i="1"/>
  <c r="G384" i="1"/>
  <c r="G363" i="1" s="1"/>
  <c r="F363" i="1"/>
  <c r="G359" i="1"/>
  <c r="G353" i="1" s="1"/>
  <c r="F353" i="1"/>
  <c r="F347" i="1"/>
  <c r="F321" i="1"/>
  <c r="G345" i="1"/>
  <c r="G316" i="1"/>
  <c r="G309" i="1" s="1"/>
  <c r="F309" i="1"/>
  <c r="F299" i="1"/>
  <c r="G307" i="1"/>
  <c r="G299" i="1" s="1"/>
  <c r="F283" i="1"/>
  <c r="G297" i="1"/>
  <c r="G283" i="1" s="1"/>
  <c r="G281" i="1"/>
  <c r="F258" i="1"/>
  <c r="G253" i="1"/>
  <c r="G235" i="1" s="1"/>
  <c r="F235" i="1"/>
  <c r="F213" i="1"/>
  <c r="G233" i="1"/>
  <c r="G213" i="1" s="1"/>
  <c r="F202" i="1"/>
  <c r="G211" i="1"/>
  <c r="G202" i="1" s="1"/>
  <c r="F176" i="1"/>
  <c r="G200" i="1"/>
  <c r="G173" i="1"/>
  <c r="G165" i="1" s="1"/>
  <c r="F165" i="1"/>
  <c r="G163" i="1"/>
  <c r="G137" i="1" s="1"/>
  <c r="F137" i="1"/>
  <c r="F116" i="1"/>
  <c r="G114" i="1"/>
  <c r="G97" i="1" s="1"/>
  <c r="F97" i="1"/>
  <c r="F74" i="1"/>
  <c r="G95" i="1"/>
  <c r="G74" i="1" s="1"/>
  <c r="G70" i="1"/>
  <c r="G44" i="1" s="1"/>
  <c r="F44" i="1"/>
  <c r="F40" i="1"/>
  <c r="G42" i="1"/>
  <c r="G40" i="1" s="1"/>
  <c r="F33" i="1"/>
  <c r="G38" i="1"/>
  <c r="G33" i="1" s="1"/>
  <c r="G31" i="1"/>
  <c r="F27" i="1"/>
  <c r="G22" i="1"/>
  <c r="F16" i="1"/>
  <c r="F9" i="1"/>
  <c r="G11" i="1"/>
  <c r="G9" i="1" s="1"/>
  <c r="F5" i="1"/>
  <c r="G7" i="1"/>
  <c r="F361" i="1" l="1"/>
  <c r="G321" i="1"/>
  <c r="F318" i="1"/>
  <c r="G258" i="1"/>
  <c r="F255" i="1"/>
  <c r="G176" i="1"/>
  <c r="G27" i="1"/>
  <c r="F72" i="1"/>
  <c r="F24" i="1"/>
  <c r="G16" i="1"/>
  <c r="G5" i="1"/>
  <c r="F13" i="1"/>
  <c r="G361" i="1" l="1"/>
  <c r="G320" i="1" s="1"/>
  <c r="F320" i="1"/>
  <c r="F257" i="1"/>
  <c r="G318" i="1"/>
  <c r="G257" i="1" s="1"/>
  <c r="G255" i="1"/>
  <c r="G175" i="1" s="1"/>
  <c r="F175" i="1"/>
  <c r="G72" i="1"/>
  <c r="G26" i="1" s="1"/>
  <c r="F26" i="1"/>
  <c r="G24" i="1"/>
  <c r="G15" i="1" s="1"/>
  <c r="F15" i="1"/>
  <c r="G13" i="1"/>
  <c r="F4" i="1"/>
  <c r="F398" i="1" l="1"/>
  <c r="G398" i="1" s="1"/>
  <c r="G4" i="1"/>
</calcChain>
</file>

<file path=xl/sharedStrings.xml><?xml version="1.0" encoding="utf-8"?>
<sst xmlns="http://schemas.openxmlformats.org/spreadsheetml/2006/main" count="1356" uniqueCount="710">
  <si>
    <t>SG_ALCALA GUADAIRA, SEVILLA_MONTECARMELO Nº33</t>
  </si>
  <si>
    <t>Presupuesto</t>
  </si>
  <si>
    <t>Código</t>
  </si>
  <si>
    <t>Resumen</t>
  </si>
  <si>
    <t>ImpPres</t>
  </si>
  <si>
    <t>Nat</t>
  </si>
  <si>
    <t>Ud</t>
  </si>
  <si>
    <t>CanPres</t>
  </si>
  <si>
    <t>PrPres</t>
  </si>
  <si>
    <t xml:space="preserve">SG01         </t>
  </si>
  <si>
    <t>Demoliciones y trabajos previos</t>
  </si>
  <si>
    <t>Capítulo</t>
  </si>
  <si>
    <t/>
  </si>
  <si>
    <t xml:space="preserve">SG0101       </t>
  </si>
  <si>
    <t>Demolición Fachada</t>
  </si>
  <si>
    <t xml:space="preserve">01014        </t>
  </si>
  <si>
    <t>Apertura de hueco en hoja exterior de fachada, fábrica vista</t>
  </si>
  <si>
    <t>Partida</t>
  </si>
  <si>
    <t>m²</t>
  </si>
  <si>
    <t>SG0101</t>
  </si>
  <si>
    <t xml:space="preserve">SG0103       </t>
  </si>
  <si>
    <t>Demolición Albañilería</t>
  </si>
  <si>
    <t xml:space="preserve">01041B       </t>
  </si>
  <si>
    <t>Desmontaje de puerta de acero</t>
  </si>
  <si>
    <t>SG0103</t>
  </si>
  <si>
    <t>SG01</t>
  </si>
  <si>
    <t xml:space="preserve">SG02         </t>
  </si>
  <si>
    <t>Estructuras</t>
  </si>
  <si>
    <t xml:space="preserve">E            </t>
  </si>
  <si>
    <t xml:space="preserve">EEAS.2add    </t>
  </si>
  <si>
    <t>Placa de acero con anclajes</t>
  </si>
  <si>
    <t>ud</t>
  </si>
  <si>
    <t xml:space="preserve">edsadfgag    </t>
  </si>
  <si>
    <t>Acero S275JR</t>
  </si>
  <si>
    <t>kg</t>
  </si>
  <si>
    <t xml:space="preserve">ZCVBZB       </t>
  </si>
  <si>
    <t>Acero correas</t>
  </si>
  <si>
    <t>Kg</t>
  </si>
  <si>
    <t xml:space="preserve">EAE100       </t>
  </si>
  <si>
    <t>Pavimento de rejilla electrosoldada.</t>
  </si>
  <si>
    <t xml:space="preserve">050261120    </t>
  </si>
  <si>
    <t>Protección estructura mortero ignífugo EI120</t>
  </si>
  <si>
    <t>E</t>
  </si>
  <si>
    <t>SG02</t>
  </si>
  <si>
    <t xml:space="preserve">SG03         </t>
  </si>
  <si>
    <t>Albañileria</t>
  </si>
  <si>
    <t xml:space="preserve">C03.1        </t>
  </si>
  <si>
    <t>Fábrica de ladrillo</t>
  </si>
  <si>
    <t xml:space="preserve">03101        </t>
  </si>
  <si>
    <t>Cerramiento e: 11.5 cm ladrillo hueco para revestir i/dint</t>
  </si>
  <si>
    <t xml:space="preserve">03105        </t>
  </si>
  <si>
    <t>Cerramiento e=11,5 cm ladrillo cerámico perforado</t>
  </si>
  <si>
    <t xml:space="preserve">03113        </t>
  </si>
  <si>
    <t>Tabique e:7 cm ladrillo hueco para revestir</t>
  </si>
  <si>
    <t>C03.1</t>
  </si>
  <si>
    <t xml:space="preserve">C03.2        </t>
  </si>
  <si>
    <t>Placas de yeso (paredes)</t>
  </si>
  <si>
    <t xml:space="preserve">03259C6N     </t>
  </si>
  <si>
    <t>Trasdosado autoportante placa yeso 15 (1N disp C) con maestras</t>
  </si>
  <si>
    <t xml:space="preserve">03259C6W     </t>
  </si>
  <si>
    <t>Trasdosado autoportante placa yeso 15 (1W disp C) c/maestras</t>
  </si>
  <si>
    <t xml:space="preserve">0324O6N      </t>
  </si>
  <si>
    <t>Trasdosado semidirecto placa de yeso 15 (1N) con maestras</t>
  </si>
  <si>
    <t xml:space="preserve">031269W      </t>
  </si>
  <si>
    <t>Placa cartón yeso e=15mm tipo W</t>
  </si>
  <si>
    <t>C03.2</t>
  </si>
  <si>
    <t xml:space="preserve">C03.3        </t>
  </si>
  <si>
    <t>Techos</t>
  </si>
  <si>
    <t xml:space="preserve">033215N      </t>
  </si>
  <si>
    <t>Falso techo continuo de placas de yeso laminado N</t>
  </si>
  <si>
    <t>C03.3</t>
  </si>
  <si>
    <t xml:space="preserve">C03.4        </t>
  </si>
  <si>
    <t>Otros</t>
  </si>
  <si>
    <t xml:space="preserve">C03.04.08    </t>
  </si>
  <si>
    <t>Mortero autonivelante de cemento fibrado e: 8 cm con mallazo</t>
  </si>
  <si>
    <t xml:space="preserve">PN020182     </t>
  </si>
  <si>
    <t>Capa de mortero de autonivelante=1cm</t>
  </si>
  <si>
    <t xml:space="preserve">003.4.2      </t>
  </si>
  <si>
    <t>Formacion de rampas con pte 4 %</t>
  </si>
  <si>
    <t xml:space="preserve">003.4.1      </t>
  </si>
  <si>
    <t>Formacion de rampas con pte 10 %</t>
  </si>
  <si>
    <t xml:space="preserve">PN06WWT00051 </t>
  </si>
  <si>
    <t>Empalomado de altura media 65cm form. pr tabiquillos y rasillon</t>
  </si>
  <si>
    <t xml:space="preserve">PN03432A19   </t>
  </si>
  <si>
    <t>Aislamiento horizontal de soleras XPS 190mm</t>
  </si>
  <si>
    <t xml:space="preserve">PN03432A13   </t>
  </si>
  <si>
    <t>Aislamiento horizontal de soleras XPS 130mm</t>
  </si>
  <si>
    <t xml:space="preserve">PN03432A6    </t>
  </si>
  <si>
    <t>Aislamiento horizontal de soleras XPS 60mm</t>
  </si>
  <si>
    <t xml:space="preserve">03432A5      </t>
  </si>
  <si>
    <t>Aislamiento horizontal de soleras XPS 50mm</t>
  </si>
  <si>
    <t xml:space="preserve">PN03432A3    </t>
  </si>
  <si>
    <t>Aislamiento horizontal de soleras XPS 30mm</t>
  </si>
  <si>
    <t xml:space="preserve">03433A       </t>
  </si>
  <si>
    <t>Formación de canaleta en suelo</t>
  </si>
  <si>
    <t>m</t>
  </si>
  <si>
    <t xml:space="preserve">034331       </t>
  </si>
  <si>
    <t>Formación de canaleta en duchas</t>
  </si>
  <si>
    <t xml:space="preserve">06003C       </t>
  </si>
  <si>
    <t>Formación pte. e impermeabilzación doble lámina de betún</t>
  </si>
  <si>
    <t xml:space="preserve">0007         </t>
  </si>
  <si>
    <t>Ayudas de albañilería para colocación de pantallas TV</t>
  </si>
  <si>
    <t>u</t>
  </si>
  <si>
    <t xml:space="preserve">0008         </t>
  </si>
  <si>
    <t>Ayudas de albañilería para colocación de pequeño material de SG</t>
  </si>
  <si>
    <t xml:space="preserve">0078N        </t>
  </si>
  <si>
    <t>Ayudas de albañilería para colocación de tornos y portillo</t>
  </si>
  <si>
    <t xml:space="preserve">00081A       </t>
  </si>
  <si>
    <t>Ayudas de albañilería para instalaciones</t>
  </si>
  <si>
    <t>pa</t>
  </si>
  <si>
    <t xml:space="preserve">0078N43      </t>
  </si>
  <si>
    <t>Ayudas de albañilería para colocación y cableado de mesa</t>
  </si>
  <si>
    <t xml:space="preserve">SG0102013A   </t>
  </si>
  <si>
    <t>Corte 1cm de espesor de solera de hormigon y relleno de porexpán</t>
  </si>
  <si>
    <t>ml</t>
  </si>
  <si>
    <t xml:space="preserve">15.01        </t>
  </si>
  <si>
    <t>Señalización elementos accesibles</t>
  </si>
  <si>
    <t xml:space="preserve">03402        </t>
  </si>
  <si>
    <t>Peldañeado de escalera con ladrillo cerámico recibido con morter</t>
  </si>
  <si>
    <t xml:space="preserve">0186243      </t>
  </si>
  <si>
    <t>Caja de metacrilato con llave para termostato</t>
  </si>
  <si>
    <t xml:space="preserve">0186245      </t>
  </si>
  <si>
    <t>Estanteria PVC 40x90x180 cm</t>
  </si>
  <si>
    <t xml:space="preserve">PNCARGADERO  </t>
  </si>
  <si>
    <t>Cargadero vigueta autorresistente de hormigón</t>
  </si>
  <si>
    <t xml:space="preserve">PNCIERR      </t>
  </si>
  <si>
    <t>Cierre techo rasillón cerámico</t>
  </si>
  <si>
    <t>C03.4</t>
  </si>
  <si>
    <t>SG03</t>
  </si>
  <si>
    <t xml:space="preserve">SG04         </t>
  </si>
  <si>
    <t>Actuaciones Acústicas</t>
  </si>
  <si>
    <t xml:space="preserve">4SA8I        </t>
  </si>
  <si>
    <t>Suelo acústico. H8+I</t>
  </si>
  <si>
    <t xml:space="preserve">PN4SA083     </t>
  </si>
  <si>
    <t>Suelo acústico. H8+C3</t>
  </si>
  <si>
    <t xml:space="preserve">4SA086       </t>
  </si>
  <si>
    <t>Suelo acústico. H8+C6</t>
  </si>
  <si>
    <t xml:space="preserve">4SA088       </t>
  </si>
  <si>
    <t>Suelo acústico. H8+C8</t>
  </si>
  <si>
    <t xml:space="preserve">4SA10AB2     </t>
  </si>
  <si>
    <t>Suelo acustico alto rendimiento (2)</t>
  </si>
  <si>
    <t xml:space="preserve">PN0P100L15   </t>
  </si>
  <si>
    <t>Tabique ACÚSTICO TBA1 (15+100+15)/600 (1N disp C) c/ais</t>
  </si>
  <si>
    <t xml:space="preserve">0321C6N      </t>
  </si>
  <si>
    <t>Tabique sencillo (15+70+15)/600 (2N disp C) c/aislamiento</t>
  </si>
  <si>
    <t xml:space="preserve">0321C6W      </t>
  </si>
  <si>
    <t>Tabique sencillo (15+70+15)/600 (2W disp C) c/aislamiento</t>
  </si>
  <si>
    <t xml:space="preserve">0P110L10     </t>
  </si>
  <si>
    <t>Trasdosado Acústico TDA1.10.L10 (1x15+10LM)</t>
  </si>
  <si>
    <t xml:space="preserve">0P230L15     </t>
  </si>
  <si>
    <t>Trasdosado Acústico TDA 2.15.L15 (2x15+15LM)</t>
  </si>
  <si>
    <t xml:space="preserve">PN0T115L15   </t>
  </si>
  <si>
    <t>Techo acustico TA1.20.L20 (1x15+20LM)</t>
  </si>
  <si>
    <t xml:space="preserve">0T112L12     </t>
  </si>
  <si>
    <t>Techo acústico TA2.12.L12 (1x15+12LM)</t>
  </si>
  <si>
    <t xml:space="preserve">PN0T230L20   </t>
  </si>
  <si>
    <t>Techo acústico TA3.20.L16 (2x15+20LM)</t>
  </si>
  <si>
    <t xml:space="preserve">4PKB2BAJA    </t>
  </si>
  <si>
    <t>Forrado de bajantes con PKB2</t>
  </si>
  <si>
    <t xml:space="preserve">4PKB2BAJACL  </t>
  </si>
  <si>
    <t>Forrado de conductos con PKB2</t>
  </si>
  <si>
    <t xml:space="preserve">PN0TAB215L15 </t>
  </si>
  <si>
    <t>Tabica acústica T1.20.L20 (2x15)</t>
  </si>
  <si>
    <t xml:space="preserve">PN0TAB112L12 </t>
  </si>
  <si>
    <t>Tabica acústica T2.12.L12 (1x15)</t>
  </si>
  <si>
    <t xml:space="preserve">PN0TABCAJ    </t>
  </si>
  <si>
    <t>Cajon de pladur (2x15)</t>
  </si>
  <si>
    <t xml:space="preserve">PN031269W    </t>
  </si>
  <si>
    <t xml:space="preserve">SILENCIOSOS  </t>
  </si>
  <si>
    <t>Silencioso 600 x 500 x 1000 mm</t>
  </si>
  <si>
    <t>m3</t>
  </si>
  <si>
    <t>SG04</t>
  </si>
  <si>
    <t xml:space="preserve">SG05         </t>
  </si>
  <si>
    <t>Revestimientos</t>
  </si>
  <si>
    <t xml:space="preserve">PN05001      </t>
  </si>
  <si>
    <t>Guarnecido de yeso</t>
  </si>
  <si>
    <t xml:space="preserve">05001        </t>
  </si>
  <si>
    <t>Enfoscado de cemento maestreado y bruñido en exteriores</t>
  </si>
  <si>
    <t xml:space="preserve">05003B       </t>
  </si>
  <si>
    <t>Alicatado gres porcelánico SALONI Menhir antracita 30x60cm</t>
  </si>
  <si>
    <t xml:space="preserve">05004C       </t>
  </si>
  <si>
    <t>Jabonera metálica</t>
  </si>
  <si>
    <t xml:space="preserve">PN0502B      </t>
  </si>
  <si>
    <t>Remate chapa lacada fuente</t>
  </si>
  <si>
    <t xml:space="preserve">05022        </t>
  </si>
  <si>
    <t>Pintura plástica mate en interiores, color a elegir</t>
  </si>
  <si>
    <t xml:space="preserve">05023        </t>
  </si>
  <si>
    <t>Pintura plástica mate en interiores (horizontal), color a elegir</t>
  </si>
  <si>
    <t xml:space="preserve">05021        </t>
  </si>
  <si>
    <t>Pintura pétrea mate en exteriores, color a elegir</t>
  </si>
  <si>
    <t xml:space="preserve">05024        </t>
  </si>
  <si>
    <t>Pintura esmalte sintético negro mate sobre hierro o acero</t>
  </si>
  <si>
    <t xml:space="preserve">PN05024      </t>
  </si>
  <si>
    <t>Pintura esmalte sintético sobre madera</t>
  </si>
  <si>
    <t xml:space="preserve">05326        </t>
  </si>
  <si>
    <t>Pintura tipo pizarra</t>
  </si>
  <si>
    <t xml:space="preserve">05017D       </t>
  </si>
  <si>
    <t>Revestimiento mural GERFLOR Manhattan 7611 Snow</t>
  </si>
  <si>
    <t xml:space="preserve">PN0517F      </t>
  </si>
  <si>
    <t>Revestimiento mural GERFLOR Manhattan 7721 Mist</t>
  </si>
  <si>
    <t xml:space="preserve">PN0517G      </t>
  </si>
  <si>
    <t>Revestimiento mural GERFLOR Manhattan 7740 Fabric Silk</t>
  </si>
  <si>
    <t xml:space="preserve">0602107      </t>
  </si>
  <si>
    <t>Rodapié MDF prelacado 70x10 mm</t>
  </si>
  <si>
    <t xml:space="preserve">0602112      </t>
  </si>
  <si>
    <t>Rodapié MDF prelacado 120x10 mm</t>
  </si>
  <si>
    <t>SG05</t>
  </si>
  <si>
    <t xml:space="preserve">SG06         </t>
  </si>
  <si>
    <t>Pavimentos</t>
  </si>
  <si>
    <t xml:space="preserve">05007        </t>
  </si>
  <si>
    <t>Umbral de piedra natural abujardada</t>
  </si>
  <si>
    <t xml:space="preserve">06006B       </t>
  </si>
  <si>
    <t>Solado baldosas gres porcelánico SALONI Menhir 30x60cm</t>
  </si>
  <si>
    <t xml:space="preserve">06007B       </t>
  </si>
  <si>
    <t>Rodapié gres porcelánico SALONI Menhir 8x60cm</t>
  </si>
  <si>
    <t xml:space="preserve">PN06007B     </t>
  </si>
  <si>
    <t>Peldaño gres porcelánico SALONI</t>
  </si>
  <si>
    <t xml:space="preserve">06025        </t>
  </si>
  <si>
    <t>Pavimento vinílico GERFLOR Bostonian Oak Honey</t>
  </si>
  <si>
    <t xml:space="preserve">PN06026      </t>
  </si>
  <si>
    <t>Pavimento vinílico GERFLOR Oak Fantasy Brown</t>
  </si>
  <si>
    <t xml:space="preserve">PN06027      </t>
  </si>
  <si>
    <t>Pavimento de parquet laminado GERFLOR Bostonian Oak Beige</t>
  </si>
  <si>
    <t xml:space="preserve">06014A4G     </t>
  </si>
  <si>
    <t>Pavimento caucho SBR GORILASTIC Fullblack 1000x500x40mm GRUESO</t>
  </si>
  <si>
    <t xml:space="preserve">06014A4GMZR  </t>
  </si>
  <si>
    <t>Pavimento Macizo caucho SBR GORILASTIC rojo 1000x500x40mm GRUESO</t>
  </si>
  <si>
    <t xml:space="preserve">06024        </t>
  </si>
  <si>
    <t>Perfil de transición de aluminio macizo, 50x2mm</t>
  </si>
  <si>
    <t xml:space="preserve">06030        </t>
  </si>
  <si>
    <t>Perfil de remate en Z de aluminio macizo, 80x2mm</t>
  </si>
  <si>
    <t xml:space="preserve">060235       </t>
  </si>
  <si>
    <t>Cinta para balizamiento amarilla y negra</t>
  </si>
  <si>
    <t xml:space="preserve">06DELH07     </t>
  </si>
  <si>
    <t>Demolición de encofrado de ladrillo en pavimentos</t>
  </si>
  <si>
    <t xml:space="preserve">06PE02       </t>
  </si>
  <si>
    <t>Banda de poliestireno expandido de 2 cm</t>
  </si>
  <si>
    <t xml:space="preserve">PN06PE02COP2 </t>
  </si>
  <si>
    <t>Banda de recypren de 2 cm</t>
  </si>
  <si>
    <t xml:space="preserve">PN06PE02COP  </t>
  </si>
  <si>
    <t>Banda de recypren 3cm._BASE</t>
  </si>
  <si>
    <t xml:space="preserve">PC06PE02RELL </t>
  </si>
  <si>
    <t>Relleno hueco hormigón</t>
  </si>
  <si>
    <t xml:space="preserve">PCENCF02     </t>
  </si>
  <si>
    <t>ENCOFRADO LADRILLO 7cm.</t>
  </si>
  <si>
    <t>SG06</t>
  </si>
  <si>
    <t xml:space="preserve">SG07         </t>
  </si>
  <si>
    <t>Carpinterías y Vidrios</t>
  </si>
  <si>
    <t xml:space="preserve">07002        </t>
  </si>
  <si>
    <t>Carpintería aluminio lacado, gama media rotura puente térmico</t>
  </si>
  <si>
    <t xml:space="preserve">07003        </t>
  </si>
  <si>
    <t>Carpintería aluminio lacado, gama básica</t>
  </si>
  <si>
    <t xml:space="preserve">0706662662   </t>
  </si>
  <si>
    <t>Vidrio termoacústico CLIMALIT SILENCE 66.2Si(16air)66.2Si</t>
  </si>
  <si>
    <t xml:space="preserve">07066        </t>
  </si>
  <si>
    <t>Vidrio laminar de seguridad, 6+6 mm</t>
  </si>
  <si>
    <t xml:space="preserve">PN070075-100 </t>
  </si>
  <si>
    <t>Puerta tablero MDF prelacada, 1 hoja corredera 92,5cm exterior</t>
  </si>
  <si>
    <t xml:space="preserve">07075-90AB   </t>
  </si>
  <si>
    <t>Puerta tablero MDF prelacada, 1 hoja abatible 92 cm c/cerradura</t>
  </si>
  <si>
    <t xml:space="preserve">07077-90AT   </t>
  </si>
  <si>
    <t>Puerta cortafuegos EI2 60-C5, 1 hoja 92 cm, c/antipánico</t>
  </si>
  <si>
    <t xml:space="preserve">07077-100AT  </t>
  </si>
  <si>
    <t>Puerta cortafuegos EI2 60-C5, 1 hoja 102cm, c/antipánico</t>
  </si>
  <si>
    <t>PN07077-100AT</t>
  </si>
  <si>
    <t>Puerta cortafuegos EI2 60-C5, 1 hoja 102cm, s/antipánico</t>
  </si>
  <si>
    <t xml:space="preserve">07025        </t>
  </si>
  <si>
    <t>Muelle cierrapuertas sobre puerta de aluminio</t>
  </si>
  <si>
    <t xml:space="preserve">12007        </t>
  </si>
  <si>
    <t>Electroimán para retención de puerta cortafuegos</t>
  </si>
  <si>
    <t xml:space="preserve">07064        </t>
  </si>
  <si>
    <t>Espejo incoloro 5 mm</t>
  </si>
  <si>
    <t xml:space="preserve">07023        </t>
  </si>
  <si>
    <t>Malla antipájaros en protección de hueco de ventilación</t>
  </si>
  <si>
    <t xml:space="preserve">07026B       </t>
  </si>
  <si>
    <t>Barandilla de acero h=90cm</t>
  </si>
  <si>
    <t xml:space="preserve">PN07026A2    </t>
  </si>
  <si>
    <t>Doble pasamanos de acero c/ montantes</t>
  </si>
  <si>
    <t xml:space="preserve">070278       </t>
  </si>
  <si>
    <t>Doble pasamanos de acero galvanizado tubo 50 mm</t>
  </si>
  <si>
    <t xml:space="preserve">07027        </t>
  </si>
  <si>
    <t>Pasamanos de acero galvanizado tubo 50 mm</t>
  </si>
  <si>
    <t xml:space="preserve">07022        </t>
  </si>
  <si>
    <t>Estructura acero separadora de zonas, pintada en varios colores</t>
  </si>
  <si>
    <t xml:space="preserve">075956       </t>
  </si>
  <si>
    <t>Perfil L aluminio remate de escalón</t>
  </si>
  <si>
    <t xml:space="preserve">07039        </t>
  </si>
  <si>
    <t>Barra antipánico</t>
  </si>
  <si>
    <t xml:space="preserve">074569       </t>
  </si>
  <si>
    <t>Celosía de lamas fijas orientadas 45º</t>
  </si>
  <si>
    <t xml:space="preserve">07018A       </t>
  </si>
  <si>
    <t>Soporte espejos con tablero MDF</t>
  </si>
  <si>
    <t xml:space="preserve">01234PP10    </t>
  </si>
  <si>
    <t>Suministro y colocación de portería aparcapatinetes de 10 plazas</t>
  </si>
  <si>
    <t xml:space="preserve">PNBARAND     </t>
  </si>
  <si>
    <t>Barandilla ac. inox</t>
  </si>
  <si>
    <t xml:space="preserve">PNENCIM      </t>
  </si>
  <si>
    <t>Repisa tablero fenólico</t>
  </si>
  <si>
    <t>SG07</t>
  </si>
  <si>
    <t xml:space="preserve">SG08         </t>
  </si>
  <si>
    <t>Instalación de saneamiento</t>
  </si>
  <si>
    <t xml:space="preserve">SG.08.01.003 </t>
  </si>
  <si>
    <t>Conexión de instalación saneamiento interior existente</t>
  </si>
  <si>
    <t xml:space="preserve">08040        </t>
  </si>
  <si>
    <t>Colector suspendido de PVC, serie B de 50 mm</t>
  </si>
  <si>
    <t xml:space="preserve">08CS110      </t>
  </si>
  <si>
    <t>Colector suspendido de PVC, serie B de 110 mm</t>
  </si>
  <si>
    <t xml:space="preserve">08CS125      </t>
  </si>
  <si>
    <t>Colector suspendido de PVC, serie B de 125 mm</t>
  </si>
  <si>
    <t xml:space="preserve">08039        </t>
  </si>
  <si>
    <t>Sumidero sifónico PVC salida vertical 90 mm</t>
  </si>
  <si>
    <t xml:space="preserve">08036        </t>
  </si>
  <si>
    <t>Canaleta prefabricada de hormigón polímero con tapa</t>
  </si>
  <si>
    <t xml:space="preserve">DEH023       </t>
  </si>
  <si>
    <t xml:space="preserve">Calo en forjado existente D 115 mm	</t>
  </si>
  <si>
    <t>SG08</t>
  </si>
  <si>
    <t xml:space="preserve">SG09         </t>
  </si>
  <si>
    <t>Instalación de fontanería y ACS</t>
  </si>
  <si>
    <t xml:space="preserve">C009.1       </t>
  </si>
  <si>
    <t>Agua fría</t>
  </si>
  <si>
    <t xml:space="preserve">09000        </t>
  </si>
  <si>
    <t>Certificación y legalización instalación fontaneria</t>
  </si>
  <si>
    <t xml:space="preserve">08.02        </t>
  </si>
  <si>
    <t>Instalación provisional de obra de fontanería</t>
  </si>
  <si>
    <t xml:space="preserve">09001        </t>
  </si>
  <si>
    <t>Acometida instalación fontanería, a justificar</t>
  </si>
  <si>
    <t>PA</t>
  </si>
  <si>
    <t xml:space="preserve">09002A       </t>
  </si>
  <si>
    <t>Grupo de presión Baeza 2xMulti 25-5M</t>
  </si>
  <si>
    <t xml:space="preserve">05.03.09B    </t>
  </si>
  <si>
    <t>Depósito de membrana 200 litros</t>
  </si>
  <si>
    <t xml:space="preserve">09071500     </t>
  </si>
  <si>
    <t>Descalcificador AQUALAI modelo K500VUF (5.000L/h)</t>
  </si>
  <si>
    <t xml:space="preserve">05.03.0240   </t>
  </si>
  <si>
    <t>Calderín de presión hidroneumático 40L</t>
  </si>
  <si>
    <t xml:space="preserve">05.03.0210   </t>
  </si>
  <si>
    <t>Calderín de presión hidroneumático 10L</t>
  </si>
  <si>
    <t xml:space="preserve">10113        </t>
  </si>
  <si>
    <t>Bandeja portacables "Rejiband" electrocincada 60x300 mm</t>
  </si>
  <si>
    <t xml:space="preserve">090311       </t>
  </si>
  <si>
    <t>Depósito auxliliar 1000 l polietileno alta densidad, prismático</t>
  </si>
  <si>
    <t xml:space="preserve">09030B       </t>
  </si>
  <si>
    <t>Tubería instalación interior PP-R, 63 mm</t>
  </si>
  <si>
    <t xml:space="preserve">PN008        </t>
  </si>
  <si>
    <t>Tubería instalación interior PP-R, 50 mm</t>
  </si>
  <si>
    <t xml:space="preserve">09028        </t>
  </si>
  <si>
    <t>Tubería instalación interior PP-R, 40 mm</t>
  </si>
  <si>
    <t xml:space="preserve">09027        </t>
  </si>
  <si>
    <t>Tubería instalación interior PP-R, 32 mm</t>
  </si>
  <si>
    <t xml:space="preserve">09022        </t>
  </si>
  <si>
    <t>Tubería instalación interior PP-R 25 mm</t>
  </si>
  <si>
    <t xml:space="preserve">09026        </t>
  </si>
  <si>
    <t>Tubería instalación interior PP-R, 20 mm</t>
  </si>
  <si>
    <t xml:space="preserve">EN639        </t>
  </si>
  <si>
    <t>Encoquillado de tubería e=9mm para tubería 63mm</t>
  </si>
  <si>
    <t xml:space="preserve">PN009        </t>
  </si>
  <si>
    <t>Encoquillado de tubería e=9mm para tubería 50mm</t>
  </si>
  <si>
    <t xml:space="preserve">EN409        </t>
  </si>
  <si>
    <t>Encoquillado de tubería e=9mm para tubería 40mm</t>
  </si>
  <si>
    <t xml:space="preserve">EN329        </t>
  </si>
  <si>
    <t>Encoquillado de tubería e=9mm para tubería 32mm</t>
  </si>
  <si>
    <t xml:space="preserve">EN259        </t>
  </si>
  <si>
    <t>Encoquillado de tubería e=9mm para tubería 25mm</t>
  </si>
  <si>
    <t xml:space="preserve">EN209        </t>
  </si>
  <si>
    <t>Encoquillado de tubería e=9mm para tubería 20mm</t>
  </si>
  <si>
    <t xml:space="preserve">05.03.01     </t>
  </si>
  <si>
    <t>Purgador manual de aire</t>
  </si>
  <si>
    <t>C009.1</t>
  </si>
  <si>
    <t xml:space="preserve">C009.2       </t>
  </si>
  <si>
    <t>Agua caliente sanitaria</t>
  </si>
  <si>
    <t xml:space="preserve">092020       </t>
  </si>
  <si>
    <t>Tubería ACS instalación interior PP-R 20 mm c/aislam</t>
  </si>
  <si>
    <t xml:space="preserve">092032       </t>
  </si>
  <si>
    <t>Tubería ACS instalación interior PP-R 32 mm c/aislam</t>
  </si>
  <si>
    <t xml:space="preserve">FN-092050    </t>
  </si>
  <si>
    <t>Tubería ACS instalación interior PP-R 40 mm c/aislam</t>
  </si>
  <si>
    <t xml:space="preserve">FN-092051    </t>
  </si>
  <si>
    <t>Tubería ACS instalación interior PP-R 50 mm c/aislam</t>
  </si>
  <si>
    <t xml:space="preserve">09220        </t>
  </si>
  <si>
    <t>Vaso de expansión cerrado 50 l</t>
  </si>
  <si>
    <t xml:space="preserve">09221        </t>
  </si>
  <si>
    <t>Bomba de circulación rotor húmedo 1"</t>
  </si>
  <si>
    <t xml:space="preserve">08052        </t>
  </si>
  <si>
    <t>Tubería para ventilación de aerotermia, PVC, 160 mm</t>
  </si>
  <si>
    <t xml:space="preserve">09230LTB     </t>
  </si>
  <si>
    <t>Bomba de calor Ferroli 260LT</t>
  </si>
  <si>
    <t>C009.2</t>
  </si>
  <si>
    <t xml:space="preserve">C009.3       </t>
  </si>
  <si>
    <t>Válvulas y elementos</t>
  </si>
  <si>
    <t xml:space="preserve">05.01.09     </t>
  </si>
  <si>
    <t>Colector polipropileno retic. PP-R, 63 mm diám.</t>
  </si>
  <si>
    <t xml:space="preserve">09043        </t>
  </si>
  <si>
    <t>Válvula de esfera 3/4" (20 mm)</t>
  </si>
  <si>
    <t xml:space="preserve">09044        </t>
  </si>
  <si>
    <t>Válvula de esfera 1" (25 mm)</t>
  </si>
  <si>
    <t xml:space="preserve">09045        </t>
  </si>
  <si>
    <t>Válvula de esfera 1 1/4" (32 mm)</t>
  </si>
  <si>
    <t xml:space="preserve">09046        </t>
  </si>
  <si>
    <t>Válvula de esfera 1 1/2" (40 mm)</t>
  </si>
  <si>
    <t xml:space="preserve">09047        </t>
  </si>
  <si>
    <t>Válvula de esfera 2 " (50 mm)</t>
  </si>
  <si>
    <t xml:space="preserve">09053        </t>
  </si>
  <si>
    <t>Válvula de retención 1 1/4" (32 mm)</t>
  </si>
  <si>
    <t xml:space="preserve">09053B       </t>
  </si>
  <si>
    <t>Válvula de retención 1 1/2" (40 mm)</t>
  </si>
  <si>
    <t xml:space="preserve">090488       </t>
  </si>
  <si>
    <t>Válvula de dureza residual</t>
  </si>
  <si>
    <t xml:space="preserve">09073        </t>
  </si>
  <si>
    <t>Llave de paso con grifo de vaciado 3/4"</t>
  </si>
  <si>
    <t xml:space="preserve">09061        </t>
  </si>
  <si>
    <t>Válvula mezcladora termostática de 3 vías PRESTO, de 1 1/4"</t>
  </si>
  <si>
    <t xml:space="preserve">09061B       </t>
  </si>
  <si>
    <t>Válvula mezcladora termostática de 3 vías ULTRAMIX, de 3/4"</t>
  </si>
  <si>
    <t xml:space="preserve">09058A       </t>
  </si>
  <si>
    <t>Válvula limitadora de presión 1 1/2" (32 mm)</t>
  </si>
  <si>
    <t xml:space="preserve">095326       </t>
  </si>
  <si>
    <t>Válvula reguladora de caudal 1 1/2"</t>
  </si>
  <si>
    <t xml:space="preserve">05.03.04     </t>
  </si>
  <si>
    <t>Manómetro de esfera, con escala de 0 a 10 kg/m2</t>
  </si>
  <si>
    <t xml:space="preserve">RO1          </t>
  </si>
  <si>
    <t>Termómetro digital Mundocontrol FN-49</t>
  </si>
  <si>
    <t xml:space="preserve">009.4        </t>
  </si>
  <si>
    <t>Filtro auto limpiante semiautomático de Klinwass de 1 1/4"</t>
  </si>
  <si>
    <t xml:space="preserve">09070        </t>
  </si>
  <si>
    <t>Válvula de equilibrado estático 3/4"</t>
  </si>
  <si>
    <t xml:space="preserve">05.03.05     </t>
  </si>
  <si>
    <t>Termómetro ø100 de bulbo y capilar 0-120ºc, toma vertical</t>
  </si>
  <si>
    <t>C009.3</t>
  </si>
  <si>
    <t xml:space="preserve">C009.4       </t>
  </si>
  <si>
    <t>Grifería y aparatos</t>
  </si>
  <si>
    <t xml:space="preserve">09401A       </t>
  </si>
  <si>
    <t>Lavabo de encimera "Mediclinics SNR036CS"</t>
  </si>
  <si>
    <t xml:space="preserve">09402B       </t>
  </si>
  <si>
    <t>Inodoro "Roca Victoria" para fluxor</t>
  </si>
  <si>
    <t xml:space="preserve">09402AD      </t>
  </si>
  <si>
    <t>Inodoro "Roca Access" tanque bajo adaptado</t>
  </si>
  <si>
    <t xml:space="preserve">09424        </t>
  </si>
  <si>
    <t>Rociador antivandálico ducha "Presto"</t>
  </si>
  <si>
    <t xml:space="preserve">09420        </t>
  </si>
  <si>
    <t>Grifería temporizada lavabo "Presto 105 ECO L" AFS</t>
  </si>
  <si>
    <t xml:space="preserve">09421A       </t>
  </si>
  <si>
    <t>Grifería temporizada lavabo "Presto 605 Palanca ECO" AFS</t>
  </si>
  <si>
    <t xml:space="preserve">09425        </t>
  </si>
  <si>
    <t>Grifería temporizada "Presto 712" Palanca</t>
  </si>
  <si>
    <t xml:space="preserve">09426        </t>
  </si>
  <si>
    <t>Grifería temporizada inodoro "Presto 1000 C ECO"</t>
  </si>
  <si>
    <t xml:space="preserve">09404        </t>
  </si>
  <si>
    <t>Pileta vertedero "Roca Garda" con grifo mural simple</t>
  </si>
  <si>
    <t xml:space="preserve">09406        </t>
  </si>
  <si>
    <t>Barra sujeción minusválidos para inodoro</t>
  </si>
  <si>
    <t xml:space="preserve">09407        </t>
  </si>
  <si>
    <t>Asiento minusválidos para ducha</t>
  </si>
  <si>
    <t xml:space="preserve">09408        </t>
  </si>
  <si>
    <t>Pasamanos minusválidos para ducha</t>
  </si>
  <si>
    <t xml:space="preserve">09411        </t>
  </si>
  <si>
    <t>Secamanos</t>
  </si>
  <si>
    <t xml:space="preserve">09465        </t>
  </si>
  <si>
    <t>Kit de alarma para minusválidos</t>
  </si>
  <si>
    <t xml:space="preserve">09405C       </t>
  </si>
  <si>
    <t>Fuente de agua refrigerada modelo T-6ALV</t>
  </si>
  <si>
    <t xml:space="preserve">09403        </t>
  </si>
  <si>
    <t>Urinario "Roca Chic"</t>
  </si>
  <si>
    <t xml:space="preserve">PN_PRESTO65  </t>
  </si>
  <si>
    <t>Columna de ducha con temporizador "Presto Conjunto65"</t>
  </si>
  <si>
    <t>C009.4</t>
  </si>
  <si>
    <t>SG09</t>
  </si>
  <si>
    <t xml:space="preserve">SG10         </t>
  </si>
  <si>
    <t>Instalación de electricidad y telecomunicaciones</t>
  </si>
  <si>
    <t xml:space="preserve">C10.1        </t>
  </si>
  <si>
    <t>Electricidad</t>
  </si>
  <si>
    <t xml:space="preserve">10100A       </t>
  </si>
  <si>
    <t>Certificación y boletines de instalación electricidad</t>
  </si>
  <si>
    <t xml:space="preserve">1013642      </t>
  </si>
  <si>
    <t>Instalación provisional de obras</t>
  </si>
  <si>
    <t xml:space="preserve">101364       </t>
  </si>
  <si>
    <t>Puesta en marcha de instalación de electricidad</t>
  </si>
  <si>
    <t xml:space="preserve">10102        </t>
  </si>
  <si>
    <t>Cuadro general de baja tensión, armario 1650x1000x250 mm</t>
  </si>
  <si>
    <t xml:space="preserve">10115        </t>
  </si>
  <si>
    <t>Cable multipolar RZ1-K 0,6/1 kV, 2x1,5 mm2, Cu</t>
  </si>
  <si>
    <t xml:space="preserve">10116        </t>
  </si>
  <si>
    <t>Cable multipolar RZ1-K 0,6/1 kV, 2x2,5 mm2, Cu</t>
  </si>
  <si>
    <t xml:space="preserve">10117        </t>
  </si>
  <si>
    <t>Cable multipolar RZ1-K 0,6/1 kV, 2x4 mm2, Cu</t>
  </si>
  <si>
    <t xml:space="preserve">10118C       </t>
  </si>
  <si>
    <t>Cable multipolar RZ1-K 0,6/1 kV, 4x4 mm2, Cu</t>
  </si>
  <si>
    <t xml:space="preserve">10118        </t>
  </si>
  <si>
    <t>Cable multipolar RZ1-K 0,6/1 kV, 4x6 mm2, Cu</t>
  </si>
  <si>
    <t xml:space="preserve">10119        </t>
  </si>
  <si>
    <t>Cable multipolar RZ1-K 0,6/1 kV, 4x10 mm2, Cu</t>
  </si>
  <si>
    <t xml:space="preserve">10120        </t>
  </si>
  <si>
    <t>Cable multipolar RZ1-K 0,6/1 kV, 4x16 mm2, Cu</t>
  </si>
  <si>
    <t xml:space="preserve">10104        </t>
  </si>
  <si>
    <t>Conductor de tierra cobre desnudo 25 mm²</t>
  </si>
  <si>
    <t xml:space="preserve">1046B010     </t>
  </si>
  <si>
    <t>Toma de datos RJ45</t>
  </si>
  <si>
    <t xml:space="preserve">1046A10A     </t>
  </si>
  <si>
    <t>Toma de corriente 16 A</t>
  </si>
  <si>
    <t xml:space="preserve">1046A10B     </t>
  </si>
  <si>
    <t>Toma de corriente empotrada 16 A</t>
  </si>
  <si>
    <t xml:space="preserve">1046A211A    </t>
  </si>
  <si>
    <t>KIT Caja de 2 módulos para suelo (1xTC16A+1xRJ45)</t>
  </si>
  <si>
    <t xml:space="preserve">1046A642A    </t>
  </si>
  <si>
    <t>KIT Caja de 6 módulos en paramento (4xTC16A+2xRJ45)</t>
  </si>
  <si>
    <t xml:space="preserve">101141A      </t>
  </si>
  <si>
    <t>Bandeja portacables "INDUCANAL CLICK" 60x100mm GC</t>
  </si>
  <si>
    <t xml:space="preserve">10114A       </t>
  </si>
  <si>
    <t>Bandeja portacables "INDUCANAL CLICK" 60x200mm GC</t>
  </si>
  <si>
    <t xml:space="preserve">101142A      </t>
  </si>
  <si>
    <t>Bandeja portacables "INDUCANAL CLICK" 60x300mm GC</t>
  </si>
  <si>
    <t xml:space="preserve">10316.2      </t>
  </si>
  <si>
    <t>Latiguillo interconexión Fuerza / Datos</t>
  </si>
  <si>
    <t xml:space="preserve">10108        </t>
  </si>
  <si>
    <t>Tubo PVC rígido 25 mm, superficie</t>
  </si>
  <si>
    <t>C10.1</t>
  </si>
  <si>
    <t xml:space="preserve">C10.2        </t>
  </si>
  <si>
    <t>Iluminación</t>
  </si>
  <si>
    <t xml:space="preserve">10202        </t>
  </si>
  <si>
    <t>Centralización de encendidos</t>
  </si>
  <si>
    <t xml:space="preserve">10201        </t>
  </si>
  <si>
    <t>Plafón led redondo blanco I-TEC, Ref. 5550407</t>
  </si>
  <si>
    <t xml:space="preserve">10203        </t>
  </si>
  <si>
    <t>Regleta industrial Airfal Delta D0051L, led</t>
  </si>
  <si>
    <t xml:space="preserve">10204        </t>
  </si>
  <si>
    <t>Luminaria estanca Airfal Supra S0108L, led</t>
  </si>
  <si>
    <t xml:space="preserve">10203A       </t>
  </si>
  <si>
    <t>Regleta industrial Airfal Delta D0051L L=1534mm</t>
  </si>
  <si>
    <t xml:space="preserve">10203B       </t>
  </si>
  <si>
    <t>Regleta industrial Airfal Delta D0050L L=1233mm</t>
  </si>
  <si>
    <t xml:space="preserve">10205        </t>
  </si>
  <si>
    <t>Alumbrado emergencia 60 lúmenes</t>
  </si>
  <si>
    <t xml:space="preserve">10206        </t>
  </si>
  <si>
    <t>Alumbrado emergencia 110 lúmenes</t>
  </si>
  <si>
    <t xml:space="preserve">10205B       </t>
  </si>
  <si>
    <t>Luminaria emergencia estanca 60 lúmenes</t>
  </si>
  <si>
    <t xml:space="preserve">10205BP1     </t>
  </si>
  <si>
    <t>Luminaria emergencia permanente estanca 110 lúmenes</t>
  </si>
  <si>
    <t xml:space="preserve">10135        </t>
  </si>
  <si>
    <t>Interruptor de superficie</t>
  </si>
  <si>
    <t xml:space="preserve">10208        </t>
  </si>
  <si>
    <t>Detector de movimiento</t>
  </si>
  <si>
    <t xml:space="preserve">PN_TIRALED   </t>
  </si>
  <si>
    <t>Tira led IP65 en perfil U para exterior</t>
  </si>
  <si>
    <t>C10.2</t>
  </si>
  <si>
    <t xml:space="preserve">C10.3        </t>
  </si>
  <si>
    <t>Telecomunicaciones</t>
  </si>
  <si>
    <t xml:space="preserve">10301        </t>
  </si>
  <si>
    <t>Acometida Telecomunicaciones</t>
  </si>
  <si>
    <t xml:space="preserve">10315        </t>
  </si>
  <si>
    <t>Cable rígido U/UTP 4 pares trenzados Cu</t>
  </si>
  <si>
    <t xml:space="preserve">10317C       </t>
  </si>
  <si>
    <t>Armario rack de telecomunicaciones U26</t>
  </si>
  <si>
    <t xml:space="preserve">103211       </t>
  </si>
  <si>
    <t>Preinstalación control de acceso</t>
  </si>
  <si>
    <t xml:space="preserve">103212       </t>
  </si>
  <si>
    <t>Preinstalación tornos de acceso</t>
  </si>
  <si>
    <t xml:space="preserve">07.04.04     </t>
  </si>
  <si>
    <t>Registro enlace 450x450x120 mm.</t>
  </si>
  <si>
    <t xml:space="preserve">10150        </t>
  </si>
  <si>
    <t>Recibido de torniquetes y portillos de control de acceso</t>
  </si>
  <si>
    <t>C10.3</t>
  </si>
  <si>
    <t xml:space="preserve">C10.4        </t>
  </si>
  <si>
    <t>Audio y megafonía</t>
  </si>
  <si>
    <t xml:space="preserve">EXT021       </t>
  </si>
  <si>
    <t>Circuito interior con cable libre de oxígeno 2x1,5mm2</t>
  </si>
  <si>
    <t xml:space="preserve">EXT021B      </t>
  </si>
  <si>
    <t>Circuito interior con cable libre de oxígeno 2x2,5mm2</t>
  </si>
  <si>
    <t xml:space="preserve">EXT022       </t>
  </si>
  <si>
    <t>Conducto PVC Flexible de 20mm</t>
  </si>
  <si>
    <t xml:space="preserve">02.06.06     </t>
  </si>
  <si>
    <t>Tubo corrugado Diam 25mm</t>
  </si>
  <si>
    <t xml:space="preserve">02.06.08     </t>
  </si>
  <si>
    <t>Tubo corrugado Diam 35mm</t>
  </si>
  <si>
    <t xml:space="preserve">02.06.07     </t>
  </si>
  <si>
    <t>Tubo rígido PVC Diam 25mm</t>
  </si>
  <si>
    <t>C10.4</t>
  </si>
  <si>
    <t>SG10</t>
  </si>
  <si>
    <t xml:space="preserve">SG11         </t>
  </si>
  <si>
    <t>Instalación de climatización y ventilación</t>
  </si>
  <si>
    <t xml:space="preserve">C11.1        </t>
  </si>
  <si>
    <t>Equipos y conexiones</t>
  </si>
  <si>
    <t xml:space="preserve">11000A       </t>
  </si>
  <si>
    <t>Certificación de instalación de climatización</t>
  </si>
  <si>
    <t xml:space="preserve">HTCH RASC4   </t>
  </si>
  <si>
    <t>Unidad exterior centrífuga HITACHI  RASC-4HNPE</t>
  </si>
  <si>
    <t xml:space="preserve">HTCH RASC5   </t>
  </si>
  <si>
    <t>Unidad exterior centrífuga HITACHI  RASC-5HNPE</t>
  </si>
  <si>
    <t xml:space="preserve">HTCH RASC6   </t>
  </si>
  <si>
    <t>Unidad exterior centrífuga HITACHI  RASC-6HNPE</t>
  </si>
  <si>
    <t xml:space="preserve">RCI-1.5FSR   </t>
  </si>
  <si>
    <t>Unidad interior tipo Casette HITACHI RCI-1.5FSR</t>
  </si>
  <si>
    <t xml:space="preserve">RCI-2.0FSR   </t>
  </si>
  <si>
    <t>Unidad interior tipo Casette HITACHI RCI-2.0FSR</t>
  </si>
  <si>
    <t xml:space="preserve">RCI-3.0FSR   </t>
  </si>
  <si>
    <t>Unidad interior tipo Casette HITACHI RCI-3.0FSR</t>
  </si>
  <si>
    <t xml:space="preserve">HTCH RPK1    </t>
  </si>
  <si>
    <t>Unidad interior tipo mural RPK-1.0FSRM</t>
  </si>
  <si>
    <t xml:space="preserve">PN PSC A32MN </t>
  </si>
  <si>
    <t>Pantalla táctil de 5" sistema centralizado, modelo PSC-A32MN</t>
  </si>
  <si>
    <t xml:space="preserve">11160        </t>
  </si>
  <si>
    <t>Carga de gas refrigerante R-410A</t>
  </si>
  <si>
    <t xml:space="preserve">111025       </t>
  </si>
  <si>
    <t>Puesta en marcha</t>
  </si>
  <si>
    <t xml:space="preserve">111912B      </t>
  </si>
  <si>
    <t>Bomba de condensados SAUERMANN</t>
  </si>
  <si>
    <t xml:space="preserve">11052        </t>
  </si>
  <si>
    <t>Cable bus de comunicaciones</t>
  </si>
  <si>
    <t xml:space="preserve">11123625     </t>
  </si>
  <si>
    <t>Detector sensor CO2</t>
  </si>
  <si>
    <t xml:space="preserve">PN004.1      </t>
  </si>
  <si>
    <t>Ventilador helicocentrígugo S&amp;P o SODECA 125 mm</t>
  </si>
  <si>
    <t xml:space="preserve">PN004.2      </t>
  </si>
  <si>
    <t>Ventilador helicocentrígugo S&amp;P o SODECA 90 mm</t>
  </si>
  <si>
    <t xml:space="preserve">11185        </t>
  </si>
  <si>
    <t>Emisor eléctrico 2000 W</t>
  </si>
  <si>
    <t>11PAP160KA3EB</t>
  </si>
  <si>
    <t>Panel en color blanco mod P-N23NA2 para unidad tipo casette</t>
  </si>
  <si>
    <t xml:space="preserve">HTCHARFP1E1  </t>
  </si>
  <si>
    <t>Mando cableado multifunción  PC-ARFG2-E1 HITACHI</t>
  </si>
  <si>
    <t>PN_GSR18 1519</t>
  </si>
  <si>
    <t>Recuperador de calor GSR 18 15/19</t>
  </si>
  <si>
    <t>PN_GSR18 2025</t>
  </si>
  <si>
    <t>Recuperador de calor GSR 18 20/25</t>
  </si>
  <si>
    <t xml:space="preserve">PN-VESP001   </t>
  </si>
  <si>
    <t>Sistema para control de humo por presión diferencial SP1</t>
  </si>
  <si>
    <t xml:space="preserve">0803920B     </t>
  </si>
  <si>
    <t>Colector suspendido de PVC, serie B de 20 mm</t>
  </si>
  <si>
    <t>C11.1</t>
  </si>
  <si>
    <t xml:space="preserve">C11.2        </t>
  </si>
  <si>
    <t>Conexiones</t>
  </si>
  <si>
    <t xml:space="preserve">11152A1      </t>
  </si>
  <si>
    <t>Línea frigorífica doble cobre 1/2" (12,7mm) + 1/4" (6,32mm)</t>
  </si>
  <si>
    <t xml:space="preserve">11153A2      </t>
  </si>
  <si>
    <t>Línea frigorífica doble cobre 5/8" (15,87mm) + 3/8" (9,52mm)</t>
  </si>
  <si>
    <t xml:space="preserve">E-102SN4     </t>
  </si>
  <si>
    <t>MultiKit a 2 tubos, modelo E-102SN4</t>
  </si>
  <si>
    <t>C11.2</t>
  </si>
  <si>
    <t xml:space="preserve">C11.3        </t>
  </si>
  <si>
    <t>Difusión</t>
  </si>
  <si>
    <t xml:space="preserve">11260        </t>
  </si>
  <si>
    <t>Boca de extracción diam 100 mm</t>
  </si>
  <si>
    <t xml:space="preserve">11211        </t>
  </si>
  <si>
    <t>Conducto de lana mineral "Climaver Neto"</t>
  </si>
  <si>
    <t>m2</t>
  </si>
  <si>
    <t xml:space="preserve">PM0012       </t>
  </si>
  <si>
    <t>Conducto de chapa galvanizada 200 mm diametro y  0,6 mm</t>
  </si>
  <si>
    <t xml:space="preserve">1125520X10B  </t>
  </si>
  <si>
    <t>Rejilla impulsion/retorno 300x100mm, 20-45 de Madel</t>
  </si>
  <si>
    <t xml:space="preserve">11255760X50  </t>
  </si>
  <si>
    <t>Rejilla de intemperie ventilación 600x500mm</t>
  </si>
  <si>
    <t>C11.3</t>
  </si>
  <si>
    <t>SG11</t>
  </si>
  <si>
    <t xml:space="preserve">SG12         </t>
  </si>
  <si>
    <t>Instalación de protección contra incendios</t>
  </si>
  <si>
    <t xml:space="preserve">03264        </t>
  </si>
  <si>
    <t>Certificación de instalación de PCI</t>
  </si>
  <si>
    <t xml:space="preserve">12001        </t>
  </si>
  <si>
    <t>Acometida instalación protección contra incendios, a justificar</t>
  </si>
  <si>
    <t xml:space="preserve">12020        </t>
  </si>
  <si>
    <t>Boca de incendio equipada</t>
  </si>
  <si>
    <t xml:space="preserve">12031C       </t>
  </si>
  <si>
    <t>Depósitos para reserva agua PCI de 3000L</t>
  </si>
  <si>
    <t xml:space="preserve">1203370B     </t>
  </si>
  <si>
    <t>Grupo de presión contra incendios BOMDESA GIEU 12/70</t>
  </si>
  <si>
    <t xml:space="preserve">12038        </t>
  </si>
  <si>
    <t>Red de distribución de agua de 2" PP-R</t>
  </si>
  <si>
    <t xml:space="preserve">12037        </t>
  </si>
  <si>
    <t>Red de distribución de agua de 1 1/2" PP-R</t>
  </si>
  <si>
    <t xml:space="preserve">12021        </t>
  </si>
  <si>
    <t>Extintor polvo ABC polivalente 6kg</t>
  </si>
  <si>
    <t xml:space="preserve">12022        </t>
  </si>
  <si>
    <t>Extintor nieve carbónica CO2 5kg</t>
  </si>
  <si>
    <t xml:space="preserve">12023        </t>
  </si>
  <si>
    <t>Señalización de equipos contra incendios, fotoluminiscente</t>
  </si>
  <si>
    <t xml:space="preserve">NEMOS        </t>
  </si>
  <si>
    <t>Señalización de medios de evacuación, fotoluminiscente</t>
  </si>
  <si>
    <t xml:space="preserve">12PUL-SETA   </t>
  </si>
  <si>
    <t>Interruptor de Botón de Presión para Parada de Emergencia</t>
  </si>
  <si>
    <t xml:space="preserve">12033        </t>
  </si>
  <si>
    <t>Sellado de penetraciones: manguito cortafuego</t>
  </si>
  <si>
    <t xml:space="preserve">12034        </t>
  </si>
  <si>
    <t>Sellado de paso de cables con almohadillas intumescentes</t>
  </si>
  <si>
    <t xml:space="preserve">1200-6       </t>
  </si>
  <si>
    <t>Central de detección automática de incendios de 6 zonas</t>
  </si>
  <si>
    <t xml:space="preserve">12003        </t>
  </si>
  <si>
    <t>Detector óptico de humos</t>
  </si>
  <si>
    <t xml:space="preserve">12004        </t>
  </si>
  <si>
    <t>Pulsador de alarma, con tapa</t>
  </si>
  <si>
    <t xml:space="preserve">12005        </t>
  </si>
  <si>
    <t>Sirena</t>
  </si>
  <si>
    <t xml:space="preserve">PN_CABLEPCI  </t>
  </si>
  <si>
    <t>Cableado apantallado 1,5 mm2 + PVC RIGIDO</t>
  </si>
  <si>
    <t>SG12</t>
  </si>
  <si>
    <t xml:space="preserve">SG13         </t>
  </si>
  <si>
    <t>Gestión de residuos</t>
  </si>
  <si>
    <t xml:space="preserve">14001        </t>
  </si>
  <si>
    <t>Transporte residuos inertes sin clasificar, contenedor 5 m3</t>
  </si>
  <si>
    <t>SG13</t>
  </si>
  <si>
    <t xml:space="preserve">SG14         </t>
  </si>
  <si>
    <t>Seguridad y salud</t>
  </si>
  <si>
    <t xml:space="preserve">10.01        </t>
  </si>
  <si>
    <t>SEGURIDAD Y SALUD</t>
  </si>
  <si>
    <t>SG14</t>
  </si>
  <si>
    <t xml:space="preserve">SG15         </t>
  </si>
  <si>
    <t>Ascensor</t>
  </si>
  <si>
    <t xml:space="preserve">0163288A     </t>
  </si>
  <si>
    <t>Elevador vertical</t>
  </si>
  <si>
    <t>SG15</t>
  </si>
  <si>
    <t>90ALCALA</t>
  </si>
  <si>
    <t>YUGO SLU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</si>
</sst>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0"/>
      <color theme="1"/>
      <name val="Aptos Narrow"/>
      <family val="2"/>
      <scheme val="minor"/>
    </font>
    <font>
      <b/>
      <sz val="14"/>
      <color theme="1"/>
      <name val="Aptos Narrow"/>
      <family val="2"/>
      <scheme val="minor"/>
    </font>
    <font>
      <sz val="8"/>
      <color theme="1"/>
      <name val="Aptos Narrow"/>
      <family val="2"/>
      <scheme val="minor"/>
    </font>
    <font>
      <b/>
      <sz val="8"/>
      <color theme="1"/>
      <name val="Aptos Narrow"/>
      <family val="2"/>
      <scheme val="minor"/>
    </font>
    <font>
      <b/>
      <i/>
      <sz val="10"/>
      <color theme="1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7">
    <xf numFmtId="0" fontId="0" fillId="0" borderId="0" xfId="0"/>
    <xf numFmtId="49" fontId="2" fillId="0" borderId="0" xfId="0" applyNumberFormat="1" applyFont="1"/>
    <xf numFmtId="0" fontId="2" fillId="0" borderId="0" xfId="0" applyFont="1"/>
    <xf numFmtId="49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49" fontId="6" fillId="0" borderId="0" xfId="0" applyNumberFormat="1" applyFont="1" applyAlignment="1">
      <alignment vertical="top"/>
    </xf>
    <xf numFmtId="49" fontId="5" fillId="3" borderId="0" xfId="0" applyNumberFormat="1" applyFont="1" applyFill="1" applyAlignment="1">
      <alignment vertical="top"/>
    </xf>
    <xf numFmtId="49" fontId="5" fillId="4" borderId="0" xfId="0" applyNumberFormat="1" applyFont="1" applyFill="1" applyAlignment="1">
      <alignment vertical="top"/>
    </xf>
    <xf numFmtId="49" fontId="4" fillId="0" borderId="0" xfId="0" applyNumberFormat="1" applyFont="1" applyAlignment="1">
      <alignment vertical="top"/>
    </xf>
    <xf numFmtId="0" fontId="4" fillId="0" borderId="0" xfId="0" applyFont="1" applyAlignment="1">
      <alignment vertical="top"/>
    </xf>
    <xf numFmtId="0" fontId="4" fillId="5" borderId="0" xfId="0" applyFont="1" applyFill="1" applyAlignment="1">
      <alignment vertical="top"/>
    </xf>
    <xf numFmtId="49" fontId="6" fillId="0" borderId="0" xfId="0" applyNumberFormat="1" applyFont="1" applyAlignment="1">
      <alignment vertical="top" wrapText="1"/>
    </xf>
    <xf numFmtId="49" fontId="5" fillId="3" borderId="0" xfId="0" applyNumberFormat="1" applyFont="1" applyFill="1" applyAlignment="1">
      <alignment vertical="top" wrapText="1"/>
    </xf>
    <xf numFmtId="49" fontId="5" fillId="4" borderId="0" xfId="0" applyNumberFormat="1" applyFont="1" applyFill="1" applyAlignment="1">
      <alignment vertical="top" wrapText="1"/>
    </xf>
    <xf numFmtId="49" fontId="4" fillId="0" borderId="0" xfId="0" applyNumberFormat="1" applyFont="1" applyAlignment="1">
      <alignment vertical="top" wrapText="1"/>
    </xf>
    <xf numFmtId="49" fontId="5" fillId="0" borderId="0" xfId="0" applyNumberFormat="1" applyFont="1" applyAlignment="1">
      <alignment vertical="top" wrapText="1"/>
    </xf>
    <xf numFmtId="0" fontId="4" fillId="5" borderId="0" xfId="0" applyFont="1" applyFill="1" applyAlignment="1">
      <alignment vertical="top" wrapText="1"/>
    </xf>
    <xf numFmtId="0" fontId="4" fillId="0" borderId="0" xfId="0" applyFont="1" applyAlignment="1">
      <alignment vertical="top" wrapText="1"/>
    </xf>
    <xf numFmtId="43" fontId="2" fillId="0" borderId="0" xfId="1" applyFont="1"/>
    <xf numFmtId="43" fontId="3" fillId="0" borderId="0" xfId="1" applyFont="1" applyAlignment="1">
      <alignment vertical="top"/>
    </xf>
    <xf numFmtId="43" fontId="6" fillId="0" borderId="0" xfId="1" applyFont="1" applyAlignment="1">
      <alignment horizontal="right" vertical="top"/>
    </xf>
    <xf numFmtId="43" fontId="5" fillId="2" borderId="0" xfId="1" applyFont="1" applyFill="1" applyAlignment="1">
      <alignment vertical="top"/>
    </xf>
    <xf numFmtId="43" fontId="4" fillId="0" borderId="0" xfId="1" applyFont="1" applyAlignment="1">
      <alignment vertical="top"/>
    </xf>
    <xf numFmtId="43" fontId="4" fillId="2" borderId="0" xfId="1" applyFont="1" applyFill="1" applyAlignment="1">
      <alignment vertical="top"/>
    </xf>
    <xf numFmtId="43" fontId="4" fillId="5" borderId="0" xfId="1" applyFont="1" applyFill="1" applyAlignment="1">
      <alignment vertical="top"/>
    </xf>
    <xf numFmtId="43" fontId="0" fillId="0" borderId="0" xfId="1" applyFont="1"/>
    <xf numFmtId="43" fontId="2" fillId="6" borderId="0" xfId="1" applyFont="1" applyFill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C7FD7E-A890-4AFE-BE82-3145550E63F1}">
  <dimension ref="A1:G399"/>
  <sheetViews>
    <sheetView tabSelected="1" workbookViewId="0">
      <pane xSplit="4" ySplit="3" topLeftCell="E4" activePane="bottomRight" state="frozen"/>
      <selection pane="topRight" activeCell="E1" sqref="E1"/>
      <selection pane="bottomLeft" activeCell="A4" sqref="A4"/>
      <selection pane="bottomRight" activeCell="I13" sqref="I13"/>
    </sheetView>
  </sheetViews>
  <sheetFormatPr baseColWidth="10" defaultRowHeight="14.4" x14ac:dyDescent="0.3"/>
  <cols>
    <col min="1" max="1" width="15.5546875" bestFit="1" customWidth="1"/>
    <col min="2" max="2" width="6.6640625" bestFit="1" customWidth="1"/>
    <col min="3" max="3" width="3.6640625" bestFit="1" customWidth="1"/>
    <col min="4" max="4" width="32.88671875" customWidth="1"/>
    <col min="5" max="5" width="8.109375" style="25" bestFit="1" customWidth="1"/>
    <col min="6" max="7" width="9.5546875" style="25" bestFit="1" customWidth="1"/>
  </cols>
  <sheetData>
    <row r="1" spans="1:7" x14ac:dyDescent="0.3">
      <c r="A1" s="1" t="s">
        <v>0</v>
      </c>
      <c r="B1" s="2"/>
      <c r="C1" s="2"/>
      <c r="D1" s="2"/>
      <c r="E1" s="18"/>
      <c r="F1" s="26" t="s">
        <v>709</v>
      </c>
      <c r="G1" s="18"/>
    </row>
    <row r="2" spans="1:7" ht="18" x14ac:dyDescent="0.3">
      <c r="A2" s="3" t="s">
        <v>1</v>
      </c>
      <c r="B2" s="4"/>
      <c r="C2" s="4"/>
      <c r="D2" s="4"/>
      <c r="E2" s="19"/>
      <c r="F2" s="19"/>
      <c r="G2" s="19"/>
    </row>
    <row r="3" spans="1:7" x14ac:dyDescent="0.3">
      <c r="A3" s="5" t="s">
        <v>2</v>
      </c>
      <c r="B3" s="5" t="s">
        <v>5</v>
      </c>
      <c r="C3" s="5" t="s">
        <v>6</v>
      </c>
      <c r="D3" s="11" t="s">
        <v>3</v>
      </c>
      <c r="E3" s="20" t="s">
        <v>7</v>
      </c>
      <c r="F3" s="20" t="s">
        <v>8</v>
      </c>
      <c r="G3" s="20" t="s">
        <v>4</v>
      </c>
    </row>
    <row r="4" spans="1:7" x14ac:dyDescent="0.3">
      <c r="A4" s="6" t="s">
        <v>9</v>
      </c>
      <c r="B4" s="6" t="s">
        <v>11</v>
      </c>
      <c r="C4" s="6" t="s">
        <v>12</v>
      </c>
      <c r="D4" s="12" t="s">
        <v>10</v>
      </c>
      <c r="E4" s="21">
        <f>E13</f>
        <v>1</v>
      </c>
      <c r="F4" s="21">
        <f>F13</f>
        <v>4965.07</v>
      </c>
      <c r="G4" s="21">
        <f>G13</f>
        <v>4965.07</v>
      </c>
    </row>
    <row r="5" spans="1:7" x14ac:dyDescent="0.3">
      <c r="A5" s="7" t="s">
        <v>13</v>
      </c>
      <c r="B5" s="7" t="s">
        <v>11</v>
      </c>
      <c r="C5" s="7" t="s">
        <v>12</v>
      </c>
      <c r="D5" s="13" t="s">
        <v>14</v>
      </c>
      <c r="E5" s="21">
        <f>E7</f>
        <v>1</v>
      </c>
      <c r="F5" s="21">
        <f>F7</f>
        <v>4935.54</v>
      </c>
      <c r="G5" s="21">
        <f>G7</f>
        <v>4935.54</v>
      </c>
    </row>
    <row r="6" spans="1:7" ht="21.6" x14ac:dyDescent="0.3">
      <c r="A6" s="8" t="s">
        <v>15</v>
      </c>
      <c r="B6" s="8" t="s">
        <v>17</v>
      </c>
      <c r="C6" s="8" t="s">
        <v>18</v>
      </c>
      <c r="D6" s="14" t="s">
        <v>16</v>
      </c>
      <c r="E6" s="22">
        <v>81.150000000000006</v>
      </c>
      <c r="F6" s="22">
        <v>60.82</v>
      </c>
      <c r="G6" s="23">
        <f>ROUND(E6*F6,2)</f>
        <v>4935.54</v>
      </c>
    </row>
    <row r="7" spans="1:7" x14ac:dyDescent="0.3">
      <c r="A7" s="9"/>
      <c r="B7" s="9"/>
      <c r="C7" s="9"/>
      <c r="D7" s="15" t="s">
        <v>19</v>
      </c>
      <c r="E7" s="22">
        <v>1</v>
      </c>
      <c r="F7" s="21">
        <f>G6</f>
        <v>4935.54</v>
      </c>
      <c r="G7" s="21">
        <f>ROUND(F7*E7,2)</f>
        <v>4935.54</v>
      </c>
    </row>
    <row r="8" spans="1:7" ht="0.9" customHeight="1" x14ac:dyDescent="0.3">
      <c r="A8" s="10"/>
      <c r="B8" s="10"/>
      <c r="C8" s="10"/>
      <c r="D8" s="16"/>
      <c r="E8" s="24"/>
      <c r="F8" s="24"/>
      <c r="G8" s="24"/>
    </row>
    <row r="9" spans="1:7" x14ac:dyDescent="0.3">
      <c r="A9" s="7" t="s">
        <v>20</v>
      </c>
      <c r="B9" s="7" t="s">
        <v>11</v>
      </c>
      <c r="C9" s="7" t="s">
        <v>12</v>
      </c>
      <c r="D9" s="13" t="s">
        <v>21</v>
      </c>
      <c r="E9" s="21">
        <f>E11</f>
        <v>1</v>
      </c>
      <c r="F9" s="21">
        <f>F11</f>
        <v>29.53</v>
      </c>
      <c r="G9" s="21">
        <f>G11</f>
        <v>29.53</v>
      </c>
    </row>
    <row r="10" spans="1:7" x14ac:dyDescent="0.3">
      <c r="A10" s="8" t="s">
        <v>22</v>
      </c>
      <c r="B10" s="8" t="s">
        <v>17</v>
      </c>
      <c r="C10" s="8" t="s">
        <v>18</v>
      </c>
      <c r="D10" s="14" t="s">
        <v>23</v>
      </c>
      <c r="E10" s="22">
        <v>2.1</v>
      </c>
      <c r="F10" s="22">
        <v>14.06</v>
      </c>
      <c r="G10" s="23">
        <f>ROUND(E10*F10,2)</f>
        <v>29.53</v>
      </c>
    </row>
    <row r="11" spans="1:7" x14ac:dyDescent="0.3">
      <c r="A11" s="9"/>
      <c r="B11" s="9"/>
      <c r="C11" s="9"/>
      <c r="D11" s="15" t="s">
        <v>24</v>
      </c>
      <c r="E11" s="22">
        <v>1</v>
      </c>
      <c r="F11" s="21">
        <f>G10</f>
        <v>29.53</v>
      </c>
      <c r="G11" s="21">
        <f>ROUND(F11*E11,2)</f>
        <v>29.53</v>
      </c>
    </row>
    <row r="12" spans="1:7" ht="0.9" customHeight="1" x14ac:dyDescent="0.3">
      <c r="A12" s="10"/>
      <c r="B12" s="10"/>
      <c r="C12" s="10"/>
      <c r="D12" s="16"/>
      <c r="E12" s="24"/>
      <c r="F12" s="24"/>
      <c r="G12" s="24"/>
    </row>
    <row r="13" spans="1:7" x14ac:dyDescent="0.3">
      <c r="A13" s="9"/>
      <c r="B13" s="9"/>
      <c r="C13" s="9"/>
      <c r="D13" s="15" t="s">
        <v>25</v>
      </c>
      <c r="E13" s="22">
        <v>1</v>
      </c>
      <c r="F13" s="21">
        <f>G7+G11</f>
        <v>4965.07</v>
      </c>
      <c r="G13" s="21">
        <f>ROUND(F13*E13,2)</f>
        <v>4965.07</v>
      </c>
    </row>
    <row r="14" spans="1:7" ht="0.9" customHeight="1" x14ac:dyDescent="0.3">
      <c r="A14" s="10"/>
      <c r="B14" s="10"/>
      <c r="C14" s="10"/>
      <c r="D14" s="16"/>
      <c r="E14" s="24"/>
      <c r="F14" s="24"/>
      <c r="G14" s="24"/>
    </row>
    <row r="15" spans="1:7" x14ac:dyDescent="0.3">
      <c r="A15" s="6" t="s">
        <v>26</v>
      </c>
      <c r="B15" s="6" t="s">
        <v>11</v>
      </c>
      <c r="C15" s="6" t="s">
        <v>12</v>
      </c>
      <c r="D15" s="12" t="s">
        <v>27</v>
      </c>
      <c r="E15" s="21">
        <f>E24</f>
        <v>1</v>
      </c>
      <c r="F15" s="21">
        <f>F24</f>
        <v>10203.91</v>
      </c>
      <c r="G15" s="21">
        <f>G24</f>
        <v>10203.91</v>
      </c>
    </row>
    <row r="16" spans="1:7" x14ac:dyDescent="0.3">
      <c r="A16" s="7" t="s">
        <v>28</v>
      </c>
      <c r="B16" s="7" t="s">
        <v>11</v>
      </c>
      <c r="C16" s="7" t="s">
        <v>12</v>
      </c>
      <c r="D16" s="13" t="s">
        <v>27</v>
      </c>
      <c r="E16" s="21">
        <f>E22</f>
        <v>1</v>
      </c>
      <c r="F16" s="21">
        <f>F22</f>
        <v>10203.91</v>
      </c>
      <c r="G16" s="21">
        <f>G22</f>
        <v>10203.91</v>
      </c>
    </row>
    <row r="17" spans="1:7" x14ac:dyDescent="0.3">
      <c r="A17" s="8" t="s">
        <v>29</v>
      </c>
      <c r="B17" s="8" t="s">
        <v>17</v>
      </c>
      <c r="C17" s="8" t="s">
        <v>31</v>
      </c>
      <c r="D17" s="14" t="s">
        <v>30</v>
      </c>
      <c r="E17" s="22">
        <v>3</v>
      </c>
      <c r="F17" s="22">
        <v>141.18</v>
      </c>
      <c r="G17" s="23">
        <f>ROUND(E17*F17,2)</f>
        <v>423.54</v>
      </c>
    </row>
    <row r="18" spans="1:7" x14ac:dyDescent="0.3">
      <c r="A18" s="8" t="s">
        <v>32</v>
      </c>
      <c r="B18" s="8" t="s">
        <v>17</v>
      </c>
      <c r="C18" s="8" t="s">
        <v>34</v>
      </c>
      <c r="D18" s="14" t="s">
        <v>33</v>
      </c>
      <c r="E18" s="22">
        <v>433.18</v>
      </c>
      <c r="F18" s="22">
        <v>4.1100000000000003</v>
      </c>
      <c r="G18" s="23">
        <f>ROUND(E18*F18,2)</f>
        <v>1780.37</v>
      </c>
    </row>
    <row r="19" spans="1:7" x14ac:dyDescent="0.3">
      <c r="A19" s="8" t="s">
        <v>35</v>
      </c>
      <c r="B19" s="8" t="s">
        <v>17</v>
      </c>
      <c r="C19" s="8" t="s">
        <v>37</v>
      </c>
      <c r="D19" s="14" t="s">
        <v>36</v>
      </c>
      <c r="E19" s="22">
        <v>620.04999999999995</v>
      </c>
      <c r="F19" s="22">
        <v>4.91</v>
      </c>
      <c r="G19" s="23">
        <f>ROUND(E19*F19,2)</f>
        <v>3044.45</v>
      </c>
    </row>
    <row r="20" spans="1:7" x14ac:dyDescent="0.3">
      <c r="A20" s="8" t="s">
        <v>38</v>
      </c>
      <c r="B20" s="8" t="s">
        <v>17</v>
      </c>
      <c r="C20" s="8" t="s">
        <v>18</v>
      </c>
      <c r="D20" s="14" t="s">
        <v>39</v>
      </c>
      <c r="E20" s="22">
        <v>20</v>
      </c>
      <c r="F20" s="22">
        <v>141.18</v>
      </c>
      <c r="G20" s="23">
        <f>ROUND(E20*F20,2)</f>
        <v>2823.6</v>
      </c>
    </row>
    <row r="21" spans="1:7" x14ac:dyDescent="0.3">
      <c r="A21" s="8" t="s">
        <v>40</v>
      </c>
      <c r="B21" s="8" t="s">
        <v>17</v>
      </c>
      <c r="C21" s="8" t="s">
        <v>18</v>
      </c>
      <c r="D21" s="14" t="s">
        <v>41</v>
      </c>
      <c r="E21" s="22">
        <v>58.57</v>
      </c>
      <c r="F21" s="22">
        <v>36.4</v>
      </c>
      <c r="G21" s="23">
        <f>ROUND(E21*F21,2)</f>
        <v>2131.9499999999998</v>
      </c>
    </row>
    <row r="22" spans="1:7" x14ac:dyDescent="0.3">
      <c r="A22" s="9"/>
      <c r="B22" s="9"/>
      <c r="C22" s="9"/>
      <c r="D22" s="15" t="s">
        <v>42</v>
      </c>
      <c r="E22" s="22">
        <v>1</v>
      </c>
      <c r="F22" s="21">
        <f>SUM(G17:G21)</f>
        <v>10203.91</v>
      </c>
      <c r="G22" s="21">
        <f>ROUND(F22*E22,2)</f>
        <v>10203.91</v>
      </c>
    </row>
    <row r="23" spans="1:7" ht="0.9" customHeight="1" x14ac:dyDescent="0.3">
      <c r="A23" s="10"/>
      <c r="B23" s="10"/>
      <c r="C23" s="10"/>
      <c r="D23" s="16"/>
      <c r="E23" s="24"/>
      <c r="F23" s="24"/>
      <c r="G23" s="24"/>
    </row>
    <row r="24" spans="1:7" x14ac:dyDescent="0.3">
      <c r="A24" s="9"/>
      <c r="B24" s="9"/>
      <c r="C24" s="9"/>
      <c r="D24" s="15" t="s">
        <v>43</v>
      </c>
      <c r="E24" s="22">
        <v>1</v>
      </c>
      <c r="F24" s="21">
        <f>G22</f>
        <v>10203.91</v>
      </c>
      <c r="G24" s="21">
        <f>ROUND(F24*E24,2)</f>
        <v>10203.91</v>
      </c>
    </row>
    <row r="25" spans="1:7" ht="0.9" customHeight="1" x14ac:dyDescent="0.3">
      <c r="A25" s="10"/>
      <c r="B25" s="10"/>
      <c r="C25" s="10"/>
      <c r="D25" s="16"/>
      <c r="E25" s="24"/>
      <c r="F25" s="24"/>
      <c r="G25" s="24"/>
    </row>
    <row r="26" spans="1:7" x14ac:dyDescent="0.3">
      <c r="A26" s="6" t="s">
        <v>44</v>
      </c>
      <c r="B26" s="6" t="s">
        <v>11</v>
      </c>
      <c r="C26" s="6" t="s">
        <v>12</v>
      </c>
      <c r="D26" s="12" t="s">
        <v>45</v>
      </c>
      <c r="E26" s="21">
        <f>E72</f>
        <v>1</v>
      </c>
      <c r="F26" s="21">
        <f>F72</f>
        <v>80022.33</v>
      </c>
      <c r="G26" s="21">
        <f>G72</f>
        <v>80022.33</v>
      </c>
    </row>
    <row r="27" spans="1:7" x14ac:dyDescent="0.3">
      <c r="A27" s="7" t="s">
        <v>46</v>
      </c>
      <c r="B27" s="7" t="s">
        <v>11</v>
      </c>
      <c r="C27" s="7" t="s">
        <v>12</v>
      </c>
      <c r="D27" s="13" t="s">
        <v>47</v>
      </c>
      <c r="E27" s="21">
        <f>E31</f>
        <v>1</v>
      </c>
      <c r="F27" s="21">
        <f>F31</f>
        <v>8253.81</v>
      </c>
      <c r="G27" s="21">
        <f>G31</f>
        <v>8253.81</v>
      </c>
    </row>
    <row r="28" spans="1:7" ht="21.6" x14ac:dyDescent="0.3">
      <c r="A28" s="8" t="s">
        <v>48</v>
      </c>
      <c r="B28" s="8" t="s">
        <v>17</v>
      </c>
      <c r="C28" s="8" t="s">
        <v>18</v>
      </c>
      <c r="D28" s="14" t="s">
        <v>49</v>
      </c>
      <c r="E28" s="22">
        <v>56.17</v>
      </c>
      <c r="F28" s="22">
        <v>69.83</v>
      </c>
      <c r="G28" s="23">
        <f>ROUND(E28*F28,2)</f>
        <v>3922.35</v>
      </c>
    </row>
    <row r="29" spans="1:7" x14ac:dyDescent="0.3">
      <c r="A29" s="8" t="s">
        <v>50</v>
      </c>
      <c r="B29" s="8" t="s">
        <v>17</v>
      </c>
      <c r="C29" s="8" t="s">
        <v>18</v>
      </c>
      <c r="D29" s="14" t="s">
        <v>51</v>
      </c>
      <c r="E29" s="22">
        <v>83.91</v>
      </c>
      <c r="F29" s="22">
        <v>48.81</v>
      </c>
      <c r="G29" s="23">
        <f>ROUND(E29*F29,2)</f>
        <v>4095.65</v>
      </c>
    </row>
    <row r="30" spans="1:7" x14ac:dyDescent="0.3">
      <c r="A30" s="8" t="s">
        <v>52</v>
      </c>
      <c r="B30" s="8" t="s">
        <v>17</v>
      </c>
      <c r="C30" s="8" t="s">
        <v>18</v>
      </c>
      <c r="D30" s="14" t="s">
        <v>53</v>
      </c>
      <c r="E30" s="22">
        <v>5.7</v>
      </c>
      <c r="F30" s="22">
        <v>41.37</v>
      </c>
      <c r="G30" s="23">
        <f>ROUND(E30*F30,2)</f>
        <v>235.81</v>
      </c>
    </row>
    <row r="31" spans="1:7" x14ac:dyDescent="0.3">
      <c r="A31" s="9"/>
      <c r="B31" s="9"/>
      <c r="C31" s="9"/>
      <c r="D31" s="15" t="s">
        <v>54</v>
      </c>
      <c r="E31" s="22">
        <v>1</v>
      </c>
      <c r="F31" s="21">
        <f>SUM(G28:G30)</f>
        <v>8253.81</v>
      </c>
      <c r="G31" s="21">
        <f>ROUND(F31*E31,2)</f>
        <v>8253.81</v>
      </c>
    </row>
    <row r="32" spans="1:7" ht="0.9" customHeight="1" x14ac:dyDescent="0.3">
      <c r="A32" s="10"/>
      <c r="B32" s="10"/>
      <c r="C32" s="10"/>
      <c r="D32" s="16"/>
      <c r="E32" s="24"/>
      <c r="F32" s="24"/>
      <c r="G32" s="24"/>
    </row>
    <row r="33" spans="1:7" x14ac:dyDescent="0.3">
      <c r="A33" s="7" t="s">
        <v>55</v>
      </c>
      <c r="B33" s="7" t="s">
        <v>11</v>
      </c>
      <c r="C33" s="7" t="s">
        <v>12</v>
      </c>
      <c r="D33" s="13" t="s">
        <v>56</v>
      </c>
      <c r="E33" s="21">
        <f>E38</f>
        <v>1</v>
      </c>
      <c r="F33" s="21">
        <f>F38</f>
        <v>5593.66</v>
      </c>
      <c r="G33" s="21">
        <f>G38</f>
        <v>5593.66</v>
      </c>
    </row>
    <row r="34" spans="1:7" ht="21.6" x14ac:dyDescent="0.3">
      <c r="A34" s="8" t="s">
        <v>57</v>
      </c>
      <c r="B34" s="8" t="s">
        <v>17</v>
      </c>
      <c r="C34" s="8" t="s">
        <v>18</v>
      </c>
      <c r="D34" s="14" t="s">
        <v>58</v>
      </c>
      <c r="E34" s="22">
        <v>12.24</v>
      </c>
      <c r="F34" s="22">
        <v>34.25</v>
      </c>
      <c r="G34" s="23">
        <f>ROUND(E34*F34,2)</f>
        <v>419.22</v>
      </c>
    </row>
    <row r="35" spans="1:7" ht="21.6" x14ac:dyDescent="0.3">
      <c r="A35" s="8" t="s">
        <v>59</v>
      </c>
      <c r="B35" s="8" t="s">
        <v>17</v>
      </c>
      <c r="C35" s="8" t="s">
        <v>18</v>
      </c>
      <c r="D35" s="14" t="s">
        <v>60</v>
      </c>
      <c r="E35" s="22">
        <v>87.89</v>
      </c>
      <c r="F35" s="22">
        <v>37.01</v>
      </c>
      <c r="G35" s="23">
        <f>ROUND(E35*F35,2)</f>
        <v>3252.81</v>
      </c>
    </row>
    <row r="36" spans="1:7" ht="21.6" x14ac:dyDescent="0.3">
      <c r="A36" s="8" t="s">
        <v>61</v>
      </c>
      <c r="B36" s="8" t="s">
        <v>17</v>
      </c>
      <c r="C36" s="8" t="s">
        <v>18</v>
      </c>
      <c r="D36" s="14" t="s">
        <v>62</v>
      </c>
      <c r="E36" s="22">
        <v>43.16</v>
      </c>
      <c r="F36" s="22">
        <v>30.63</v>
      </c>
      <c r="G36" s="23">
        <f>ROUND(E36*F36,2)</f>
        <v>1321.99</v>
      </c>
    </row>
    <row r="37" spans="1:7" x14ac:dyDescent="0.3">
      <c r="A37" s="8" t="s">
        <v>63</v>
      </c>
      <c r="B37" s="8" t="s">
        <v>17</v>
      </c>
      <c r="C37" s="8" t="s">
        <v>18</v>
      </c>
      <c r="D37" s="14" t="s">
        <v>64</v>
      </c>
      <c r="E37" s="22">
        <v>217.26</v>
      </c>
      <c r="F37" s="22">
        <v>2.76</v>
      </c>
      <c r="G37" s="23">
        <f>ROUND(E37*F37,2)</f>
        <v>599.64</v>
      </c>
    </row>
    <row r="38" spans="1:7" x14ac:dyDescent="0.3">
      <c r="A38" s="9"/>
      <c r="B38" s="9"/>
      <c r="C38" s="9"/>
      <c r="D38" s="15" t="s">
        <v>65</v>
      </c>
      <c r="E38" s="22">
        <v>1</v>
      </c>
      <c r="F38" s="21">
        <f>SUM(G34:G37)</f>
        <v>5593.66</v>
      </c>
      <c r="G38" s="21">
        <f>ROUND(F38*E38,2)</f>
        <v>5593.66</v>
      </c>
    </row>
    <row r="39" spans="1:7" ht="0.9" customHeight="1" x14ac:dyDescent="0.3">
      <c r="A39" s="10"/>
      <c r="B39" s="10"/>
      <c r="C39" s="10"/>
      <c r="D39" s="16"/>
      <c r="E39" s="24"/>
      <c r="F39" s="24"/>
      <c r="G39" s="24"/>
    </row>
    <row r="40" spans="1:7" x14ac:dyDescent="0.3">
      <c r="A40" s="7" t="s">
        <v>66</v>
      </c>
      <c r="B40" s="7" t="s">
        <v>11</v>
      </c>
      <c r="C40" s="7" t="s">
        <v>12</v>
      </c>
      <c r="D40" s="13" t="s">
        <v>67</v>
      </c>
      <c r="E40" s="21">
        <f>E42</f>
        <v>1</v>
      </c>
      <c r="F40" s="21">
        <f>F42</f>
        <v>187.5</v>
      </c>
      <c r="G40" s="21">
        <f>G42</f>
        <v>187.5</v>
      </c>
    </row>
    <row r="41" spans="1:7" x14ac:dyDescent="0.3">
      <c r="A41" s="8" t="s">
        <v>68</v>
      </c>
      <c r="B41" s="8" t="s">
        <v>17</v>
      </c>
      <c r="C41" s="8" t="s">
        <v>18</v>
      </c>
      <c r="D41" s="14" t="s">
        <v>69</v>
      </c>
      <c r="E41" s="22">
        <v>4.5999999999999996</v>
      </c>
      <c r="F41" s="22">
        <v>40.76</v>
      </c>
      <c r="G41" s="23">
        <f>ROUND(E41*F41,2)</f>
        <v>187.5</v>
      </c>
    </row>
    <row r="42" spans="1:7" x14ac:dyDescent="0.3">
      <c r="A42" s="9"/>
      <c r="B42" s="9"/>
      <c r="C42" s="9"/>
      <c r="D42" s="15" t="s">
        <v>70</v>
      </c>
      <c r="E42" s="22">
        <v>1</v>
      </c>
      <c r="F42" s="21">
        <f>G41</f>
        <v>187.5</v>
      </c>
      <c r="G42" s="21">
        <f>ROUND(F42*E42,2)</f>
        <v>187.5</v>
      </c>
    </row>
    <row r="43" spans="1:7" ht="0.9" customHeight="1" x14ac:dyDescent="0.3">
      <c r="A43" s="10"/>
      <c r="B43" s="10"/>
      <c r="C43" s="10"/>
      <c r="D43" s="16"/>
      <c r="E43" s="24"/>
      <c r="F43" s="24"/>
      <c r="G43" s="24"/>
    </row>
    <row r="44" spans="1:7" x14ac:dyDescent="0.3">
      <c r="A44" s="7" t="s">
        <v>71</v>
      </c>
      <c r="B44" s="7" t="s">
        <v>11</v>
      </c>
      <c r="C44" s="7" t="s">
        <v>12</v>
      </c>
      <c r="D44" s="13" t="s">
        <v>72</v>
      </c>
      <c r="E44" s="21">
        <f>E70</f>
        <v>1</v>
      </c>
      <c r="F44" s="21">
        <f>F70</f>
        <v>65987.359999999986</v>
      </c>
      <c r="G44" s="21">
        <f>G70</f>
        <v>65987.360000000001</v>
      </c>
    </row>
    <row r="45" spans="1:7" ht="21.6" x14ac:dyDescent="0.3">
      <c r="A45" s="8" t="s">
        <v>73</v>
      </c>
      <c r="B45" s="8" t="s">
        <v>17</v>
      </c>
      <c r="C45" s="8" t="s">
        <v>18</v>
      </c>
      <c r="D45" s="14" t="s">
        <v>74</v>
      </c>
      <c r="E45" s="22">
        <v>933.15</v>
      </c>
      <c r="F45" s="22">
        <v>22.22</v>
      </c>
      <c r="G45" s="23">
        <f t="shared" ref="G45:G69" si="0">ROUND(E45*F45,2)</f>
        <v>20734.59</v>
      </c>
    </row>
    <row r="46" spans="1:7" x14ac:dyDescent="0.3">
      <c r="A46" s="8" t="s">
        <v>75</v>
      </c>
      <c r="B46" s="8" t="s">
        <v>17</v>
      </c>
      <c r="C46" s="8" t="s">
        <v>18</v>
      </c>
      <c r="D46" s="14" t="s">
        <v>76</v>
      </c>
      <c r="E46" s="22">
        <v>339.5</v>
      </c>
      <c r="F46" s="22">
        <v>21.48</v>
      </c>
      <c r="G46" s="23">
        <f t="shared" si="0"/>
        <v>7292.46</v>
      </c>
    </row>
    <row r="47" spans="1:7" x14ac:dyDescent="0.3">
      <c r="A47" s="8" t="s">
        <v>77</v>
      </c>
      <c r="B47" s="8" t="s">
        <v>17</v>
      </c>
      <c r="C47" s="8" t="s">
        <v>18</v>
      </c>
      <c r="D47" s="14" t="s">
        <v>78</v>
      </c>
      <c r="E47" s="22">
        <v>30.17</v>
      </c>
      <c r="F47" s="22">
        <v>48.98</v>
      </c>
      <c r="G47" s="23">
        <f t="shared" si="0"/>
        <v>1477.73</v>
      </c>
    </row>
    <row r="48" spans="1:7" x14ac:dyDescent="0.3">
      <c r="A48" s="8" t="s">
        <v>79</v>
      </c>
      <c r="B48" s="8" t="s">
        <v>17</v>
      </c>
      <c r="C48" s="8" t="s">
        <v>18</v>
      </c>
      <c r="D48" s="14" t="s">
        <v>80</v>
      </c>
      <c r="E48" s="22">
        <v>21.27</v>
      </c>
      <c r="F48" s="22">
        <v>48.98</v>
      </c>
      <c r="G48" s="23">
        <f t="shared" si="0"/>
        <v>1041.8</v>
      </c>
    </row>
    <row r="49" spans="1:7" ht="21.6" x14ac:dyDescent="0.3">
      <c r="A49" s="8" t="s">
        <v>81</v>
      </c>
      <c r="B49" s="8" t="s">
        <v>17</v>
      </c>
      <c r="C49" s="8" t="s">
        <v>18</v>
      </c>
      <c r="D49" s="14" t="s">
        <v>82</v>
      </c>
      <c r="E49" s="22">
        <v>199.1</v>
      </c>
      <c r="F49" s="22">
        <v>113.83</v>
      </c>
      <c r="G49" s="23">
        <f t="shared" si="0"/>
        <v>22663.55</v>
      </c>
    </row>
    <row r="50" spans="1:7" x14ac:dyDescent="0.3">
      <c r="A50" s="8" t="s">
        <v>83</v>
      </c>
      <c r="B50" s="8" t="s">
        <v>17</v>
      </c>
      <c r="C50" s="8" t="s">
        <v>18</v>
      </c>
      <c r="D50" s="14" t="s">
        <v>84</v>
      </c>
      <c r="E50" s="22">
        <v>2.5</v>
      </c>
      <c r="F50" s="22">
        <v>45.73</v>
      </c>
      <c r="G50" s="23">
        <f t="shared" si="0"/>
        <v>114.33</v>
      </c>
    </row>
    <row r="51" spans="1:7" x14ac:dyDescent="0.3">
      <c r="A51" s="8" t="s">
        <v>85</v>
      </c>
      <c r="B51" s="8" t="s">
        <v>17</v>
      </c>
      <c r="C51" s="8" t="s">
        <v>18</v>
      </c>
      <c r="D51" s="14" t="s">
        <v>86</v>
      </c>
      <c r="E51" s="22">
        <v>47.5</v>
      </c>
      <c r="F51" s="22">
        <v>32.409999999999997</v>
      </c>
      <c r="G51" s="23">
        <f t="shared" si="0"/>
        <v>1539.48</v>
      </c>
    </row>
    <row r="52" spans="1:7" x14ac:dyDescent="0.3">
      <c r="A52" s="8" t="s">
        <v>87</v>
      </c>
      <c r="B52" s="8" t="s">
        <v>17</v>
      </c>
      <c r="C52" s="8" t="s">
        <v>18</v>
      </c>
      <c r="D52" s="14" t="s">
        <v>88</v>
      </c>
      <c r="E52" s="22">
        <v>10.7</v>
      </c>
      <c r="F52" s="22">
        <v>15.43</v>
      </c>
      <c r="G52" s="23">
        <f t="shared" si="0"/>
        <v>165.1</v>
      </c>
    </row>
    <row r="53" spans="1:7" x14ac:dyDescent="0.3">
      <c r="A53" s="8" t="s">
        <v>89</v>
      </c>
      <c r="B53" s="8" t="s">
        <v>17</v>
      </c>
      <c r="C53" s="8" t="s">
        <v>18</v>
      </c>
      <c r="D53" s="14" t="s">
        <v>90</v>
      </c>
      <c r="E53" s="22">
        <v>23.9</v>
      </c>
      <c r="F53" s="22">
        <v>14.02</v>
      </c>
      <c r="G53" s="23">
        <f t="shared" si="0"/>
        <v>335.08</v>
      </c>
    </row>
    <row r="54" spans="1:7" x14ac:dyDescent="0.3">
      <c r="A54" s="8" t="s">
        <v>91</v>
      </c>
      <c r="B54" s="8" t="s">
        <v>17</v>
      </c>
      <c r="C54" s="8" t="s">
        <v>18</v>
      </c>
      <c r="D54" s="14" t="s">
        <v>92</v>
      </c>
      <c r="E54" s="22">
        <v>60.5</v>
      </c>
      <c r="F54" s="22">
        <v>8.7200000000000006</v>
      </c>
      <c r="G54" s="23">
        <f t="shared" si="0"/>
        <v>527.55999999999995</v>
      </c>
    </row>
    <row r="55" spans="1:7" x14ac:dyDescent="0.3">
      <c r="A55" s="8" t="s">
        <v>93</v>
      </c>
      <c r="B55" s="8" t="s">
        <v>17</v>
      </c>
      <c r="C55" s="8" t="s">
        <v>95</v>
      </c>
      <c r="D55" s="14" t="s">
        <v>94</v>
      </c>
      <c r="E55" s="22">
        <v>14.75</v>
      </c>
      <c r="F55" s="22">
        <v>30.39</v>
      </c>
      <c r="G55" s="23">
        <f t="shared" si="0"/>
        <v>448.25</v>
      </c>
    </row>
    <row r="56" spans="1:7" x14ac:dyDescent="0.3">
      <c r="A56" s="8" t="s">
        <v>96</v>
      </c>
      <c r="B56" s="8" t="s">
        <v>17</v>
      </c>
      <c r="C56" s="8" t="s">
        <v>95</v>
      </c>
      <c r="D56" s="14" t="s">
        <v>97</v>
      </c>
      <c r="E56" s="22">
        <v>7.6</v>
      </c>
      <c r="F56" s="22">
        <v>70.489999999999995</v>
      </c>
      <c r="G56" s="23">
        <f t="shared" si="0"/>
        <v>535.72</v>
      </c>
    </row>
    <row r="57" spans="1:7" ht="21.6" x14ac:dyDescent="0.3">
      <c r="A57" s="8" t="s">
        <v>98</v>
      </c>
      <c r="B57" s="8" t="s">
        <v>17</v>
      </c>
      <c r="C57" s="8" t="s">
        <v>18</v>
      </c>
      <c r="D57" s="14" t="s">
        <v>99</v>
      </c>
      <c r="E57" s="22">
        <v>88.5</v>
      </c>
      <c r="F57" s="22">
        <v>29.96</v>
      </c>
      <c r="G57" s="23">
        <f t="shared" si="0"/>
        <v>2651.46</v>
      </c>
    </row>
    <row r="58" spans="1:7" x14ac:dyDescent="0.3">
      <c r="A58" s="8" t="s">
        <v>100</v>
      </c>
      <c r="B58" s="8" t="s">
        <v>17</v>
      </c>
      <c r="C58" s="8" t="s">
        <v>102</v>
      </c>
      <c r="D58" s="14" t="s">
        <v>101</v>
      </c>
      <c r="E58" s="22">
        <v>1</v>
      </c>
      <c r="F58" s="22">
        <v>182.32</v>
      </c>
      <c r="G58" s="23">
        <f t="shared" si="0"/>
        <v>182.32</v>
      </c>
    </row>
    <row r="59" spans="1:7" ht="21.6" x14ac:dyDescent="0.3">
      <c r="A59" s="8" t="s">
        <v>103</v>
      </c>
      <c r="B59" s="8" t="s">
        <v>17</v>
      </c>
      <c r="C59" s="8" t="s">
        <v>102</v>
      </c>
      <c r="D59" s="14" t="s">
        <v>104</v>
      </c>
      <c r="E59" s="22">
        <v>1</v>
      </c>
      <c r="F59" s="22">
        <v>364.63</v>
      </c>
      <c r="G59" s="23">
        <f t="shared" si="0"/>
        <v>364.63</v>
      </c>
    </row>
    <row r="60" spans="1:7" ht="21.6" x14ac:dyDescent="0.3">
      <c r="A60" s="8" t="s">
        <v>105</v>
      </c>
      <c r="B60" s="8" t="s">
        <v>17</v>
      </c>
      <c r="C60" s="8" t="s">
        <v>102</v>
      </c>
      <c r="D60" s="14" t="s">
        <v>106</v>
      </c>
      <c r="E60" s="22">
        <v>1</v>
      </c>
      <c r="F60" s="22">
        <v>206.63</v>
      </c>
      <c r="G60" s="23">
        <f t="shared" si="0"/>
        <v>206.63</v>
      </c>
    </row>
    <row r="61" spans="1:7" x14ac:dyDescent="0.3">
      <c r="A61" s="8" t="s">
        <v>107</v>
      </c>
      <c r="B61" s="8" t="s">
        <v>17</v>
      </c>
      <c r="C61" s="8" t="s">
        <v>109</v>
      </c>
      <c r="D61" s="14" t="s">
        <v>108</v>
      </c>
      <c r="E61" s="22">
        <v>1</v>
      </c>
      <c r="F61" s="22">
        <v>1215.45</v>
      </c>
      <c r="G61" s="23">
        <f t="shared" si="0"/>
        <v>1215.45</v>
      </c>
    </row>
    <row r="62" spans="1:7" ht="21.6" x14ac:dyDescent="0.3">
      <c r="A62" s="8" t="s">
        <v>110</v>
      </c>
      <c r="B62" s="8" t="s">
        <v>17</v>
      </c>
      <c r="C62" s="8" t="s">
        <v>102</v>
      </c>
      <c r="D62" s="14" t="s">
        <v>111</v>
      </c>
      <c r="E62" s="22">
        <v>1</v>
      </c>
      <c r="F62" s="22">
        <v>182.32</v>
      </c>
      <c r="G62" s="23">
        <f t="shared" si="0"/>
        <v>182.32</v>
      </c>
    </row>
    <row r="63" spans="1:7" ht="21.6" x14ac:dyDescent="0.3">
      <c r="A63" s="8" t="s">
        <v>112</v>
      </c>
      <c r="B63" s="8" t="s">
        <v>17</v>
      </c>
      <c r="C63" s="8" t="s">
        <v>114</v>
      </c>
      <c r="D63" s="14" t="s">
        <v>113</v>
      </c>
      <c r="E63" s="22">
        <v>20</v>
      </c>
      <c r="F63" s="22">
        <v>15.98</v>
      </c>
      <c r="G63" s="23">
        <f t="shared" si="0"/>
        <v>319.60000000000002</v>
      </c>
    </row>
    <row r="64" spans="1:7" x14ac:dyDescent="0.3">
      <c r="A64" s="8" t="s">
        <v>115</v>
      </c>
      <c r="B64" s="8" t="s">
        <v>17</v>
      </c>
      <c r="C64" s="8" t="s">
        <v>31</v>
      </c>
      <c r="D64" s="14" t="s">
        <v>116</v>
      </c>
      <c r="E64" s="22">
        <v>6</v>
      </c>
      <c r="F64" s="22">
        <v>54.69</v>
      </c>
      <c r="G64" s="23">
        <f t="shared" si="0"/>
        <v>328.14</v>
      </c>
    </row>
    <row r="65" spans="1:7" ht="21.6" x14ac:dyDescent="0.3">
      <c r="A65" s="8" t="s">
        <v>117</v>
      </c>
      <c r="B65" s="8" t="s">
        <v>17</v>
      </c>
      <c r="C65" s="8" t="s">
        <v>95</v>
      </c>
      <c r="D65" s="14" t="s">
        <v>118</v>
      </c>
      <c r="E65" s="22">
        <v>7.3</v>
      </c>
      <c r="F65" s="22">
        <v>32.17</v>
      </c>
      <c r="G65" s="23">
        <f t="shared" si="0"/>
        <v>234.84</v>
      </c>
    </row>
    <row r="66" spans="1:7" x14ac:dyDescent="0.3">
      <c r="A66" s="8" t="s">
        <v>119</v>
      </c>
      <c r="B66" s="8" t="s">
        <v>17</v>
      </c>
      <c r="C66" s="8" t="s">
        <v>102</v>
      </c>
      <c r="D66" s="14" t="s">
        <v>120</v>
      </c>
      <c r="E66" s="22">
        <v>1</v>
      </c>
      <c r="F66" s="22">
        <v>127.85</v>
      </c>
      <c r="G66" s="23">
        <f t="shared" si="0"/>
        <v>127.85</v>
      </c>
    </row>
    <row r="67" spans="1:7" x14ac:dyDescent="0.3">
      <c r="A67" s="8" t="s">
        <v>121</v>
      </c>
      <c r="B67" s="8" t="s">
        <v>17</v>
      </c>
      <c r="C67" s="8" t="s">
        <v>102</v>
      </c>
      <c r="D67" s="14" t="s">
        <v>122</v>
      </c>
      <c r="E67" s="22">
        <v>3</v>
      </c>
      <c r="F67" s="22">
        <v>65.63</v>
      </c>
      <c r="G67" s="23">
        <f t="shared" si="0"/>
        <v>196.89</v>
      </c>
    </row>
    <row r="68" spans="1:7" x14ac:dyDescent="0.3">
      <c r="A68" s="8" t="s">
        <v>123</v>
      </c>
      <c r="B68" s="8" t="s">
        <v>17</v>
      </c>
      <c r="C68" s="8" t="s">
        <v>95</v>
      </c>
      <c r="D68" s="14" t="s">
        <v>124</v>
      </c>
      <c r="E68" s="22">
        <v>36.35</v>
      </c>
      <c r="F68" s="22">
        <v>71.39</v>
      </c>
      <c r="G68" s="23">
        <f t="shared" si="0"/>
        <v>2595.0300000000002</v>
      </c>
    </row>
    <row r="69" spans="1:7" x14ac:dyDescent="0.3">
      <c r="A69" s="8" t="s">
        <v>125</v>
      </c>
      <c r="B69" s="8" t="s">
        <v>17</v>
      </c>
      <c r="C69" s="8" t="s">
        <v>18</v>
      </c>
      <c r="D69" s="14" t="s">
        <v>126</v>
      </c>
      <c r="E69" s="22">
        <v>4.72</v>
      </c>
      <c r="F69" s="22">
        <v>107.32</v>
      </c>
      <c r="G69" s="23">
        <f t="shared" si="0"/>
        <v>506.55</v>
      </c>
    </row>
    <row r="70" spans="1:7" x14ac:dyDescent="0.3">
      <c r="A70" s="9"/>
      <c r="B70" s="9"/>
      <c r="C70" s="9"/>
      <c r="D70" s="15" t="s">
        <v>127</v>
      </c>
      <c r="E70" s="22">
        <v>1</v>
      </c>
      <c r="F70" s="21">
        <f>SUM(G45:G69)</f>
        <v>65987.359999999986</v>
      </c>
      <c r="G70" s="21">
        <f>ROUND(F70*E70,2)</f>
        <v>65987.360000000001</v>
      </c>
    </row>
    <row r="71" spans="1:7" ht="0.9" customHeight="1" x14ac:dyDescent="0.3">
      <c r="A71" s="10"/>
      <c r="B71" s="10"/>
      <c r="C71" s="10"/>
      <c r="D71" s="16"/>
      <c r="E71" s="24"/>
      <c r="F71" s="24"/>
      <c r="G71" s="24"/>
    </row>
    <row r="72" spans="1:7" x14ac:dyDescent="0.3">
      <c r="A72" s="9"/>
      <c r="B72" s="9"/>
      <c r="C72" s="9"/>
      <c r="D72" s="15" t="s">
        <v>128</v>
      </c>
      <c r="E72" s="22">
        <v>1</v>
      </c>
      <c r="F72" s="21">
        <f>G31+G38+G42+G70</f>
        <v>80022.33</v>
      </c>
      <c r="G72" s="21">
        <f>ROUND(F72*E72,2)</f>
        <v>80022.33</v>
      </c>
    </row>
    <row r="73" spans="1:7" ht="0.9" customHeight="1" x14ac:dyDescent="0.3">
      <c r="A73" s="10"/>
      <c r="B73" s="10"/>
      <c r="C73" s="10"/>
      <c r="D73" s="16"/>
      <c r="E73" s="24"/>
      <c r="F73" s="24"/>
      <c r="G73" s="24"/>
    </row>
    <row r="74" spans="1:7" x14ac:dyDescent="0.3">
      <c r="A74" s="6" t="s">
        <v>129</v>
      </c>
      <c r="B74" s="6" t="s">
        <v>11</v>
      </c>
      <c r="C74" s="6" t="s">
        <v>12</v>
      </c>
      <c r="D74" s="12" t="s">
        <v>130</v>
      </c>
      <c r="E74" s="21">
        <f>E95</f>
        <v>1</v>
      </c>
      <c r="F74" s="21">
        <f>F95</f>
        <v>233962.83000000002</v>
      </c>
      <c r="G74" s="21">
        <f>G95</f>
        <v>233962.83</v>
      </c>
    </row>
    <row r="75" spans="1:7" x14ac:dyDescent="0.3">
      <c r="A75" s="8" t="s">
        <v>131</v>
      </c>
      <c r="B75" s="8" t="s">
        <v>17</v>
      </c>
      <c r="C75" s="8" t="s">
        <v>18</v>
      </c>
      <c r="D75" s="14" t="s">
        <v>132</v>
      </c>
      <c r="E75" s="22">
        <v>252.95</v>
      </c>
      <c r="F75" s="22">
        <v>6.69</v>
      </c>
      <c r="G75" s="23">
        <f t="shared" ref="G75:G94" si="1">ROUND(E75*F75,2)</f>
        <v>1692.24</v>
      </c>
    </row>
    <row r="76" spans="1:7" x14ac:dyDescent="0.3">
      <c r="A76" s="8" t="s">
        <v>133</v>
      </c>
      <c r="B76" s="8" t="s">
        <v>17</v>
      </c>
      <c r="C76" s="8" t="s">
        <v>18</v>
      </c>
      <c r="D76" s="14" t="s">
        <v>134</v>
      </c>
      <c r="E76" s="22">
        <v>60</v>
      </c>
      <c r="F76" s="22">
        <v>10.199999999999999</v>
      </c>
      <c r="G76" s="23">
        <f t="shared" si="1"/>
        <v>612</v>
      </c>
    </row>
    <row r="77" spans="1:7" x14ac:dyDescent="0.3">
      <c r="A77" s="8" t="s">
        <v>135</v>
      </c>
      <c r="B77" s="8" t="s">
        <v>17</v>
      </c>
      <c r="C77" s="8" t="s">
        <v>18</v>
      </c>
      <c r="D77" s="14" t="s">
        <v>136</v>
      </c>
      <c r="E77" s="22">
        <v>164.5</v>
      </c>
      <c r="F77" s="22">
        <v>20.81</v>
      </c>
      <c r="G77" s="23">
        <f t="shared" si="1"/>
        <v>3423.25</v>
      </c>
    </row>
    <row r="78" spans="1:7" x14ac:dyDescent="0.3">
      <c r="A78" s="8" t="s">
        <v>137</v>
      </c>
      <c r="B78" s="8" t="s">
        <v>17</v>
      </c>
      <c r="C78" s="8" t="s">
        <v>18</v>
      </c>
      <c r="D78" s="14" t="s">
        <v>138</v>
      </c>
      <c r="E78" s="22">
        <v>314</v>
      </c>
      <c r="F78" s="22">
        <v>27.88</v>
      </c>
      <c r="G78" s="23">
        <f t="shared" si="1"/>
        <v>8754.32</v>
      </c>
    </row>
    <row r="79" spans="1:7" x14ac:dyDescent="0.3">
      <c r="A79" s="8" t="s">
        <v>139</v>
      </c>
      <c r="B79" s="8" t="s">
        <v>17</v>
      </c>
      <c r="C79" s="8" t="s">
        <v>18</v>
      </c>
      <c r="D79" s="14" t="s">
        <v>140</v>
      </c>
      <c r="E79" s="22">
        <v>131</v>
      </c>
      <c r="F79" s="22">
        <v>117.98</v>
      </c>
      <c r="G79" s="23">
        <f t="shared" si="1"/>
        <v>15455.38</v>
      </c>
    </row>
    <row r="80" spans="1:7" ht="21.6" x14ac:dyDescent="0.3">
      <c r="A80" s="8" t="s">
        <v>141</v>
      </c>
      <c r="B80" s="8" t="s">
        <v>17</v>
      </c>
      <c r="C80" s="8" t="s">
        <v>18</v>
      </c>
      <c r="D80" s="14" t="s">
        <v>142</v>
      </c>
      <c r="E80" s="22">
        <v>48.11</v>
      </c>
      <c r="F80" s="22">
        <v>69</v>
      </c>
      <c r="G80" s="23">
        <f t="shared" si="1"/>
        <v>3319.59</v>
      </c>
    </row>
    <row r="81" spans="1:7" ht="21.6" x14ac:dyDescent="0.3">
      <c r="A81" s="8" t="s">
        <v>143</v>
      </c>
      <c r="B81" s="8" t="s">
        <v>17</v>
      </c>
      <c r="C81" s="8" t="s">
        <v>18</v>
      </c>
      <c r="D81" s="14" t="s">
        <v>144</v>
      </c>
      <c r="E81" s="22">
        <v>271.79000000000002</v>
      </c>
      <c r="F81" s="22">
        <v>54.26</v>
      </c>
      <c r="G81" s="23">
        <f t="shared" si="1"/>
        <v>14747.33</v>
      </c>
    </row>
    <row r="82" spans="1:7" ht="21.6" x14ac:dyDescent="0.3">
      <c r="A82" s="8" t="s">
        <v>145</v>
      </c>
      <c r="B82" s="8" t="s">
        <v>17</v>
      </c>
      <c r="C82" s="8" t="s">
        <v>18</v>
      </c>
      <c r="D82" s="14" t="s">
        <v>146</v>
      </c>
      <c r="E82" s="22">
        <v>64.430000000000007</v>
      </c>
      <c r="F82" s="22">
        <v>61.14</v>
      </c>
      <c r="G82" s="23">
        <f t="shared" si="1"/>
        <v>3939.25</v>
      </c>
    </row>
    <row r="83" spans="1:7" x14ac:dyDescent="0.3">
      <c r="A83" s="8" t="s">
        <v>147</v>
      </c>
      <c r="B83" s="8" t="s">
        <v>17</v>
      </c>
      <c r="C83" s="8" t="s">
        <v>18</v>
      </c>
      <c r="D83" s="14" t="s">
        <v>148</v>
      </c>
      <c r="E83" s="22">
        <v>838.53</v>
      </c>
      <c r="F83" s="22">
        <v>61.63</v>
      </c>
      <c r="G83" s="23">
        <f t="shared" si="1"/>
        <v>51678.6</v>
      </c>
    </row>
    <row r="84" spans="1:7" x14ac:dyDescent="0.3">
      <c r="A84" s="8" t="s">
        <v>149</v>
      </c>
      <c r="B84" s="8" t="s">
        <v>17</v>
      </c>
      <c r="C84" s="8" t="s">
        <v>18</v>
      </c>
      <c r="D84" s="14" t="s">
        <v>150</v>
      </c>
      <c r="E84" s="22">
        <v>249.05</v>
      </c>
      <c r="F84" s="22">
        <v>78.39</v>
      </c>
      <c r="G84" s="23">
        <f t="shared" si="1"/>
        <v>19523.03</v>
      </c>
    </row>
    <row r="85" spans="1:7" x14ac:dyDescent="0.3">
      <c r="A85" s="8" t="s">
        <v>151</v>
      </c>
      <c r="B85" s="8" t="s">
        <v>17</v>
      </c>
      <c r="C85" s="8" t="s">
        <v>18</v>
      </c>
      <c r="D85" s="14" t="s">
        <v>152</v>
      </c>
      <c r="E85" s="22">
        <v>972</v>
      </c>
      <c r="F85" s="22">
        <v>68.87</v>
      </c>
      <c r="G85" s="23">
        <f t="shared" si="1"/>
        <v>66941.64</v>
      </c>
    </row>
    <row r="86" spans="1:7" x14ac:dyDescent="0.3">
      <c r="A86" s="8" t="s">
        <v>153</v>
      </c>
      <c r="B86" s="8" t="s">
        <v>17</v>
      </c>
      <c r="C86" s="8" t="s">
        <v>18</v>
      </c>
      <c r="D86" s="14" t="s">
        <v>154</v>
      </c>
      <c r="E86" s="22">
        <v>41.3</v>
      </c>
      <c r="F86" s="22">
        <v>55.37</v>
      </c>
      <c r="G86" s="23">
        <f t="shared" si="1"/>
        <v>2286.7800000000002</v>
      </c>
    </row>
    <row r="87" spans="1:7" x14ac:dyDescent="0.3">
      <c r="A87" s="8" t="s">
        <v>155</v>
      </c>
      <c r="B87" s="8" t="s">
        <v>17</v>
      </c>
      <c r="C87" s="8" t="s">
        <v>18</v>
      </c>
      <c r="D87" s="14" t="s">
        <v>156</v>
      </c>
      <c r="E87" s="22">
        <v>109</v>
      </c>
      <c r="F87" s="22">
        <v>83.61</v>
      </c>
      <c r="G87" s="23">
        <f t="shared" si="1"/>
        <v>9113.49</v>
      </c>
    </row>
    <row r="88" spans="1:7" x14ac:dyDescent="0.3">
      <c r="A88" s="8" t="s">
        <v>157</v>
      </c>
      <c r="B88" s="8" t="s">
        <v>17</v>
      </c>
      <c r="C88" s="8" t="s">
        <v>95</v>
      </c>
      <c r="D88" s="14" t="s">
        <v>158</v>
      </c>
      <c r="E88" s="22">
        <v>81.5</v>
      </c>
      <c r="F88" s="22">
        <v>32.9</v>
      </c>
      <c r="G88" s="23">
        <f t="shared" si="1"/>
        <v>2681.35</v>
      </c>
    </row>
    <row r="89" spans="1:7" x14ac:dyDescent="0.3">
      <c r="A89" s="8" t="s">
        <v>159</v>
      </c>
      <c r="B89" s="8" t="s">
        <v>17</v>
      </c>
      <c r="C89" s="8" t="s">
        <v>18</v>
      </c>
      <c r="D89" s="14" t="s">
        <v>160</v>
      </c>
      <c r="E89" s="22">
        <v>232</v>
      </c>
      <c r="F89" s="22">
        <v>46.04</v>
      </c>
      <c r="G89" s="23">
        <f t="shared" si="1"/>
        <v>10681.28</v>
      </c>
    </row>
    <row r="90" spans="1:7" x14ac:dyDescent="0.3">
      <c r="A90" s="8" t="s">
        <v>161</v>
      </c>
      <c r="B90" s="8" t="s">
        <v>17</v>
      </c>
      <c r="C90" s="8" t="s">
        <v>18</v>
      </c>
      <c r="D90" s="14" t="s">
        <v>162</v>
      </c>
      <c r="E90" s="22">
        <v>13.26</v>
      </c>
      <c r="F90" s="22">
        <v>83.61</v>
      </c>
      <c r="G90" s="23">
        <f t="shared" si="1"/>
        <v>1108.67</v>
      </c>
    </row>
    <row r="91" spans="1:7" x14ac:dyDescent="0.3">
      <c r="A91" s="8" t="s">
        <v>163</v>
      </c>
      <c r="B91" s="8" t="s">
        <v>17</v>
      </c>
      <c r="C91" s="8" t="s">
        <v>18</v>
      </c>
      <c r="D91" s="14" t="s">
        <v>164</v>
      </c>
      <c r="E91" s="22">
        <v>76.62</v>
      </c>
      <c r="F91" s="22">
        <v>68.87</v>
      </c>
      <c r="G91" s="23">
        <f t="shared" si="1"/>
        <v>5276.82</v>
      </c>
    </row>
    <row r="92" spans="1:7" x14ac:dyDescent="0.3">
      <c r="A92" s="8" t="s">
        <v>165</v>
      </c>
      <c r="B92" s="8" t="s">
        <v>17</v>
      </c>
      <c r="C92" s="8" t="s">
        <v>18</v>
      </c>
      <c r="D92" s="14" t="s">
        <v>166</v>
      </c>
      <c r="E92" s="22">
        <v>3.4</v>
      </c>
      <c r="F92" s="22">
        <v>103.74</v>
      </c>
      <c r="G92" s="23">
        <f t="shared" si="1"/>
        <v>352.72</v>
      </c>
    </row>
    <row r="93" spans="1:7" x14ac:dyDescent="0.3">
      <c r="A93" s="8" t="s">
        <v>167</v>
      </c>
      <c r="B93" s="8" t="s">
        <v>17</v>
      </c>
      <c r="C93" s="8" t="s">
        <v>18</v>
      </c>
      <c r="D93" s="14" t="s">
        <v>64</v>
      </c>
      <c r="E93" s="22">
        <v>155.69999999999999</v>
      </c>
      <c r="F93" s="22">
        <v>2.76</v>
      </c>
      <c r="G93" s="23">
        <f t="shared" si="1"/>
        <v>429.73</v>
      </c>
    </row>
    <row r="94" spans="1:7" x14ac:dyDescent="0.3">
      <c r="A94" s="8" t="s">
        <v>168</v>
      </c>
      <c r="B94" s="8" t="s">
        <v>17</v>
      </c>
      <c r="C94" s="8" t="s">
        <v>170</v>
      </c>
      <c r="D94" s="14" t="s">
        <v>169</v>
      </c>
      <c r="E94" s="22">
        <v>14</v>
      </c>
      <c r="F94" s="22">
        <v>853.24</v>
      </c>
      <c r="G94" s="23">
        <f t="shared" si="1"/>
        <v>11945.36</v>
      </c>
    </row>
    <row r="95" spans="1:7" x14ac:dyDescent="0.3">
      <c r="A95" s="9"/>
      <c r="B95" s="9"/>
      <c r="C95" s="9"/>
      <c r="D95" s="15" t="s">
        <v>171</v>
      </c>
      <c r="E95" s="22">
        <v>1</v>
      </c>
      <c r="F95" s="21">
        <f>SUM(G75:G94)</f>
        <v>233962.83000000002</v>
      </c>
      <c r="G95" s="21">
        <f>ROUND(F95*E95,2)</f>
        <v>233962.83</v>
      </c>
    </row>
    <row r="96" spans="1:7" ht="0.9" customHeight="1" x14ac:dyDescent="0.3">
      <c r="A96" s="10"/>
      <c r="B96" s="10"/>
      <c r="C96" s="10"/>
      <c r="D96" s="16"/>
      <c r="E96" s="24"/>
      <c r="F96" s="24"/>
      <c r="G96" s="24"/>
    </row>
    <row r="97" spans="1:7" x14ac:dyDescent="0.3">
      <c r="A97" s="6" t="s">
        <v>172</v>
      </c>
      <c r="B97" s="6" t="s">
        <v>11</v>
      </c>
      <c r="C97" s="6" t="s">
        <v>12</v>
      </c>
      <c r="D97" s="12" t="s">
        <v>173</v>
      </c>
      <c r="E97" s="21">
        <f>E114</f>
        <v>1</v>
      </c>
      <c r="F97" s="21">
        <f>F114</f>
        <v>55728.4</v>
      </c>
      <c r="G97" s="21">
        <f>G114</f>
        <v>55728.4</v>
      </c>
    </row>
    <row r="98" spans="1:7" x14ac:dyDescent="0.3">
      <c r="A98" s="8" t="s">
        <v>174</v>
      </c>
      <c r="B98" s="8" t="s">
        <v>17</v>
      </c>
      <c r="C98" s="8" t="s">
        <v>18</v>
      </c>
      <c r="D98" s="14" t="s">
        <v>175</v>
      </c>
      <c r="E98" s="22">
        <v>308.55</v>
      </c>
      <c r="F98" s="22">
        <v>16.27</v>
      </c>
      <c r="G98" s="23">
        <f t="shared" ref="G98:G113" si="2">ROUND(E98*F98,2)</f>
        <v>5020.1099999999997</v>
      </c>
    </row>
    <row r="99" spans="1:7" ht="21.6" x14ac:dyDescent="0.3">
      <c r="A99" s="8" t="s">
        <v>176</v>
      </c>
      <c r="B99" s="8" t="s">
        <v>17</v>
      </c>
      <c r="C99" s="8" t="s">
        <v>18</v>
      </c>
      <c r="D99" s="14" t="s">
        <v>177</v>
      </c>
      <c r="E99" s="22">
        <v>273.35000000000002</v>
      </c>
      <c r="F99" s="22">
        <v>17.920000000000002</v>
      </c>
      <c r="G99" s="23">
        <f t="shared" si="2"/>
        <v>4898.43</v>
      </c>
    </row>
    <row r="100" spans="1:7" ht="21.6" x14ac:dyDescent="0.3">
      <c r="A100" s="8" t="s">
        <v>178</v>
      </c>
      <c r="B100" s="8" t="s">
        <v>17</v>
      </c>
      <c r="C100" s="8" t="s">
        <v>18</v>
      </c>
      <c r="D100" s="14" t="s">
        <v>179</v>
      </c>
      <c r="E100" s="22">
        <v>116.66</v>
      </c>
      <c r="F100" s="22">
        <v>48.82</v>
      </c>
      <c r="G100" s="23">
        <f t="shared" si="2"/>
        <v>5695.34</v>
      </c>
    </row>
    <row r="101" spans="1:7" x14ac:dyDescent="0.3">
      <c r="A101" s="8" t="s">
        <v>180</v>
      </c>
      <c r="B101" s="8" t="s">
        <v>17</v>
      </c>
      <c r="C101" s="8" t="s">
        <v>102</v>
      </c>
      <c r="D101" s="14" t="s">
        <v>181</v>
      </c>
      <c r="E101" s="22">
        <v>10</v>
      </c>
      <c r="F101" s="22">
        <v>42.54</v>
      </c>
      <c r="G101" s="23">
        <f t="shared" si="2"/>
        <v>425.4</v>
      </c>
    </row>
    <row r="102" spans="1:7" x14ac:dyDescent="0.3">
      <c r="A102" s="8" t="s">
        <v>182</v>
      </c>
      <c r="B102" s="8" t="s">
        <v>17</v>
      </c>
      <c r="C102" s="8" t="s">
        <v>102</v>
      </c>
      <c r="D102" s="14" t="s">
        <v>183</v>
      </c>
      <c r="E102" s="22">
        <v>1</v>
      </c>
      <c r="F102" s="22">
        <v>264.75</v>
      </c>
      <c r="G102" s="23">
        <f t="shared" si="2"/>
        <v>264.75</v>
      </c>
    </row>
    <row r="103" spans="1:7" x14ac:dyDescent="0.3">
      <c r="A103" s="8" t="s">
        <v>184</v>
      </c>
      <c r="B103" s="8" t="s">
        <v>17</v>
      </c>
      <c r="C103" s="8" t="s">
        <v>18</v>
      </c>
      <c r="D103" s="14" t="s">
        <v>185</v>
      </c>
      <c r="E103" s="22">
        <v>1908.9</v>
      </c>
      <c r="F103" s="22">
        <v>6.14</v>
      </c>
      <c r="G103" s="23">
        <f t="shared" si="2"/>
        <v>11720.65</v>
      </c>
    </row>
    <row r="104" spans="1:7" ht="21.6" x14ac:dyDescent="0.3">
      <c r="A104" s="8" t="s">
        <v>186</v>
      </c>
      <c r="B104" s="8" t="s">
        <v>17</v>
      </c>
      <c r="C104" s="8" t="s">
        <v>18</v>
      </c>
      <c r="D104" s="14" t="s">
        <v>187</v>
      </c>
      <c r="E104" s="22">
        <v>1220.18</v>
      </c>
      <c r="F104" s="22">
        <v>6.14</v>
      </c>
      <c r="G104" s="23">
        <f t="shared" si="2"/>
        <v>7491.91</v>
      </c>
    </row>
    <row r="105" spans="1:7" x14ac:dyDescent="0.3">
      <c r="A105" s="8" t="s">
        <v>188</v>
      </c>
      <c r="B105" s="8" t="s">
        <v>17</v>
      </c>
      <c r="C105" s="8" t="s">
        <v>18</v>
      </c>
      <c r="D105" s="14" t="s">
        <v>189</v>
      </c>
      <c r="E105" s="22">
        <v>273.35000000000002</v>
      </c>
      <c r="F105" s="22">
        <v>6.14</v>
      </c>
      <c r="G105" s="23">
        <f t="shared" si="2"/>
        <v>1678.37</v>
      </c>
    </row>
    <row r="106" spans="1:7" ht="21.6" x14ac:dyDescent="0.3">
      <c r="A106" s="8" t="s">
        <v>190</v>
      </c>
      <c r="B106" s="8" t="s">
        <v>17</v>
      </c>
      <c r="C106" s="8" t="s">
        <v>18</v>
      </c>
      <c r="D106" s="14" t="s">
        <v>191</v>
      </c>
      <c r="E106" s="22">
        <v>72.680000000000007</v>
      </c>
      <c r="F106" s="22">
        <v>17.190000000000001</v>
      </c>
      <c r="G106" s="23">
        <f t="shared" si="2"/>
        <v>1249.3699999999999</v>
      </c>
    </row>
    <row r="107" spans="1:7" x14ac:dyDescent="0.3">
      <c r="A107" s="8" t="s">
        <v>192</v>
      </c>
      <c r="B107" s="8" t="s">
        <v>17</v>
      </c>
      <c r="C107" s="8" t="s">
        <v>18</v>
      </c>
      <c r="D107" s="14" t="s">
        <v>193</v>
      </c>
      <c r="E107" s="22">
        <v>21.42</v>
      </c>
      <c r="F107" s="22">
        <v>31.37</v>
      </c>
      <c r="G107" s="23">
        <f t="shared" si="2"/>
        <v>671.95</v>
      </c>
    </row>
    <row r="108" spans="1:7" x14ac:dyDescent="0.3">
      <c r="A108" s="8" t="s">
        <v>194</v>
      </c>
      <c r="B108" s="8" t="s">
        <v>17</v>
      </c>
      <c r="C108" s="8" t="s">
        <v>18</v>
      </c>
      <c r="D108" s="14" t="s">
        <v>195</v>
      </c>
      <c r="E108" s="22">
        <v>3.75</v>
      </c>
      <c r="F108" s="22">
        <v>12.28</v>
      </c>
      <c r="G108" s="23">
        <f t="shared" si="2"/>
        <v>46.05</v>
      </c>
    </row>
    <row r="109" spans="1:7" x14ac:dyDescent="0.3">
      <c r="A109" s="8" t="s">
        <v>196</v>
      </c>
      <c r="B109" s="8" t="s">
        <v>17</v>
      </c>
      <c r="C109" s="8" t="s">
        <v>18</v>
      </c>
      <c r="D109" s="14" t="s">
        <v>197</v>
      </c>
      <c r="E109" s="22">
        <v>25.6</v>
      </c>
      <c r="F109" s="22">
        <v>39.26</v>
      </c>
      <c r="G109" s="23">
        <f t="shared" si="2"/>
        <v>1005.06</v>
      </c>
    </row>
    <row r="110" spans="1:7" x14ac:dyDescent="0.3">
      <c r="A110" s="8" t="s">
        <v>198</v>
      </c>
      <c r="B110" s="8" t="s">
        <v>17</v>
      </c>
      <c r="C110" s="8" t="s">
        <v>18</v>
      </c>
      <c r="D110" s="14" t="s">
        <v>199</v>
      </c>
      <c r="E110" s="22">
        <v>199.6</v>
      </c>
      <c r="F110" s="22">
        <v>39.26</v>
      </c>
      <c r="G110" s="23">
        <f t="shared" si="2"/>
        <v>7836.3</v>
      </c>
    </row>
    <row r="111" spans="1:7" ht="21.6" x14ac:dyDescent="0.3">
      <c r="A111" s="8" t="s">
        <v>200</v>
      </c>
      <c r="B111" s="8" t="s">
        <v>17</v>
      </c>
      <c r="C111" s="8" t="s">
        <v>18</v>
      </c>
      <c r="D111" s="14" t="s">
        <v>201</v>
      </c>
      <c r="E111" s="22">
        <v>126.99</v>
      </c>
      <c r="F111" s="22">
        <v>39.26</v>
      </c>
      <c r="G111" s="23">
        <f t="shared" si="2"/>
        <v>4985.63</v>
      </c>
    </row>
    <row r="112" spans="1:7" x14ac:dyDescent="0.3">
      <c r="A112" s="8" t="s">
        <v>202</v>
      </c>
      <c r="B112" s="8" t="s">
        <v>17</v>
      </c>
      <c r="C112" s="8" t="s">
        <v>95</v>
      </c>
      <c r="D112" s="14" t="s">
        <v>203</v>
      </c>
      <c r="E112" s="22">
        <v>212.65</v>
      </c>
      <c r="F112" s="22">
        <v>12.03</v>
      </c>
      <c r="G112" s="23">
        <f t="shared" si="2"/>
        <v>2558.1799999999998</v>
      </c>
    </row>
    <row r="113" spans="1:7" x14ac:dyDescent="0.3">
      <c r="A113" s="8" t="s">
        <v>204</v>
      </c>
      <c r="B113" s="8" t="s">
        <v>17</v>
      </c>
      <c r="C113" s="8" t="s">
        <v>95</v>
      </c>
      <c r="D113" s="14" t="s">
        <v>205</v>
      </c>
      <c r="E113" s="22">
        <v>13.4</v>
      </c>
      <c r="F113" s="22">
        <v>13.5</v>
      </c>
      <c r="G113" s="23">
        <f t="shared" si="2"/>
        <v>180.9</v>
      </c>
    </row>
    <row r="114" spans="1:7" x14ac:dyDescent="0.3">
      <c r="A114" s="9"/>
      <c r="B114" s="9"/>
      <c r="C114" s="9"/>
      <c r="D114" s="15" t="s">
        <v>206</v>
      </c>
      <c r="E114" s="22">
        <v>1</v>
      </c>
      <c r="F114" s="21">
        <f>SUM(G98:G113)</f>
        <v>55728.4</v>
      </c>
      <c r="G114" s="21">
        <f>ROUND(F114*E114,2)</f>
        <v>55728.4</v>
      </c>
    </row>
    <row r="115" spans="1:7" ht="0.9" customHeight="1" x14ac:dyDescent="0.3">
      <c r="A115" s="10"/>
      <c r="B115" s="10"/>
      <c r="C115" s="10"/>
      <c r="D115" s="16"/>
      <c r="E115" s="24"/>
      <c r="F115" s="24"/>
      <c r="G115" s="24"/>
    </row>
    <row r="116" spans="1:7" x14ac:dyDescent="0.3">
      <c r="A116" s="6" t="s">
        <v>207</v>
      </c>
      <c r="B116" s="6" t="s">
        <v>11</v>
      </c>
      <c r="C116" s="6" t="s">
        <v>12</v>
      </c>
      <c r="D116" s="12" t="s">
        <v>208</v>
      </c>
      <c r="E116" s="21">
        <f>E135</f>
        <v>1</v>
      </c>
      <c r="F116" s="21">
        <f>F135</f>
        <v>60908.150000000009</v>
      </c>
      <c r="G116" s="21">
        <f>G135</f>
        <v>60908.15</v>
      </c>
    </row>
    <row r="117" spans="1:7" x14ac:dyDescent="0.3">
      <c r="A117" s="8" t="s">
        <v>209</v>
      </c>
      <c r="B117" s="8" t="s">
        <v>17</v>
      </c>
      <c r="C117" s="8" t="s">
        <v>18</v>
      </c>
      <c r="D117" s="14" t="s">
        <v>210</v>
      </c>
      <c r="E117" s="22">
        <v>4.05</v>
      </c>
      <c r="F117" s="22">
        <v>116.63</v>
      </c>
      <c r="G117" s="23">
        <f t="shared" ref="G117:G134" si="3">ROUND(E117*F117,2)</f>
        <v>472.35</v>
      </c>
    </row>
    <row r="118" spans="1:7" ht="21.6" x14ac:dyDescent="0.3">
      <c r="A118" s="8" t="s">
        <v>211</v>
      </c>
      <c r="B118" s="8" t="s">
        <v>17</v>
      </c>
      <c r="C118" s="8" t="s">
        <v>18</v>
      </c>
      <c r="D118" s="14" t="s">
        <v>212</v>
      </c>
      <c r="E118" s="22">
        <v>123.1</v>
      </c>
      <c r="F118" s="22">
        <v>49.14</v>
      </c>
      <c r="G118" s="23">
        <f t="shared" si="3"/>
        <v>6049.13</v>
      </c>
    </row>
    <row r="119" spans="1:7" x14ac:dyDescent="0.3">
      <c r="A119" s="8" t="s">
        <v>213</v>
      </c>
      <c r="B119" s="8" t="s">
        <v>17</v>
      </c>
      <c r="C119" s="8" t="s">
        <v>95</v>
      </c>
      <c r="D119" s="14" t="s">
        <v>214</v>
      </c>
      <c r="E119" s="22">
        <v>41.5</v>
      </c>
      <c r="F119" s="22">
        <v>16.27</v>
      </c>
      <c r="G119" s="23">
        <f t="shared" si="3"/>
        <v>675.21</v>
      </c>
    </row>
    <row r="120" spans="1:7" x14ac:dyDescent="0.3">
      <c r="A120" s="8" t="s">
        <v>215</v>
      </c>
      <c r="B120" s="8" t="s">
        <v>17</v>
      </c>
      <c r="C120" s="8" t="s">
        <v>95</v>
      </c>
      <c r="D120" s="14" t="s">
        <v>216</v>
      </c>
      <c r="E120" s="22">
        <v>7.3</v>
      </c>
      <c r="F120" s="22">
        <v>82.55</v>
      </c>
      <c r="G120" s="23">
        <f t="shared" si="3"/>
        <v>602.62</v>
      </c>
    </row>
    <row r="121" spans="1:7" x14ac:dyDescent="0.3">
      <c r="A121" s="8" t="s">
        <v>217</v>
      </c>
      <c r="B121" s="8" t="s">
        <v>17</v>
      </c>
      <c r="C121" s="8" t="s">
        <v>18</v>
      </c>
      <c r="D121" s="14" t="s">
        <v>218</v>
      </c>
      <c r="E121" s="22">
        <v>149.6</v>
      </c>
      <c r="F121" s="22">
        <v>43.74</v>
      </c>
      <c r="G121" s="23">
        <f t="shared" si="3"/>
        <v>6543.5</v>
      </c>
    </row>
    <row r="122" spans="1:7" x14ac:dyDescent="0.3">
      <c r="A122" s="8" t="s">
        <v>219</v>
      </c>
      <c r="B122" s="8" t="s">
        <v>17</v>
      </c>
      <c r="C122" s="8" t="s">
        <v>18</v>
      </c>
      <c r="D122" s="14" t="s">
        <v>220</v>
      </c>
      <c r="E122" s="22">
        <v>133.1</v>
      </c>
      <c r="F122" s="22">
        <v>43.74</v>
      </c>
      <c r="G122" s="23">
        <f t="shared" si="3"/>
        <v>5821.79</v>
      </c>
    </row>
    <row r="123" spans="1:7" ht="21.6" x14ac:dyDescent="0.3">
      <c r="A123" s="8" t="s">
        <v>221</v>
      </c>
      <c r="B123" s="8" t="s">
        <v>17</v>
      </c>
      <c r="C123" s="8" t="s">
        <v>18</v>
      </c>
      <c r="D123" s="14" t="s">
        <v>222</v>
      </c>
      <c r="E123" s="22">
        <v>97.5</v>
      </c>
      <c r="F123" s="22">
        <v>48.25</v>
      </c>
      <c r="G123" s="23">
        <f t="shared" si="3"/>
        <v>4704.38</v>
      </c>
    </row>
    <row r="124" spans="1:7" ht="21.6" x14ac:dyDescent="0.3">
      <c r="A124" s="8" t="s">
        <v>223</v>
      </c>
      <c r="B124" s="8" t="s">
        <v>17</v>
      </c>
      <c r="C124" s="8" t="s">
        <v>18</v>
      </c>
      <c r="D124" s="14" t="s">
        <v>224</v>
      </c>
      <c r="E124" s="22">
        <v>451</v>
      </c>
      <c r="F124" s="22">
        <v>51.86</v>
      </c>
      <c r="G124" s="23">
        <f t="shared" si="3"/>
        <v>23388.86</v>
      </c>
    </row>
    <row r="125" spans="1:7" ht="21.6" x14ac:dyDescent="0.3">
      <c r="A125" s="8" t="s">
        <v>225</v>
      </c>
      <c r="B125" s="8" t="s">
        <v>17</v>
      </c>
      <c r="C125" s="8" t="s">
        <v>18</v>
      </c>
      <c r="D125" s="14" t="s">
        <v>226</v>
      </c>
      <c r="E125" s="22">
        <v>4.5</v>
      </c>
      <c r="F125" s="22">
        <v>51.86</v>
      </c>
      <c r="G125" s="23">
        <f t="shared" si="3"/>
        <v>233.37</v>
      </c>
    </row>
    <row r="126" spans="1:7" x14ac:dyDescent="0.3">
      <c r="A126" s="8" t="s">
        <v>227</v>
      </c>
      <c r="B126" s="8" t="s">
        <v>17</v>
      </c>
      <c r="C126" s="8" t="s">
        <v>95</v>
      </c>
      <c r="D126" s="14" t="s">
        <v>228</v>
      </c>
      <c r="E126" s="22">
        <v>55.8</v>
      </c>
      <c r="F126" s="22">
        <v>24.55</v>
      </c>
      <c r="G126" s="23">
        <f t="shared" si="3"/>
        <v>1369.89</v>
      </c>
    </row>
    <row r="127" spans="1:7" x14ac:dyDescent="0.3">
      <c r="A127" s="8" t="s">
        <v>229</v>
      </c>
      <c r="B127" s="8" t="s">
        <v>17</v>
      </c>
      <c r="C127" s="8" t="s">
        <v>95</v>
      </c>
      <c r="D127" s="14" t="s">
        <v>230</v>
      </c>
      <c r="E127" s="22">
        <v>65.05</v>
      </c>
      <c r="F127" s="22">
        <v>21.64</v>
      </c>
      <c r="G127" s="23">
        <f t="shared" si="3"/>
        <v>1407.68</v>
      </c>
    </row>
    <row r="128" spans="1:7" x14ac:dyDescent="0.3">
      <c r="A128" s="8" t="s">
        <v>231</v>
      </c>
      <c r="B128" s="8" t="s">
        <v>17</v>
      </c>
      <c r="C128" s="8" t="s">
        <v>95</v>
      </c>
      <c r="D128" s="14" t="s">
        <v>232</v>
      </c>
      <c r="E128" s="22">
        <v>21.9</v>
      </c>
      <c r="F128" s="22">
        <v>9.23</v>
      </c>
      <c r="G128" s="23">
        <f t="shared" si="3"/>
        <v>202.14</v>
      </c>
    </row>
    <row r="129" spans="1:7" x14ac:dyDescent="0.3">
      <c r="A129" s="8" t="s">
        <v>233</v>
      </c>
      <c r="B129" s="8" t="s">
        <v>17</v>
      </c>
      <c r="C129" s="8" t="s">
        <v>95</v>
      </c>
      <c r="D129" s="14" t="s">
        <v>234</v>
      </c>
      <c r="E129" s="22">
        <v>170.2</v>
      </c>
      <c r="F129" s="22">
        <v>5.09</v>
      </c>
      <c r="G129" s="23">
        <f t="shared" si="3"/>
        <v>866.32</v>
      </c>
    </row>
    <row r="130" spans="1:7" x14ac:dyDescent="0.3">
      <c r="A130" s="8" t="s">
        <v>235</v>
      </c>
      <c r="B130" s="8" t="s">
        <v>17</v>
      </c>
      <c r="C130" s="8" t="s">
        <v>95</v>
      </c>
      <c r="D130" s="14" t="s">
        <v>236</v>
      </c>
      <c r="E130" s="22">
        <v>160.19999999999999</v>
      </c>
      <c r="F130" s="22">
        <v>5.65</v>
      </c>
      <c r="G130" s="23">
        <f t="shared" si="3"/>
        <v>905.13</v>
      </c>
    </row>
    <row r="131" spans="1:7" x14ac:dyDescent="0.3">
      <c r="A131" s="8" t="s">
        <v>237</v>
      </c>
      <c r="B131" s="8" t="s">
        <v>17</v>
      </c>
      <c r="C131" s="8" t="s">
        <v>95</v>
      </c>
      <c r="D131" s="14" t="s">
        <v>238</v>
      </c>
      <c r="E131" s="22">
        <v>10</v>
      </c>
      <c r="F131" s="22">
        <v>11.23</v>
      </c>
      <c r="G131" s="23">
        <f t="shared" si="3"/>
        <v>112.3</v>
      </c>
    </row>
    <row r="132" spans="1:7" x14ac:dyDescent="0.3">
      <c r="A132" s="8" t="s">
        <v>239</v>
      </c>
      <c r="B132" s="8" t="s">
        <v>17</v>
      </c>
      <c r="C132" s="8" t="s">
        <v>95</v>
      </c>
      <c r="D132" s="14" t="s">
        <v>240</v>
      </c>
      <c r="E132" s="22">
        <v>170.2</v>
      </c>
      <c r="F132" s="22">
        <v>17.13</v>
      </c>
      <c r="G132" s="23">
        <f t="shared" si="3"/>
        <v>2915.53</v>
      </c>
    </row>
    <row r="133" spans="1:7" x14ac:dyDescent="0.3">
      <c r="A133" s="8" t="s">
        <v>241</v>
      </c>
      <c r="B133" s="8" t="s">
        <v>17</v>
      </c>
      <c r="C133" s="8" t="s">
        <v>95</v>
      </c>
      <c r="D133" s="14" t="s">
        <v>242</v>
      </c>
      <c r="E133" s="22">
        <v>170.2</v>
      </c>
      <c r="F133" s="22">
        <v>17.43</v>
      </c>
      <c r="G133" s="23">
        <f t="shared" si="3"/>
        <v>2966.59</v>
      </c>
    </row>
    <row r="134" spans="1:7" x14ac:dyDescent="0.3">
      <c r="A134" s="8" t="s">
        <v>243</v>
      </c>
      <c r="B134" s="8" t="s">
        <v>17</v>
      </c>
      <c r="C134" s="8" t="s">
        <v>95</v>
      </c>
      <c r="D134" s="14" t="s">
        <v>244</v>
      </c>
      <c r="E134" s="22">
        <v>170.2</v>
      </c>
      <c r="F134" s="22">
        <v>9.82</v>
      </c>
      <c r="G134" s="23">
        <f t="shared" si="3"/>
        <v>1671.36</v>
      </c>
    </row>
    <row r="135" spans="1:7" x14ac:dyDescent="0.3">
      <c r="A135" s="9"/>
      <c r="B135" s="9"/>
      <c r="C135" s="9"/>
      <c r="D135" s="15" t="s">
        <v>245</v>
      </c>
      <c r="E135" s="22">
        <v>1</v>
      </c>
      <c r="F135" s="21">
        <f>SUM(G117:G134)</f>
        <v>60908.150000000009</v>
      </c>
      <c r="G135" s="21">
        <f>ROUND(F135*E135,2)</f>
        <v>60908.15</v>
      </c>
    </row>
    <row r="136" spans="1:7" ht="0.9" customHeight="1" x14ac:dyDescent="0.3">
      <c r="A136" s="10"/>
      <c r="B136" s="10"/>
      <c r="C136" s="10"/>
      <c r="D136" s="16"/>
      <c r="E136" s="24"/>
      <c r="F136" s="24"/>
      <c r="G136" s="24"/>
    </row>
    <row r="137" spans="1:7" x14ac:dyDescent="0.3">
      <c r="A137" s="6" t="s">
        <v>246</v>
      </c>
      <c r="B137" s="6" t="s">
        <v>11</v>
      </c>
      <c r="C137" s="6" t="s">
        <v>12</v>
      </c>
      <c r="D137" s="12" t="s">
        <v>247</v>
      </c>
      <c r="E137" s="21">
        <f>E163</f>
        <v>1</v>
      </c>
      <c r="F137" s="21">
        <f>F163</f>
        <v>51012.279999999992</v>
      </c>
      <c r="G137" s="21">
        <f>G163</f>
        <v>51012.28</v>
      </c>
    </row>
    <row r="138" spans="1:7" ht="21.6" x14ac:dyDescent="0.3">
      <c r="A138" s="8" t="s">
        <v>248</v>
      </c>
      <c r="B138" s="8" t="s">
        <v>17</v>
      </c>
      <c r="C138" s="8" t="s">
        <v>18</v>
      </c>
      <c r="D138" s="14" t="s">
        <v>249</v>
      </c>
      <c r="E138" s="22">
        <v>19.95</v>
      </c>
      <c r="F138" s="22">
        <v>175.23</v>
      </c>
      <c r="G138" s="23">
        <f t="shared" ref="G138:G162" si="4">ROUND(E138*F138,2)</f>
        <v>3495.84</v>
      </c>
    </row>
    <row r="139" spans="1:7" x14ac:dyDescent="0.3">
      <c r="A139" s="8" t="s">
        <v>250</v>
      </c>
      <c r="B139" s="8" t="s">
        <v>17</v>
      </c>
      <c r="C139" s="8" t="s">
        <v>18</v>
      </c>
      <c r="D139" s="14" t="s">
        <v>251</v>
      </c>
      <c r="E139" s="22">
        <v>8.01</v>
      </c>
      <c r="F139" s="22">
        <v>383.36</v>
      </c>
      <c r="G139" s="23">
        <f t="shared" si="4"/>
        <v>3070.71</v>
      </c>
    </row>
    <row r="140" spans="1:7" ht="21.6" x14ac:dyDescent="0.3">
      <c r="A140" s="8" t="s">
        <v>252</v>
      </c>
      <c r="B140" s="8" t="s">
        <v>17</v>
      </c>
      <c r="C140" s="8" t="s">
        <v>18</v>
      </c>
      <c r="D140" s="14" t="s">
        <v>253</v>
      </c>
      <c r="E140" s="22">
        <v>19.95</v>
      </c>
      <c r="F140" s="22">
        <v>347.72</v>
      </c>
      <c r="G140" s="23">
        <f t="shared" si="4"/>
        <v>6937.01</v>
      </c>
    </row>
    <row r="141" spans="1:7" x14ac:dyDescent="0.3">
      <c r="A141" s="8" t="s">
        <v>254</v>
      </c>
      <c r="B141" s="8" t="s">
        <v>17</v>
      </c>
      <c r="C141" s="8" t="s">
        <v>18</v>
      </c>
      <c r="D141" s="14" t="s">
        <v>255</v>
      </c>
      <c r="E141" s="22">
        <v>8.01</v>
      </c>
      <c r="F141" s="22">
        <v>151</v>
      </c>
      <c r="G141" s="23">
        <f t="shared" si="4"/>
        <v>1209.51</v>
      </c>
    </row>
    <row r="142" spans="1:7" ht="21.6" x14ac:dyDescent="0.3">
      <c r="A142" s="8" t="s">
        <v>256</v>
      </c>
      <c r="B142" s="8" t="s">
        <v>17</v>
      </c>
      <c r="C142" s="8" t="s">
        <v>31</v>
      </c>
      <c r="D142" s="14" t="s">
        <v>257</v>
      </c>
      <c r="E142" s="22">
        <v>3</v>
      </c>
      <c r="F142" s="22">
        <v>912.12</v>
      </c>
      <c r="G142" s="23">
        <f t="shared" si="4"/>
        <v>2736.36</v>
      </c>
    </row>
    <row r="143" spans="1:7" ht="21.6" x14ac:dyDescent="0.3">
      <c r="A143" s="8" t="s">
        <v>258</v>
      </c>
      <c r="B143" s="8" t="s">
        <v>17</v>
      </c>
      <c r="C143" s="8" t="s">
        <v>31</v>
      </c>
      <c r="D143" s="14" t="s">
        <v>259</v>
      </c>
      <c r="E143" s="22">
        <v>2</v>
      </c>
      <c r="F143" s="22">
        <v>702.97</v>
      </c>
      <c r="G143" s="23">
        <f t="shared" si="4"/>
        <v>1405.94</v>
      </c>
    </row>
    <row r="144" spans="1:7" ht="21.6" x14ac:dyDescent="0.3">
      <c r="A144" s="8" t="s">
        <v>260</v>
      </c>
      <c r="B144" s="8" t="s">
        <v>17</v>
      </c>
      <c r="C144" s="8" t="s">
        <v>31</v>
      </c>
      <c r="D144" s="14" t="s">
        <v>261</v>
      </c>
      <c r="E144" s="22">
        <v>1</v>
      </c>
      <c r="F144" s="22">
        <v>687.5</v>
      </c>
      <c r="G144" s="23">
        <f t="shared" si="4"/>
        <v>687.5</v>
      </c>
    </row>
    <row r="145" spans="1:7" ht="21.6" x14ac:dyDescent="0.3">
      <c r="A145" s="8" t="s">
        <v>262</v>
      </c>
      <c r="B145" s="8" t="s">
        <v>17</v>
      </c>
      <c r="C145" s="8" t="s">
        <v>31</v>
      </c>
      <c r="D145" s="14" t="s">
        <v>263</v>
      </c>
      <c r="E145" s="22">
        <v>1</v>
      </c>
      <c r="F145" s="22">
        <v>804.13</v>
      </c>
      <c r="G145" s="23">
        <f t="shared" si="4"/>
        <v>804.13</v>
      </c>
    </row>
    <row r="146" spans="1:7" ht="21.6" x14ac:dyDescent="0.3">
      <c r="A146" s="8" t="s">
        <v>264</v>
      </c>
      <c r="B146" s="8" t="s">
        <v>17</v>
      </c>
      <c r="C146" s="8" t="s">
        <v>31</v>
      </c>
      <c r="D146" s="14" t="s">
        <v>265</v>
      </c>
      <c r="E146" s="22">
        <v>1</v>
      </c>
      <c r="F146" s="22">
        <v>589.29</v>
      </c>
      <c r="G146" s="23">
        <f t="shared" si="4"/>
        <v>589.29</v>
      </c>
    </row>
    <row r="147" spans="1:7" x14ac:dyDescent="0.3">
      <c r="A147" s="8" t="s">
        <v>266</v>
      </c>
      <c r="B147" s="8" t="s">
        <v>17</v>
      </c>
      <c r="C147" s="8" t="s">
        <v>31</v>
      </c>
      <c r="D147" s="14" t="s">
        <v>267</v>
      </c>
      <c r="E147" s="22">
        <v>5</v>
      </c>
      <c r="F147" s="22">
        <v>405.13</v>
      </c>
      <c r="G147" s="23">
        <f t="shared" si="4"/>
        <v>2025.65</v>
      </c>
    </row>
    <row r="148" spans="1:7" x14ac:dyDescent="0.3">
      <c r="A148" s="8" t="s">
        <v>268</v>
      </c>
      <c r="B148" s="8" t="s">
        <v>17</v>
      </c>
      <c r="C148" s="8" t="s">
        <v>31</v>
      </c>
      <c r="D148" s="14" t="s">
        <v>269</v>
      </c>
      <c r="E148" s="22">
        <v>9</v>
      </c>
      <c r="F148" s="22">
        <v>201.59</v>
      </c>
      <c r="G148" s="23">
        <f t="shared" si="4"/>
        <v>1814.31</v>
      </c>
    </row>
    <row r="149" spans="1:7" x14ac:dyDescent="0.3">
      <c r="A149" s="8" t="s">
        <v>270</v>
      </c>
      <c r="B149" s="8" t="s">
        <v>17</v>
      </c>
      <c r="C149" s="8" t="s">
        <v>18</v>
      </c>
      <c r="D149" s="14" t="s">
        <v>271</v>
      </c>
      <c r="E149" s="22">
        <v>58.71</v>
      </c>
      <c r="F149" s="22">
        <v>85.94</v>
      </c>
      <c r="G149" s="23">
        <f t="shared" si="4"/>
        <v>5045.54</v>
      </c>
    </row>
    <row r="150" spans="1:7" ht="21.6" x14ac:dyDescent="0.3">
      <c r="A150" s="8" t="s">
        <v>272</v>
      </c>
      <c r="B150" s="8" t="s">
        <v>17</v>
      </c>
      <c r="C150" s="8" t="s">
        <v>18</v>
      </c>
      <c r="D150" s="14" t="s">
        <v>273</v>
      </c>
      <c r="E150" s="22">
        <v>7.16</v>
      </c>
      <c r="F150" s="22">
        <v>67.52</v>
      </c>
      <c r="G150" s="23">
        <f t="shared" si="4"/>
        <v>483.44</v>
      </c>
    </row>
    <row r="151" spans="1:7" x14ac:dyDescent="0.3">
      <c r="A151" s="8" t="s">
        <v>274</v>
      </c>
      <c r="B151" s="8" t="s">
        <v>17</v>
      </c>
      <c r="C151" s="8" t="s">
        <v>95</v>
      </c>
      <c r="D151" s="14" t="s">
        <v>275</v>
      </c>
      <c r="E151" s="22">
        <v>30.79</v>
      </c>
      <c r="F151" s="22">
        <v>263.95</v>
      </c>
      <c r="G151" s="23">
        <f t="shared" si="4"/>
        <v>8127.02</v>
      </c>
    </row>
    <row r="152" spans="1:7" x14ac:dyDescent="0.3">
      <c r="A152" s="8" t="s">
        <v>276</v>
      </c>
      <c r="B152" s="8" t="s">
        <v>17</v>
      </c>
      <c r="C152" s="8" t="s">
        <v>95</v>
      </c>
      <c r="D152" s="14" t="s">
        <v>277</v>
      </c>
      <c r="E152" s="22">
        <v>4</v>
      </c>
      <c r="F152" s="22">
        <v>417.41</v>
      </c>
      <c r="G152" s="23">
        <f t="shared" si="4"/>
        <v>1669.64</v>
      </c>
    </row>
    <row r="153" spans="1:7" x14ac:dyDescent="0.3">
      <c r="A153" s="8" t="s">
        <v>278</v>
      </c>
      <c r="B153" s="8" t="s">
        <v>17</v>
      </c>
      <c r="C153" s="8" t="s">
        <v>95</v>
      </c>
      <c r="D153" s="14" t="s">
        <v>279</v>
      </c>
      <c r="E153" s="22">
        <v>11.25</v>
      </c>
      <c r="F153" s="22">
        <v>116.63</v>
      </c>
      <c r="G153" s="23">
        <f t="shared" si="4"/>
        <v>1312.09</v>
      </c>
    </row>
    <row r="154" spans="1:7" x14ac:dyDescent="0.3">
      <c r="A154" s="8" t="s">
        <v>280</v>
      </c>
      <c r="B154" s="8" t="s">
        <v>17</v>
      </c>
      <c r="C154" s="8" t="s">
        <v>95</v>
      </c>
      <c r="D154" s="14" t="s">
        <v>281</v>
      </c>
      <c r="E154" s="22">
        <v>1.4</v>
      </c>
      <c r="F154" s="22">
        <v>83.67</v>
      </c>
      <c r="G154" s="23">
        <f t="shared" si="4"/>
        <v>117.14</v>
      </c>
    </row>
    <row r="155" spans="1:7" ht="21.6" x14ac:dyDescent="0.3">
      <c r="A155" s="8" t="s">
        <v>282</v>
      </c>
      <c r="B155" s="8" t="s">
        <v>17</v>
      </c>
      <c r="C155" s="8" t="s">
        <v>18</v>
      </c>
      <c r="D155" s="14" t="s">
        <v>283</v>
      </c>
      <c r="E155" s="22">
        <v>5.46</v>
      </c>
      <c r="F155" s="22">
        <v>561.87</v>
      </c>
      <c r="G155" s="23">
        <f t="shared" si="4"/>
        <v>3067.81</v>
      </c>
    </row>
    <row r="156" spans="1:7" x14ac:dyDescent="0.3">
      <c r="A156" s="8" t="s">
        <v>284</v>
      </c>
      <c r="B156" s="8" t="s">
        <v>17</v>
      </c>
      <c r="C156" s="8" t="s">
        <v>95</v>
      </c>
      <c r="D156" s="14" t="s">
        <v>285</v>
      </c>
      <c r="E156" s="22">
        <v>8.8000000000000007</v>
      </c>
      <c r="F156" s="22">
        <v>34.799999999999997</v>
      </c>
      <c r="G156" s="23">
        <f t="shared" si="4"/>
        <v>306.24</v>
      </c>
    </row>
    <row r="157" spans="1:7" x14ac:dyDescent="0.3">
      <c r="A157" s="8" t="s">
        <v>286</v>
      </c>
      <c r="B157" s="8" t="s">
        <v>17</v>
      </c>
      <c r="C157" s="8" t="s">
        <v>31</v>
      </c>
      <c r="D157" s="14" t="s">
        <v>287</v>
      </c>
      <c r="E157" s="22">
        <v>2</v>
      </c>
      <c r="F157" s="22">
        <v>202.57</v>
      </c>
      <c r="G157" s="23">
        <f t="shared" si="4"/>
        <v>405.14</v>
      </c>
    </row>
    <row r="158" spans="1:7" x14ac:dyDescent="0.3">
      <c r="A158" s="8" t="s">
        <v>288</v>
      </c>
      <c r="B158" s="8" t="s">
        <v>17</v>
      </c>
      <c r="C158" s="8" t="s">
        <v>18</v>
      </c>
      <c r="D158" s="14" t="s">
        <v>289</v>
      </c>
      <c r="E158" s="22">
        <v>7.16</v>
      </c>
      <c r="F158" s="22">
        <v>220.98</v>
      </c>
      <c r="G158" s="23">
        <f t="shared" si="4"/>
        <v>1582.22</v>
      </c>
    </row>
    <row r="159" spans="1:7" x14ac:dyDescent="0.3">
      <c r="A159" s="8" t="s">
        <v>290</v>
      </c>
      <c r="B159" s="8" t="s">
        <v>17</v>
      </c>
      <c r="C159" s="8" t="s">
        <v>18</v>
      </c>
      <c r="D159" s="14" t="s">
        <v>291</v>
      </c>
      <c r="E159" s="22">
        <v>53.59</v>
      </c>
      <c r="F159" s="22">
        <v>42.97</v>
      </c>
      <c r="G159" s="23">
        <f t="shared" si="4"/>
        <v>2302.7600000000002</v>
      </c>
    </row>
    <row r="160" spans="1:7" ht="21.6" x14ac:dyDescent="0.3">
      <c r="A160" s="8" t="s">
        <v>292</v>
      </c>
      <c r="B160" s="8" t="s">
        <v>17</v>
      </c>
      <c r="C160" s="8" t="s">
        <v>102</v>
      </c>
      <c r="D160" s="14" t="s">
        <v>293</v>
      </c>
      <c r="E160" s="22">
        <v>1</v>
      </c>
      <c r="F160" s="22">
        <v>723.47</v>
      </c>
      <c r="G160" s="23">
        <f t="shared" si="4"/>
        <v>723.47</v>
      </c>
    </row>
    <row r="161" spans="1:7" x14ac:dyDescent="0.3">
      <c r="A161" s="8" t="s">
        <v>294</v>
      </c>
      <c r="B161" s="8" t="s">
        <v>17</v>
      </c>
      <c r="C161" s="8" t="s">
        <v>95</v>
      </c>
      <c r="D161" s="14" t="s">
        <v>295</v>
      </c>
      <c r="E161" s="22">
        <v>0.9</v>
      </c>
      <c r="F161" s="22">
        <v>612.17999999999995</v>
      </c>
      <c r="G161" s="23">
        <f t="shared" si="4"/>
        <v>550.96</v>
      </c>
    </row>
    <row r="162" spans="1:7" x14ac:dyDescent="0.3">
      <c r="A162" s="8" t="s">
        <v>296</v>
      </c>
      <c r="B162" s="8" t="s">
        <v>17</v>
      </c>
      <c r="C162" s="8" t="s">
        <v>95</v>
      </c>
      <c r="D162" s="14" t="s">
        <v>297</v>
      </c>
      <c r="E162" s="22">
        <v>10.45</v>
      </c>
      <c r="F162" s="22">
        <v>51.92</v>
      </c>
      <c r="G162" s="23">
        <f t="shared" si="4"/>
        <v>542.55999999999995</v>
      </c>
    </row>
    <row r="163" spans="1:7" x14ac:dyDescent="0.3">
      <c r="A163" s="9"/>
      <c r="B163" s="9"/>
      <c r="C163" s="9"/>
      <c r="D163" s="15" t="s">
        <v>298</v>
      </c>
      <c r="E163" s="22">
        <v>1</v>
      </c>
      <c r="F163" s="21">
        <f>SUM(G138:G162)</f>
        <v>51012.279999999992</v>
      </c>
      <c r="G163" s="21">
        <f>ROUND(F163*E163,2)</f>
        <v>51012.28</v>
      </c>
    </row>
    <row r="164" spans="1:7" ht="0.9" customHeight="1" x14ac:dyDescent="0.3">
      <c r="A164" s="10"/>
      <c r="B164" s="10"/>
      <c r="C164" s="10"/>
      <c r="D164" s="16"/>
      <c r="E164" s="24"/>
      <c r="F164" s="24"/>
      <c r="G164" s="24"/>
    </row>
    <row r="165" spans="1:7" x14ac:dyDescent="0.3">
      <c r="A165" s="6" t="s">
        <v>299</v>
      </c>
      <c r="B165" s="6" t="s">
        <v>11</v>
      </c>
      <c r="C165" s="6" t="s">
        <v>12</v>
      </c>
      <c r="D165" s="12" t="s">
        <v>300</v>
      </c>
      <c r="E165" s="21">
        <f>E173</f>
        <v>1</v>
      </c>
      <c r="F165" s="21">
        <f>F173</f>
        <v>3262.3799999999997</v>
      </c>
      <c r="G165" s="21">
        <f>G173</f>
        <v>3262.38</v>
      </c>
    </row>
    <row r="166" spans="1:7" x14ac:dyDescent="0.3">
      <c r="A166" s="8" t="s">
        <v>301</v>
      </c>
      <c r="B166" s="8" t="s">
        <v>17</v>
      </c>
      <c r="C166" s="8" t="s">
        <v>102</v>
      </c>
      <c r="D166" s="14" t="s">
        <v>302</v>
      </c>
      <c r="E166" s="22">
        <v>1</v>
      </c>
      <c r="F166" s="22">
        <v>147.32</v>
      </c>
      <c r="G166" s="23">
        <f t="shared" ref="G166:G172" si="5">ROUND(E166*F166,2)</f>
        <v>147.32</v>
      </c>
    </row>
    <row r="167" spans="1:7" x14ac:dyDescent="0.3">
      <c r="A167" s="8" t="s">
        <v>303</v>
      </c>
      <c r="B167" s="8" t="s">
        <v>17</v>
      </c>
      <c r="C167" s="8" t="s">
        <v>95</v>
      </c>
      <c r="D167" s="14" t="s">
        <v>304</v>
      </c>
      <c r="E167" s="22">
        <v>38</v>
      </c>
      <c r="F167" s="22">
        <v>16.7</v>
      </c>
      <c r="G167" s="23">
        <f t="shared" si="5"/>
        <v>634.6</v>
      </c>
    </row>
    <row r="168" spans="1:7" x14ac:dyDescent="0.3">
      <c r="A168" s="8" t="s">
        <v>305</v>
      </c>
      <c r="B168" s="8" t="s">
        <v>17</v>
      </c>
      <c r="C168" s="8" t="s">
        <v>95</v>
      </c>
      <c r="D168" s="14" t="s">
        <v>306</v>
      </c>
      <c r="E168" s="22">
        <v>32</v>
      </c>
      <c r="F168" s="22">
        <v>21.48</v>
      </c>
      <c r="G168" s="23">
        <f t="shared" si="5"/>
        <v>687.36</v>
      </c>
    </row>
    <row r="169" spans="1:7" x14ac:dyDescent="0.3">
      <c r="A169" s="8" t="s">
        <v>307</v>
      </c>
      <c r="B169" s="8" t="s">
        <v>17</v>
      </c>
      <c r="C169" s="8" t="s">
        <v>95</v>
      </c>
      <c r="D169" s="14" t="s">
        <v>308</v>
      </c>
      <c r="E169" s="22">
        <v>24</v>
      </c>
      <c r="F169" s="22">
        <v>23.2</v>
      </c>
      <c r="G169" s="23">
        <f t="shared" si="5"/>
        <v>556.79999999999995</v>
      </c>
    </row>
    <row r="170" spans="1:7" x14ac:dyDescent="0.3">
      <c r="A170" s="8" t="s">
        <v>309</v>
      </c>
      <c r="B170" s="8" t="s">
        <v>17</v>
      </c>
      <c r="C170" s="8" t="s">
        <v>102</v>
      </c>
      <c r="D170" s="14" t="s">
        <v>310</v>
      </c>
      <c r="E170" s="22">
        <v>2</v>
      </c>
      <c r="F170" s="22">
        <v>42.97</v>
      </c>
      <c r="G170" s="23">
        <f t="shared" si="5"/>
        <v>85.94</v>
      </c>
    </row>
    <row r="171" spans="1:7" x14ac:dyDescent="0.3">
      <c r="A171" s="8" t="s">
        <v>311</v>
      </c>
      <c r="B171" s="8" t="s">
        <v>17</v>
      </c>
      <c r="C171" s="8" t="s">
        <v>95</v>
      </c>
      <c r="D171" s="14" t="s">
        <v>312</v>
      </c>
      <c r="E171" s="22">
        <v>10</v>
      </c>
      <c r="F171" s="22">
        <v>83.48</v>
      </c>
      <c r="G171" s="23">
        <f t="shared" si="5"/>
        <v>834.8</v>
      </c>
    </row>
    <row r="172" spans="1:7" x14ac:dyDescent="0.3">
      <c r="A172" s="8" t="s">
        <v>313</v>
      </c>
      <c r="B172" s="8" t="s">
        <v>17</v>
      </c>
      <c r="C172" s="8" t="s">
        <v>102</v>
      </c>
      <c r="D172" s="14" t="s">
        <v>314</v>
      </c>
      <c r="E172" s="22">
        <v>4</v>
      </c>
      <c r="F172" s="22">
        <v>78.89</v>
      </c>
      <c r="G172" s="23">
        <f t="shared" si="5"/>
        <v>315.56</v>
      </c>
    </row>
    <row r="173" spans="1:7" x14ac:dyDescent="0.3">
      <c r="A173" s="9"/>
      <c r="B173" s="9"/>
      <c r="C173" s="9"/>
      <c r="D173" s="15" t="s">
        <v>315</v>
      </c>
      <c r="E173" s="22">
        <v>1</v>
      </c>
      <c r="F173" s="21">
        <f>SUM(G166:G172)</f>
        <v>3262.3799999999997</v>
      </c>
      <c r="G173" s="21">
        <f>ROUND(F173*E173,2)</f>
        <v>3262.38</v>
      </c>
    </row>
    <row r="174" spans="1:7" ht="0.9" customHeight="1" x14ac:dyDescent="0.3">
      <c r="A174" s="10"/>
      <c r="B174" s="10"/>
      <c r="C174" s="10"/>
      <c r="D174" s="16"/>
      <c r="E174" s="24"/>
      <c r="F174" s="24"/>
      <c r="G174" s="24"/>
    </row>
    <row r="175" spans="1:7" x14ac:dyDescent="0.3">
      <c r="A175" s="6" t="s">
        <v>316</v>
      </c>
      <c r="B175" s="6" t="s">
        <v>11</v>
      </c>
      <c r="C175" s="6" t="s">
        <v>12</v>
      </c>
      <c r="D175" s="12" t="s">
        <v>317</v>
      </c>
      <c r="E175" s="21">
        <f>E255</f>
        <v>1</v>
      </c>
      <c r="F175" s="21">
        <f>F255</f>
        <v>60343.820000000007</v>
      </c>
      <c r="G175" s="21">
        <f>G255</f>
        <v>60343.82</v>
      </c>
    </row>
    <row r="176" spans="1:7" x14ac:dyDescent="0.3">
      <c r="A176" s="7" t="s">
        <v>318</v>
      </c>
      <c r="B176" s="7" t="s">
        <v>11</v>
      </c>
      <c r="C176" s="7" t="s">
        <v>12</v>
      </c>
      <c r="D176" s="13" t="s">
        <v>319</v>
      </c>
      <c r="E176" s="21">
        <f>E200</f>
        <v>1</v>
      </c>
      <c r="F176" s="21">
        <f>F200</f>
        <v>16243.110000000002</v>
      </c>
      <c r="G176" s="21">
        <f>G200</f>
        <v>16243.11</v>
      </c>
    </row>
    <row r="177" spans="1:7" x14ac:dyDescent="0.3">
      <c r="A177" s="8" t="s">
        <v>320</v>
      </c>
      <c r="B177" s="8" t="s">
        <v>17</v>
      </c>
      <c r="C177" s="8" t="s">
        <v>102</v>
      </c>
      <c r="D177" s="14" t="s">
        <v>321</v>
      </c>
      <c r="E177" s="22">
        <v>1</v>
      </c>
      <c r="F177" s="22">
        <v>159.6</v>
      </c>
      <c r="G177" s="23">
        <f t="shared" ref="G177:G199" si="6">ROUND(E177*F177,2)</f>
        <v>159.6</v>
      </c>
    </row>
    <row r="178" spans="1:7" x14ac:dyDescent="0.3">
      <c r="A178" s="8" t="s">
        <v>322</v>
      </c>
      <c r="B178" s="8" t="s">
        <v>17</v>
      </c>
      <c r="C178" s="8" t="s">
        <v>102</v>
      </c>
      <c r="D178" s="14" t="s">
        <v>323</v>
      </c>
      <c r="E178" s="22">
        <v>1</v>
      </c>
      <c r="F178" s="22">
        <v>135.04</v>
      </c>
      <c r="G178" s="23">
        <f t="shared" si="6"/>
        <v>135.04</v>
      </c>
    </row>
    <row r="179" spans="1:7" x14ac:dyDescent="0.3">
      <c r="A179" s="8" t="s">
        <v>324</v>
      </c>
      <c r="B179" s="8" t="s">
        <v>17</v>
      </c>
      <c r="C179" s="8" t="s">
        <v>326</v>
      </c>
      <c r="D179" s="14" t="s">
        <v>325</v>
      </c>
      <c r="E179" s="22">
        <v>1</v>
      </c>
      <c r="F179" s="22">
        <v>1377.59</v>
      </c>
      <c r="G179" s="23">
        <f t="shared" si="6"/>
        <v>1377.59</v>
      </c>
    </row>
    <row r="180" spans="1:7" x14ac:dyDescent="0.3">
      <c r="A180" s="8" t="s">
        <v>327</v>
      </c>
      <c r="B180" s="8" t="s">
        <v>17</v>
      </c>
      <c r="C180" s="8" t="s">
        <v>102</v>
      </c>
      <c r="D180" s="14" t="s">
        <v>328</v>
      </c>
      <c r="E180" s="22">
        <v>1</v>
      </c>
      <c r="F180" s="22">
        <v>3940.86</v>
      </c>
      <c r="G180" s="23">
        <f t="shared" si="6"/>
        <v>3940.86</v>
      </c>
    </row>
    <row r="181" spans="1:7" x14ac:dyDescent="0.3">
      <c r="A181" s="8" t="s">
        <v>329</v>
      </c>
      <c r="B181" s="8" t="s">
        <v>17</v>
      </c>
      <c r="C181" s="8" t="s">
        <v>102</v>
      </c>
      <c r="D181" s="14" t="s">
        <v>330</v>
      </c>
      <c r="E181" s="22">
        <v>1</v>
      </c>
      <c r="F181" s="22">
        <v>488.62</v>
      </c>
      <c r="G181" s="23">
        <f t="shared" si="6"/>
        <v>488.62</v>
      </c>
    </row>
    <row r="182" spans="1:7" x14ac:dyDescent="0.3">
      <c r="A182" s="8" t="s">
        <v>331</v>
      </c>
      <c r="B182" s="8" t="s">
        <v>17</v>
      </c>
      <c r="C182" s="8" t="s">
        <v>102</v>
      </c>
      <c r="D182" s="14" t="s">
        <v>332</v>
      </c>
      <c r="E182" s="22">
        <v>1</v>
      </c>
      <c r="F182" s="22">
        <v>2671.63</v>
      </c>
      <c r="G182" s="23">
        <f t="shared" si="6"/>
        <v>2671.63</v>
      </c>
    </row>
    <row r="183" spans="1:7" x14ac:dyDescent="0.3">
      <c r="A183" s="8" t="s">
        <v>333</v>
      </c>
      <c r="B183" s="8" t="s">
        <v>17</v>
      </c>
      <c r="C183" s="8" t="s">
        <v>102</v>
      </c>
      <c r="D183" s="14" t="s">
        <v>334</v>
      </c>
      <c r="E183" s="22">
        <v>2</v>
      </c>
      <c r="F183" s="22">
        <v>343.75</v>
      </c>
      <c r="G183" s="23">
        <f t="shared" si="6"/>
        <v>687.5</v>
      </c>
    </row>
    <row r="184" spans="1:7" x14ac:dyDescent="0.3">
      <c r="A184" s="8" t="s">
        <v>335</v>
      </c>
      <c r="B184" s="8" t="s">
        <v>17</v>
      </c>
      <c r="C184" s="8" t="s">
        <v>102</v>
      </c>
      <c r="D184" s="14" t="s">
        <v>336</v>
      </c>
      <c r="E184" s="22">
        <v>2</v>
      </c>
      <c r="F184" s="22">
        <v>220.98</v>
      </c>
      <c r="G184" s="23">
        <f t="shared" si="6"/>
        <v>441.96</v>
      </c>
    </row>
    <row r="185" spans="1:7" ht="21.6" x14ac:dyDescent="0.3">
      <c r="A185" s="8" t="s">
        <v>337</v>
      </c>
      <c r="B185" s="8" t="s">
        <v>17</v>
      </c>
      <c r="C185" s="8" t="s">
        <v>95</v>
      </c>
      <c r="D185" s="14" t="s">
        <v>338</v>
      </c>
      <c r="E185" s="22">
        <v>8</v>
      </c>
      <c r="F185" s="22">
        <v>17.920000000000002</v>
      </c>
      <c r="G185" s="23">
        <f t="shared" si="6"/>
        <v>143.36000000000001</v>
      </c>
    </row>
    <row r="186" spans="1:7" ht="21.6" x14ac:dyDescent="0.3">
      <c r="A186" s="8" t="s">
        <v>339</v>
      </c>
      <c r="B186" s="8" t="s">
        <v>17</v>
      </c>
      <c r="C186" s="8" t="s">
        <v>102</v>
      </c>
      <c r="D186" s="14" t="s">
        <v>340</v>
      </c>
      <c r="E186" s="22">
        <v>2</v>
      </c>
      <c r="F186" s="22">
        <v>675.22</v>
      </c>
      <c r="G186" s="23">
        <f t="shared" si="6"/>
        <v>1350.44</v>
      </c>
    </row>
    <row r="187" spans="1:7" x14ac:dyDescent="0.3">
      <c r="A187" s="8" t="s">
        <v>341</v>
      </c>
      <c r="B187" s="8" t="s">
        <v>17</v>
      </c>
      <c r="C187" s="8" t="s">
        <v>95</v>
      </c>
      <c r="D187" s="14" t="s">
        <v>342</v>
      </c>
      <c r="E187" s="22">
        <v>0</v>
      </c>
      <c r="F187" s="22">
        <v>46.65</v>
      </c>
      <c r="G187" s="23">
        <f t="shared" si="6"/>
        <v>0</v>
      </c>
    </row>
    <row r="188" spans="1:7" x14ac:dyDescent="0.3">
      <c r="A188" s="8" t="s">
        <v>343</v>
      </c>
      <c r="B188" s="8" t="s">
        <v>17</v>
      </c>
      <c r="C188" s="8" t="s">
        <v>95</v>
      </c>
      <c r="D188" s="14" t="s">
        <v>344</v>
      </c>
      <c r="E188" s="22">
        <v>18</v>
      </c>
      <c r="F188" s="22">
        <v>34.03</v>
      </c>
      <c r="G188" s="23">
        <f t="shared" si="6"/>
        <v>612.54</v>
      </c>
    </row>
    <row r="189" spans="1:7" x14ac:dyDescent="0.3">
      <c r="A189" s="8" t="s">
        <v>345</v>
      </c>
      <c r="B189" s="8" t="s">
        <v>17</v>
      </c>
      <c r="C189" s="8" t="s">
        <v>95</v>
      </c>
      <c r="D189" s="14" t="s">
        <v>346</v>
      </c>
      <c r="E189" s="22">
        <v>32</v>
      </c>
      <c r="F189" s="22">
        <v>31.92</v>
      </c>
      <c r="G189" s="23">
        <f t="shared" si="6"/>
        <v>1021.44</v>
      </c>
    </row>
    <row r="190" spans="1:7" x14ac:dyDescent="0.3">
      <c r="A190" s="8" t="s">
        <v>347</v>
      </c>
      <c r="B190" s="8" t="s">
        <v>17</v>
      </c>
      <c r="C190" s="8" t="s">
        <v>95</v>
      </c>
      <c r="D190" s="14" t="s">
        <v>348</v>
      </c>
      <c r="E190" s="22">
        <v>11</v>
      </c>
      <c r="F190" s="22">
        <v>26.4</v>
      </c>
      <c r="G190" s="23">
        <f t="shared" si="6"/>
        <v>290.39999999999998</v>
      </c>
    </row>
    <row r="191" spans="1:7" x14ac:dyDescent="0.3">
      <c r="A191" s="8" t="s">
        <v>349</v>
      </c>
      <c r="B191" s="8" t="s">
        <v>17</v>
      </c>
      <c r="C191" s="8" t="s">
        <v>95</v>
      </c>
      <c r="D191" s="14" t="s">
        <v>350</v>
      </c>
      <c r="E191" s="22">
        <v>37</v>
      </c>
      <c r="F191" s="22">
        <v>18.420000000000002</v>
      </c>
      <c r="G191" s="23">
        <f t="shared" si="6"/>
        <v>681.54</v>
      </c>
    </row>
    <row r="192" spans="1:7" x14ac:dyDescent="0.3">
      <c r="A192" s="8" t="s">
        <v>351</v>
      </c>
      <c r="B192" s="8" t="s">
        <v>17</v>
      </c>
      <c r="C192" s="8" t="s">
        <v>95</v>
      </c>
      <c r="D192" s="14" t="s">
        <v>352</v>
      </c>
      <c r="E192" s="22">
        <v>70</v>
      </c>
      <c r="F192" s="22">
        <v>17.059999999999999</v>
      </c>
      <c r="G192" s="23">
        <f t="shared" si="6"/>
        <v>1194.2</v>
      </c>
    </row>
    <row r="193" spans="1:7" x14ac:dyDescent="0.3">
      <c r="A193" s="8" t="s">
        <v>353</v>
      </c>
      <c r="B193" s="8" t="s">
        <v>17</v>
      </c>
      <c r="C193" s="8" t="s">
        <v>95</v>
      </c>
      <c r="D193" s="14" t="s">
        <v>354</v>
      </c>
      <c r="E193" s="22">
        <v>0</v>
      </c>
      <c r="F193" s="22">
        <v>10.56</v>
      </c>
      <c r="G193" s="23">
        <f t="shared" si="6"/>
        <v>0</v>
      </c>
    </row>
    <row r="194" spans="1:7" x14ac:dyDescent="0.3">
      <c r="A194" s="8" t="s">
        <v>355</v>
      </c>
      <c r="B194" s="8" t="s">
        <v>17</v>
      </c>
      <c r="C194" s="8" t="s">
        <v>95</v>
      </c>
      <c r="D194" s="14" t="s">
        <v>356</v>
      </c>
      <c r="E194" s="22">
        <v>18</v>
      </c>
      <c r="F194" s="22">
        <v>8.09</v>
      </c>
      <c r="G194" s="23">
        <f t="shared" si="6"/>
        <v>145.62</v>
      </c>
    </row>
    <row r="195" spans="1:7" x14ac:dyDescent="0.3">
      <c r="A195" s="8" t="s">
        <v>357</v>
      </c>
      <c r="B195" s="8" t="s">
        <v>17</v>
      </c>
      <c r="C195" s="8" t="s">
        <v>95</v>
      </c>
      <c r="D195" s="14" t="s">
        <v>358</v>
      </c>
      <c r="E195" s="22">
        <v>32</v>
      </c>
      <c r="F195" s="22">
        <v>7.49</v>
      </c>
      <c r="G195" s="23">
        <f t="shared" si="6"/>
        <v>239.68</v>
      </c>
    </row>
    <row r="196" spans="1:7" x14ac:dyDescent="0.3">
      <c r="A196" s="8" t="s">
        <v>359</v>
      </c>
      <c r="B196" s="8" t="s">
        <v>17</v>
      </c>
      <c r="C196" s="8" t="s">
        <v>95</v>
      </c>
      <c r="D196" s="14" t="s">
        <v>360</v>
      </c>
      <c r="E196" s="22">
        <v>11</v>
      </c>
      <c r="F196" s="22">
        <v>6.38</v>
      </c>
      <c r="G196" s="23">
        <f t="shared" si="6"/>
        <v>70.180000000000007</v>
      </c>
    </row>
    <row r="197" spans="1:7" x14ac:dyDescent="0.3">
      <c r="A197" s="8" t="s">
        <v>361</v>
      </c>
      <c r="B197" s="8" t="s">
        <v>17</v>
      </c>
      <c r="C197" s="8" t="s">
        <v>95</v>
      </c>
      <c r="D197" s="14" t="s">
        <v>362</v>
      </c>
      <c r="E197" s="22">
        <v>37</v>
      </c>
      <c r="F197" s="22">
        <v>5.52</v>
      </c>
      <c r="G197" s="23">
        <f t="shared" si="6"/>
        <v>204.24</v>
      </c>
    </row>
    <row r="198" spans="1:7" x14ac:dyDescent="0.3">
      <c r="A198" s="8" t="s">
        <v>363</v>
      </c>
      <c r="B198" s="8" t="s">
        <v>17</v>
      </c>
      <c r="C198" s="8" t="s">
        <v>95</v>
      </c>
      <c r="D198" s="14" t="s">
        <v>364</v>
      </c>
      <c r="E198" s="22">
        <v>70</v>
      </c>
      <c r="F198" s="22">
        <v>4.91</v>
      </c>
      <c r="G198" s="23">
        <f t="shared" si="6"/>
        <v>343.7</v>
      </c>
    </row>
    <row r="199" spans="1:7" x14ac:dyDescent="0.3">
      <c r="A199" s="8" t="s">
        <v>365</v>
      </c>
      <c r="B199" s="8" t="s">
        <v>17</v>
      </c>
      <c r="C199" s="8" t="s">
        <v>102</v>
      </c>
      <c r="D199" s="14" t="s">
        <v>366</v>
      </c>
      <c r="E199" s="22">
        <v>1</v>
      </c>
      <c r="F199" s="22">
        <v>42.97</v>
      </c>
      <c r="G199" s="23">
        <f t="shared" si="6"/>
        <v>42.97</v>
      </c>
    </row>
    <row r="200" spans="1:7" x14ac:dyDescent="0.3">
      <c r="A200" s="9"/>
      <c r="B200" s="9"/>
      <c r="C200" s="9"/>
      <c r="D200" s="15" t="s">
        <v>367</v>
      </c>
      <c r="E200" s="22">
        <v>1</v>
      </c>
      <c r="F200" s="21">
        <f>SUM(G177:G199)</f>
        <v>16243.110000000002</v>
      </c>
      <c r="G200" s="21">
        <f>ROUND(F200*E200,2)</f>
        <v>16243.11</v>
      </c>
    </row>
    <row r="201" spans="1:7" ht="0.9" customHeight="1" x14ac:dyDescent="0.3">
      <c r="A201" s="10"/>
      <c r="B201" s="10"/>
      <c r="C201" s="10"/>
      <c r="D201" s="16"/>
      <c r="E201" s="24"/>
      <c r="F201" s="24"/>
      <c r="G201" s="24"/>
    </row>
    <row r="202" spans="1:7" x14ac:dyDescent="0.3">
      <c r="A202" s="7" t="s">
        <v>368</v>
      </c>
      <c r="B202" s="7" t="s">
        <v>11</v>
      </c>
      <c r="C202" s="7" t="s">
        <v>12</v>
      </c>
      <c r="D202" s="13" t="s">
        <v>369</v>
      </c>
      <c r="E202" s="21">
        <f>E211</f>
        <v>1</v>
      </c>
      <c r="F202" s="21">
        <f>F211</f>
        <v>15127.2</v>
      </c>
      <c r="G202" s="21">
        <f>G211</f>
        <v>15127.2</v>
      </c>
    </row>
    <row r="203" spans="1:7" x14ac:dyDescent="0.3">
      <c r="A203" s="8" t="s">
        <v>370</v>
      </c>
      <c r="B203" s="8" t="s">
        <v>17</v>
      </c>
      <c r="C203" s="8" t="s">
        <v>95</v>
      </c>
      <c r="D203" s="14" t="s">
        <v>371</v>
      </c>
      <c r="E203" s="22">
        <v>72</v>
      </c>
      <c r="F203" s="22">
        <v>23.2</v>
      </c>
      <c r="G203" s="23">
        <f t="shared" ref="G203:G210" si="7">ROUND(E203*F203,2)</f>
        <v>1670.4</v>
      </c>
    </row>
    <row r="204" spans="1:7" x14ac:dyDescent="0.3">
      <c r="A204" s="8" t="s">
        <v>372</v>
      </c>
      <c r="B204" s="8" t="s">
        <v>17</v>
      </c>
      <c r="C204" s="8" t="s">
        <v>95</v>
      </c>
      <c r="D204" s="14" t="s">
        <v>373</v>
      </c>
      <c r="E204" s="22">
        <v>20</v>
      </c>
      <c r="F204" s="22">
        <v>34.380000000000003</v>
      </c>
      <c r="G204" s="23">
        <f t="shared" si="7"/>
        <v>687.6</v>
      </c>
    </row>
    <row r="205" spans="1:7" x14ac:dyDescent="0.3">
      <c r="A205" s="8" t="s">
        <v>374</v>
      </c>
      <c r="B205" s="8" t="s">
        <v>17</v>
      </c>
      <c r="C205" s="8" t="s">
        <v>95</v>
      </c>
      <c r="D205" s="14" t="s">
        <v>375</v>
      </c>
      <c r="E205" s="22">
        <v>32</v>
      </c>
      <c r="F205" s="22">
        <v>39.79</v>
      </c>
      <c r="G205" s="23">
        <f t="shared" si="7"/>
        <v>1273.28</v>
      </c>
    </row>
    <row r="206" spans="1:7" x14ac:dyDescent="0.3">
      <c r="A206" s="8" t="s">
        <v>376</v>
      </c>
      <c r="B206" s="8" t="s">
        <v>17</v>
      </c>
      <c r="C206" s="8" t="s">
        <v>95</v>
      </c>
      <c r="D206" s="14" t="s">
        <v>377</v>
      </c>
      <c r="E206" s="22">
        <v>10</v>
      </c>
      <c r="F206" s="22">
        <v>54.63</v>
      </c>
      <c r="G206" s="23">
        <f t="shared" si="7"/>
        <v>546.29999999999995</v>
      </c>
    </row>
    <row r="207" spans="1:7" x14ac:dyDescent="0.3">
      <c r="A207" s="8" t="s">
        <v>378</v>
      </c>
      <c r="B207" s="8" t="s">
        <v>17</v>
      </c>
      <c r="C207" s="8" t="s">
        <v>102</v>
      </c>
      <c r="D207" s="14" t="s">
        <v>379</v>
      </c>
      <c r="E207" s="22">
        <v>1</v>
      </c>
      <c r="F207" s="22">
        <v>220.98</v>
      </c>
      <c r="G207" s="23">
        <f t="shared" si="7"/>
        <v>220.98</v>
      </c>
    </row>
    <row r="208" spans="1:7" x14ac:dyDescent="0.3">
      <c r="A208" s="8" t="s">
        <v>380</v>
      </c>
      <c r="B208" s="8" t="s">
        <v>17</v>
      </c>
      <c r="C208" s="8" t="s">
        <v>102</v>
      </c>
      <c r="D208" s="14" t="s">
        <v>381</v>
      </c>
      <c r="E208" s="22">
        <v>1</v>
      </c>
      <c r="F208" s="22">
        <v>797.99</v>
      </c>
      <c r="G208" s="23">
        <f t="shared" si="7"/>
        <v>797.99</v>
      </c>
    </row>
    <row r="209" spans="1:7" x14ac:dyDescent="0.3">
      <c r="A209" s="8" t="s">
        <v>382</v>
      </c>
      <c r="B209" s="8" t="s">
        <v>17</v>
      </c>
      <c r="C209" s="8" t="s">
        <v>95</v>
      </c>
      <c r="D209" s="14" t="s">
        <v>383</v>
      </c>
      <c r="E209" s="22">
        <v>15</v>
      </c>
      <c r="F209" s="22">
        <v>22.83</v>
      </c>
      <c r="G209" s="23">
        <f t="shared" si="7"/>
        <v>342.45</v>
      </c>
    </row>
    <row r="210" spans="1:7" x14ac:dyDescent="0.3">
      <c r="A210" s="8" t="s">
        <v>384</v>
      </c>
      <c r="B210" s="8" t="s">
        <v>17</v>
      </c>
      <c r="C210" s="8" t="s">
        <v>102</v>
      </c>
      <c r="D210" s="14" t="s">
        <v>385</v>
      </c>
      <c r="E210" s="22">
        <v>5</v>
      </c>
      <c r="F210" s="22">
        <v>1917.64</v>
      </c>
      <c r="G210" s="23">
        <f t="shared" si="7"/>
        <v>9588.2000000000007</v>
      </c>
    </row>
    <row r="211" spans="1:7" x14ac:dyDescent="0.3">
      <c r="A211" s="9"/>
      <c r="B211" s="9"/>
      <c r="C211" s="9"/>
      <c r="D211" s="15" t="s">
        <v>386</v>
      </c>
      <c r="E211" s="22">
        <v>1</v>
      </c>
      <c r="F211" s="21">
        <f>SUM(G203:G210)</f>
        <v>15127.2</v>
      </c>
      <c r="G211" s="21">
        <f>ROUND(F211*E211,2)</f>
        <v>15127.2</v>
      </c>
    </row>
    <row r="212" spans="1:7" ht="0.9" customHeight="1" x14ac:dyDescent="0.3">
      <c r="A212" s="10"/>
      <c r="B212" s="10"/>
      <c r="C212" s="10"/>
      <c r="D212" s="16"/>
      <c r="E212" s="24"/>
      <c r="F212" s="24"/>
      <c r="G212" s="24"/>
    </row>
    <row r="213" spans="1:7" x14ac:dyDescent="0.3">
      <c r="A213" s="7" t="s">
        <v>387</v>
      </c>
      <c r="B213" s="7" t="s">
        <v>11</v>
      </c>
      <c r="C213" s="7" t="s">
        <v>12</v>
      </c>
      <c r="D213" s="13" t="s">
        <v>388</v>
      </c>
      <c r="E213" s="21">
        <f>E233</f>
        <v>1</v>
      </c>
      <c r="F213" s="21">
        <f>F233</f>
        <v>16482.899999999994</v>
      </c>
      <c r="G213" s="21">
        <f>G233</f>
        <v>16482.900000000001</v>
      </c>
    </row>
    <row r="214" spans="1:7" x14ac:dyDescent="0.3">
      <c r="A214" s="8" t="s">
        <v>389</v>
      </c>
      <c r="B214" s="8" t="s">
        <v>17</v>
      </c>
      <c r="C214" s="8" t="s">
        <v>95</v>
      </c>
      <c r="D214" s="14" t="s">
        <v>390</v>
      </c>
      <c r="E214" s="22">
        <v>2</v>
      </c>
      <c r="F214" s="22">
        <v>511.34</v>
      </c>
      <c r="G214" s="23">
        <f t="shared" ref="G214:G232" si="8">ROUND(E214*F214,2)</f>
        <v>1022.68</v>
      </c>
    </row>
    <row r="215" spans="1:7" x14ac:dyDescent="0.3">
      <c r="A215" s="8" t="s">
        <v>391</v>
      </c>
      <c r="B215" s="8" t="s">
        <v>17</v>
      </c>
      <c r="C215" s="8" t="s">
        <v>102</v>
      </c>
      <c r="D215" s="14" t="s">
        <v>392</v>
      </c>
      <c r="E215" s="22">
        <v>28</v>
      </c>
      <c r="F215" s="22">
        <v>34.380000000000003</v>
      </c>
      <c r="G215" s="23">
        <f t="shared" si="8"/>
        <v>962.64</v>
      </c>
    </row>
    <row r="216" spans="1:7" x14ac:dyDescent="0.3">
      <c r="A216" s="8" t="s">
        <v>393</v>
      </c>
      <c r="B216" s="8" t="s">
        <v>17</v>
      </c>
      <c r="C216" s="8" t="s">
        <v>102</v>
      </c>
      <c r="D216" s="14" t="s">
        <v>394</v>
      </c>
      <c r="E216" s="22">
        <v>27</v>
      </c>
      <c r="F216" s="22">
        <v>36.83</v>
      </c>
      <c r="G216" s="23">
        <f t="shared" si="8"/>
        <v>994.41</v>
      </c>
    </row>
    <row r="217" spans="1:7" x14ac:dyDescent="0.3">
      <c r="A217" s="8" t="s">
        <v>395</v>
      </c>
      <c r="B217" s="8" t="s">
        <v>17</v>
      </c>
      <c r="C217" s="8" t="s">
        <v>102</v>
      </c>
      <c r="D217" s="14" t="s">
        <v>396</v>
      </c>
      <c r="E217" s="22">
        <v>1</v>
      </c>
      <c r="F217" s="22">
        <v>42.97</v>
      </c>
      <c r="G217" s="23">
        <f t="shared" si="8"/>
        <v>42.97</v>
      </c>
    </row>
    <row r="218" spans="1:7" x14ac:dyDescent="0.3">
      <c r="A218" s="8" t="s">
        <v>397</v>
      </c>
      <c r="B218" s="8" t="s">
        <v>17</v>
      </c>
      <c r="C218" s="8" t="s">
        <v>102</v>
      </c>
      <c r="D218" s="14" t="s">
        <v>398</v>
      </c>
      <c r="E218" s="22">
        <v>12</v>
      </c>
      <c r="F218" s="22">
        <v>54.02</v>
      </c>
      <c r="G218" s="23">
        <f t="shared" si="8"/>
        <v>648.24</v>
      </c>
    </row>
    <row r="219" spans="1:7" x14ac:dyDescent="0.3">
      <c r="A219" s="8" t="s">
        <v>399</v>
      </c>
      <c r="B219" s="8" t="s">
        <v>17</v>
      </c>
      <c r="C219" s="8" t="s">
        <v>102</v>
      </c>
      <c r="D219" s="14" t="s">
        <v>400</v>
      </c>
      <c r="E219" s="22">
        <v>2</v>
      </c>
      <c r="F219" s="22">
        <v>58.62</v>
      </c>
      <c r="G219" s="23">
        <f t="shared" si="8"/>
        <v>117.24</v>
      </c>
    </row>
    <row r="220" spans="1:7" x14ac:dyDescent="0.3">
      <c r="A220" s="8" t="s">
        <v>401</v>
      </c>
      <c r="B220" s="8" t="s">
        <v>17</v>
      </c>
      <c r="C220" s="8" t="s">
        <v>102</v>
      </c>
      <c r="D220" s="14" t="s">
        <v>402</v>
      </c>
      <c r="E220" s="22">
        <v>3</v>
      </c>
      <c r="F220" s="22">
        <v>34.380000000000003</v>
      </c>
      <c r="G220" s="23">
        <f t="shared" si="8"/>
        <v>103.14</v>
      </c>
    </row>
    <row r="221" spans="1:7" x14ac:dyDescent="0.3">
      <c r="A221" s="8" t="s">
        <v>403</v>
      </c>
      <c r="B221" s="8" t="s">
        <v>17</v>
      </c>
      <c r="C221" s="8" t="s">
        <v>102</v>
      </c>
      <c r="D221" s="14" t="s">
        <v>404</v>
      </c>
      <c r="E221" s="22">
        <v>10</v>
      </c>
      <c r="F221" s="22">
        <v>42.97</v>
      </c>
      <c r="G221" s="23">
        <f t="shared" si="8"/>
        <v>429.7</v>
      </c>
    </row>
    <row r="222" spans="1:7" x14ac:dyDescent="0.3">
      <c r="A222" s="8" t="s">
        <v>405</v>
      </c>
      <c r="B222" s="8" t="s">
        <v>17</v>
      </c>
      <c r="C222" s="8" t="s">
        <v>102</v>
      </c>
      <c r="D222" s="14" t="s">
        <v>406</v>
      </c>
      <c r="E222" s="22">
        <v>1</v>
      </c>
      <c r="F222" s="22">
        <v>328.96</v>
      </c>
      <c r="G222" s="23">
        <f t="shared" si="8"/>
        <v>328.96</v>
      </c>
    </row>
    <row r="223" spans="1:7" x14ac:dyDescent="0.3">
      <c r="A223" s="8" t="s">
        <v>407</v>
      </c>
      <c r="B223" s="8" t="s">
        <v>17</v>
      </c>
      <c r="C223" s="8" t="s">
        <v>102</v>
      </c>
      <c r="D223" s="14" t="s">
        <v>408</v>
      </c>
      <c r="E223" s="22">
        <v>11</v>
      </c>
      <c r="F223" s="22">
        <v>24.55</v>
      </c>
      <c r="G223" s="23">
        <f t="shared" si="8"/>
        <v>270.05</v>
      </c>
    </row>
    <row r="224" spans="1:7" ht="21.6" x14ac:dyDescent="0.3">
      <c r="A224" s="8" t="s">
        <v>409</v>
      </c>
      <c r="B224" s="8" t="s">
        <v>17</v>
      </c>
      <c r="C224" s="8" t="s">
        <v>102</v>
      </c>
      <c r="D224" s="14" t="s">
        <v>410</v>
      </c>
      <c r="E224" s="22">
        <v>2</v>
      </c>
      <c r="F224" s="22">
        <v>2339.62</v>
      </c>
      <c r="G224" s="23">
        <f t="shared" si="8"/>
        <v>4679.24</v>
      </c>
    </row>
    <row r="225" spans="1:7" ht="21.6" x14ac:dyDescent="0.3">
      <c r="A225" s="8" t="s">
        <v>411</v>
      </c>
      <c r="B225" s="8" t="s">
        <v>17</v>
      </c>
      <c r="C225" s="8" t="s">
        <v>102</v>
      </c>
      <c r="D225" s="14" t="s">
        <v>412</v>
      </c>
      <c r="E225" s="22">
        <v>1</v>
      </c>
      <c r="F225" s="22">
        <v>675.22</v>
      </c>
      <c r="G225" s="23">
        <f t="shared" si="8"/>
        <v>675.22</v>
      </c>
    </row>
    <row r="226" spans="1:7" x14ac:dyDescent="0.3">
      <c r="A226" s="8" t="s">
        <v>413</v>
      </c>
      <c r="B226" s="8" t="s">
        <v>17</v>
      </c>
      <c r="C226" s="8" t="s">
        <v>102</v>
      </c>
      <c r="D226" s="14" t="s">
        <v>414</v>
      </c>
      <c r="E226" s="22">
        <v>5</v>
      </c>
      <c r="F226" s="22">
        <v>330.25</v>
      </c>
      <c r="G226" s="23">
        <f t="shared" si="8"/>
        <v>1651.25</v>
      </c>
    </row>
    <row r="227" spans="1:7" x14ac:dyDescent="0.3">
      <c r="A227" s="8" t="s">
        <v>415</v>
      </c>
      <c r="B227" s="8" t="s">
        <v>17</v>
      </c>
      <c r="C227" s="8" t="s">
        <v>102</v>
      </c>
      <c r="D227" s="14" t="s">
        <v>416</v>
      </c>
      <c r="E227" s="22">
        <v>5</v>
      </c>
      <c r="F227" s="22">
        <v>392.86</v>
      </c>
      <c r="G227" s="23">
        <f t="shared" si="8"/>
        <v>1964.3</v>
      </c>
    </row>
    <row r="228" spans="1:7" x14ac:dyDescent="0.3">
      <c r="A228" s="8" t="s">
        <v>417</v>
      </c>
      <c r="B228" s="8" t="s">
        <v>17</v>
      </c>
      <c r="C228" s="8" t="s">
        <v>102</v>
      </c>
      <c r="D228" s="14" t="s">
        <v>418</v>
      </c>
      <c r="E228" s="22">
        <v>5</v>
      </c>
      <c r="F228" s="22">
        <v>27.01</v>
      </c>
      <c r="G228" s="23">
        <f t="shared" si="8"/>
        <v>135.05000000000001</v>
      </c>
    </row>
    <row r="229" spans="1:7" x14ac:dyDescent="0.3">
      <c r="A229" s="8" t="s">
        <v>419</v>
      </c>
      <c r="B229" s="8" t="s">
        <v>17</v>
      </c>
      <c r="C229" s="8" t="s">
        <v>102</v>
      </c>
      <c r="D229" s="14" t="s">
        <v>420</v>
      </c>
      <c r="E229" s="22">
        <v>6</v>
      </c>
      <c r="F229" s="22">
        <v>270.08999999999997</v>
      </c>
      <c r="G229" s="23">
        <f t="shared" si="8"/>
        <v>1620.54</v>
      </c>
    </row>
    <row r="230" spans="1:7" ht="21.6" x14ac:dyDescent="0.3">
      <c r="A230" s="8" t="s">
        <v>421</v>
      </c>
      <c r="B230" s="8" t="s">
        <v>17</v>
      </c>
      <c r="C230" s="8" t="s">
        <v>102</v>
      </c>
      <c r="D230" s="14" t="s">
        <v>422</v>
      </c>
      <c r="E230" s="22">
        <v>1</v>
      </c>
      <c r="F230" s="22">
        <v>527.9</v>
      </c>
      <c r="G230" s="23">
        <f t="shared" si="8"/>
        <v>527.9</v>
      </c>
    </row>
    <row r="231" spans="1:7" x14ac:dyDescent="0.3">
      <c r="A231" s="8" t="s">
        <v>423</v>
      </c>
      <c r="B231" s="8" t="s">
        <v>17</v>
      </c>
      <c r="C231" s="8" t="s">
        <v>102</v>
      </c>
      <c r="D231" s="14" t="s">
        <v>424</v>
      </c>
      <c r="E231" s="22">
        <v>1</v>
      </c>
      <c r="F231" s="22">
        <v>270.08999999999997</v>
      </c>
      <c r="G231" s="23">
        <f t="shared" si="8"/>
        <v>270.08999999999997</v>
      </c>
    </row>
    <row r="232" spans="1:7" ht="21.6" x14ac:dyDescent="0.3">
      <c r="A232" s="8" t="s">
        <v>425</v>
      </c>
      <c r="B232" s="8" t="s">
        <v>17</v>
      </c>
      <c r="C232" s="8" t="s">
        <v>102</v>
      </c>
      <c r="D232" s="14" t="s">
        <v>426</v>
      </c>
      <c r="E232" s="22">
        <v>2</v>
      </c>
      <c r="F232" s="22">
        <v>19.64</v>
      </c>
      <c r="G232" s="23">
        <f t="shared" si="8"/>
        <v>39.28</v>
      </c>
    </row>
    <row r="233" spans="1:7" x14ac:dyDescent="0.3">
      <c r="A233" s="9"/>
      <c r="B233" s="9"/>
      <c r="C233" s="9"/>
      <c r="D233" s="15" t="s">
        <v>427</v>
      </c>
      <c r="E233" s="22">
        <v>1</v>
      </c>
      <c r="F233" s="21">
        <f>SUM(G214:G232)</f>
        <v>16482.899999999994</v>
      </c>
      <c r="G233" s="21">
        <f>ROUND(F233*E233,2)</f>
        <v>16482.900000000001</v>
      </c>
    </row>
    <row r="234" spans="1:7" ht="0.9" customHeight="1" x14ac:dyDescent="0.3">
      <c r="A234" s="10"/>
      <c r="B234" s="10"/>
      <c r="C234" s="10"/>
      <c r="D234" s="16"/>
      <c r="E234" s="24"/>
      <c r="F234" s="24"/>
      <c r="G234" s="24"/>
    </row>
    <row r="235" spans="1:7" x14ac:dyDescent="0.3">
      <c r="A235" s="7" t="s">
        <v>428</v>
      </c>
      <c r="B235" s="7" t="s">
        <v>11</v>
      </c>
      <c r="C235" s="7" t="s">
        <v>12</v>
      </c>
      <c r="D235" s="13" t="s">
        <v>429</v>
      </c>
      <c r="E235" s="21">
        <f>E253</f>
        <v>1</v>
      </c>
      <c r="F235" s="21">
        <f>F253</f>
        <v>12490.609999999999</v>
      </c>
      <c r="G235" s="21">
        <f>G253</f>
        <v>12490.61</v>
      </c>
    </row>
    <row r="236" spans="1:7" x14ac:dyDescent="0.3">
      <c r="A236" s="8" t="s">
        <v>430</v>
      </c>
      <c r="B236" s="8" t="s">
        <v>17</v>
      </c>
      <c r="C236" s="8" t="s">
        <v>102</v>
      </c>
      <c r="D236" s="14" t="s">
        <v>431</v>
      </c>
      <c r="E236" s="22">
        <v>8</v>
      </c>
      <c r="F236" s="22">
        <v>189.06</v>
      </c>
      <c r="G236" s="23">
        <f t="shared" ref="G236:G252" si="9">ROUND(E236*F236,2)</f>
        <v>1512.48</v>
      </c>
    </row>
    <row r="237" spans="1:7" x14ac:dyDescent="0.3">
      <c r="A237" s="8" t="s">
        <v>432</v>
      </c>
      <c r="B237" s="8" t="s">
        <v>17</v>
      </c>
      <c r="C237" s="8" t="s">
        <v>102</v>
      </c>
      <c r="D237" s="14" t="s">
        <v>433</v>
      </c>
      <c r="E237" s="22">
        <v>5</v>
      </c>
      <c r="F237" s="22">
        <v>182.92</v>
      </c>
      <c r="G237" s="23">
        <f t="shared" si="9"/>
        <v>914.6</v>
      </c>
    </row>
    <row r="238" spans="1:7" x14ac:dyDescent="0.3">
      <c r="A238" s="8" t="s">
        <v>434</v>
      </c>
      <c r="B238" s="8" t="s">
        <v>17</v>
      </c>
      <c r="C238" s="8" t="s">
        <v>102</v>
      </c>
      <c r="D238" s="14" t="s">
        <v>435</v>
      </c>
      <c r="E238" s="22">
        <v>2</v>
      </c>
      <c r="F238" s="22">
        <v>408.69</v>
      </c>
      <c r="G238" s="23">
        <f t="shared" si="9"/>
        <v>817.38</v>
      </c>
    </row>
    <row r="239" spans="1:7" x14ac:dyDescent="0.3">
      <c r="A239" s="8" t="s">
        <v>436</v>
      </c>
      <c r="B239" s="8" t="s">
        <v>17</v>
      </c>
      <c r="C239" s="8" t="s">
        <v>102</v>
      </c>
      <c r="D239" s="14" t="s">
        <v>437</v>
      </c>
      <c r="E239" s="22">
        <v>2</v>
      </c>
      <c r="F239" s="22">
        <v>105.58</v>
      </c>
      <c r="G239" s="23">
        <f t="shared" si="9"/>
        <v>211.16</v>
      </c>
    </row>
    <row r="240" spans="1:7" x14ac:dyDescent="0.3">
      <c r="A240" s="8" t="s">
        <v>438</v>
      </c>
      <c r="B240" s="8" t="s">
        <v>17</v>
      </c>
      <c r="C240" s="8" t="s">
        <v>102</v>
      </c>
      <c r="D240" s="14" t="s">
        <v>439</v>
      </c>
      <c r="E240" s="22">
        <v>6</v>
      </c>
      <c r="F240" s="22">
        <v>144.87</v>
      </c>
      <c r="G240" s="23">
        <f t="shared" si="9"/>
        <v>869.22</v>
      </c>
    </row>
    <row r="241" spans="1:7" ht="21.6" x14ac:dyDescent="0.3">
      <c r="A241" s="8" t="s">
        <v>440</v>
      </c>
      <c r="B241" s="8" t="s">
        <v>17</v>
      </c>
      <c r="C241" s="8" t="s">
        <v>102</v>
      </c>
      <c r="D241" s="14" t="s">
        <v>441</v>
      </c>
      <c r="E241" s="22">
        <v>2</v>
      </c>
      <c r="F241" s="22">
        <v>189.06</v>
      </c>
      <c r="G241" s="23">
        <f t="shared" si="9"/>
        <v>378.12</v>
      </c>
    </row>
    <row r="242" spans="1:7" x14ac:dyDescent="0.3">
      <c r="A242" s="8" t="s">
        <v>442</v>
      </c>
      <c r="B242" s="8" t="s">
        <v>17</v>
      </c>
      <c r="C242" s="8" t="s">
        <v>102</v>
      </c>
      <c r="D242" s="14" t="s">
        <v>443</v>
      </c>
      <c r="E242" s="22">
        <v>2</v>
      </c>
      <c r="F242" s="22">
        <v>189.06</v>
      </c>
      <c r="G242" s="23">
        <f t="shared" si="9"/>
        <v>378.12</v>
      </c>
    </row>
    <row r="243" spans="1:7" x14ac:dyDescent="0.3">
      <c r="A243" s="8" t="s">
        <v>444</v>
      </c>
      <c r="B243" s="8" t="s">
        <v>17</v>
      </c>
      <c r="C243" s="8" t="s">
        <v>102</v>
      </c>
      <c r="D243" s="14" t="s">
        <v>445</v>
      </c>
      <c r="E243" s="22">
        <v>7</v>
      </c>
      <c r="F243" s="22">
        <v>178.01</v>
      </c>
      <c r="G243" s="23">
        <f t="shared" si="9"/>
        <v>1246.07</v>
      </c>
    </row>
    <row r="244" spans="1:7" x14ac:dyDescent="0.3">
      <c r="A244" s="8" t="s">
        <v>446</v>
      </c>
      <c r="B244" s="8" t="s">
        <v>17</v>
      </c>
      <c r="C244" s="8" t="s">
        <v>102</v>
      </c>
      <c r="D244" s="14" t="s">
        <v>447</v>
      </c>
      <c r="E244" s="22">
        <v>1</v>
      </c>
      <c r="F244" s="22">
        <v>263.45999999999998</v>
      </c>
      <c r="G244" s="23">
        <f t="shared" si="9"/>
        <v>263.45999999999998</v>
      </c>
    </row>
    <row r="245" spans="1:7" x14ac:dyDescent="0.3">
      <c r="A245" s="8" t="s">
        <v>448</v>
      </c>
      <c r="B245" s="8" t="s">
        <v>17</v>
      </c>
      <c r="C245" s="8" t="s">
        <v>102</v>
      </c>
      <c r="D245" s="14" t="s">
        <v>449</v>
      </c>
      <c r="E245" s="22">
        <v>4</v>
      </c>
      <c r="F245" s="22">
        <v>128.91</v>
      </c>
      <c r="G245" s="23">
        <f t="shared" si="9"/>
        <v>515.64</v>
      </c>
    </row>
    <row r="246" spans="1:7" x14ac:dyDescent="0.3">
      <c r="A246" s="8" t="s">
        <v>450</v>
      </c>
      <c r="B246" s="8" t="s">
        <v>17</v>
      </c>
      <c r="C246" s="8" t="s">
        <v>102</v>
      </c>
      <c r="D246" s="14" t="s">
        <v>451</v>
      </c>
      <c r="E246" s="22">
        <v>2</v>
      </c>
      <c r="F246" s="22">
        <v>180.47</v>
      </c>
      <c r="G246" s="23">
        <f t="shared" si="9"/>
        <v>360.94</v>
      </c>
    </row>
    <row r="247" spans="1:7" x14ac:dyDescent="0.3">
      <c r="A247" s="8" t="s">
        <v>452</v>
      </c>
      <c r="B247" s="8" t="s">
        <v>17</v>
      </c>
      <c r="C247" s="8" t="s">
        <v>102</v>
      </c>
      <c r="D247" s="14" t="s">
        <v>453</v>
      </c>
      <c r="E247" s="22">
        <v>2</v>
      </c>
      <c r="F247" s="22">
        <v>55.25</v>
      </c>
      <c r="G247" s="23">
        <f t="shared" si="9"/>
        <v>110.5</v>
      </c>
    </row>
    <row r="248" spans="1:7" x14ac:dyDescent="0.3">
      <c r="A248" s="8" t="s">
        <v>454</v>
      </c>
      <c r="B248" s="8" t="s">
        <v>17</v>
      </c>
      <c r="C248" s="8" t="s">
        <v>31</v>
      </c>
      <c r="D248" s="14" t="s">
        <v>455</v>
      </c>
      <c r="E248" s="22">
        <v>2</v>
      </c>
      <c r="F248" s="22">
        <v>30.69</v>
      </c>
      <c r="G248" s="23">
        <f t="shared" si="9"/>
        <v>61.38</v>
      </c>
    </row>
    <row r="249" spans="1:7" x14ac:dyDescent="0.3">
      <c r="A249" s="8" t="s">
        <v>456</v>
      </c>
      <c r="B249" s="8" t="s">
        <v>17</v>
      </c>
      <c r="C249" s="8" t="s">
        <v>102</v>
      </c>
      <c r="D249" s="14" t="s">
        <v>457</v>
      </c>
      <c r="E249" s="22">
        <v>2</v>
      </c>
      <c r="F249" s="22">
        <v>475.24</v>
      </c>
      <c r="G249" s="23">
        <f t="shared" si="9"/>
        <v>950.48</v>
      </c>
    </row>
    <row r="250" spans="1:7" x14ac:dyDescent="0.3">
      <c r="A250" s="8" t="s">
        <v>458</v>
      </c>
      <c r="B250" s="8" t="s">
        <v>17</v>
      </c>
      <c r="C250" s="8" t="s">
        <v>102</v>
      </c>
      <c r="D250" s="14" t="s">
        <v>459</v>
      </c>
      <c r="E250" s="22">
        <v>1</v>
      </c>
      <c r="F250" s="22">
        <v>849.56</v>
      </c>
      <c r="G250" s="23">
        <f t="shared" si="9"/>
        <v>849.56</v>
      </c>
    </row>
    <row r="251" spans="1:7" x14ac:dyDescent="0.3">
      <c r="A251" s="8" t="s">
        <v>460</v>
      </c>
      <c r="B251" s="8" t="s">
        <v>17</v>
      </c>
      <c r="C251" s="8" t="s">
        <v>102</v>
      </c>
      <c r="D251" s="14" t="s">
        <v>461</v>
      </c>
      <c r="E251" s="22">
        <v>1</v>
      </c>
      <c r="F251" s="22">
        <v>229.58</v>
      </c>
      <c r="G251" s="23">
        <f t="shared" si="9"/>
        <v>229.58</v>
      </c>
    </row>
    <row r="252" spans="1:7" ht="21.6" x14ac:dyDescent="0.3">
      <c r="A252" s="8" t="s">
        <v>462</v>
      </c>
      <c r="B252" s="8" t="s">
        <v>17</v>
      </c>
      <c r="C252" s="8" t="s">
        <v>102</v>
      </c>
      <c r="D252" s="14" t="s">
        <v>463</v>
      </c>
      <c r="E252" s="22">
        <v>8</v>
      </c>
      <c r="F252" s="22">
        <v>352.74</v>
      </c>
      <c r="G252" s="23">
        <f t="shared" si="9"/>
        <v>2821.92</v>
      </c>
    </row>
    <row r="253" spans="1:7" x14ac:dyDescent="0.3">
      <c r="A253" s="9"/>
      <c r="B253" s="9"/>
      <c r="C253" s="9"/>
      <c r="D253" s="15" t="s">
        <v>464</v>
      </c>
      <c r="E253" s="22">
        <v>1</v>
      </c>
      <c r="F253" s="21">
        <f>SUM(G236:G252)</f>
        <v>12490.609999999999</v>
      </c>
      <c r="G253" s="21">
        <f>ROUND(F253*E253,2)</f>
        <v>12490.61</v>
      </c>
    </row>
    <row r="254" spans="1:7" ht="0.9" customHeight="1" x14ac:dyDescent="0.3">
      <c r="A254" s="10"/>
      <c r="B254" s="10"/>
      <c r="C254" s="10"/>
      <c r="D254" s="16"/>
      <c r="E254" s="24"/>
      <c r="F254" s="24"/>
      <c r="G254" s="24"/>
    </row>
    <row r="255" spans="1:7" x14ac:dyDescent="0.3">
      <c r="A255" s="9"/>
      <c r="B255" s="9"/>
      <c r="C255" s="9"/>
      <c r="D255" s="15" t="s">
        <v>465</v>
      </c>
      <c r="E255" s="22">
        <v>1</v>
      </c>
      <c r="F255" s="21">
        <f>G200+G211+G233+G253</f>
        <v>60343.820000000007</v>
      </c>
      <c r="G255" s="21">
        <f>ROUND(F255*E255,2)</f>
        <v>60343.82</v>
      </c>
    </row>
    <row r="256" spans="1:7" ht="0.9" customHeight="1" x14ac:dyDescent="0.3">
      <c r="A256" s="10"/>
      <c r="B256" s="10"/>
      <c r="C256" s="10"/>
      <c r="D256" s="16"/>
      <c r="E256" s="24"/>
      <c r="F256" s="24"/>
      <c r="G256" s="24"/>
    </row>
    <row r="257" spans="1:7" x14ac:dyDescent="0.3">
      <c r="A257" s="6" t="s">
        <v>466</v>
      </c>
      <c r="B257" s="6" t="s">
        <v>11</v>
      </c>
      <c r="C257" s="6" t="s">
        <v>12</v>
      </c>
      <c r="D257" s="12" t="s">
        <v>467</v>
      </c>
      <c r="E257" s="21">
        <f>E318</f>
        <v>1</v>
      </c>
      <c r="F257" s="21">
        <f>F318</f>
        <v>73473.959999999992</v>
      </c>
      <c r="G257" s="21">
        <f>G318</f>
        <v>73473.960000000006</v>
      </c>
    </row>
    <row r="258" spans="1:7" x14ac:dyDescent="0.3">
      <c r="A258" s="7" t="s">
        <v>468</v>
      </c>
      <c r="B258" s="7" t="s">
        <v>11</v>
      </c>
      <c r="C258" s="7" t="s">
        <v>12</v>
      </c>
      <c r="D258" s="13" t="s">
        <v>469</v>
      </c>
      <c r="E258" s="21">
        <f>E281</f>
        <v>1</v>
      </c>
      <c r="F258" s="21">
        <f>F281</f>
        <v>52341.13</v>
      </c>
      <c r="G258" s="21">
        <f>G281</f>
        <v>52341.13</v>
      </c>
    </row>
    <row r="259" spans="1:7" x14ac:dyDescent="0.3">
      <c r="A259" s="8" t="s">
        <v>470</v>
      </c>
      <c r="B259" s="8" t="s">
        <v>17</v>
      </c>
      <c r="C259" s="8" t="s">
        <v>102</v>
      </c>
      <c r="D259" s="14" t="s">
        <v>471</v>
      </c>
      <c r="E259" s="22">
        <v>1</v>
      </c>
      <c r="F259" s="22">
        <v>791.85</v>
      </c>
      <c r="G259" s="23">
        <f t="shared" ref="G259:G280" si="10">ROUND(E259*F259,2)</f>
        <v>791.85</v>
      </c>
    </row>
    <row r="260" spans="1:7" x14ac:dyDescent="0.3">
      <c r="A260" s="8" t="s">
        <v>472</v>
      </c>
      <c r="B260" s="8" t="s">
        <v>17</v>
      </c>
      <c r="C260" s="8" t="s">
        <v>102</v>
      </c>
      <c r="D260" s="14" t="s">
        <v>473</v>
      </c>
      <c r="E260" s="22">
        <v>1</v>
      </c>
      <c r="F260" s="22">
        <v>1282.93</v>
      </c>
      <c r="G260" s="23">
        <f t="shared" si="10"/>
        <v>1282.93</v>
      </c>
    </row>
    <row r="261" spans="1:7" x14ac:dyDescent="0.3">
      <c r="A261" s="8" t="s">
        <v>474</v>
      </c>
      <c r="B261" s="8" t="s">
        <v>17</v>
      </c>
      <c r="C261" s="8" t="s">
        <v>102</v>
      </c>
      <c r="D261" s="14" t="s">
        <v>475</v>
      </c>
      <c r="E261" s="22">
        <v>1</v>
      </c>
      <c r="F261" s="22">
        <v>375.12</v>
      </c>
      <c r="G261" s="23">
        <f t="shared" si="10"/>
        <v>375.12</v>
      </c>
    </row>
    <row r="262" spans="1:7" ht="21.6" x14ac:dyDescent="0.3">
      <c r="A262" s="8" t="s">
        <v>476</v>
      </c>
      <c r="B262" s="8" t="s">
        <v>17</v>
      </c>
      <c r="C262" s="8" t="s">
        <v>102</v>
      </c>
      <c r="D262" s="14" t="s">
        <v>477</v>
      </c>
      <c r="E262" s="22">
        <v>1</v>
      </c>
      <c r="F262" s="22">
        <v>14026.25</v>
      </c>
      <c r="G262" s="23">
        <f t="shared" si="10"/>
        <v>14026.25</v>
      </c>
    </row>
    <row r="263" spans="1:7" x14ac:dyDescent="0.3">
      <c r="A263" s="8" t="s">
        <v>478</v>
      </c>
      <c r="B263" s="8" t="s">
        <v>17</v>
      </c>
      <c r="C263" s="8" t="s">
        <v>95</v>
      </c>
      <c r="D263" s="14" t="s">
        <v>479</v>
      </c>
      <c r="E263" s="22">
        <v>2920</v>
      </c>
      <c r="F263" s="22">
        <v>3.19</v>
      </c>
      <c r="G263" s="23">
        <f t="shared" si="10"/>
        <v>9314.7999999999993</v>
      </c>
    </row>
    <row r="264" spans="1:7" x14ac:dyDescent="0.3">
      <c r="A264" s="8" t="s">
        <v>480</v>
      </c>
      <c r="B264" s="8" t="s">
        <v>17</v>
      </c>
      <c r="C264" s="8" t="s">
        <v>95</v>
      </c>
      <c r="D264" s="14" t="s">
        <v>481</v>
      </c>
      <c r="E264" s="22">
        <v>2455</v>
      </c>
      <c r="F264" s="22">
        <v>3.62</v>
      </c>
      <c r="G264" s="23">
        <f t="shared" si="10"/>
        <v>8887.1</v>
      </c>
    </row>
    <row r="265" spans="1:7" x14ac:dyDescent="0.3">
      <c r="A265" s="8" t="s">
        <v>482</v>
      </c>
      <c r="B265" s="8" t="s">
        <v>17</v>
      </c>
      <c r="C265" s="8" t="s">
        <v>95</v>
      </c>
      <c r="D265" s="14" t="s">
        <v>483</v>
      </c>
      <c r="E265" s="22">
        <v>120</v>
      </c>
      <c r="F265" s="22">
        <v>5.48</v>
      </c>
      <c r="G265" s="23">
        <f t="shared" si="10"/>
        <v>657.6</v>
      </c>
    </row>
    <row r="266" spans="1:7" x14ac:dyDescent="0.3">
      <c r="A266" s="8" t="s">
        <v>484</v>
      </c>
      <c r="B266" s="8" t="s">
        <v>17</v>
      </c>
      <c r="C266" s="8" t="s">
        <v>95</v>
      </c>
      <c r="D266" s="14" t="s">
        <v>485</v>
      </c>
      <c r="E266" s="22">
        <v>70</v>
      </c>
      <c r="F266" s="22">
        <v>8.91</v>
      </c>
      <c r="G266" s="23">
        <f t="shared" si="10"/>
        <v>623.70000000000005</v>
      </c>
    </row>
    <row r="267" spans="1:7" x14ac:dyDescent="0.3">
      <c r="A267" s="8" t="s">
        <v>486</v>
      </c>
      <c r="B267" s="8" t="s">
        <v>17</v>
      </c>
      <c r="C267" s="8" t="s">
        <v>95</v>
      </c>
      <c r="D267" s="14" t="s">
        <v>487</v>
      </c>
      <c r="E267" s="22">
        <v>0</v>
      </c>
      <c r="F267" s="22">
        <v>10.51</v>
      </c>
      <c r="G267" s="23">
        <f t="shared" si="10"/>
        <v>0</v>
      </c>
    </row>
    <row r="268" spans="1:7" x14ac:dyDescent="0.3">
      <c r="A268" s="8" t="s">
        <v>488</v>
      </c>
      <c r="B268" s="8" t="s">
        <v>17</v>
      </c>
      <c r="C268" s="8" t="s">
        <v>95</v>
      </c>
      <c r="D268" s="14" t="s">
        <v>489</v>
      </c>
      <c r="E268" s="22">
        <v>40</v>
      </c>
      <c r="F268" s="22">
        <v>18.149999999999999</v>
      </c>
      <c r="G268" s="23">
        <f t="shared" si="10"/>
        <v>726</v>
      </c>
    </row>
    <row r="269" spans="1:7" x14ac:dyDescent="0.3">
      <c r="A269" s="8" t="s">
        <v>490</v>
      </c>
      <c r="B269" s="8" t="s">
        <v>17</v>
      </c>
      <c r="C269" s="8" t="s">
        <v>95</v>
      </c>
      <c r="D269" s="14" t="s">
        <v>491</v>
      </c>
      <c r="E269" s="22">
        <v>0</v>
      </c>
      <c r="F269" s="22">
        <v>26.05</v>
      </c>
      <c r="G269" s="23">
        <f t="shared" si="10"/>
        <v>0</v>
      </c>
    </row>
    <row r="270" spans="1:7" x14ac:dyDescent="0.3">
      <c r="A270" s="8" t="s">
        <v>492</v>
      </c>
      <c r="B270" s="8" t="s">
        <v>17</v>
      </c>
      <c r="C270" s="8" t="s">
        <v>95</v>
      </c>
      <c r="D270" s="14" t="s">
        <v>493</v>
      </c>
      <c r="E270" s="22">
        <v>182</v>
      </c>
      <c r="F270" s="22">
        <v>8.94</v>
      </c>
      <c r="G270" s="23">
        <f t="shared" si="10"/>
        <v>1627.08</v>
      </c>
    </row>
    <row r="271" spans="1:7" x14ac:dyDescent="0.3">
      <c r="A271" s="8" t="s">
        <v>494</v>
      </c>
      <c r="B271" s="8" t="s">
        <v>17</v>
      </c>
      <c r="C271" s="8" t="s">
        <v>102</v>
      </c>
      <c r="D271" s="14" t="s">
        <v>495</v>
      </c>
      <c r="E271" s="22">
        <v>23</v>
      </c>
      <c r="F271" s="22">
        <v>33.76</v>
      </c>
      <c r="G271" s="23">
        <f t="shared" si="10"/>
        <v>776.48</v>
      </c>
    </row>
    <row r="272" spans="1:7" x14ac:dyDescent="0.3">
      <c r="A272" s="8" t="s">
        <v>496</v>
      </c>
      <c r="B272" s="8" t="s">
        <v>17</v>
      </c>
      <c r="C272" s="8" t="s">
        <v>102</v>
      </c>
      <c r="D272" s="14" t="s">
        <v>497</v>
      </c>
      <c r="E272" s="22">
        <v>42</v>
      </c>
      <c r="F272" s="22">
        <v>33.76</v>
      </c>
      <c r="G272" s="23">
        <f t="shared" si="10"/>
        <v>1417.92</v>
      </c>
    </row>
    <row r="273" spans="1:7" x14ac:dyDescent="0.3">
      <c r="A273" s="8" t="s">
        <v>498</v>
      </c>
      <c r="B273" s="8" t="s">
        <v>17</v>
      </c>
      <c r="C273" s="8" t="s">
        <v>102</v>
      </c>
      <c r="D273" s="14" t="s">
        <v>499</v>
      </c>
      <c r="E273" s="22">
        <v>14</v>
      </c>
      <c r="F273" s="22">
        <v>33.76</v>
      </c>
      <c r="G273" s="23">
        <f t="shared" si="10"/>
        <v>472.64</v>
      </c>
    </row>
    <row r="274" spans="1:7" x14ac:dyDescent="0.3">
      <c r="A274" s="8" t="s">
        <v>500</v>
      </c>
      <c r="B274" s="8" t="s">
        <v>17</v>
      </c>
      <c r="C274" s="8" t="s">
        <v>102</v>
      </c>
      <c r="D274" s="14" t="s">
        <v>501</v>
      </c>
      <c r="E274" s="22">
        <v>5</v>
      </c>
      <c r="F274" s="22">
        <v>59.42</v>
      </c>
      <c r="G274" s="23">
        <f t="shared" si="10"/>
        <v>297.10000000000002</v>
      </c>
    </row>
    <row r="275" spans="1:7" ht="21.6" x14ac:dyDescent="0.3">
      <c r="A275" s="8" t="s">
        <v>502</v>
      </c>
      <c r="B275" s="8" t="s">
        <v>17</v>
      </c>
      <c r="C275" s="8" t="s">
        <v>102</v>
      </c>
      <c r="D275" s="14" t="s">
        <v>503</v>
      </c>
      <c r="E275" s="22">
        <v>3</v>
      </c>
      <c r="F275" s="22">
        <v>129.63999999999999</v>
      </c>
      <c r="G275" s="23">
        <f t="shared" si="10"/>
        <v>388.92</v>
      </c>
    </row>
    <row r="276" spans="1:7" ht="21.6" x14ac:dyDescent="0.3">
      <c r="A276" s="8" t="s">
        <v>504</v>
      </c>
      <c r="B276" s="8" t="s">
        <v>17</v>
      </c>
      <c r="C276" s="8" t="s">
        <v>95</v>
      </c>
      <c r="D276" s="14" t="s">
        <v>505</v>
      </c>
      <c r="E276" s="22">
        <v>42</v>
      </c>
      <c r="F276" s="22">
        <v>30.85</v>
      </c>
      <c r="G276" s="23">
        <f t="shared" si="10"/>
        <v>1295.7</v>
      </c>
    </row>
    <row r="277" spans="1:7" ht="21.6" x14ac:dyDescent="0.3">
      <c r="A277" s="8" t="s">
        <v>506</v>
      </c>
      <c r="B277" s="8" t="s">
        <v>17</v>
      </c>
      <c r="C277" s="8" t="s">
        <v>95</v>
      </c>
      <c r="D277" s="14" t="s">
        <v>507</v>
      </c>
      <c r="E277" s="22">
        <v>70</v>
      </c>
      <c r="F277" s="22">
        <v>46.93</v>
      </c>
      <c r="G277" s="23">
        <f t="shared" si="10"/>
        <v>3285.1</v>
      </c>
    </row>
    <row r="278" spans="1:7" ht="21.6" x14ac:dyDescent="0.3">
      <c r="A278" s="8" t="s">
        <v>508</v>
      </c>
      <c r="B278" s="8" t="s">
        <v>17</v>
      </c>
      <c r="C278" s="8" t="s">
        <v>95</v>
      </c>
      <c r="D278" s="14" t="s">
        <v>509</v>
      </c>
      <c r="E278" s="22">
        <v>50</v>
      </c>
      <c r="F278" s="22">
        <v>61.03</v>
      </c>
      <c r="G278" s="23">
        <f t="shared" si="10"/>
        <v>3051.5</v>
      </c>
    </row>
    <row r="279" spans="1:7" x14ac:dyDescent="0.3">
      <c r="A279" s="8" t="s">
        <v>510</v>
      </c>
      <c r="B279" s="8" t="s">
        <v>17</v>
      </c>
      <c r="C279" s="8" t="s">
        <v>102</v>
      </c>
      <c r="D279" s="14" t="s">
        <v>511</v>
      </c>
      <c r="E279" s="22">
        <v>6</v>
      </c>
      <c r="F279" s="22">
        <v>22.59</v>
      </c>
      <c r="G279" s="23">
        <f t="shared" si="10"/>
        <v>135.54</v>
      </c>
    </row>
    <row r="280" spans="1:7" x14ac:dyDescent="0.3">
      <c r="A280" s="8" t="s">
        <v>512</v>
      </c>
      <c r="B280" s="8" t="s">
        <v>17</v>
      </c>
      <c r="C280" s="8" t="s">
        <v>95</v>
      </c>
      <c r="D280" s="14" t="s">
        <v>513</v>
      </c>
      <c r="E280" s="22">
        <v>620</v>
      </c>
      <c r="F280" s="22">
        <v>4.6900000000000004</v>
      </c>
      <c r="G280" s="23">
        <f t="shared" si="10"/>
        <v>2907.8</v>
      </c>
    </row>
    <row r="281" spans="1:7" x14ac:dyDescent="0.3">
      <c r="A281" s="9"/>
      <c r="B281" s="9"/>
      <c r="C281" s="9"/>
      <c r="D281" s="15" t="s">
        <v>514</v>
      </c>
      <c r="E281" s="22">
        <v>1</v>
      </c>
      <c r="F281" s="21">
        <f>SUM(G259:G280)</f>
        <v>52341.13</v>
      </c>
      <c r="G281" s="21">
        <f>ROUND(F281*E281,2)</f>
        <v>52341.13</v>
      </c>
    </row>
    <row r="282" spans="1:7" ht="0.9" customHeight="1" x14ac:dyDescent="0.3">
      <c r="A282" s="10"/>
      <c r="B282" s="10"/>
      <c r="C282" s="10"/>
      <c r="D282" s="16"/>
      <c r="E282" s="24"/>
      <c r="F282" s="24"/>
      <c r="G282" s="24"/>
    </row>
    <row r="283" spans="1:7" x14ac:dyDescent="0.3">
      <c r="A283" s="7" t="s">
        <v>515</v>
      </c>
      <c r="B283" s="7" t="s">
        <v>11</v>
      </c>
      <c r="C283" s="7" t="s">
        <v>12</v>
      </c>
      <c r="D283" s="13" t="s">
        <v>516</v>
      </c>
      <c r="E283" s="21">
        <f>E297</f>
        <v>1</v>
      </c>
      <c r="F283" s="21">
        <f>F297</f>
        <v>13053.92</v>
      </c>
      <c r="G283" s="21">
        <f>G297</f>
        <v>13053.92</v>
      </c>
    </row>
    <row r="284" spans="1:7" x14ac:dyDescent="0.3">
      <c r="A284" s="8" t="s">
        <v>517</v>
      </c>
      <c r="B284" s="8" t="s">
        <v>17</v>
      </c>
      <c r="C284" s="8" t="s">
        <v>102</v>
      </c>
      <c r="D284" s="14" t="s">
        <v>518</v>
      </c>
      <c r="E284" s="22">
        <v>1</v>
      </c>
      <c r="F284" s="22">
        <v>240.01</v>
      </c>
      <c r="G284" s="23">
        <f t="shared" ref="G284:G296" si="11">ROUND(E284*F284,2)</f>
        <v>240.01</v>
      </c>
    </row>
    <row r="285" spans="1:7" x14ac:dyDescent="0.3">
      <c r="A285" s="8" t="s">
        <v>519</v>
      </c>
      <c r="B285" s="8" t="s">
        <v>17</v>
      </c>
      <c r="C285" s="8" t="s">
        <v>102</v>
      </c>
      <c r="D285" s="14" t="s">
        <v>520</v>
      </c>
      <c r="E285" s="22">
        <v>52</v>
      </c>
      <c r="F285" s="22">
        <v>54.41</v>
      </c>
      <c r="G285" s="23">
        <f t="shared" si="11"/>
        <v>2829.32</v>
      </c>
    </row>
    <row r="286" spans="1:7" x14ac:dyDescent="0.3">
      <c r="A286" s="8" t="s">
        <v>521</v>
      </c>
      <c r="B286" s="8" t="s">
        <v>17</v>
      </c>
      <c r="C286" s="8" t="s">
        <v>102</v>
      </c>
      <c r="D286" s="14" t="s">
        <v>522</v>
      </c>
      <c r="E286" s="22">
        <v>58</v>
      </c>
      <c r="F286" s="22">
        <v>39.630000000000003</v>
      </c>
      <c r="G286" s="23">
        <f t="shared" si="11"/>
        <v>2298.54</v>
      </c>
    </row>
    <row r="287" spans="1:7" x14ac:dyDescent="0.3">
      <c r="A287" s="8" t="s">
        <v>523</v>
      </c>
      <c r="B287" s="8" t="s">
        <v>17</v>
      </c>
      <c r="C287" s="8" t="s">
        <v>102</v>
      </c>
      <c r="D287" s="14" t="s">
        <v>524</v>
      </c>
      <c r="E287" s="22">
        <v>26</v>
      </c>
      <c r="F287" s="22">
        <v>41.25</v>
      </c>
      <c r="G287" s="23">
        <f t="shared" si="11"/>
        <v>1072.5</v>
      </c>
    </row>
    <row r="288" spans="1:7" x14ac:dyDescent="0.3">
      <c r="A288" s="8" t="s">
        <v>525</v>
      </c>
      <c r="B288" s="8" t="s">
        <v>17</v>
      </c>
      <c r="C288" s="8" t="s">
        <v>102</v>
      </c>
      <c r="D288" s="14" t="s">
        <v>526</v>
      </c>
      <c r="E288" s="22">
        <v>8</v>
      </c>
      <c r="F288" s="22">
        <v>42.97</v>
      </c>
      <c r="G288" s="23">
        <f t="shared" si="11"/>
        <v>343.76</v>
      </c>
    </row>
    <row r="289" spans="1:7" x14ac:dyDescent="0.3">
      <c r="A289" s="8" t="s">
        <v>527</v>
      </c>
      <c r="B289" s="8" t="s">
        <v>17</v>
      </c>
      <c r="C289" s="8" t="s">
        <v>102</v>
      </c>
      <c r="D289" s="14" t="s">
        <v>528</v>
      </c>
      <c r="E289" s="22">
        <v>22</v>
      </c>
      <c r="F289" s="22">
        <v>39.630000000000003</v>
      </c>
      <c r="G289" s="23">
        <f t="shared" si="11"/>
        <v>871.86</v>
      </c>
    </row>
    <row r="290" spans="1:7" x14ac:dyDescent="0.3">
      <c r="A290" s="8" t="s">
        <v>529</v>
      </c>
      <c r="B290" s="8" t="s">
        <v>17</v>
      </c>
      <c r="C290" s="8" t="s">
        <v>102</v>
      </c>
      <c r="D290" s="14" t="s">
        <v>530</v>
      </c>
      <c r="E290" s="22">
        <v>3</v>
      </c>
      <c r="F290" s="22">
        <v>44.2</v>
      </c>
      <c r="G290" s="23">
        <f t="shared" si="11"/>
        <v>132.6</v>
      </c>
    </row>
    <row r="291" spans="1:7" x14ac:dyDescent="0.3">
      <c r="A291" s="8" t="s">
        <v>531</v>
      </c>
      <c r="B291" s="8" t="s">
        <v>17</v>
      </c>
      <c r="C291" s="8" t="s">
        <v>102</v>
      </c>
      <c r="D291" s="14" t="s">
        <v>532</v>
      </c>
      <c r="E291" s="22">
        <v>35</v>
      </c>
      <c r="F291" s="22">
        <v>51.56</v>
      </c>
      <c r="G291" s="23">
        <f t="shared" si="11"/>
        <v>1804.6</v>
      </c>
    </row>
    <row r="292" spans="1:7" x14ac:dyDescent="0.3">
      <c r="A292" s="8" t="s">
        <v>533</v>
      </c>
      <c r="B292" s="8" t="s">
        <v>17</v>
      </c>
      <c r="C292" s="8" t="s">
        <v>102</v>
      </c>
      <c r="D292" s="14" t="s">
        <v>534</v>
      </c>
      <c r="E292" s="22">
        <v>7</v>
      </c>
      <c r="F292" s="22">
        <v>147.32</v>
      </c>
      <c r="G292" s="23">
        <f t="shared" si="11"/>
        <v>1031.24</v>
      </c>
    </row>
    <row r="293" spans="1:7" ht="21.6" x14ac:dyDescent="0.3">
      <c r="A293" s="8" t="s">
        <v>535</v>
      </c>
      <c r="B293" s="8" t="s">
        <v>17</v>
      </c>
      <c r="C293" s="8" t="s">
        <v>102</v>
      </c>
      <c r="D293" s="14" t="s">
        <v>536</v>
      </c>
      <c r="E293" s="22">
        <v>7</v>
      </c>
      <c r="F293" s="22">
        <v>159.6</v>
      </c>
      <c r="G293" s="23">
        <f t="shared" si="11"/>
        <v>1117.2</v>
      </c>
    </row>
    <row r="294" spans="1:7" x14ac:dyDescent="0.3">
      <c r="A294" s="8" t="s">
        <v>537</v>
      </c>
      <c r="B294" s="8" t="s">
        <v>17</v>
      </c>
      <c r="C294" s="8" t="s">
        <v>102</v>
      </c>
      <c r="D294" s="14" t="s">
        <v>538</v>
      </c>
      <c r="E294" s="22">
        <v>8</v>
      </c>
      <c r="F294" s="22">
        <v>41.86</v>
      </c>
      <c r="G294" s="23">
        <f t="shared" si="11"/>
        <v>334.88</v>
      </c>
    </row>
    <row r="295" spans="1:7" x14ac:dyDescent="0.3">
      <c r="A295" s="8" t="s">
        <v>539</v>
      </c>
      <c r="B295" s="8" t="s">
        <v>17</v>
      </c>
      <c r="C295" s="8" t="s">
        <v>102</v>
      </c>
      <c r="D295" s="14" t="s">
        <v>540</v>
      </c>
      <c r="E295" s="22">
        <v>1</v>
      </c>
      <c r="F295" s="22">
        <v>53.65</v>
      </c>
      <c r="G295" s="23">
        <f t="shared" si="11"/>
        <v>53.65</v>
      </c>
    </row>
    <row r="296" spans="1:7" x14ac:dyDescent="0.3">
      <c r="A296" s="8" t="s">
        <v>541</v>
      </c>
      <c r="B296" s="8" t="s">
        <v>17</v>
      </c>
      <c r="C296" s="8" t="s">
        <v>114</v>
      </c>
      <c r="D296" s="14" t="s">
        <v>542</v>
      </c>
      <c r="E296" s="22">
        <v>18</v>
      </c>
      <c r="F296" s="22">
        <v>51.32</v>
      </c>
      <c r="G296" s="23">
        <f t="shared" si="11"/>
        <v>923.76</v>
      </c>
    </row>
    <row r="297" spans="1:7" x14ac:dyDescent="0.3">
      <c r="A297" s="9"/>
      <c r="B297" s="9"/>
      <c r="C297" s="9"/>
      <c r="D297" s="15" t="s">
        <v>543</v>
      </c>
      <c r="E297" s="22">
        <v>1</v>
      </c>
      <c r="F297" s="21">
        <f>SUM(G284:G296)</f>
        <v>13053.92</v>
      </c>
      <c r="G297" s="21">
        <f>ROUND(F297*E297,2)</f>
        <v>13053.92</v>
      </c>
    </row>
    <row r="298" spans="1:7" ht="0.9" customHeight="1" x14ac:dyDescent="0.3">
      <c r="A298" s="10"/>
      <c r="B298" s="10"/>
      <c r="C298" s="10"/>
      <c r="D298" s="16"/>
      <c r="E298" s="24"/>
      <c r="F298" s="24"/>
      <c r="G298" s="24"/>
    </row>
    <row r="299" spans="1:7" x14ac:dyDescent="0.3">
      <c r="A299" s="7" t="s">
        <v>544</v>
      </c>
      <c r="B299" s="7" t="s">
        <v>11</v>
      </c>
      <c r="C299" s="7" t="s">
        <v>12</v>
      </c>
      <c r="D299" s="13" t="s">
        <v>545</v>
      </c>
      <c r="E299" s="21">
        <f>E307</f>
        <v>1</v>
      </c>
      <c r="F299" s="21">
        <f>F307</f>
        <v>4278.1099999999997</v>
      </c>
      <c r="G299" s="21">
        <f>G307</f>
        <v>4278.1099999999997</v>
      </c>
    </row>
    <row r="300" spans="1:7" x14ac:dyDescent="0.3">
      <c r="A300" s="8" t="s">
        <v>546</v>
      </c>
      <c r="B300" s="8" t="s">
        <v>17</v>
      </c>
      <c r="C300" s="8" t="s">
        <v>109</v>
      </c>
      <c r="D300" s="14" t="s">
        <v>547</v>
      </c>
      <c r="E300" s="22">
        <v>1</v>
      </c>
      <c r="F300" s="22">
        <v>272.08999999999997</v>
      </c>
      <c r="G300" s="23">
        <f t="shared" ref="G300:G306" si="12">ROUND(E300*F300,2)</f>
        <v>272.08999999999997</v>
      </c>
    </row>
    <row r="301" spans="1:7" x14ac:dyDescent="0.3">
      <c r="A301" s="8" t="s">
        <v>548</v>
      </c>
      <c r="B301" s="8" t="s">
        <v>17</v>
      </c>
      <c r="C301" s="8" t="s">
        <v>95</v>
      </c>
      <c r="D301" s="14" t="s">
        <v>549</v>
      </c>
      <c r="E301" s="22">
        <v>320</v>
      </c>
      <c r="F301" s="22">
        <v>2.31</v>
      </c>
      <c r="G301" s="23">
        <f t="shared" si="12"/>
        <v>739.2</v>
      </c>
    </row>
    <row r="302" spans="1:7" x14ac:dyDescent="0.3">
      <c r="A302" s="8" t="s">
        <v>550</v>
      </c>
      <c r="B302" s="8" t="s">
        <v>17</v>
      </c>
      <c r="C302" s="8" t="s">
        <v>102</v>
      </c>
      <c r="D302" s="14" t="s">
        <v>551</v>
      </c>
      <c r="E302" s="22">
        <v>1</v>
      </c>
      <c r="F302" s="22">
        <v>986.91</v>
      </c>
      <c r="G302" s="23">
        <f t="shared" si="12"/>
        <v>986.91</v>
      </c>
    </row>
    <row r="303" spans="1:7" x14ac:dyDescent="0.3">
      <c r="A303" s="8" t="s">
        <v>552</v>
      </c>
      <c r="B303" s="8" t="s">
        <v>17</v>
      </c>
      <c r="C303" s="8" t="s">
        <v>102</v>
      </c>
      <c r="D303" s="14" t="s">
        <v>553</v>
      </c>
      <c r="E303" s="22">
        <v>1</v>
      </c>
      <c r="F303" s="22">
        <v>410.84</v>
      </c>
      <c r="G303" s="23">
        <f t="shared" si="12"/>
        <v>410.84</v>
      </c>
    </row>
    <row r="304" spans="1:7" x14ac:dyDescent="0.3">
      <c r="A304" s="8" t="s">
        <v>554</v>
      </c>
      <c r="B304" s="8" t="s">
        <v>17</v>
      </c>
      <c r="C304" s="8" t="s">
        <v>102</v>
      </c>
      <c r="D304" s="14" t="s">
        <v>555</v>
      </c>
      <c r="E304" s="22">
        <v>3</v>
      </c>
      <c r="F304" s="22">
        <v>410.84</v>
      </c>
      <c r="G304" s="23">
        <f t="shared" si="12"/>
        <v>1232.52</v>
      </c>
    </row>
    <row r="305" spans="1:7" x14ac:dyDescent="0.3">
      <c r="A305" s="8" t="s">
        <v>556</v>
      </c>
      <c r="B305" s="8" t="s">
        <v>17</v>
      </c>
      <c r="C305" s="8" t="s">
        <v>102</v>
      </c>
      <c r="D305" s="14" t="s">
        <v>557</v>
      </c>
      <c r="E305" s="22">
        <v>1</v>
      </c>
      <c r="F305" s="22">
        <v>268.25</v>
      </c>
      <c r="G305" s="23">
        <f t="shared" si="12"/>
        <v>268.25</v>
      </c>
    </row>
    <row r="306" spans="1:7" ht="21.6" x14ac:dyDescent="0.3">
      <c r="A306" s="8" t="s">
        <v>558</v>
      </c>
      <c r="B306" s="8" t="s">
        <v>17</v>
      </c>
      <c r="C306" s="8" t="s">
        <v>102</v>
      </c>
      <c r="D306" s="14" t="s">
        <v>559</v>
      </c>
      <c r="E306" s="22">
        <v>1</v>
      </c>
      <c r="F306" s="22">
        <v>368.3</v>
      </c>
      <c r="G306" s="23">
        <f t="shared" si="12"/>
        <v>368.3</v>
      </c>
    </row>
    <row r="307" spans="1:7" x14ac:dyDescent="0.3">
      <c r="A307" s="9"/>
      <c r="B307" s="9"/>
      <c r="C307" s="9"/>
      <c r="D307" s="15" t="s">
        <v>560</v>
      </c>
      <c r="E307" s="22">
        <v>1</v>
      </c>
      <c r="F307" s="21">
        <f>SUM(G300:G306)</f>
        <v>4278.1099999999997</v>
      </c>
      <c r="G307" s="21">
        <f>ROUND(F307*E307,2)</f>
        <v>4278.1099999999997</v>
      </c>
    </row>
    <row r="308" spans="1:7" ht="0.9" customHeight="1" x14ac:dyDescent="0.3">
      <c r="A308" s="10"/>
      <c r="B308" s="10"/>
      <c r="C308" s="10"/>
      <c r="D308" s="16"/>
      <c r="E308" s="24"/>
      <c r="F308" s="24"/>
      <c r="G308" s="24"/>
    </row>
    <row r="309" spans="1:7" x14ac:dyDescent="0.3">
      <c r="A309" s="7" t="s">
        <v>561</v>
      </c>
      <c r="B309" s="7" t="s">
        <v>11</v>
      </c>
      <c r="C309" s="7" t="s">
        <v>12</v>
      </c>
      <c r="D309" s="13" t="s">
        <v>562</v>
      </c>
      <c r="E309" s="21">
        <f>E316</f>
        <v>1</v>
      </c>
      <c r="F309" s="21">
        <f>F316</f>
        <v>3800.8</v>
      </c>
      <c r="G309" s="21">
        <f>G316</f>
        <v>3800.8</v>
      </c>
    </row>
    <row r="310" spans="1:7" x14ac:dyDescent="0.3">
      <c r="A310" s="8" t="s">
        <v>563</v>
      </c>
      <c r="B310" s="8" t="s">
        <v>17</v>
      </c>
      <c r="C310" s="8" t="s">
        <v>95</v>
      </c>
      <c r="D310" s="14" t="s">
        <v>564</v>
      </c>
      <c r="E310" s="22">
        <v>640</v>
      </c>
      <c r="F310" s="22">
        <v>1.68</v>
      </c>
      <c r="G310" s="23">
        <f t="shared" ref="G310:G315" si="13">ROUND(E310*F310,2)</f>
        <v>1075.2</v>
      </c>
    </row>
    <row r="311" spans="1:7" x14ac:dyDescent="0.3">
      <c r="A311" s="8" t="s">
        <v>565</v>
      </c>
      <c r="B311" s="8" t="s">
        <v>17</v>
      </c>
      <c r="C311" s="8" t="s">
        <v>95</v>
      </c>
      <c r="D311" s="14" t="s">
        <v>566</v>
      </c>
      <c r="E311" s="22">
        <v>220</v>
      </c>
      <c r="F311" s="22">
        <v>1.68</v>
      </c>
      <c r="G311" s="23">
        <f t="shared" si="13"/>
        <v>369.6</v>
      </c>
    </row>
    <row r="312" spans="1:7" x14ac:dyDescent="0.3">
      <c r="A312" s="8" t="s">
        <v>567</v>
      </c>
      <c r="B312" s="8" t="s">
        <v>17</v>
      </c>
      <c r="C312" s="8" t="s">
        <v>95</v>
      </c>
      <c r="D312" s="14" t="s">
        <v>568</v>
      </c>
      <c r="E312" s="22">
        <v>480</v>
      </c>
      <c r="F312" s="22">
        <v>0.91</v>
      </c>
      <c r="G312" s="23">
        <f t="shared" si="13"/>
        <v>436.8</v>
      </c>
    </row>
    <row r="313" spans="1:7" x14ac:dyDescent="0.3">
      <c r="A313" s="8" t="s">
        <v>569</v>
      </c>
      <c r="B313" s="8" t="s">
        <v>17</v>
      </c>
      <c r="C313" s="8" t="s">
        <v>95</v>
      </c>
      <c r="D313" s="14" t="s">
        <v>570</v>
      </c>
      <c r="E313" s="22">
        <v>440</v>
      </c>
      <c r="F313" s="22">
        <v>1.28</v>
      </c>
      <c r="G313" s="23">
        <f t="shared" si="13"/>
        <v>563.20000000000005</v>
      </c>
    </row>
    <row r="314" spans="1:7" x14ac:dyDescent="0.3">
      <c r="A314" s="8" t="s">
        <v>571</v>
      </c>
      <c r="B314" s="8" t="s">
        <v>17</v>
      </c>
      <c r="C314" s="8" t="s">
        <v>95</v>
      </c>
      <c r="D314" s="14" t="s">
        <v>572</v>
      </c>
      <c r="E314" s="22">
        <v>200</v>
      </c>
      <c r="F314" s="22">
        <v>2.09</v>
      </c>
      <c r="G314" s="23">
        <f t="shared" si="13"/>
        <v>418</v>
      </c>
    </row>
    <row r="315" spans="1:7" x14ac:dyDescent="0.3">
      <c r="A315" s="8" t="s">
        <v>573</v>
      </c>
      <c r="B315" s="8" t="s">
        <v>17</v>
      </c>
      <c r="C315" s="8" t="s">
        <v>95</v>
      </c>
      <c r="D315" s="14" t="s">
        <v>574</v>
      </c>
      <c r="E315" s="22">
        <v>200</v>
      </c>
      <c r="F315" s="22">
        <v>4.6900000000000004</v>
      </c>
      <c r="G315" s="23">
        <f t="shared" si="13"/>
        <v>938</v>
      </c>
    </row>
    <row r="316" spans="1:7" x14ac:dyDescent="0.3">
      <c r="A316" s="9"/>
      <c r="B316" s="9"/>
      <c r="C316" s="9"/>
      <c r="D316" s="15" t="s">
        <v>575</v>
      </c>
      <c r="E316" s="22">
        <v>1</v>
      </c>
      <c r="F316" s="21">
        <f>SUM(G310:G315)</f>
        <v>3800.8</v>
      </c>
      <c r="G316" s="21">
        <f>ROUND(F316*E316,2)</f>
        <v>3800.8</v>
      </c>
    </row>
    <row r="317" spans="1:7" ht="0.9" customHeight="1" x14ac:dyDescent="0.3">
      <c r="A317" s="10"/>
      <c r="B317" s="10"/>
      <c r="C317" s="10"/>
      <c r="D317" s="16"/>
      <c r="E317" s="24"/>
      <c r="F317" s="24"/>
      <c r="G317" s="24"/>
    </row>
    <row r="318" spans="1:7" x14ac:dyDescent="0.3">
      <c r="A318" s="9"/>
      <c r="B318" s="9"/>
      <c r="C318" s="9"/>
      <c r="D318" s="15" t="s">
        <v>576</v>
      </c>
      <c r="E318" s="22">
        <v>1</v>
      </c>
      <c r="F318" s="21">
        <f>G281+G297+G307+G316</f>
        <v>73473.959999999992</v>
      </c>
      <c r="G318" s="21">
        <f>ROUND(F318*E318,2)</f>
        <v>73473.960000000006</v>
      </c>
    </row>
    <row r="319" spans="1:7" ht="0.9" customHeight="1" x14ac:dyDescent="0.3">
      <c r="A319" s="10"/>
      <c r="B319" s="10"/>
      <c r="C319" s="10"/>
      <c r="D319" s="16"/>
      <c r="E319" s="24"/>
      <c r="F319" s="24"/>
      <c r="G319" s="24"/>
    </row>
    <row r="320" spans="1:7" x14ac:dyDescent="0.3">
      <c r="A320" s="6" t="s">
        <v>577</v>
      </c>
      <c r="B320" s="6" t="s">
        <v>11</v>
      </c>
      <c r="C320" s="6" t="s">
        <v>12</v>
      </c>
      <c r="D320" s="12" t="s">
        <v>578</v>
      </c>
      <c r="E320" s="21">
        <f>E361</f>
        <v>1</v>
      </c>
      <c r="F320" s="21">
        <f>F361</f>
        <v>134338.33000000002</v>
      </c>
      <c r="G320" s="21">
        <f>G361</f>
        <v>134338.32999999999</v>
      </c>
    </row>
    <row r="321" spans="1:7" x14ac:dyDescent="0.3">
      <c r="A321" s="7" t="s">
        <v>579</v>
      </c>
      <c r="B321" s="7" t="s">
        <v>11</v>
      </c>
      <c r="C321" s="7" t="s">
        <v>12</v>
      </c>
      <c r="D321" s="13" t="s">
        <v>580</v>
      </c>
      <c r="E321" s="21">
        <f>E345</f>
        <v>1</v>
      </c>
      <c r="F321" s="21">
        <f>F345</f>
        <v>100493.99000000003</v>
      </c>
      <c r="G321" s="21">
        <f>G345</f>
        <v>100493.99</v>
      </c>
    </row>
    <row r="322" spans="1:7" x14ac:dyDescent="0.3">
      <c r="A322" s="8" t="s">
        <v>581</v>
      </c>
      <c r="B322" s="8" t="s">
        <v>17</v>
      </c>
      <c r="C322" s="8" t="s">
        <v>102</v>
      </c>
      <c r="D322" s="14" t="s">
        <v>582</v>
      </c>
      <c r="E322" s="22">
        <v>1</v>
      </c>
      <c r="F322" s="22">
        <v>368.3</v>
      </c>
      <c r="G322" s="23">
        <f t="shared" ref="G322:G344" si="14">ROUND(E322*F322,2)</f>
        <v>368.3</v>
      </c>
    </row>
    <row r="323" spans="1:7" x14ac:dyDescent="0.3">
      <c r="A323" s="8" t="s">
        <v>583</v>
      </c>
      <c r="B323" s="8" t="s">
        <v>17</v>
      </c>
      <c r="C323" s="8" t="s">
        <v>102</v>
      </c>
      <c r="D323" s="14" t="s">
        <v>584</v>
      </c>
      <c r="E323" s="22">
        <v>1</v>
      </c>
      <c r="F323" s="22">
        <v>6244.03</v>
      </c>
      <c r="G323" s="23">
        <f t="shared" si="14"/>
        <v>6244.03</v>
      </c>
    </row>
    <row r="324" spans="1:7" x14ac:dyDescent="0.3">
      <c r="A324" s="8" t="s">
        <v>585</v>
      </c>
      <c r="B324" s="8" t="s">
        <v>17</v>
      </c>
      <c r="C324" s="8" t="s">
        <v>102</v>
      </c>
      <c r="D324" s="14" t="s">
        <v>586</v>
      </c>
      <c r="E324" s="22">
        <v>1</v>
      </c>
      <c r="F324" s="22">
        <v>6747.8</v>
      </c>
      <c r="G324" s="23">
        <f t="shared" si="14"/>
        <v>6747.8</v>
      </c>
    </row>
    <row r="325" spans="1:7" x14ac:dyDescent="0.3">
      <c r="A325" s="8" t="s">
        <v>587</v>
      </c>
      <c r="B325" s="8" t="s">
        <v>17</v>
      </c>
      <c r="C325" s="8" t="s">
        <v>102</v>
      </c>
      <c r="D325" s="14" t="s">
        <v>588</v>
      </c>
      <c r="E325" s="22">
        <v>5</v>
      </c>
      <c r="F325" s="22">
        <v>7123.69</v>
      </c>
      <c r="G325" s="23">
        <f t="shared" si="14"/>
        <v>35618.449999999997</v>
      </c>
    </row>
    <row r="326" spans="1:7" x14ac:dyDescent="0.3">
      <c r="A326" s="8" t="s">
        <v>589</v>
      </c>
      <c r="B326" s="8" t="s">
        <v>17</v>
      </c>
      <c r="C326" s="8" t="s">
        <v>102</v>
      </c>
      <c r="D326" s="14" t="s">
        <v>590</v>
      </c>
      <c r="E326" s="22">
        <v>3</v>
      </c>
      <c r="F326" s="22">
        <v>1096.8599999999999</v>
      </c>
      <c r="G326" s="23">
        <f t="shared" si="14"/>
        <v>3290.58</v>
      </c>
    </row>
    <row r="327" spans="1:7" x14ac:dyDescent="0.3">
      <c r="A327" s="8" t="s">
        <v>591</v>
      </c>
      <c r="B327" s="8" t="s">
        <v>17</v>
      </c>
      <c r="C327" s="8" t="s">
        <v>102</v>
      </c>
      <c r="D327" s="14" t="s">
        <v>592</v>
      </c>
      <c r="E327" s="22">
        <v>3</v>
      </c>
      <c r="F327" s="22">
        <v>1169.05</v>
      </c>
      <c r="G327" s="23">
        <f t="shared" si="14"/>
        <v>3507.15</v>
      </c>
    </row>
    <row r="328" spans="1:7" x14ac:dyDescent="0.3">
      <c r="A328" s="8" t="s">
        <v>593</v>
      </c>
      <c r="B328" s="8" t="s">
        <v>17</v>
      </c>
      <c r="C328" s="8" t="s">
        <v>102</v>
      </c>
      <c r="D328" s="14" t="s">
        <v>594</v>
      </c>
      <c r="E328" s="22">
        <v>9</v>
      </c>
      <c r="F328" s="22">
        <v>1253.6099999999999</v>
      </c>
      <c r="G328" s="23">
        <f t="shared" si="14"/>
        <v>11282.49</v>
      </c>
    </row>
    <row r="329" spans="1:7" x14ac:dyDescent="0.3">
      <c r="A329" s="8" t="s">
        <v>595</v>
      </c>
      <c r="B329" s="8" t="s">
        <v>17</v>
      </c>
      <c r="C329" s="8" t="s">
        <v>102</v>
      </c>
      <c r="D329" s="14" t="s">
        <v>596</v>
      </c>
      <c r="E329" s="22">
        <v>2</v>
      </c>
      <c r="F329" s="22">
        <v>960.91</v>
      </c>
      <c r="G329" s="23">
        <f t="shared" si="14"/>
        <v>1921.82</v>
      </c>
    </row>
    <row r="330" spans="1:7" ht="21.6" x14ac:dyDescent="0.3">
      <c r="A330" s="8" t="s">
        <v>597</v>
      </c>
      <c r="B330" s="8" t="s">
        <v>17</v>
      </c>
      <c r="C330" s="8" t="s">
        <v>102</v>
      </c>
      <c r="D330" s="14" t="s">
        <v>598</v>
      </c>
      <c r="E330" s="22">
        <v>1</v>
      </c>
      <c r="F330" s="22">
        <v>1717.13</v>
      </c>
      <c r="G330" s="23">
        <f t="shared" si="14"/>
        <v>1717.13</v>
      </c>
    </row>
    <row r="331" spans="1:7" x14ac:dyDescent="0.3">
      <c r="A331" s="8" t="s">
        <v>599</v>
      </c>
      <c r="B331" s="8" t="s">
        <v>17</v>
      </c>
      <c r="C331" s="8" t="s">
        <v>34</v>
      </c>
      <c r="D331" s="14" t="s">
        <v>600</v>
      </c>
      <c r="E331" s="22">
        <v>18</v>
      </c>
      <c r="F331" s="22">
        <v>76.48</v>
      </c>
      <c r="G331" s="23">
        <f t="shared" si="14"/>
        <v>1376.64</v>
      </c>
    </row>
    <row r="332" spans="1:7" x14ac:dyDescent="0.3">
      <c r="A332" s="8" t="s">
        <v>601</v>
      </c>
      <c r="B332" s="8" t="s">
        <v>17</v>
      </c>
      <c r="C332" s="8" t="s">
        <v>102</v>
      </c>
      <c r="D332" s="14" t="s">
        <v>602</v>
      </c>
      <c r="E332" s="22">
        <v>1</v>
      </c>
      <c r="F332" s="22">
        <v>368.3</v>
      </c>
      <c r="G332" s="23">
        <f t="shared" si="14"/>
        <v>368.3</v>
      </c>
    </row>
    <row r="333" spans="1:7" x14ac:dyDescent="0.3">
      <c r="A333" s="8" t="s">
        <v>603</v>
      </c>
      <c r="B333" s="8" t="s">
        <v>17</v>
      </c>
      <c r="C333" s="8" t="s">
        <v>102</v>
      </c>
      <c r="D333" s="14" t="s">
        <v>604</v>
      </c>
      <c r="E333" s="22">
        <v>9</v>
      </c>
      <c r="F333" s="22">
        <v>182.32</v>
      </c>
      <c r="G333" s="23">
        <f t="shared" si="14"/>
        <v>1640.88</v>
      </c>
    </row>
    <row r="334" spans="1:7" x14ac:dyDescent="0.3">
      <c r="A334" s="8" t="s">
        <v>605</v>
      </c>
      <c r="B334" s="8" t="s">
        <v>17</v>
      </c>
      <c r="C334" s="8" t="s">
        <v>95</v>
      </c>
      <c r="D334" s="14" t="s">
        <v>606</v>
      </c>
      <c r="E334" s="22">
        <v>1400</v>
      </c>
      <c r="F334" s="22">
        <v>4.8499999999999996</v>
      </c>
      <c r="G334" s="23">
        <f t="shared" si="14"/>
        <v>6790</v>
      </c>
    </row>
    <row r="335" spans="1:7" x14ac:dyDescent="0.3">
      <c r="A335" s="8" t="s">
        <v>607</v>
      </c>
      <c r="B335" s="8" t="s">
        <v>17</v>
      </c>
      <c r="C335" s="8" t="s">
        <v>102</v>
      </c>
      <c r="D335" s="14" t="s">
        <v>608</v>
      </c>
      <c r="E335" s="22">
        <v>2</v>
      </c>
      <c r="F335" s="22">
        <v>309.23</v>
      </c>
      <c r="G335" s="23">
        <f t="shared" si="14"/>
        <v>618.46</v>
      </c>
    </row>
    <row r="336" spans="1:7" x14ac:dyDescent="0.3">
      <c r="A336" s="8" t="s">
        <v>609</v>
      </c>
      <c r="B336" s="8" t="s">
        <v>17</v>
      </c>
      <c r="C336" s="8" t="s">
        <v>102</v>
      </c>
      <c r="D336" s="14" t="s">
        <v>610</v>
      </c>
      <c r="E336" s="22">
        <v>2</v>
      </c>
      <c r="F336" s="22">
        <v>267.39999999999998</v>
      </c>
      <c r="G336" s="23">
        <f t="shared" si="14"/>
        <v>534.79999999999995</v>
      </c>
    </row>
    <row r="337" spans="1:7" x14ac:dyDescent="0.3">
      <c r="A337" s="8" t="s">
        <v>611</v>
      </c>
      <c r="B337" s="8" t="s">
        <v>17</v>
      </c>
      <c r="C337" s="8" t="s">
        <v>102</v>
      </c>
      <c r="D337" s="14" t="s">
        <v>612</v>
      </c>
      <c r="E337" s="22">
        <v>2</v>
      </c>
      <c r="F337" s="22">
        <v>183.96</v>
      </c>
      <c r="G337" s="23">
        <f t="shared" si="14"/>
        <v>367.92</v>
      </c>
    </row>
    <row r="338" spans="1:7" x14ac:dyDescent="0.3">
      <c r="A338" s="8" t="s">
        <v>613</v>
      </c>
      <c r="B338" s="8" t="s">
        <v>17</v>
      </c>
      <c r="C338" s="8" t="s">
        <v>102</v>
      </c>
      <c r="D338" s="14" t="s">
        <v>614</v>
      </c>
      <c r="E338" s="22">
        <v>4</v>
      </c>
      <c r="F338" s="22">
        <v>254.07</v>
      </c>
      <c r="G338" s="23">
        <f t="shared" si="14"/>
        <v>1016.28</v>
      </c>
    </row>
    <row r="339" spans="1:7" ht="21.6" x14ac:dyDescent="0.3">
      <c r="A339" s="8" t="s">
        <v>615</v>
      </c>
      <c r="B339" s="8" t="s">
        <v>17</v>
      </c>
      <c r="C339" s="8" t="s">
        <v>102</v>
      </c>
      <c r="D339" s="14" t="s">
        <v>616</v>
      </c>
      <c r="E339" s="22">
        <v>15</v>
      </c>
      <c r="F339" s="22">
        <v>287.2</v>
      </c>
      <c r="G339" s="23">
        <f t="shared" si="14"/>
        <v>4308</v>
      </c>
    </row>
    <row r="340" spans="1:7" x14ac:dyDescent="0.3">
      <c r="A340" s="8" t="s">
        <v>617</v>
      </c>
      <c r="B340" s="8" t="s">
        <v>17</v>
      </c>
      <c r="C340" s="8" t="s">
        <v>102</v>
      </c>
      <c r="D340" s="14" t="s">
        <v>618</v>
      </c>
      <c r="E340" s="22">
        <v>7</v>
      </c>
      <c r="F340" s="22">
        <v>186.58</v>
      </c>
      <c r="G340" s="23">
        <f t="shared" si="14"/>
        <v>1306.06</v>
      </c>
    </row>
    <row r="341" spans="1:7" x14ac:dyDescent="0.3">
      <c r="A341" s="8" t="s">
        <v>619</v>
      </c>
      <c r="B341" s="8" t="s">
        <v>17</v>
      </c>
      <c r="C341" s="8" t="s">
        <v>102</v>
      </c>
      <c r="D341" s="14" t="s">
        <v>620</v>
      </c>
      <c r="E341" s="22">
        <v>1</v>
      </c>
      <c r="F341" s="22">
        <v>4165.96</v>
      </c>
      <c r="G341" s="23">
        <f t="shared" si="14"/>
        <v>4165.96</v>
      </c>
    </row>
    <row r="342" spans="1:7" x14ac:dyDescent="0.3">
      <c r="A342" s="8" t="s">
        <v>621</v>
      </c>
      <c r="B342" s="8" t="s">
        <v>17</v>
      </c>
      <c r="C342" s="8" t="s">
        <v>102</v>
      </c>
      <c r="D342" s="14" t="s">
        <v>622</v>
      </c>
      <c r="E342" s="22">
        <v>1</v>
      </c>
      <c r="F342" s="22">
        <v>4846.9399999999996</v>
      </c>
      <c r="G342" s="23">
        <f t="shared" si="14"/>
        <v>4846.9399999999996</v>
      </c>
    </row>
    <row r="343" spans="1:7" ht="21.6" x14ac:dyDescent="0.3">
      <c r="A343" s="8" t="s">
        <v>623</v>
      </c>
      <c r="B343" s="8" t="s">
        <v>17</v>
      </c>
      <c r="C343" s="8" t="s">
        <v>31</v>
      </c>
      <c r="D343" s="14" t="s">
        <v>624</v>
      </c>
      <c r="E343" s="22">
        <v>0</v>
      </c>
      <c r="F343" s="22">
        <v>4499.74</v>
      </c>
      <c r="G343" s="23">
        <f t="shared" si="14"/>
        <v>0</v>
      </c>
    </row>
    <row r="344" spans="1:7" x14ac:dyDescent="0.3">
      <c r="A344" s="8" t="s">
        <v>625</v>
      </c>
      <c r="B344" s="8" t="s">
        <v>17</v>
      </c>
      <c r="C344" s="8" t="s">
        <v>95</v>
      </c>
      <c r="D344" s="14" t="s">
        <v>626</v>
      </c>
      <c r="E344" s="22">
        <v>160</v>
      </c>
      <c r="F344" s="22">
        <v>15.35</v>
      </c>
      <c r="G344" s="23">
        <f t="shared" si="14"/>
        <v>2456</v>
      </c>
    </row>
    <row r="345" spans="1:7" x14ac:dyDescent="0.3">
      <c r="A345" s="9"/>
      <c r="B345" s="9"/>
      <c r="C345" s="9"/>
      <c r="D345" s="15" t="s">
        <v>627</v>
      </c>
      <c r="E345" s="22">
        <v>1</v>
      </c>
      <c r="F345" s="21">
        <f>SUM(G322:G344)</f>
        <v>100493.99000000003</v>
      </c>
      <c r="G345" s="21">
        <f>ROUND(F345*E345,2)</f>
        <v>100493.99</v>
      </c>
    </row>
    <row r="346" spans="1:7" ht="0.9" customHeight="1" x14ac:dyDescent="0.3">
      <c r="A346" s="10"/>
      <c r="B346" s="10"/>
      <c r="C346" s="10"/>
      <c r="D346" s="16"/>
      <c r="E346" s="24"/>
      <c r="F346" s="24"/>
      <c r="G346" s="24"/>
    </row>
    <row r="347" spans="1:7" x14ac:dyDescent="0.3">
      <c r="A347" s="7" t="s">
        <v>628</v>
      </c>
      <c r="B347" s="7" t="s">
        <v>11</v>
      </c>
      <c r="C347" s="7" t="s">
        <v>12</v>
      </c>
      <c r="D347" s="13" t="s">
        <v>629</v>
      </c>
      <c r="E347" s="21">
        <f>E351</f>
        <v>1</v>
      </c>
      <c r="F347" s="21">
        <f>F351</f>
        <v>6451.6</v>
      </c>
      <c r="G347" s="21">
        <f>G351</f>
        <v>6451.6</v>
      </c>
    </row>
    <row r="348" spans="1:7" ht="21.6" x14ac:dyDescent="0.3">
      <c r="A348" s="8" t="s">
        <v>630</v>
      </c>
      <c r="B348" s="8" t="s">
        <v>17</v>
      </c>
      <c r="C348" s="8" t="s">
        <v>95</v>
      </c>
      <c r="D348" s="14" t="s">
        <v>631</v>
      </c>
      <c r="E348" s="22">
        <v>18</v>
      </c>
      <c r="F348" s="22">
        <v>27.01</v>
      </c>
      <c r="G348" s="23">
        <f>ROUND(E348*F348,2)</f>
        <v>486.18</v>
      </c>
    </row>
    <row r="349" spans="1:7" ht="21.6" x14ac:dyDescent="0.3">
      <c r="A349" s="8" t="s">
        <v>632</v>
      </c>
      <c r="B349" s="8" t="s">
        <v>17</v>
      </c>
      <c r="C349" s="8" t="s">
        <v>95</v>
      </c>
      <c r="D349" s="14" t="s">
        <v>633</v>
      </c>
      <c r="E349" s="22">
        <v>147</v>
      </c>
      <c r="F349" s="22">
        <v>29.46</v>
      </c>
      <c r="G349" s="23">
        <f>ROUND(E349*F349,2)</f>
        <v>4330.62</v>
      </c>
    </row>
    <row r="350" spans="1:7" x14ac:dyDescent="0.3">
      <c r="A350" s="8" t="s">
        <v>634</v>
      </c>
      <c r="B350" s="8" t="s">
        <v>17</v>
      </c>
      <c r="C350" s="8" t="s">
        <v>102</v>
      </c>
      <c r="D350" s="14" t="s">
        <v>635</v>
      </c>
      <c r="E350" s="22">
        <v>10</v>
      </c>
      <c r="F350" s="22">
        <v>163.47999999999999</v>
      </c>
      <c r="G350" s="23">
        <f>ROUND(E350*F350,2)</f>
        <v>1634.8</v>
      </c>
    </row>
    <row r="351" spans="1:7" x14ac:dyDescent="0.3">
      <c r="A351" s="9"/>
      <c r="B351" s="9"/>
      <c r="C351" s="9"/>
      <c r="D351" s="15" t="s">
        <v>636</v>
      </c>
      <c r="E351" s="22">
        <v>1</v>
      </c>
      <c r="F351" s="21">
        <f>SUM(G348:G350)</f>
        <v>6451.6</v>
      </c>
      <c r="G351" s="21">
        <f>ROUND(F351*E351,2)</f>
        <v>6451.6</v>
      </c>
    </row>
    <row r="352" spans="1:7" ht="0.9" customHeight="1" x14ac:dyDescent="0.3">
      <c r="A352" s="10"/>
      <c r="B352" s="10"/>
      <c r="C352" s="10"/>
      <c r="D352" s="16"/>
      <c r="E352" s="24"/>
      <c r="F352" s="24"/>
      <c r="G352" s="24"/>
    </row>
    <row r="353" spans="1:7" x14ac:dyDescent="0.3">
      <c r="A353" s="7" t="s">
        <v>637</v>
      </c>
      <c r="B353" s="7" t="s">
        <v>11</v>
      </c>
      <c r="C353" s="7" t="s">
        <v>12</v>
      </c>
      <c r="D353" s="13" t="s">
        <v>638</v>
      </c>
      <c r="E353" s="21">
        <f>E359</f>
        <v>1</v>
      </c>
      <c r="F353" s="21">
        <f>F359</f>
        <v>27392.739999999998</v>
      </c>
      <c r="G353" s="21">
        <f>G359</f>
        <v>27392.74</v>
      </c>
    </row>
    <row r="354" spans="1:7" x14ac:dyDescent="0.3">
      <c r="A354" s="8" t="s">
        <v>639</v>
      </c>
      <c r="B354" s="8" t="s">
        <v>17</v>
      </c>
      <c r="C354" s="8" t="s">
        <v>102</v>
      </c>
      <c r="D354" s="14" t="s">
        <v>640</v>
      </c>
      <c r="E354" s="22">
        <v>8</v>
      </c>
      <c r="F354" s="22">
        <v>23.98</v>
      </c>
      <c r="G354" s="23">
        <f>ROUND(E354*F354,2)</f>
        <v>191.84</v>
      </c>
    </row>
    <row r="355" spans="1:7" x14ac:dyDescent="0.3">
      <c r="A355" s="8" t="s">
        <v>641</v>
      </c>
      <c r="B355" s="8" t="s">
        <v>17</v>
      </c>
      <c r="C355" s="8" t="s">
        <v>643</v>
      </c>
      <c r="D355" s="14" t="s">
        <v>642</v>
      </c>
      <c r="E355" s="22">
        <v>420</v>
      </c>
      <c r="F355" s="22">
        <v>37.44</v>
      </c>
      <c r="G355" s="23">
        <f>ROUND(E355*F355,2)</f>
        <v>15724.8</v>
      </c>
    </row>
    <row r="356" spans="1:7" ht="21.6" x14ac:dyDescent="0.3">
      <c r="A356" s="8" t="s">
        <v>644</v>
      </c>
      <c r="B356" s="8" t="s">
        <v>17</v>
      </c>
      <c r="C356" s="8" t="s">
        <v>114</v>
      </c>
      <c r="D356" s="14" t="s">
        <v>645</v>
      </c>
      <c r="E356" s="22">
        <v>180</v>
      </c>
      <c r="F356" s="22">
        <v>38.06</v>
      </c>
      <c r="G356" s="23">
        <f>ROUND(E356*F356,2)</f>
        <v>6850.8</v>
      </c>
    </row>
    <row r="357" spans="1:7" x14ac:dyDescent="0.3">
      <c r="A357" s="8" t="s">
        <v>646</v>
      </c>
      <c r="B357" s="8" t="s">
        <v>17</v>
      </c>
      <c r="C357" s="8" t="s">
        <v>102</v>
      </c>
      <c r="D357" s="14" t="s">
        <v>647</v>
      </c>
      <c r="E357" s="22">
        <v>50</v>
      </c>
      <c r="F357" s="22">
        <v>44.17</v>
      </c>
      <c r="G357" s="23">
        <f>ROUND(E357*F357,2)</f>
        <v>2208.5</v>
      </c>
    </row>
    <row r="358" spans="1:7" x14ac:dyDescent="0.3">
      <c r="A358" s="8" t="s">
        <v>648</v>
      </c>
      <c r="B358" s="8" t="s">
        <v>17</v>
      </c>
      <c r="C358" s="8" t="s">
        <v>102</v>
      </c>
      <c r="D358" s="14" t="s">
        <v>649</v>
      </c>
      <c r="E358" s="22">
        <v>20</v>
      </c>
      <c r="F358" s="22">
        <v>120.84</v>
      </c>
      <c r="G358" s="23">
        <f>ROUND(E358*F358,2)</f>
        <v>2416.8000000000002</v>
      </c>
    </row>
    <row r="359" spans="1:7" x14ac:dyDescent="0.3">
      <c r="A359" s="9"/>
      <c r="B359" s="9"/>
      <c r="C359" s="9"/>
      <c r="D359" s="15" t="s">
        <v>650</v>
      </c>
      <c r="E359" s="22">
        <v>1</v>
      </c>
      <c r="F359" s="21">
        <f>SUM(G354:G358)</f>
        <v>27392.739999999998</v>
      </c>
      <c r="G359" s="21">
        <f>ROUND(F359*E359,2)</f>
        <v>27392.74</v>
      </c>
    </row>
    <row r="360" spans="1:7" ht="0.9" customHeight="1" x14ac:dyDescent="0.3">
      <c r="A360" s="10"/>
      <c r="B360" s="10"/>
      <c r="C360" s="10"/>
      <c r="D360" s="16"/>
      <c r="E360" s="24"/>
      <c r="F360" s="24"/>
      <c r="G360" s="24"/>
    </row>
    <row r="361" spans="1:7" x14ac:dyDescent="0.3">
      <c r="A361" s="9"/>
      <c r="B361" s="9"/>
      <c r="C361" s="9"/>
      <c r="D361" s="15" t="s">
        <v>651</v>
      </c>
      <c r="E361" s="22">
        <v>1</v>
      </c>
      <c r="F361" s="21">
        <f>G345+G351+G359</f>
        <v>134338.33000000002</v>
      </c>
      <c r="G361" s="21">
        <f>ROUND(F361*E361,2)</f>
        <v>134338.32999999999</v>
      </c>
    </row>
    <row r="362" spans="1:7" ht="0.9" customHeight="1" x14ac:dyDescent="0.3">
      <c r="A362" s="10"/>
      <c r="B362" s="10"/>
      <c r="C362" s="10"/>
      <c r="D362" s="16"/>
      <c r="E362" s="24"/>
      <c r="F362" s="24"/>
      <c r="G362" s="24"/>
    </row>
    <row r="363" spans="1:7" x14ac:dyDescent="0.3">
      <c r="A363" s="6" t="s">
        <v>652</v>
      </c>
      <c r="B363" s="6" t="s">
        <v>11</v>
      </c>
      <c r="C363" s="6" t="s">
        <v>12</v>
      </c>
      <c r="D363" s="12" t="s">
        <v>653</v>
      </c>
      <c r="E363" s="21">
        <f>E384</f>
        <v>1</v>
      </c>
      <c r="F363" s="21">
        <f>F384</f>
        <v>44234.39</v>
      </c>
      <c r="G363" s="21">
        <f>G384</f>
        <v>44234.39</v>
      </c>
    </row>
    <row r="364" spans="1:7" x14ac:dyDescent="0.3">
      <c r="A364" s="8" t="s">
        <v>654</v>
      </c>
      <c r="B364" s="8" t="s">
        <v>17</v>
      </c>
      <c r="C364" s="8" t="s">
        <v>102</v>
      </c>
      <c r="D364" s="14" t="s">
        <v>655</v>
      </c>
      <c r="E364" s="22">
        <v>1</v>
      </c>
      <c r="F364" s="22">
        <v>441.97</v>
      </c>
      <c r="G364" s="23">
        <f t="shared" ref="G364:G383" si="15">ROUND(E364*F364,2)</f>
        <v>441.97</v>
      </c>
    </row>
    <row r="365" spans="1:7" ht="21.6" x14ac:dyDescent="0.3">
      <c r="A365" s="8" t="s">
        <v>656</v>
      </c>
      <c r="B365" s="8" t="s">
        <v>17</v>
      </c>
      <c r="C365" s="8" t="s">
        <v>326</v>
      </c>
      <c r="D365" s="14" t="s">
        <v>657</v>
      </c>
      <c r="E365" s="22">
        <v>1</v>
      </c>
      <c r="F365" s="22">
        <v>2246.35</v>
      </c>
      <c r="G365" s="23">
        <f t="shared" si="15"/>
        <v>2246.35</v>
      </c>
    </row>
    <row r="366" spans="1:7" x14ac:dyDescent="0.3">
      <c r="A366" s="8" t="s">
        <v>658</v>
      </c>
      <c r="B366" s="8" t="s">
        <v>17</v>
      </c>
      <c r="C366" s="8" t="s">
        <v>102</v>
      </c>
      <c r="D366" s="14" t="s">
        <v>659</v>
      </c>
      <c r="E366" s="22">
        <v>4</v>
      </c>
      <c r="F366" s="22">
        <v>543.74</v>
      </c>
      <c r="G366" s="23">
        <f t="shared" si="15"/>
        <v>2174.96</v>
      </c>
    </row>
    <row r="367" spans="1:7" x14ac:dyDescent="0.3">
      <c r="A367" s="8" t="s">
        <v>660</v>
      </c>
      <c r="B367" s="8" t="s">
        <v>17</v>
      </c>
      <c r="C367" s="8" t="s">
        <v>102</v>
      </c>
      <c r="D367" s="14" t="s">
        <v>661</v>
      </c>
      <c r="E367" s="22">
        <v>4</v>
      </c>
      <c r="F367" s="22">
        <v>1604</v>
      </c>
      <c r="G367" s="23">
        <f t="shared" si="15"/>
        <v>6416</v>
      </c>
    </row>
    <row r="368" spans="1:7" ht="21.6" x14ac:dyDescent="0.3">
      <c r="A368" s="8" t="s">
        <v>662</v>
      </c>
      <c r="B368" s="8" t="s">
        <v>17</v>
      </c>
      <c r="C368" s="8" t="s">
        <v>102</v>
      </c>
      <c r="D368" s="14" t="s">
        <v>663</v>
      </c>
      <c r="E368" s="22">
        <v>1</v>
      </c>
      <c r="F368" s="22">
        <v>8019.84</v>
      </c>
      <c r="G368" s="23">
        <f t="shared" si="15"/>
        <v>8019.84</v>
      </c>
    </row>
    <row r="369" spans="1:7" x14ac:dyDescent="0.3">
      <c r="A369" s="8" t="s">
        <v>349</v>
      </c>
      <c r="B369" s="8" t="s">
        <v>17</v>
      </c>
      <c r="C369" s="8" t="s">
        <v>95</v>
      </c>
      <c r="D369" s="14" t="s">
        <v>350</v>
      </c>
      <c r="E369" s="22">
        <v>26</v>
      </c>
      <c r="F369" s="22">
        <v>32.31</v>
      </c>
      <c r="G369" s="23">
        <f t="shared" si="15"/>
        <v>840.06</v>
      </c>
    </row>
    <row r="370" spans="1:7" x14ac:dyDescent="0.3">
      <c r="A370" s="8" t="s">
        <v>664</v>
      </c>
      <c r="B370" s="8" t="s">
        <v>17</v>
      </c>
      <c r="C370" s="8" t="s">
        <v>95</v>
      </c>
      <c r="D370" s="14" t="s">
        <v>665</v>
      </c>
      <c r="E370" s="22">
        <v>15</v>
      </c>
      <c r="F370" s="22">
        <v>43.37</v>
      </c>
      <c r="G370" s="23">
        <f t="shared" si="15"/>
        <v>650.54999999999995</v>
      </c>
    </row>
    <row r="371" spans="1:7" x14ac:dyDescent="0.3">
      <c r="A371" s="8" t="s">
        <v>666</v>
      </c>
      <c r="B371" s="8" t="s">
        <v>17</v>
      </c>
      <c r="C371" s="8" t="s">
        <v>95</v>
      </c>
      <c r="D371" s="14" t="s">
        <v>667</v>
      </c>
      <c r="E371" s="22">
        <v>72</v>
      </c>
      <c r="F371" s="22">
        <v>41.48</v>
      </c>
      <c r="G371" s="23">
        <f t="shared" si="15"/>
        <v>2986.56</v>
      </c>
    </row>
    <row r="372" spans="1:7" x14ac:dyDescent="0.3">
      <c r="A372" s="8" t="s">
        <v>668</v>
      </c>
      <c r="B372" s="8" t="s">
        <v>17</v>
      </c>
      <c r="C372" s="8" t="s">
        <v>102</v>
      </c>
      <c r="D372" s="14" t="s">
        <v>669</v>
      </c>
      <c r="E372" s="22">
        <v>12</v>
      </c>
      <c r="F372" s="22">
        <v>52.85</v>
      </c>
      <c r="G372" s="23">
        <f t="shared" si="15"/>
        <v>634.20000000000005</v>
      </c>
    </row>
    <row r="373" spans="1:7" x14ac:dyDescent="0.3">
      <c r="A373" s="8" t="s">
        <v>670</v>
      </c>
      <c r="B373" s="8" t="s">
        <v>17</v>
      </c>
      <c r="C373" s="8" t="s">
        <v>102</v>
      </c>
      <c r="D373" s="14" t="s">
        <v>671</v>
      </c>
      <c r="E373" s="22">
        <v>1</v>
      </c>
      <c r="F373" s="22">
        <v>91.95</v>
      </c>
      <c r="G373" s="23">
        <f t="shared" si="15"/>
        <v>91.95</v>
      </c>
    </row>
    <row r="374" spans="1:7" ht="21.6" x14ac:dyDescent="0.3">
      <c r="A374" s="8" t="s">
        <v>672</v>
      </c>
      <c r="B374" s="8" t="s">
        <v>17</v>
      </c>
      <c r="C374" s="8" t="s">
        <v>102</v>
      </c>
      <c r="D374" s="14" t="s">
        <v>673</v>
      </c>
      <c r="E374" s="22">
        <v>21</v>
      </c>
      <c r="F374" s="22">
        <v>10.44</v>
      </c>
      <c r="G374" s="23">
        <f t="shared" si="15"/>
        <v>219.24</v>
      </c>
    </row>
    <row r="375" spans="1:7" ht="21.6" x14ac:dyDescent="0.3">
      <c r="A375" s="8" t="s">
        <v>674</v>
      </c>
      <c r="B375" s="8" t="s">
        <v>17</v>
      </c>
      <c r="C375" s="8" t="s">
        <v>102</v>
      </c>
      <c r="D375" s="14" t="s">
        <v>675</v>
      </c>
      <c r="E375" s="22">
        <v>28</v>
      </c>
      <c r="F375" s="22">
        <v>10.44</v>
      </c>
      <c r="G375" s="23">
        <f t="shared" si="15"/>
        <v>292.32</v>
      </c>
    </row>
    <row r="376" spans="1:7" ht="21.6" x14ac:dyDescent="0.3">
      <c r="A376" s="8" t="s">
        <v>676</v>
      </c>
      <c r="B376" s="8" t="s">
        <v>17</v>
      </c>
      <c r="C376" s="8" t="s">
        <v>102</v>
      </c>
      <c r="D376" s="14" t="s">
        <v>677</v>
      </c>
      <c r="E376" s="22">
        <v>3</v>
      </c>
      <c r="F376" s="22">
        <v>110.71</v>
      </c>
      <c r="G376" s="23">
        <f t="shared" si="15"/>
        <v>332.13</v>
      </c>
    </row>
    <row r="377" spans="1:7" x14ac:dyDescent="0.3">
      <c r="A377" s="8" t="s">
        <v>678</v>
      </c>
      <c r="B377" s="8" t="s">
        <v>17</v>
      </c>
      <c r="C377" s="8" t="s">
        <v>102</v>
      </c>
      <c r="D377" s="14" t="s">
        <v>679</v>
      </c>
      <c r="E377" s="22">
        <v>24</v>
      </c>
      <c r="F377" s="22">
        <v>79</v>
      </c>
      <c r="G377" s="23">
        <f t="shared" si="15"/>
        <v>1896</v>
      </c>
    </row>
    <row r="378" spans="1:7" ht="21.6" x14ac:dyDescent="0.3">
      <c r="A378" s="8" t="s">
        <v>680</v>
      </c>
      <c r="B378" s="8" t="s">
        <v>17</v>
      </c>
      <c r="C378" s="8" t="s">
        <v>102</v>
      </c>
      <c r="D378" s="14" t="s">
        <v>681</v>
      </c>
      <c r="E378" s="22">
        <v>2</v>
      </c>
      <c r="F378" s="22">
        <v>109.39</v>
      </c>
      <c r="G378" s="23">
        <f t="shared" si="15"/>
        <v>218.78</v>
      </c>
    </row>
    <row r="379" spans="1:7" ht="21.6" x14ac:dyDescent="0.3">
      <c r="A379" s="8" t="s">
        <v>682</v>
      </c>
      <c r="B379" s="8" t="s">
        <v>17</v>
      </c>
      <c r="C379" s="8" t="s">
        <v>102</v>
      </c>
      <c r="D379" s="14" t="s">
        <v>683</v>
      </c>
      <c r="E379" s="22">
        <v>1</v>
      </c>
      <c r="F379" s="22">
        <v>450.13</v>
      </c>
      <c r="G379" s="23">
        <f t="shared" si="15"/>
        <v>450.13</v>
      </c>
    </row>
    <row r="380" spans="1:7" x14ac:dyDescent="0.3">
      <c r="A380" s="8" t="s">
        <v>684</v>
      </c>
      <c r="B380" s="8" t="s">
        <v>17</v>
      </c>
      <c r="C380" s="8" t="s">
        <v>102</v>
      </c>
      <c r="D380" s="14" t="s">
        <v>685</v>
      </c>
      <c r="E380" s="22">
        <v>44</v>
      </c>
      <c r="F380" s="22">
        <v>114.03</v>
      </c>
      <c r="G380" s="23">
        <f t="shared" si="15"/>
        <v>5017.32</v>
      </c>
    </row>
    <row r="381" spans="1:7" x14ac:dyDescent="0.3">
      <c r="A381" s="8" t="s">
        <v>686</v>
      </c>
      <c r="B381" s="8" t="s">
        <v>17</v>
      </c>
      <c r="C381" s="8" t="s">
        <v>102</v>
      </c>
      <c r="D381" s="14" t="s">
        <v>687</v>
      </c>
      <c r="E381" s="22">
        <v>4</v>
      </c>
      <c r="F381" s="22">
        <v>112.22</v>
      </c>
      <c r="G381" s="23">
        <f t="shared" si="15"/>
        <v>448.88</v>
      </c>
    </row>
    <row r="382" spans="1:7" x14ac:dyDescent="0.3">
      <c r="A382" s="8" t="s">
        <v>688</v>
      </c>
      <c r="B382" s="8" t="s">
        <v>17</v>
      </c>
      <c r="C382" s="8" t="s">
        <v>102</v>
      </c>
      <c r="D382" s="14" t="s">
        <v>689</v>
      </c>
      <c r="E382" s="22">
        <v>5</v>
      </c>
      <c r="F382" s="22">
        <v>163.07</v>
      </c>
      <c r="G382" s="23">
        <f t="shared" si="15"/>
        <v>815.35</v>
      </c>
    </row>
    <row r="383" spans="1:7" x14ac:dyDescent="0.3">
      <c r="A383" s="8" t="s">
        <v>690</v>
      </c>
      <c r="B383" s="8" t="s">
        <v>17</v>
      </c>
      <c r="C383" s="8" t="s">
        <v>95</v>
      </c>
      <c r="D383" s="14" t="s">
        <v>691</v>
      </c>
      <c r="E383" s="22">
        <v>1180</v>
      </c>
      <c r="F383" s="22">
        <v>8.51</v>
      </c>
      <c r="G383" s="23">
        <f t="shared" si="15"/>
        <v>10041.799999999999</v>
      </c>
    </row>
    <row r="384" spans="1:7" x14ac:dyDescent="0.3">
      <c r="A384" s="9"/>
      <c r="B384" s="9"/>
      <c r="C384" s="9"/>
      <c r="D384" s="15" t="s">
        <v>692</v>
      </c>
      <c r="E384" s="22">
        <v>1</v>
      </c>
      <c r="F384" s="21">
        <f>SUM(G364:G383)</f>
        <v>44234.39</v>
      </c>
      <c r="G384" s="21">
        <f>ROUND(F384*E384,2)</f>
        <v>44234.39</v>
      </c>
    </row>
    <row r="385" spans="1:7" ht="0.9" customHeight="1" x14ac:dyDescent="0.3">
      <c r="A385" s="10"/>
      <c r="B385" s="10"/>
      <c r="C385" s="10"/>
      <c r="D385" s="16"/>
      <c r="E385" s="24"/>
      <c r="F385" s="24"/>
      <c r="G385" s="24"/>
    </row>
    <row r="386" spans="1:7" x14ac:dyDescent="0.3">
      <c r="A386" s="6" t="s">
        <v>693</v>
      </c>
      <c r="B386" s="6" t="s">
        <v>11</v>
      </c>
      <c r="C386" s="6" t="s">
        <v>12</v>
      </c>
      <c r="D386" s="12" t="s">
        <v>694</v>
      </c>
      <c r="E386" s="21">
        <f>E388</f>
        <v>1</v>
      </c>
      <c r="F386" s="21">
        <f>F388</f>
        <v>3535.6</v>
      </c>
      <c r="G386" s="21">
        <f>G388</f>
        <v>3535.6</v>
      </c>
    </row>
    <row r="387" spans="1:7" ht="21.6" x14ac:dyDescent="0.3">
      <c r="A387" s="8" t="s">
        <v>695</v>
      </c>
      <c r="B387" s="8" t="s">
        <v>17</v>
      </c>
      <c r="C387" s="8" t="s">
        <v>102</v>
      </c>
      <c r="D387" s="14" t="s">
        <v>696</v>
      </c>
      <c r="E387" s="22">
        <v>40</v>
      </c>
      <c r="F387" s="22">
        <v>88.39</v>
      </c>
      <c r="G387" s="23">
        <f>ROUND(E387*F387,2)</f>
        <v>3535.6</v>
      </c>
    </row>
    <row r="388" spans="1:7" x14ac:dyDescent="0.3">
      <c r="A388" s="9"/>
      <c r="B388" s="9"/>
      <c r="C388" s="9"/>
      <c r="D388" s="15" t="s">
        <v>697</v>
      </c>
      <c r="E388" s="22">
        <v>1</v>
      </c>
      <c r="F388" s="21">
        <f>G387</f>
        <v>3535.6</v>
      </c>
      <c r="G388" s="21">
        <f>ROUND(F388*E388,2)</f>
        <v>3535.6</v>
      </c>
    </row>
    <row r="389" spans="1:7" ht="0.9" customHeight="1" x14ac:dyDescent="0.3">
      <c r="A389" s="10"/>
      <c r="B389" s="10"/>
      <c r="C389" s="10"/>
      <c r="D389" s="16"/>
      <c r="E389" s="24"/>
      <c r="F389" s="24"/>
      <c r="G389" s="24"/>
    </row>
    <row r="390" spans="1:7" x14ac:dyDescent="0.3">
      <c r="A390" s="6" t="s">
        <v>698</v>
      </c>
      <c r="B390" s="6" t="s">
        <v>11</v>
      </c>
      <c r="C390" s="6" t="s">
        <v>12</v>
      </c>
      <c r="D390" s="12" t="s">
        <v>699</v>
      </c>
      <c r="E390" s="21">
        <f>E392</f>
        <v>1</v>
      </c>
      <c r="F390" s="21">
        <f>F392</f>
        <v>1000</v>
      </c>
      <c r="G390" s="21">
        <f>G392</f>
        <v>1000</v>
      </c>
    </row>
    <row r="391" spans="1:7" x14ac:dyDescent="0.3">
      <c r="A391" s="8" t="s">
        <v>700</v>
      </c>
      <c r="B391" s="8" t="s">
        <v>17</v>
      </c>
      <c r="C391" s="8" t="s">
        <v>31</v>
      </c>
      <c r="D391" s="14" t="s">
        <v>701</v>
      </c>
      <c r="E391" s="22">
        <v>1</v>
      </c>
      <c r="F391" s="22">
        <v>1000</v>
      </c>
      <c r="G391" s="23">
        <f>ROUND(E391*F391,2)</f>
        <v>1000</v>
      </c>
    </row>
    <row r="392" spans="1:7" x14ac:dyDescent="0.3">
      <c r="A392" s="9"/>
      <c r="B392" s="9"/>
      <c r="C392" s="9"/>
      <c r="D392" s="15" t="s">
        <v>702</v>
      </c>
      <c r="E392" s="22">
        <v>1</v>
      </c>
      <c r="F392" s="21">
        <f>G391</f>
        <v>1000</v>
      </c>
      <c r="G392" s="21">
        <f>ROUND(F392*E392,2)</f>
        <v>1000</v>
      </c>
    </row>
    <row r="393" spans="1:7" ht="0.9" customHeight="1" x14ac:dyDescent="0.3">
      <c r="A393" s="10"/>
      <c r="B393" s="10"/>
      <c r="C393" s="10"/>
      <c r="D393" s="16"/>
      <c r="E393" s="24"/>
      <c r="F393" s="24"/>
      <c r="G393" s="24"/>
    </row>
    <row r="394" spans="1:7" x14ac:dyDescent="0.3">
      <c r="A394" s="6" t="s">
        <v>703</v>
      </c>
      <c r="B394" s="6" t="s">
        <v>11</v>
      </c>
      <c r="C394" s="6" t="s">
        <v>12</v>
      </c>
      <c r="D394" s="12" t="s">
        <v>704</v>
      </c>
      <c r="E394" s="21">
        <f>E396</f>
        <v>1</v>
      </c>
      <c r="F394" s="21">
        <f>F396</f>
        <v>13882.6</v>
      </c>
      <c r="G394" s="21">
        <f>G396</f>
        <v>13882.6</v>
      </c>
    </row>
    <row r="395" spans="1:7" x14ac:dyDescent="0.3">
      <c r="A395" s="8" t="s">
        <v>705</v>
      </c>
      <c r="B395" s="8" t="s">
        <v>17</v>
      </c>
      <c r="C395" s="8" t="s">
        <v>102</v>
      </c>
      <c r="D395" s="14" t="s">
        <v>706</v>
      </c>
      <c r="E395" s="22">
        <v>1</v>
      </c>
      <c r="F395" s="22">
        <v>13882.6</v>
      </c>
      <c r="G395" s="23">
        <f>ROUND(E395*F395,2)</f>
        <v>13882.6</v>
      </c>
    </row>
    <row r="396" spans="1:7" x14ac:dyDescent="0.3">
      <c r="A396" s="9"/>
      <c r="B396" s="9"/>
      <c r="C396" s="9"/>
      <c r="D396" s="15" t="s">
        <v>707</v>
      </c>
      <c r="E396" s="22">
        <v>1</v>
      </c>
      <c r="F396" s="21">
        <f>G395</f>
        <v>13882.6</v>
      </c>
      <c r="G396" s="21">
        <f>ROUND(F396*E396,2)</f>
        <v>13882.6</v>
      </c>
    </row>
    <row r="397" spans="1:7" ht="0.9" customHeight="1" x14ac:dyDescent="0.3">
      <c r="A397" s="10"/>
      <c r="B397" s="10"/>
      <c r="C397" s="10"/>
      <c r="D397" s="16"/>
      <c r="E397" s="24"/>
      <c r="F397" s="24"/>
      <c r="G397" s="24"/>
    </row>
    <row r="398" spans="1:7" x14ac:dyDescent="0.3">
      <c r="A398" s="9"/>
      <c r="B398" s="9"/>
      <c r="C398" s="9"/>
      <c r="D398" s="15" t="s">
        <v>708</v>
      </c>
      <c r="E398" s="22">
        <v>1</v>
      </c>
      <c r="F398" s="21">
        <f>G13+G24+G72+G95+G114+G135+G163+G173+G255+G318+G361+G384+G388+G392+G396</f>
        <v>830874.04999999993</v>
      </c>
      <c r="G398" s="21">
        <f>ROUND(F398*E398,2)</f>
        <v>830874.05</v>
      </c>
    </row>
    <row r="399" spans="1:7" x14ac:dyDescent="0.3">
      <c r="A399" s="9"/>
      <c r="B399" s="9"/>
      <c r="C399" s="9"/>
      <c r="D399" s="17"/>
      <c r="E399" s="22"/>
      <c r="F399" s="22"/>
      <c r="G399" s="22"/>
    </row>
  </sheetData>
  <dataValidations count="1">
    <dataValidation type="list" allowBlank="1" showInputMessage="1" showErrorMessage="1" sqref="B4:B399" xr:uid="{D217DBD6-BF20-4C0A-AC39-DC117BD4FEA8}">
      <formula1>"Capítulo,Partida,Mano de obra,Maquinaria,Material,Otros,"</formula1>
    </dataValidation>
  </dataValidation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5D62E6C97491B649BF2BC7780E60E1B8" ma:contentTypeVersion="18" ma:contentTypeDescription="Crear nuevo documento." ma:contentTypeScope="" ma:versionID="57c291f4c8a55ab0bf04ccf94c73309d">
  <xsd:schema xmlns:xsd="http://www.w3.org/2001/XMLSchema" xmlns:xs="http://www.w3.org/2001/XMLSchema" xmlns:p="http://schemas.microsoft.com/office/2006/metadata/properties" xmlns:ns2="c2767bf6-7186-4ebd-843a-952ea49a01da" xmlns:ns3="3939a6f6-fdad-47a3-96fb-7f128f57f16d" targetNamespace="http://schemas.microsoft.com/office/2006/metadata/properties" ma:root="true" ma:fieldsID="7f85b87be2043c842a9af23fa1ca584e" ns2:_="" ns3:_="">
    <xsd:import namespace="c2767bf6-7186-4ebd-843a-952ea49a01da"/>
    <xsd:import namespace="3939a6f6-fdad-47a3-96fb-7f128f57f16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Loca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2767bf6-7186-4ebd-843a-952ea49a01d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15" nillable="true" ma:taxonomy="true" ma:internalName="lcf76f155ced4ddcb4097134ff3c332f" ma:taxonomyFieldName="MediaServiceImageTags" ma:displayName="Etiquetas de imagen" ma:readOnly="false" ma:fieldId="{5cf76f15-5ced-4ddc-b409-7134ff3c332f}" ma:taxonomyMulti="true" ma:sspId="3d8d06ab-140a-419a-9bf2-61093765db4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5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939a6f6-fdad-47a3-96fb-7f128f57f16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48a5d60c-4042-4d8d-9a1a-71e99716b860}" ma:internalName="TaxCatchAll" ma:showField="CatchAllData" ma:web="3939a6f6-fdad-47a3-96fb-7f128f57f16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1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939a6f6-fdad-47a3-96fb-7f128f57f16d" xsi:nil="true"/>
    <lcf76f155ced4ddcb4097134ff3c332f xmlns="c2767bf6-7186-4ebd-843a-952ea49a01da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84FC35E-CB93-46FF-95C1-7A3660F602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242615B-8792-4DCF-8654-8338764FF95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2767bf6-7186-4ebd-843a-952ea49a01da"/>
    <ds:schemaRef ds:uri="3939a6f6-fdad-47a3-96fb-7f128f57f16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AA58589E-01AD-4192-B712-8D9C949A35F1}">
  <ds:schemaRefs>
    <ds:schemaRef ds:uri="http://schemas.microsoft.com/office/2006/metadata/properties"/>
    <ds:schemaRef ds:uri="http://schemas.microsoft.com/office/infopath/2007/PartnerControls"/>
    <ds:schemaRef ds:uri="3939a6f6-fdad-47a3-96fb-7f128f57f16d"/>
    <ds:schemaRef ds:uri="c2767bf6-7186-4ebd-843a-952ea49a01da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Lopez</dc:creator>
  <cp:lastModifiedBy>Pablo Flandes ObrasYugo</cp:lastModifiedBy>
  <dcterms:created xsi:type="dcterms:W3CDTF">2025-11-25T10:52:16Z</dcterms:created>
  <dcterms:modified xsi:type="dcterms:W3CDTF">2025-12-09T13:28:58Z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0x0101005D62E6C97491B649BF2BC7780E60E1B8</vt:lpwstr>
  </property>
  <property fmtid="{D5CDD505-2E9C-101B-9397-08002B2CF9AE}" pid="3" name="MediaServiceImageTags">
    <vt:lpwstr/>
  </property>
</Properties>
</file>