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412"/>
  <workbookPr/>
  <mc:AlternateContent xmlns:mc="http://schemas.openxmlformats.org/markup-compatibility/2006">
    <mc:Choice Requires="x15">
      <x15ac:absPath xmlns:x15ac="http://schemas.microsoft.com/office/spreadsheetml/2010/11/ac" url="/Users/albertomoreno/Desktop/"/>
    </mc:Choice>
  </mc:AlternateContent>
  <xr:revisionPtr revIDLastSave="0" documentId="13_ncr:1_{873416A8-B113-1347-B2A0-9E019E81390E}" xr6:coauthVersionLast="47" xr6:coauthVersionMax="47" xr10:uidLastSave="{00000000-0000-0000-0000-000000000000}"/>
  <bookViews>
    <workbookView xWindow="0" yWindow="660" windowWidth="29400" windowHeight="17420" xr2:uid="{00000000-000D-0000-FFFF-FFFF00000000}"/>
  </bookViews>
  <sheets>
    <sheet name="Hoja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646" i="1" l="1"/>
  <c r="K647" i="1" s="1"/>
  <c r="M647" i="1" s="1"/>
  <c r="L649" i="1" s="1"/>
  <c r="K644" i="1"/>
  <c r="M644" i="1" s="1"/>
  <c r="K643" i="1"/>
  <c r="J638" i="1"/>
  <c r="K639" i="1" s="1"/>
  <c r="K635" i="1"/>
  <c r="J630" i="1"/>
  <c r="K631" i="1" s="1"/>
  <c r="M626" i="1"/>
  <c r="K626" i="1"/>
  <c r="K623" i="1"/>
  <c r="M623" i="1" s="1"/>
  <c r="K621" i="1"/>
  <c r="M621" i="1" s="1"/>
  <c r="K618" i="1"/>
  <c r="M618" i="1" s="1"/>
  <c r="J615" i="1"/>
  <c r="K616" i="1" s="1"/>
  <c r="J610" i="1"/>
  <c r="K611" i="1" s="1"/>
  <c r="M611" i="1" s="1"/>
  <c r="K608" i="1"/>
  <c r="M608" i="1" s="1"/>
  <c r="K607" i="1"/>
  <c r="J602" i="1"/>
  <c r="K603" i="1" s="1"/>
  <c r="M603" i="1" s="1"/>
  <c r="K600" i="1"/>
  <c r="M600" i="1" s="1"/>
  <c r="J589" i="1"/>
  <c r="J588" i="1"/>
  <c r="J587" i="1"/>
  <c r="J586" i="1"/>
  <c r="J585" i="1"/>
  <c r="J584" i="1"/>
  <c r="J583" i="1"/>
  <c r="J582" i="1"/>
  <c r="J581" i="1"/>
  <c r="J580" i="1"/>
  <c r="J579" i="1"/>
  <c r="J578" i="1"/>
  <c r="J577" i="1"/>
  <c r="J576" i="1"/>
  <c r="J575" i="1"/>
  <c r="J574" i="1"/>
  <c r="J573" i="1"/>
  <c r="K598" i="1" s="1"/>
  <c r="K570" i="1"/>
  <c r="J565" i="1"/>
  <c r="J564" i="1"/>
  <c r="K566" i="1" s="1"/>
  <c r="K561" i="1"/>
  <c r="K557" i="1"/>
  <c r="K554" i="1" s="1"/>
  <c r="M554" i="1" s="1"/>
  <c r="J556" i="1"/>
  <c r="J551" i="1"/>
  <c r="J550" i="1"/>
  <c r="J549" i="1"/>
  <c r="K552" i="1" s="1"/>
  <c r="M552" i="1" s="1"/>
  <c r="M547" i="1"/>
  <c r="K547" i="1"/>
  <c r="K546" i="1"/>
  <c r="J541" i="1"/>
  <c r="J540" i="1"/>
  <c r="J539" i="1"/>
  <c r="K542" i="1" s="1"/>
  <c r="K535" i="1"/>
  <c r="K531" i="1" s="1"/>
  <c r="M531" i="1" s="1"/>
  <c r="J534" i="1"/>
  <c r="J533" i="1"/>
  <c r="J528" i="1"/>
  <c r="K529" i="1" s="1"/>
  <c r="J523" i="1"/>
  <c r="K524" i="1" s="1"/>
  <c r="K521" i="1" s="1"/>
  <c r="M521" i="1" s="1"/>
  <c r="K519" i="1"/>
  <c r="M519" i="1" s="1"/>
  <c r="J518" i="1"/>
  <c r="K516" i="1"/>
  <c r="M516" i="1" s="1"/>
  <c r="K515" i="1"/>
  <c r="J510" i="1"/>
  <c r="K511" i="1" s="1"/>
  <c r="J509" i="1"/>
  <c r="J504" i="1"/>
  <c r="J503" i="1"/>
  <c r="J502" i="1"/>
  <c r="J501" i="1"/>
  <c r="K497" i="1"/>
  <c r="K494" i="1" s="1"/>
  <c r="M494" i="1" s="1"/>
  <c r="J496" i="1"/>
  <c r="J491" i="1"/>
  <c r="J490" i="1"/>
  <c r="K492" i="1" s="1"/>
  <c r="M486" i="1"/>
  <c r="J485" i="1"/>
  <c r="J484" i="1"/>
  <c r="K486" i="1" s="1"/>
  <c r="K482" i="1"/>
  <c r="M482" i="1" s="1"/>
  <c r="J479" i="1"/>
  <c r="J478" i="1"/>
  <c r="K480" i="1" s="1"/>
  <c r="K475" i="1"/>
  <c r="J470" i="1"/>
  <c r="J469" i="1"/>
  <c r="K471" i="1" s="1"/>
  <c r="K467" i="1" s="1"/>
  <c r="M467" i="1" s="1"/>
  <c r="J464" i="1"/>
  <c r="J463" i="1"/>
  <c r="K459" i="1"/>
  <c r="K455" i="1" s="1"/>
  <c r="M455" i="1" s="1"/>
  <c r="J458" i="1"/>
  <c r="J457" i="1"/>
  <c r="J452" i="1"/>
  <c r="K453" i="1" s="1"/>
  <c r="K449" i="1"/>
  <c r="M447" i="1"/>
  <c r="M445" i="1"/>
  <c r="M441" i="1"/>
  <c r="J438" i="1"/>
  <c r="K439" i="1" s="1"/>
  <c r="J433" i="1"/>
  <c r="K434" i="1" s="1"/>
  <c r="M434" i="1" s="1"/>
  <c r="K431" i="1"/>
  <c r="M431" i="1" s="1"/>
  <c r="J428" i="1"/>
  <c r="K429" i="1" s="1"/>
  <c r="J423" i="1"/>
  <c r="J422" i="1"/>
  <c r="K418" i="1"/>
  <c r="M418" i="1" s="1"/>
  <c r="J417" i="1"/>
  <c r="J416" i="1"/>
  <c r="K414" i="1"/>
  <c r="M414" i="1" s="1"/>
  <c r="J411" i="1"/>
  <c r="K412" i="1" s="1"/>
  <c r="M407" i="1"/>
  <c r="K407" i="1"/>
  <c r="J406" i="1"/>
  <c r="K404" i="1"/>
  <c r="M404" i="1" s="1"/>
  <c r="K402" i="1"/>
  <c r="K398" i="1" s="1"/>
  <c r="M398" i="1" s="1"/>
  <c r="J401" i="1"/>
  <c r="J400" i="1"/>
  <c r="J395" i="1"/>
  <c r="J394" i="1"/>
  <c r="K396" i="1" s="1"/>
  <c r="M396" i="1" s="1"/>
  <c r="K392" i="1"/>
  <c r="M392" i="1" s="1"/>
  <c r="K391" i="1"/>
  <c r="J386" i="1"/>
  <c r="K387" i="1" s="1"/>
  <c r="M387" i="1" s="1"/>
  <c r="J381" i="1"/>
  <c r="J380" i="1"/>
  <c r="K382" i="1" s="1"/>
  <c r="K378" i="1" s="1"/>
  <c r="M378" i="1" s="1"/>
  <c r="K376" i="1"/>
  <c r="M376" i="1" s="1"/>
  <c r="J375" i="1"/>
  <c r="K371" i="1"/>
  <c r="J366" i="1"/>
  <c r="K367" i="1" s="1"/>
  <c r="K362" i="1"/>
  <c r="J361" i="1"/>
  <c r="J360" i="1"/>
  <c r="J355" i="1"/>
  <c r="K356" i="1" s="1"/>
  <c r="K351" i="1"/>
  <c r="K348" i="1" s="1"/>
  <c r="M348" i="1" s="1"/>
  <c r="J350" i="1"/>
  <c r="K347" i="1"/>
  <c r="L343" i="1"/>
  <c r="L337" i="1" s="1"/>
  <c r="J340" i="1"/>
  <c r="K341" i="1" s="1"/>
  <c r="M341" i="1" s="1"/>
  <c r="K338" i="1"/>
  <c r="M338" i="1" s="1"/>
  <c r="K337" i="1"/>
  <c r="J332" i="1"/>
  <c r="K333" i="1" s="1"/>
  <c r="M333" i="1" s="1"/>
  <c r="L335" i="1" s="1"/>
  <c r="K329" i="1"/>
  <c r="J324" i="1"/>
  <c r="J323" i="1"/>
  <c r="K325" i="1" s="1"/>
  <c r="M325" i="1" s="1"/>
  <c r="K321" i="1"/>
  <c r="M321" i="1" s="1"/>
  <c r="J318" i="1"/>
  <c r="K319" i="1" s="1"/>
  <c r="K316" i="1" s="1"/>
  <c r="M316" i="1"/>
  <c r="J313" i="1"/>
  <c r="K314" i="1" s="1"/>
  <c r="M314" i="1" s="1"/>
  <c r="M311" i="1"/>
  <c r="K311" i="1"/>
  <c r="M309" i="1"/>
  <c r="J308" i="1"/>
  <c r="K309" i="1" s="1"/>
  <c r="K306" i="1" s="1"/>
  <c r="M306" i="1"/>
  <c r="K305" i="1"/>
  <c r="K304" i="1"/>
  <c r="M300" i="1"/>
  <c r="K298" i="1"/>
  <c r="M298" i="1" s="1"/>
  <c r="L300" i="1" s="1"/>
  <c r="M288" i="1"/>
  <c r="K288" i="1"/>
  <c r="M287" i="1"/>
  <c r="L287" i="1"/>
  <c r="K287" i="1"/>
  <c r="J282" i="1"/>
  <c r="J281" i="1"/>
  <c r="J280" i="1"/>
  <c r="K283" i="1" s="1"/>
  <c r="M283" i="1" s="1"/>
  <c r="L285" i="1" s="1"/>
  <c r="K277" i="1"/>
  <c r="J272" i="1"/>
  <c r="J271" i="1"/>
  <c r="J270" i="1"/>
  <c r="K273" i="1" s="1"/>
  <c r="K267" i="1"/>
  <c r="K263" i="1"/>
  <c r="K257" i="1" s="1"/>
  <c r="M257" i="1" s="1"/>
  <c r="J262" i="1"/>
  <c r="J261" i="1"/>
  <c r="J260" i="1"/>
  <c r="J259" i="1"/>
  <c r="J254" i="1"/>
  <c r="J253" i="1"/>
  <c r="J252" i="1"/>
  <c r="J251" i="1"/>
  <c r="J250" i="1"/>
  <c r="K255" i="1" s="1"/>
  <c r="J249" i="1"/>
  <c r="J248" i="1"/>
  <c r="K244" i="1"/>
  <c r="M244" i="1" s="1"/>
  <c r="K240" i="1"/>
  <c r="M240" i="1" s="1"/>
  <c r="K238" i="1"/>
  <c r="K229" i="1"/>
  <c r="M229" i="1" s="1"/>
  <c r="M226" i="1"/>
  <c r="K226" i="1"/>
  <c r="K224" i="1"/>
  <c r="M224" i="1" s="1"/>
  <c r="K214" i="1"/>
  <c r="M214" i="1" s="1"/>
  <c r="K213" i="1"/>
  <c r="K212" i="1"/>
  <c r="J207" i="1"/>
  <c r="K208" i="1" s="1"/>
  <c r="J206" i="1"/>
  <c r="J205" i="1"/>
  <c r="J204" i="1"/>
  <c r="K200" i="1"/>
  <c r="K195" i="1" s="1"/>
  <c r="M195" i="1" s="1"/>
  <c r="J199" i="1"/>
  <c r="J198" i="1"/>
  <c r="J197" i="1"/>
  <c r="J192" i="1"/>
  <c r="J191" i="1"/>
  <c r="K193" i="1" s="1"/>
  <c r="K188" i="1"/>
  <c r="J183" i="1"/>
  <c r="K184" i="1" s="1"/>
  <c r="K179" i="1"/>
  <c r="K176" i="1" s="1"/>
  <c r="M176" i="1" s="1"/>
  <c r="J178" i="1"/>
  <c r="K174" i="1"/>
  <c r="K171" i="1" s="1"/>
  <c r="M171" i="1" s="1"/>
  <c r="J173" i="1"/>
  <c r="K169" i="1"/>
  <c r="K166" i="1" s="1"/>
  <c r="M166" i="1" s="1"/>
  <c r="J168" i="1"/>
  <c r="J163" i="1"/>
  <c r="K164" i="1" s="1"/>
  <c r="K159" i="1"/>
  <c r="K155" i="1" s="1"/>
  <c r="M155" i="1" s="1"/>
  <c r="J158" i="1"/>
  <c r="K153" i="1"/>
  <c r="M153" i="1" s="1"/>
  <c r="K142" i="1"/>
  <c r="J135" i="1"/>
  <c r="K136" i="1" s="1"/>
  <c r="K132" i="1"/>
  <c r="J125" i="1"/>
  <c r="K126" i="1" s="1"/>
  <c r="K122" i="1"/>
  <c r="J117" i="1"/>
  <c r="J116" i="1"/>
  <c r="K118" i="1" s="1"/>
  <c r="J115" i="1"/>
  <c r="J110" i="1"/>
  <c r="K111" i="1" s="1"/>
  <c r="M106" i="1"/>
  <c r="K106" i="1"/>
  <c r="K103" i="1" s="1"/>
  <c r="M103" i="1" s="1"/>
  <c r="J105" i="1"/>
  <c r="K102" i="1"/>
  <c r="K98" i="1"/>
  <c r="K95" i="1" s="1"/>
  <c r="M95" i="1" s="1"/>
  <c r="J97" i="1"/>
  <c r="K94" i="1"/>
  <c r="K90" i="1"/>
  <c r="K87" i="1" s="1"/>
  <c r="M87" i="1" s="1"/>
  <c r="J89" i="1"/>
  <c r="K85" i="1"/>
  <c r="K82" i="1" s="1"/>
  <c r="M82" i="1" s="1"/>
  <c r="J84" i="1"/>
  <c r="K80" i="1"/>
  <c r="K77" i="1" s="1"/>
  <c r="M77" i="1" s="1"/>
  <c r="J79" i="1"/>
  <c r="J74" i="1"/>
  <c r="K75" i="1" s="1"/>
  <c r="K71" i="1"/>
  <c r="K70" i="1"/>
  <c r="J65" i="1"/>
  <c r="K66" i="1" s="1"/>
  <c r="J64" i="1"/>
  <c r="J63" i="1"/>
  <c r="J62" i="1"/>
  <c r="J61" i="1"/>
  <c r="M57" i="1"/>
  <c r="K57" i="1"/>
  <c r="K49" i="1"/>
  <c r="M49" i="1" s="1"/>
  <c r="M47" i="1"/>
  <c r="K47" i="1"/>
  <c r="K41" i="1"/>
  <c r="M41" i="1" s="1"/>
  <c r="K40" i="1"/>
  <c r="K36" i="1"/>
  <c r="K33" i="1" s="1"/>
  <c r="M33" i="1" s="1"/>
  <c r="J35" i="1"/>
  <c r="J30" i="1"/>
  <c r="K31" i="1" s="1"/>
  <c r="M26" i="1"/>
  <c r="K26" i="1"/>
  <c r="K23" i="1" s="1"/>
  <c r="M23" i="1" s="1"/>
  <c r="J25" i="1"/>
  <c r="J20" i="1"/>
  <c r="K21" i="1" s="1"/>
  <c r="K17" i="1"/>
  <c r="J12" i="1"/>
  <c r="K13" i="1" s="1"/>
  <c r="J11" i="1"/>
  <c r="J10" i="1"/>
  <c r="J9" i="1"/>
  <c r="J8" i="1"/>
  <c r="K5" i="1"/>
  <c r="K4" i="1"/>
  <c r="M193" i="1" l="1"/>
  <c r="K189" i="1"/>
  <c r="M189" i="1" s="1"/>
  <c r="M511" i="1"/>
  <c r="K507" i="1"/>
  <c r="M507" i="1" s="1"/>
  <c r="K113" i="1"/>
  <c r="M113" i="1" s="1"/>
  <c r="M118" i="1"/>
  <c r="L329" i="1"/>
  <c r="M335" i="1"/>
  <c r="M329" i="1" s="1"/>
  <c r="K409" i="1"/>
  <c r="M409" i="1" s="1"/>
  <c r="M412" i="1"/>
  <c r="K436" i="1"/>
  <c r="M436" i="1" s="1"/>
  <c r="M439" i="1"/>
  <c r="K59" i="1"/>
  <c r="M59" i="1" s="1"/>
  <c r="M66" i="1"/>
  <c r="M566" i="1"/>
  <c r="L568" i="1" s="1"/>
  <c r="K562" i="1"/>
  <c r="M562" i="1" s="1"/>
  <c r="M273" i="1"/>
  <c r="L275" i="1" s="1"/>
  <c r="K268" i="1"/>
  <c r="M268" i="1" s="1"/>
  <c r="M367" i="1"/>
  <c r="K364" i="1"/>
  <c r="M364" i="1" s="1"/>
  <c r="K476" i="1"/>
  <c r="M476" i="1" s="1"/>
  <c r="M480" i="1"/>
  <c r="M453" i="1"/>
  <c r="K450" i="1"/>
  <c r="M450" i="1" s="1"/>
  <c r="K526" i="1"/>
  <c r="M526" i="1" s="1"/>
  <c r="M529" i="1"/>
  <c r="L544" i="1" s="1"/>
  <c r="L68" i="1"/>
  <c r="M285" i="1"/>
  <c r="M277" i="1" s="1"/>
  <c r="L277" i="1"/>
  <c r="K613" i="1"/>
  <c r="M613" i="1" s="1"/>
  <c r="M616" i="1"/>
  <c r="M111" i="1"/>
  <c r="K108" i="1"/>
  <c r="M108" i="1" s="1"/>
  <c r="M208" i="1"/>
  <c r="K202" i="1"/>
  <c r="M202" i="1" s="1"/>
  <c r="K353" i="1"/>
  <c r="M353" i="1" s="1"/>
  <c r="M356" i="1"/>
  <c r="K161" i="1"/>
  <c r="M161" i="1" s="1"/>
  <c r="M164" i="1"/>
  <c r="M492" i="1"/>
  <c r="K488" i="1"/>
  <c r="M488" i="1" s="1"/>
  <c r="K6" i="1"/>
  <c r="M6" i="1" s="1"/>
  <c r="M13" i="1"/>
  <c r="L15" i="1" s="1"/>
  <c r="M255" i="1"/>
  <c r="K246" i="1"/>
  <c r="M246" i="1" s="1"/>
  <c r="L265" i="1"/>
  <c r="M631" i="1"/>
  <c r="L633" i="1" s="1"/>
  <c r="K628" i="1"/>
  <c r="M628" i="1" s="1"/>
  <c r="K18" i="1"/>
  <c r="M18" i="1" s="1"/>
  <c r="M21" i="1"/>
  <c r="K123" i="1"/>
  <c r="M123" i="1" s="1"/>
  <c r="M126" i="1"/>
  <c r="L128" i="1" s="1"/>
  <c r="K72" i="1"/>
  <c r="M72" i="1" s="1"/>
  <c r="M75" i="1"/>
  <c r="L92" i="1" s="1"/>
  <c r="M598" i="1"/>
  <c r="L605" i="1" s="1"/>
  <c r="K571" i="1"/>
  <c r="M571" i="1" s="1"/>
  <c r="M639" i="1"/>
  <c r="L641" i="1" s="1"/>
  <c r="K636" i="1"/>
  <c r="M636" i="1" s="1"/>
  <c r="M136" i="1"/>
  <c r="L138" i="1" s="1"/>
  <c r="K133" i="1"/>
  <c r="M133" i="1" s="1"/>
  <c r="M31" i="1"/>
  <c r="K28" i="1"/>
  <c r="M28" i="1" s="1"/>
  <c r="L120" i="1"/>
  <c r="M184" i="1"/>
  <c r="K181" i="1"/>
  <c r="M181" i="1" s="1"/>
  <c r="K426" i="1"/>
  <c r="M426" i="1" s="1"/>
  <c r="M429" i="1"/>
  <c r="M174" i="1"/>
  <c r="M343" i="1"/>
  <c r="M337" i="1" s="1"/>
  <c r="M557" i="1"/>
  <c r="L559" i="1" s="1"/>
  <c r="M98" i="1"/>
  <c r="L100" i="1" s="1"/>
  <c r="K143" i="1"/>
  <c r="M143" i="1" s="1"/>
  <c r="M200" i="1"/>
  <c r="K278" i="1"/>
  <c r="M278" i="1" s="1"/>
  <c r="K373" i="1"/>
  <c r="M373" i="1" s="1"/>
  <c r="M459" i="1"/>
  <c r="M263" i="1"/>
  <c r="K231" i="1"/>
  <c r="M231" i="1" s="1"/>
  <c r="M238" i="1"/>
  <c r="M85" i="1"/>
  <c r="M90" i="1"/>
  <c r="M402" i="1"/>
  <c r="K465" i="1"/>
  <c r="M535" i="1"/>
  <c r="M179" i="1"/>
  <c r="K358" i="1"/>
  <c r="M358" i="1" s="1"/>
  <c r="M362" i="1"/>
  <c r="M524" i="1"/>
  <c r="M542" i="1"/>
  <c r="K537" i="1"/>
  <c r="M537" i="1" s="1"/>
  <c r="M497" i="1"/>
  <c r="M36" i="1"/>
  <c r="M159" i="1"/>
  <c r="L186" i="1" s="1"/>
  <c r="M351" i="1"/>
  <c r="L369" i="1" s="1"/>
  <c r="M382" i="1"/>
  <c r="M471" i="1"/>
  <c r="L389" i="1"/>
  <c r="M80" i="1"/>
  <c r="M169" i="1"/>
  <c r="M319" i="1"/>
  <c r="L327" i="1" s="1"/>
  <c r="K330" i="1"/>
  <c r="M330" i="1" s="1"/>
  <c r="K384" i="1"/>
  <c r="M384" i="1" s="1"/>
  <c r="K424" i="1"/>
  <c r="K505" i="1"/>
  <c r="L643" i="1"/>
  <c r="M649" i="1"/>
  <c r="M643" i="1" s="1"/>
  <c r="M559" i="1" l="1"/>
  <c r="M546" i="1" s="1"/>
  <c r="L546" i="1"/>
  <c r="M186" i="1"/>
  <c r="M142" i="1" s="1"/>
  <c r="L142" i="1"/>
  <c r="L305" i="1"/>
  <c r="M327" i="1"/>
  <c r="M633" i="1"/>
  <c r="M607" i="1" s="1"/>
  <c r="L607" i="1"/>
  <c r="L515" i="1"/>
  <c r="M544" i="1"/>
  <c r="M515" i="1" s="1"/>
  <c r="L635" i="1"/>
  <c r="M641" i="1"/>
  <c r="M635" i="1" s="1"/>
  <c r="M424" i="1"/>
  <c r="L443" i="1" s="1"/>
  <c r="K420" i="1"/>
  <c r="M420" i="1" s="1"/>
  <c r="M505" i="1"/>
  <c r="L513" i="1" s="1"/>
  <c r="K499" i="1"/>
  <c r="M499" i="1" s="1"/>
  <c r="M465" i="1"/>
  <c r="L473" i="1" s="1"/>
  <c r="K461" i="1"/>
  <c r="M461" i="1" s="1"/>
  <c r="M275" i="1"/>
  <c r="M267" i="1" s="1"/>
  <c r="L267" i="1"/>
  <c r="L94" i="1"/>
  <c r="M100" i="1"/>
  <c r="M94" i="1" s="1"/>
  <c r="L561" i="1"/>
  <c r="M568" i="1"/>
  <c r="M561" i="1" s="1"/>
  <c r="L213" i="1"/>
  <c r="M265" i="1"/>
  <c r="L71" i="1"/>
  <c r="M92" i="1"/>
  <c r="L102" i="1"/>
  <c r="M120" i="1"/>
  <c r="M102" i="1" s="1"/>
  <c r="M369" i="1"/>
  <c r="M347" i="1" s="1"/>
  <c r="L347" i="1"/>
  <c r="M605" i="1"/>
  <c r="M570" i="1" s="1"/>
  <c r="L570" i="1"/>
  <c r="L40" i="1"/>
  <c r="M68" i="1"/>
  <c r="M40" i="1" s="1"/>
  <c r="M15" i="1"/>
  <c r="L5" i="1"/>
  <c r="L122" i="1"/>
  <c r="M128" i="1"/>
  <c r="M122" i="1" s="1"/>
  <c r="M389" i="1"/>
  <c r="M371" i="1" s="1"/>
  <c r="L371" i="1"/>
  <c r="L132" i="1"/>
  <c r="M138" i="1"/>
  <c r="M132" i="1" s="1"/>
  <c r="L38" i="1"/>
  <c r="L210" i="1"/>
  <c r="L449" i="1" l="1"/>
  <c r="M473" i="1"/>
  <c r="M449" i="1" s="1"/>
  <c r="M513" i="1"/>
  <c r="M475" i="1" s="1"/>
  <c r="L475" i="1"/>
  <c r="L391" i="1"/>
  <c r="M443" i="1"/>
  <c r="M391" i="1" s="1"/>
  <c r="M210" i="1"/>
  <c r="M188" i="1" s="1"/>
  <c r="L188" i="1"/>
  <c r="M71" i="1"/>
  <c r="L130" i="1"/>
  <c r="M5" i="1"/>
  <c r="M38" i="1"/>
  <c r="M17" i="1" s="1"/>
  <c r="L17" i="1"/>
  <c r="L302" i="1"/>
  <c r="M213" i="1"/>
  <c r="M305" i="1"/>
  <c r="L345" i="1"/>
  <c r="L70" i="1" l="1"/>
  <c r="M130" i="1"/>
  <c r="M70" i="1" s="1"/>
  <c r="L304" i="1"/>
  <c r="M345" i="1"/>
  <c r="M304" i="1" s="1"/>
  <c r="M302" i="1"/>
  <c r="M212" i="1" s="1"/>
  <c r="L212" i="1"/>
  <c r="L140" i="1"/>
  <c r="M140" i="1" l="1"/>
  <c r="L4" i="1"/>
  <c r="L651" i="1" l="1"/>
  <c r="M651" i="1" s="1"/>
  <c r="M4" i="1"/>
</calcChain>
</file>

<file path=xl/sharedStrings.xml><?xml version="1.0" encoding="utf-8"?>
<sst xmlns="http://schemas.openxmlformats.org/spreadsheetml/2006/main" count="968" uniqueCount="551">
  <si>
    <t>CL JOSE HIERRO 12</t>
  </si>
  <si>
    <t>Presupuesto</t>
  </si>
  <si>
    <t>Código</t>
  </si>
  <si>
    <t>Nat</t>
  </si>
  <si>
    <t>Ud</t>
  </si>
  <si>
    <t>Resumen</t>
  </si>
  <si>
    <t>Comentario</t>
  </si>
  <si>
    <t>N</t>
  </si>
  <si>
    <t>Longitud</t>
  </si>
  <si>
    <t>Anchura</t>
  </si>
  <si>
    <t>Altura</t>
  </si>
  <si>
    <t>Parcial</t>
  </si>
  <si>
    <t>CanPres</t>
  </si>
  <si>
    <t>PrPres</t>
  </si>
  <si>
    <t>ImpPres</t>
  </si>
  <si>
    <t xml:space="preserve">D            </t>
  </si>
  <si>
    <t>Capítulo</t>
  </si>
  <si>
    <t>18</t>
  </si>
  <si>
    <t>DEMOLICIONES</t>
  </si>
  <si>
    <t xml:space="preserve">DF           </t>
  </si>
  <si>
    <t>FACHADAS, PARTICIONES</t>
  </si>
  <si>
    <t xml:space="preserve">DPT020       </t>
  </si>
  <si>
    <t>Partida</t>
  </si>
  <si>
    <t>m²</t>
  </si>
  <si>
    <t>Demolición de partición interior de fábrica revestida.</t>
  </si>
  <si>
    <t xml:space="preserve">Demolición de partición interior de fábrica revestida, formada por ladrillo perforado de 11/12 cm de espesor, con medios manuales, sin afectar a la estabilidad de los elementos constructivos contiguos, y carga manual sobre camión o contenedor.
Criterio de valoración económica: El precio incluye el desmontaje previo de las hojas de la carpintería.
Incluye: Demolición de la fábrica y sus revestimientos. Fragmentación de los escombros en piezas manejables. Retirada y acopio de escombros. Limpieza de los restos de obra. Carga manual de escombros sobre camión o contenedor.
Criterio de medición de proyecto: Superficie medida según documentación gráfica de Proyecto.
Criterio de medición de obra: Se medirá la superficie realmente demolida según especificaciones de Proyecto.
</t>
  </si>
  <si>
    <t>ESTANCIA 2</t>
  </si>
  <si>
    <t>ASEO 1</t>
  </si>
  <si>
    <t>ESTANCIA 1</t>
  </si>
  <si>
    <t>DPT020</t>
  </si>
  <si>
    <t>DF</t>
  </si>
  <si>
    <t xml:space="preserve">DL           </t>
  </si>
  <si>
    <t>CARPINTERIAS, CERRAJERIAS, DEFENSAS</t>
  </si>
  <si>
    <t xml:space="preserve">DFD070       </t>
  </si>
  <si>
    <t>Levantado de reja metálica</t>
  </si>
  <si>
    <t xml:space="preserve">Desmontaje de reja exterior, situada en fachada, de superficie inferior a 3 m², realizado mediante medios manuales, con cuidado de no deteriorar los elementos constructivos a los que se encuentra fijada. Incluye retirada de herrajes y elementos auxiliares, así como carga manual y traslado sobre camión o contenedor.
</t>
  </si>
  <si>
    <t>Reja acceso</t>
  </si>
  <si>
    <t>DFD070</t>
  </si>
  <si>
    <t xml:space="preserve">DLP210       </t>
  </si>
  <si>
    <t>Levantado de puerta interior</t>
  </si>
  <si>
    <t xml:space="preserve">Levantado de puerta interior de madera, con medios manuales, sin deteriorar el paramento al que está sujeta, y carga manual sobre camión o contenedor.
</t>
  </si>
  <si>
    <t>DLP210</t>
  </si>
  <si>
    <t xml:space="preserve">DLS010       </t>
  </si>
  <si>
    <t>u</t>
  </si>
  <si>
    <t>Desmontaje de toldo</t>
  </si>
  <si>
    <t xml:space="preserve">Desmontaje de toldo de menos de 3 m² de superficie, situado en fachada y fijado al paramento mediante atornillado, con medios manuales, sin deteriorar los elementos constructivos a los que está sujeto, y carga manual sobre camión o contenedor.
</t>
  </si>
  <si>
    <t>FACHADA</t>
  </si>
  <si>
    <t>DLS010</t>
  </si>
  <si>
    <t xml:space="preserve">DLC010       </t>
  </si>
  <si>
    <t>Desmontaje de puerta de acceso</t>
  </si>
  <si>
    <t xml:space="preserve">Desmontaje de carpintería de acceso de cualquier tipo, para su posterior colocacion, situada en fachada, de superficie inferior a 3 m², realizado mediante medios manuales, con cuidado de no deteriorar los elementos constructivos a los que se encuentra fijada. Incluye retirada de herrajes y elementos auxiliares, así como carga manual y traslado sobre camión o contenedor si procede.
</t>
  </si>
  <si>
    <t>Carpinteria de acceso</t>
  </si>
  <si>
    <t>DLC010</t>
  </si>
  <si>
    <t>DL</t>
  </si>
  <si>
    <t xml:space="preserve">DR           </t>
  </si>
  <si>
    <t>REVESTIMIENTOS, TRASDOSADOS, PAVIMENTOS Y FALSOS TECHOS</t>
  </si>
  <si>
    <t xml:space="preserve">DRT010       </t>
  </si>
  <si>
    <t>Demolición de falso techo</t>
  </si>
  <si>
    <t xml:space="preserve">Demolición y levantado de falso techo existente de cualquier tipo, incluyendo la totalidad de elementos que lo componen, tales como perfilería, estructura auxiliar, elementos de suspensión y fijación. Trabajos realizados por medios manuales y mecánicos, según las características del falso techo, incluyendo limpieza, recogida, carga y traslado de los residuos a contenedor, así como la parte proporcional de medios auxiliares, protecciones colectivas y ayudas necesarias.
Nota: En caso de que el falso techo existente pueda conservarse y reutilizarse total o parcialmente, se descontará el importe correspondiente a esta partida en función de los trabajos finalmente ejecutados.
</t>
  </si>
  <si>
    <t>Acceso</t>
  </si>
  <si>
    <t>1.35</t>
  </si>
  <si>
    <t>Estancia 1</t>
  </si>
  <si>
    <t>163.92</t>
  </si>
  <si>
    <t>Estancia 2</t>
  </si>
  <si>
    <t>1.30</t>
  </si>
  <si>
    <t>Almacen 2</t>
  </si>
  <si>
    <t>6.21</t>
  </si>
  <si>
    <t>DRT010</t>
  </si>
  <si>
    <t xml:space="preserve">DRT011       </t>
  </si>
  <si>
    <t>Demolicion de pavimento</t>
  </si>
  <si>
    <t xml:space="preserve">Demolición y levantado de pavimentos existentes de cualquier tipo, incluyendo baldosas hidráulicas, terrazo, mármol, cerámica, gres, madera y similares, así como del soporte o capas inferiores hasta alcanzar la solera. Incluye, en su caso, el desmontaje de pavimentos técnicos mediante retirada de placas, pedestales y elementos de apoyo, así como el levantado de rodapiés de cualquier material y altura, láminas intermedias, adhesivos y restos de fijación. Trabajos realizados por medios mecánicos y manuales, según las características del pavimento, incluyendo limpieza, recogida, carga y traslado de los residuos a contenedor, así como la parte proporcional de medios auxiliares, protecciones colectivas y ayudas necesarias.
Nota: En caso de que el nuevo pavimento pueda ejecutarse directamente sobre el pavimento existente, sin necesidad de su demolición, se descontará el importe correspondiente a esta partida o la parte proporcional de los trabajos que no sea necesario ejecutar.
</t>
  </si>
  <si>
    <t>Aseo 1</t>
  </si>
  <si>
    <t>6.93</t>
  </si>
  <si>
    <t>Aseo 2</t>
  </si>
  <si>
    <t>3.84</t>
  </si>
  <si>
    <t>DRT011</t>
  </si>
  <si>
    <t xml:space="preserve">DRT012       </t>
  </si>
  <si>
    <t>Demolicion de alicatado</t>
  </si>
  <si>
    <t xml:space="preserve">Demolición y levantado de revestimiento de paramentos mediante alicatado de cualquier tipo, realizado por medios manuales y mecánicos, incluyendo la retirada del material de agarre hasta alcanzar el soporte, así como la limpieza de la superficie. Incluye recogida, carga y traslado de los residuos a contenedor, así como la parte proporcional de medios auxiliares, protecciones colectivas y ayudas necesarias.
</t>
  </si>
  <si>
    <t>Almacen 1</t>
  </si>
  <si>
    <t>DRT012</t>
  </si>
  <si>
    <t>DR</t>
  </si>
  <si>
    <t xml:space="preserve">DI           </t>
  </si>
  <si>
    <t>INSTALACIONES</t>
  </si>
  <si>
    <t xml:space="preserve">DIC          </t>
  </si>
  <si>
    <t>CALEFACCION, CLIMATIZACION, VENTILACION Y ACS</t>
  </si>
  <si>
    <t xml:space="preserve">DIC101       </t>
  </si>
  <si>
    <t>Desmontaje de instalación de aire acondicionado</t>
  </si>
  <si>
    <t xml:space="preserve">Desmontaje de instalación de aire acondicionado con conductos, rejillas, difusores asi como cualquier otro elemento propio del a instalacion sin incluir las unidades climatizadoras en local u oficina de 190 m²; con medios manuales, y carga manual sobre camión o contenedor.
</t>
  </si>
  <si>
    <t>TOTAL</t>
  </si>
  <si>
    <t>DIC101</t>
  </si>
  <si>
    <t xml:space="preserve">DIC030       </t>
  </si>
  <si>
    <t>Desmontaje de unidades interiores de aire acondicionado</t>
  </si>
  <si>
    <t xml:space="preserve">Desmontaje de unidad interior de sistema de aire acondicionado, para su posterior reubicación y reutilización, de tipo techo y distribución mediante conductos tubulares, con un peso máximo de 50 kg, realizado por medios manuales. Incluye desconexión y desmontaje de los elementos auxiliares necesarios para su retirada, así como acopio y protección de la unidad desmontada para su posterior colocación.
</t>
  </si>
  <si>
    <t>DIC030</t>
  </si>
  <si>
    <t xml:space="preserve">DIC102       </t>
  </si>
  <si>
    <t>Desmontaje de instalación de ventilación forzada</t>
  </si>
  <si>
    <t xml:space="preserve">Desmontaje de instalación de ventilación forzada con extractores individuales, conductos, rejillas, difusores y cualquier otro elemento propio de la instalación, en local u oficina de 190 m², realizado por medios manuales. Incluye desconexión y desmontaje de los elementos auxiliares necesarios, así como limpieza, recogida, carga y traslado de los residuos a camión o contenedor y la parte proporcional de medios auxiliares, protecciones colectivas y ayudas necesarias.
Nota: En caso de que alguno de los elementos de la instalación pueda conservarse y reutilizarse, se descontará el importe correspondiente a esta partida en función de los trabajos finalmente ejecutados.
</t>
  </si>
  <si>
    <t>DIC102</t>
  </si>
  <si>
    <t xml:space="preserve">DIC040       </t>
  </si>
  <si>
    <t>Desmontaje de termo, calentador o acumulador individual</t>
  </si>
  <si>
    <t xml:space="preserve">Desmontaje de termo eléctrico de hasta 50 kg de peso, realizado por medios manuales. Incluye desconexión de las instalaciones, desmontaje de elementos auxiliares, así como limpieza, recogida, carga y traslado de los residuos a camión o contenedor y la parte proporcional de medios auxiliares, protecciones colectivas y ayudas necesarias.
Nota: En caso de que el termo eléctrico pueda conservarse y reutilizarse, se descontará el importe correspondiente a esta partida en función de los trabajos finalmente ejecutados.
</t>
  </si>
  <si>
    <t>DIC040</t>
  </si>
  <si>
    <t>DIC</t>
  </si>
  <si>
    <t xml:space="preserve">DIE          </t>
  </si>
  <si>
    <t>ELECTRICAS</t>
  </si>
  <si>
    <t xml:space="preserve">DIE060       </t>
  </si>
  <si>
    <t>Desmontaje de instalacion electrica e iluminacion</t>
  </si>
  <si>
    <t xml:space="preserve">Desmontaje de red de instalación eléctrica y de iluminación en local u oficina de 190 m², realizado por medios manuales. Incluye líneas, mecanismos, cajas de derivación, cuadros eléctricos y cualquier otro elemento propio de la instalación, así como desconexión y desmontaje de los elementos auxiliares necesarios, limpieza, recogida, carga y traslado de los residuos a camión o contenedor y la parte proporcional de medios auxiliares, protecciones colectivas y ayudas necesarias.
Nota: En caso de que alguno de los elementos de la instalación pueda conservarse y reutilizarse, se descontará el importe correspondiente a esta partida en función de los trabajos finalmente ejecutados.
</t>
  </si>
  <si>
    <t>DIE060</t>
  </si>
  <si>
    <t>DIE</t>
  </si>
  <si>
    <t xml:space="preserve">DIF          </t>
  </si>
  <si>
    <t>FONTANERIA, SANEAMIENTO Y SANITARIOS</t>
  </si>
  <si>
    <t xml:space="preserve">DIF105       </t>
  </si>
  <si>
    <t>Desmontaje de red de instalación interior de agua</t>
  </si>
  <si>
    <t xml:space="preserve">Desmontaje de red de instalación interior de agua, colocada superficialmente y/o empotrada, que da servicio a una superficie aproximada de 20 m², desde la toma de cada aparato sanitario hasta el montante, realizado por medios manuales. Incluye tuberías, llaves, accesorios y cualquier otro elemento propio de la instalación, así como limpieza, recogida, carga y traslado de los residuos a camión o contenedor y la parte proporcional de medios auxiliares, protecciones colectivas y ayudas necesarias.
.
Nota: En caso de que alguno de los elementos de la instalación pueda conservarse y reutilizarse, se descontará el importe correspondiente a esta partida en función de los trabajos finalmente ejecutados
</t>
  </si>
  <si>
    <t>DIF105</t>
  </si>
  <si>
    <t xml:space="preserve">DIS105       </t>
  </si>
  <si>
    <t>Desmontaje de red de desagües interiores</t>
  </si>
  <si>
    <t xml:space="preserve">Desmontaje de red de instalación interior de desagües, desde la toma de cada aparato sanitario hasta la bajante, dejando ésta debidamente taponada, que da servicio a una superficie aproximada de 20 m², realizado por medios manuales. Incluye tuberías, accesorios y cualquier otro elemento propio de la instalación, así como limpieza, recogida, carga y traslado de los residuos a camión o contenedor y la parte proporcional de medios auxiliares, protecciones colectivas y ayudas necesarias.
Nota: En caso de que alguno de los elementos de la instalación pueda conservarse y reutilizarse, se descontará el importe correspondiente a esta partida en función de los trabajos finalmente ejecutados.
</t>
  </si>
  <si>
    <t>DIS105</t>
  </si>
  <si>
    <t xml:space="preserve">DSM010       </t>
  </si>
  <si>
    <t>Desmontaje de aparato sanitario</t>
  </si>
  <si>
    <t xml:space="preserve">Desmontaje de aparatos sanitarios de cualquier tipo, para su posterior utilización, si procede, realizado por medios manuales, sin afectar a la estabilidad de los elementos constructivos a los que se encuentren sujetos. Incluye sanitarios, lavabos, fregaderos, vertederos y similares, así como griferías, latiguillos, accesorios y cualquier otro elemento auxiliar, con acopio y protección de los elementos desmontados para su posterior utilización.
</t>
  </si>
  <si>
    <t>LAVABOS</t>
  </si>
  <si>
    <t>INODOROS</t>
  </si>
  <si>
    <t>DUCHAS</t>
  </si>
  <si>
    <t>DSM010</t>
  </si>
  <si>
    <t>DIF</t>
  </si>
  <si>
    <t xml:space="preserve">DIA          </t>
  </si>
  <si>
    <t>AUDIOVISUALES</t>
  </si>
  <si>
    <t xml:space="preserve">DIA101       </t>
  </si>
  <si>
    <t>Desmontaje de instalación audiovisual</t>
  </si>
  <si>
    <t xml:space="preserve">Desmontaje de red de instalación audiovisual fija, colocada en superficie y/o bajo tubo protector, en local u oficina de 190 m², realizado por medios manuales. Incluye cableado, mecanismos, cajas, tubos protectores y cualquier otro elemento propio de la instalación, así como carga manual y traslado sobre camión o contenedor, y la parte proporcional de medios auxiliares, protecciones colectivas y ayudas necesarias.
Nota: En caso de que la instalación existente pueda conservarse y reutilizarse, se descontará el importe correspondiente a esta partida en función de los trabajos finalmente ejecutados.
</t>
  </si>
  <si>
    <t>DIA101</t>
  </si>
  <si>
    <t>DIA</t>
  </si>
  <si>
    <t>DI</t>
  </si>
  <si>
    <t xml:space="preserve">DC           </t>
  </si>
  <si>
    <t>CONTENEDORES</t>
  </si>
  <si>
    <t xml:space="preserve">DCC010       </t>
  </si>
  <si>
    <t>UD</t>
  </si>
  <si>
    <t>CONTENEDORES 6 M3</t>
  </si>
  <si>
    <t xml:space="preserve">Ud. Contenedor al servicio de la obra, incluso transporte, retirada y tasas de vertido e impuestos de la CM. Gestión del certificado de residuos.
</t>
  </si>
  <si>
    <t>DCC010</t>
  </si>
  <si>
    <t>DC</t>
  </si>
  <si>
    <t>D</t>
  </si>
  <si>
    <t xml:space="preserve">A            </t>
  </si>
  <si>
    <t>ALBAÑILERIA</t>
  </si>
  <si>
    <t xml:space="preserve">ABP010       </t>
  </si>
  <si>
    <t>m2</t>
  </si>
  <si>
    <t>BASE DE PAVIMENTO CON MORTERO AUTONIVELANTE</t>
  </si>
  <si>
    <t xml:space="preserve">Base para pavimento interior, de espesor variable entre 4 y 8 cm, realizada con mortero autonivelante CT-C10-F3 según UNE-EN 13813, vertido mediante mezcladora-bombeadora sobre lámina de aislamiento para formación de suelo flotante, incluida, y posterior aplicación de agente filmógeno (0,15 l/m²). Incluye banda de panel rígido de poliestireno expandido para formación de juntas perimetrales de dilatación y lámina de aislamiento de polietileno reticulado de 5 mm de espesor. Totalmente rematada y preparada para recibir pasta niveladora y posterior pavimento.
Nota: En caso de no ser necesaria la ejecución de esta base para la correcta colocación del pavimento, se descontará el importe correspondiente a esta partida o su parte proporcional.
</t>
  </si>
  <si>
    <t>Recepción (clientes)</t>
  </si>
  <si>
    <t>7.08</t>
  </si>
  <si>
    <t>Recepción (empleados)</t>
  </si>
  <si>
    <t>5.46</t>
  </si>
  <si>
    <t>Distribuidor</t>
  </si>
  <si>
    <t>33.22</t>
  </si>
  <si>
    <t>Sala de espera</t>
  </si>
  <si>
    <t>17.44</t>
  </si>
  <si>
    <t>Zona de taquilla</t>
  </si>
  <si>
    <t>16.84</t>
  </si>
  <si>
    <t>Aseo accesible/mujeres</t>
  </si>
  <si>
    <t>6.43</t>
  </si>
  <si>
    <t>Aseo hombres</t>
  </si>
  <si>
    <t>Sala reformers</t>
  </si>
  <si>
    <t>92.94</t>
  </si>
  <si>
    <t>ABP010</t>
  </si>
  <si>
    <t xml:space="preserve">AIF022       </t>
  </si>
  <si>
    <t>FORMACION DE RAMPA</t>
  </si>
  <si>
    <t xml:space="preserve">Formación de rampa de acceso para salvar un desnivel de hasta 10 cm de altura, mediante recrecido y formación de pendientes con mortero de cemento, ejecutada conforme a las dimensiones y pendientes definidas en proyecto. Incluye preparación del soporte, formación de pendientes, encuentros y remates, así como acabado superficial mediante el mismo pavimento previsto para la zona de acceso, medios auxiliares y limpieza final. Totalmente terminada y preparada para su uso.
</t>
  </si>
  <si>
    <t>1.20</t>
  </si>
  <si>
    <t>AIF022</t>
  </si>
  <si>
    <t xml:space="preserve">AIS010       </t>
  </si>
  <si>
    <t>AYUDA ALBAÑILERIA INST.RED EVACUACION LOCAL</t>
  </si>
  <si>
    <t xml:space="preserve">Ayudas de cualquier trabajo de albañilería, (rozas, taladros en fabricas, taladors en forjados...) necesarias para la correcta ejecución de la instalación de salubridad formada por: sistema de evacuación (bajantes interiores y exteriores de aguas pluviales y residuales, canalones, botes sifónicos, colectores suspendidos, sistemas de elevación, derivaciones individuales y cualquier otro elemento componente de la instalación), con un grado de complejidad medio, en edificio de otros usos, incluida p/p de elementos comunes. Incluso material auxiliar para la correcta ejecución de los trabajos.
</t>
  </si>
  <si>
    <t>AIS010</t>
  </si>
  <si>
    <t xml:space="preserve">AIF010       </t>
  </si>
  <si>
    <t>AYUDA ALBAÑILERÍA INST. FONTANERÍA LOCAL</t>
  </si>
  <si>
    <t xml:space="preserve">Ayuda de albañilería a instalación de fontanería en un local (con una superficie construida media de 160 m2) incluyendo mano de obra en carga y descarga, materiales, apertura y tapado de rozas, taladros en forjados y/o tabiques, recibidos, remates y ayudas a acometida, tubo de alimentación, batería de contadores, grupo de presión, depósito, montantes, accesorios y piezas especiales, i/p.p. de elementos comunes, material auxiliar, limpieza y medios auxiliares. 
</t>
  </si>
  <si>
    <t>AIF010</t>
  </si>
  <si>
    <t xml:space="preserve">AIE010       </t>
  </si>
  <si>
    <t>AYUDA ALBAÑILERÍA INST. ELECTRICIDAD LOCAL</t>
  </si>
  <si>
    <t xml:space="preserve">Ayuda de albañilería a instalación de electricidad por local (con una superficie construida media de 90 m2) incluyendo mano de obra en carga y descarga, materiales, apertura y tapado de rozas, recibidos, remates y ayudas a puesta a tierra, caja general de protección, línea general de alimentación, centralización de contadores, derivaciones individuales y cuadros de mando y protección,  i/p.p. de elementos comunes, limpieza y medios auxiliares.
</t>
  </si>
  <si>
    <t>AIE010</t>
  </si>
  <si>
    <t xml:space="preserve">AII010       </t>
  </si>
  <si>
    <t>AYUDA ALBAÑILERÍA INST. ILUMINACIÓN LOCAL</t>
  </si>
  <si>
    <t xml:space="preserve">Ayudas de cualquier trabajo de albañilería, necesarias para la correcta ejecución de la instalación de apliques y luminarias para iluminación, con un grado de complejidad medio, en edificio de otros usos, incluida p/p de elementos comunes. Incluso material auxiliar para la correcta ejecución de los trabajos.
</t>
  </si>
  <si>
    <t>AII010</t>
  </si>
  <si>
    <t xml:space="preserve">AIC010       </t>
  </si>
  <si>
    <t>AYUDA ALBAÑILERÍA INST.CLIMATIZACION Y VENTILACION LOCAL</t>
  </si>
  <si>
    <t xml:space="preserve">Ayuda de albañilería a instalaciones de climatizacion y ventilacion por local (con una superficie construida media de 90 m2) y su parte correspondiente de zonas comunes, incluyendo mano de obra en carga y descarga, materiales, apertura y tapado de rozas, recibidos, limpieza, remates y medios auxiliares.
</t>
  </si>
  <si>
    <t>AIC010</t>
  </si>
  <si>
    <t>A</t>
  </si>
  <si>
    <t xml:space="preserve">T            </t>
  </si>
  <si>
    <t>TABIQUERIAS Y REFUERZOS</t>
  </si>
  <si>
    <t xml:space="preserve">FBY010       </t>
  </si>
  <si>
    <t>TABIQUE AUTOPORTANTE C/Y 15+48+15 / 400 ST</t>
  </si>
  <si>
    <t xml:space="preserve">m². Suministro y colocación, por empresa homologada, de tabique formado por 2 placas de cartón yeso de 15 mm STANDARD de la marca PLADUR, KNAUF o PLACOPLATRE, una a cada lado, con estructura interna de acero galvanizado de 48 mm de espesor con canales en suelo y techo, y montantes cada 40 cm de separación entre ellos. Se incluye , tratamiento de juntas, banda de estanqueidad y banda elástica de separación con el pavimento. Arriostrando a la estructura más cercana ó en su defecto a una estructura auxiliar también incluida, del mismo tipo de perfil que el propio Pladur. Totalmente terminado y listo para pintar.
Medida la superficie ejecutada.
TIPO PLACA: 
Pladur N.
Knauf ST.
Placoplatre Standard BA.
</t>
  </si>
  <si>
    <t>Zona de taquillas</t>
  </si>
  <si>
    <t>Despacho</t>
  </si>
  <si>
    <t>FBY010</t>
  </si>
  <si>
    <t xml:space="preserve">FBY0101      </t>
  </si>
  <si>
    <t>TABIQUE LADRILLO HUECO DOBLE</t>
  </si>
  <si>
    <t xml:space="preserve">Hoja de partición interior, de 9 cm de espesor, de fábrica de ladrillo cerámico hueco doble, para revestir, 24x11,5x9 cm, con juntas horizontales y verticales de 10 mm de espesor, recibida con mortero de cemento industrial, color gris, M-5, suministrado a granel.
</t>
  </si>
  <si>
    <t>Recepción (enpleados)</t>
  </si>
  <si>
    <t>FBY0101</t>
  </si>
  <si>
    <t xml:space="preserve">FBR100       </t>
  </si>
  <si>
    <t>REFUERZOS PARA COLGAR</t>
  </si>
  <si>
    <t xml:space="preserve">Ud. Refuerzo con tableros de DM para estanterías, accesorios, etc.
</t>
  </si>
  <si>
    <t>Barras accesibles</t>
  </si>
  <si>
    <t>Lavamanos</t>
  </si>
  <si>
    <t>Estante vestuarios</t>
  </si>
  <si>
    <t>Asiento accesible</t>
  </si>
  <si>
    <t>FBR100</t>
  </si>
  <si>
    <t>T</t>
  </si>
  <si>
    <t xml:space="preserve">R            </t>
  </si>
  <si>
    <t>REVESTIMIENTOS, FALSOS TECHOS Y ACABADOS</t>
  </si>
  <si>
    <t xml:space="preserve">RHP          </t>
  </si>
  <si>
    <t>PAVIMENTOS</t>
  </si>
  <si>
    <t xml:space="preserve">RPN010       </t>
  </si>
  <si>
    <t>PASTA NIVELADORA 2-3 mm</t>
  </si>
  <si>
    <t xml:space="preserve">Capa fina de pasta niveladora de suelos, CT - C20 - F6 según UNE-EN 13813, de 2 mm de espesor, aplicada manualmente, para la regularización y nivelación de la superficie soporte interior de hormigón o mortero, previa aplicación de imprimación monocomponente a base de resinas sintéticas modificadas sin disolventes, de color amarillo, preparada para recibir pavimento cerámico, de corcho, de madera, laminado, flexible o textil. Incluso banda de panel rígido de poliestireno expandido para la preparación de las juntas perimetrales de dilatación.
</t>
  </si>
  <si>
    <t>RPN010</t>
  </si>
  <si>
    <t xml:space="preserve">PML010       </t>
  </si>
  <si>
    <t>PAV. LAMINADO FINFLOOR XL</t>
  </si>
  <si>
    <t xml:space="preserve">Suministro y colocación de pavimento laminado de gama alta, formato extra grande y sin bisel, modelo Finfloor XL, Roble Eyre Beige – Wood Impression Eyre, de Finsa, de dimensiones 1780 x 246 x 10 mm, colocado sobre base de soporte previamente preparada y nivelada, mediante sistema de unión en seco según las indicaciones del fabricante. Incluye piezas especiales, recortes, ajustes, medios auxiliares y limpieza final, totalmente terminado y listo para su uso.
</t>
  </si>
  <si>
    <t>PML010</t>
  </si>
  <si>
    <t xml:space="preserve">PML0101      </t>
  </si>
  <si>
    <t>PAV. GRES PORCELANICO IMITACION HORMIGON ARGENTA</t>
  </si>
  <si>
    <t xml:space="preserve">Pavimento cerámico de gres porcelánico rectificado Argenta Cerámica, modelo Core Argent RC (PRC), de formato 60x60 cm, acabado según especificaciones de proyecto, colocado mediante adhesivo cementoso mejorado tipo C2 TE S1, sobre soporte previamente preparado, nivelado y limpio, con juntas de colocación de ancho adecuado al formato, incluso replanteo, cortes, piezas especiales, encuentros y remates, rejuntado con mortero de juntas y limpieza final, completamente terminado.
</t>
  </si>
  <si>
    <t>PML0101</t>
  </si>
  <si>
    <t xml:space="preserve">PML0102      </t>
  </si>
  <si>
    <t>PAV. GRES PORCELANICO IMITACION HORMIGON ARGENTA (CLASE C3)</t>
  </si>
  <si>
    <t xml:space="preserve">Pavimento de gres porcelánico rectificado antideslizante, clase 3 (C3), Argenta Cerámica, modelo Core Argent RC (PRC), de formato 60x60 cm, colocado mediante adhesivo cementoso mejorado tipo C2 TE S1, sobre soporte previamente preparado, nivelado y limpio, con juntas de colocación según especificaciones del fabricante, incluso replanteo, cortes, encuentros y remates, rejuntado con mortero de juntas y limpieza final, completamente terminado.
</t>
  </si>
  <si>
    <t>PML0102</t>
  </si>
  <si>
    <t xml:space="preserve">PMR020       </t>
  </si>
  <si>
    <t>m</t>
  </si>
  <si>
    <t>RODAPIÉ DM HIDRÓFUGO 10 CM LACADO BLANCO</t>
  </si>
  <si>
    <t xml:space="preserve">Suministro y colocación de rodapié de DM hidrófugo de 10 cm, recibido con adhesivo cementoso de uso exclusivo para interiores, Ci sin ninguna característica adicional, blanco, para junta mínima (entre 1,5 y 3 mm), con la misma tonalidad de las piezas. Ejecutado según NTE-RSR. Longitud medida según documentación gráfica de Proyecto, sin incluir huecos de puertas. 
</t>
  </si>
  <si>
    <t>PMR020</t>
  </si>
  <si>
    <t xml:space="preserve">PMR0201      </t>
  </si>
  <si>
    <t>PLETINA DE ACERO INOXIDABLE, CAMBIO DE PAVIMENTO</t>
  </si>
  <si>
    <t xml:space="preserve">Pletina de acero inoxidable AISI 304, de aproximadamente 100 mm de anchura y espesor adecuado al cambio de pavimento, colocada como elemento de transición entre pavimentos de diferente acabado, incluso cortes, preparación, fijación, nivelación y remates, completamente terminada.
</t>
  </si>
  <si>
    <t>Aseo accesible / mujeres</t>
  </si>
  <si>
    <t>PMR0201</t>
  </si>
  <si>
    <t>RHP</t>
  </si>
  <si>
    <t xml:space="preserve">RVA          </t>
  </si>
  <si>
    <t>ALICATADOS</t>
  </si>
  <si>
    <t xml:space="preserve">RAP010       </t>
  </si>
  <si>
    <t>REVESTIMIENTO GRES PORCELANICO ARGENTA PARAMENTOS VERTICALES</t>
  </si>
  <si>
    <t xml:space="preserve">Revestimiento de paramentos verticales mediante baldosa de gres porcelánico rectificado Argenta Cerámica, modelo Core Argent RC (PRC), de formato 60x60 cm y 10 mm de espesor, colocado mediante adhesivo cementoso mejorado tipo C2 TE S1, sobre paramento previamente preparado, nivelado y limpio, con juntas de colocación según especificaciones del fabricante, incluso replanteo, cortes, encuentros, esquinas y remates, rejuntado con mortero de juntas y limpieza final, completamente terminado.
</t>
  </si>
  <si>
    <t>Aseo masculino</t>
  </si>
  <si>
    <t>Mostrador</t>
  </si>
  <si>
    <t>RAP010</t>
  </si>
  <si>
    <t>RVA</t>
  </si>
  <si>
    <t xml:space="preserve">RVP          </t>
  </si>
  <si>
    <t>PANELADO</t>
  </si>
  <si>
    <t xml:space="preserve">RVP010       </t>
  </si>
  <si>
    <t>REVESTIMIENTO TABLERO AGLOMERADO EGGER</t>
  </si>
  <si>
    <t xml:space="preserve">Revestimiento de paramentos verticales, mediante tablero decorativo de madera de fabricante Egger, acabado Roble Nebraska, colocado sobre paramento mediante sistema de fijación adecuado, incluso estructura auxiliar de soporte, perfiles, piezas de ajuste, cortes, encuentros, remates y medios auxiliares, completamente terminado.
</t>
  </si>
  <si>
    <t>Sala de reformers</t>
  </si>
  <si>
    <t>RVP010</t>
  </si>
  <si>
    <t>RVP</t>
  </si>
  <si>
    <t xml:space="preserve">RVFT         </t>
  </si>
  <si>
    <t>FALSOS TECHOS</t>
  </si>
  <si>
    <t xml:space="preserve">FTY010       </t>
  </si>
  <si>
    <t>FALSO TECHO CONTINUO DE CARTÓN-YESO ST</t>
  </si>
  <si>
    <t xml:space="preserve">m². Suministro y construcción, por empresa homologada, de falso techo continuo formado por placas de cartón yeso de 15 mm, de la marca PLADUR, KNAUF o PLACOPLATRE, para altura menor de 4 metros, con parte proporcional de subestructura metálica debido a la altura del local. Incluso replanteo, nivelación y repaso de juntas, p.p. de encuentro con paramento y techo modular. Construido según NTE/PTP y especificaciones del fabricante de los paneles. 
Medida la superficie ejecutada.
Nota: En caso de que el falso techo existente pueda conservarse y reutilizarse total o parcialmente, se descontará el importe correspondiente a los trabajos que finalmente no resulten necesarios ejecutar.
</t>
  </si>
  <si>
    <t>FTY010</t>
  </si>
  <si>
    <t>RVFT</t>
  </si>
  <si>
    <t>R</t>
  </si>
  <si>
    <t xml:space="preserve">C            </t>
  </si>
  <si>
    <t>CARPINTERIA Y CERRAJERIA</t>
  </si>
  <si>
    <t xml:space="preserve">CI           </t>
  </si>
  <si>
    <t>CARPINTERIA INTERIOR</t>
  </si>
  <si>
    <t xml:space="preserve">CIA010       </t>
  </si>
  <si>
    <t>ARMAZON METALICO PARA PUERTA CORREDERA DE MADERA</t>
  </si>
  <si>
    <t xml:space="preserve">Armazón metálico de chapa ondulada y travesaños metálicos, preparado para alojar la hoja de una puerta corredera simple, de madera, de 110x210 cm y 5,5 cm de espesor máximo de hoja; colocación en entramado autoportante de placas de yeso, de 12,5 cm de espesor total, incluyendo el entramado autoportante y las placas.
</t>
  </si>
  <si>
    <t>CIA010</t>
  </si>
  <si>
    <t xml:space="preserve">CIP020       </t>
  </si>
  <si>
    <t>PUERTA CORREDERA 100 DM LACADA</t>
  </si>
  <si>
    <t xml:space="preserve">Puerta interior corredera para armazón metálico, ciega, de una hoja de 203x102,5x3,5 cm, de tablero de DM prelacada en blanco RAL 9010 satinado, con moldura de forma recta; precerco de pino país de 90x35 mm; galces de MDF de 90x20 mm; tapajuntas de MDF de 70x10 mm en ambas caras. Incluso, herrajes de colgar, de cierre y tirador con manecilla para cierre de acero inox, serie básica. 
</t>
  </si>
  <si>
    <t>CIP020</t>
  </si>
  <si>
    <t xml:space="preserve">CIP0502      </t>
  </si>
  <si>
    <t>PUERTA ABATIBLE 72,5 DM LACADA</t>
  </si>
  <si>
    <t xml:space="preserve">Puerta interior abatible, ciega, de una hoja de 203x72,5x3,5 cm, de tablero de DM prelacada en blanco RAL 9010 satinado, con moldura de forma recta; precerco de pino país de 90x35 mm; galces de MDF de 90x20 mm; tapajuntas de MDF de 70x10 mm en ambas caras. Incluso, herrajes de colgar, de cierre y tirador con manecilla para cierre de acero inox, serie básica. 
</t>
  </si>
  <si>
    <t>CIP0502</t>
  </si>
  <si>
    <t xml:space="preserve">CIP0501      </t>
  </si>
  <si>
    <t>PUERTA ABATIBLE 82,5 DM LACADA</t>
  </si>
  <si>
    <t xml:space="preserve">Puerta interior abatible, ciega, de una hoja de 203x82,5x3,5 cm, de tablero de DM prelacada en blanco RAL 9010 satinado, con moldura de forma recta; precerco de pino país de 90x35 mm; galces de MDF de 90x20 mm; tapajuntas de MDF de 70x10 mm en ambas caras. Incluso, herrajes de colgar, de cierre y tirador con manecilla para cierre de acero inox, serie básica. 
</t>
  </si>
  <si>
    <t>Archivo</t>
  </si>
  <si>
    <t>CIP0501</t>
  </si>
  <si>
    <t>CI</t>
  </si>
  <si>
    <t xml:space="preserve">CE           </t>
  </si>
  <si>
    <t>CARPINTERIA EXTERIOR</t>
  </si>
  <si>
    <t xml:space="preserve">CEC010       </t>
  </si>
  <si>
    <t>MONTAJE DE PUERTA DE ACCESO</t>
  </si>
  <si>
    <t xml:space="preserve">Montaje de puerta de acceso previamente desmontada, incluyendo colocación, aplomado, nivelación y fijación al hueco existente, así como montaje y ajuste de herrajes, mecanismos y elementos auxiliares necesarios para su correcto funcionamiento. Incluye medios auxiliares, remates y limpieza final, totalmente terminada y en correcto estado de funcionamiento.
</t>
  </si>
  <si>
    <t>CEC010</t>
  </si>
  <si>
    <t>CE</t>
  </si>
  <si>
    <t xml:space="preserve">CER          </t>
  </si>
  <si>
    <t>CERRAJERIA</t>
  </si>
  <si>
    <t xml:space="preserve">CER0101      </t>
  </si>
  <si>
    <t>BARANDILLA DE ACERO INOXIDABLE CON DOBLE PASAMANOS</t>
  </si>
  <si>
    <t xml:space="preserve">Suministro y colocación de barandilla de protección de acero inoxidable, con doble pasamanos dispuesto a diferentes alturas para cumplimiento de las condiciones de accesibilidad, incluyendo soportes, anclajes, elementos de fijación, remates y demás elementos necesarios para su correcta instalación. Totalmente instalada, aplomada y nivelada, incluyendo medios auxiliares y limpieza final.
Nota: El importe de esta partida se descontará si finalmente no se requiere la adecuación de la zona de acceso.
</t>
  </si>
  <si>
    <t>CER0101</t>
  </si>
  <si>
    <t>CER</t>
  </si>
  <si>
    <t>C</t>
  </si>
  <si>
    <t xml:space="preserve">V            </t>
  </si>
  <si>
    <t>VIDRIERIA</t>
  </si>
  <si>
    <t xml:space="preserve">VPA010       </t>
  </si>
  <si>
    <t>PUERTA ABATIBLE DE VIDRIO TEMPLADO</t>
  </si>
  <si>
    <t xml:space="preserve">Suministro y colocacion de puerta de Paso de Cristal compuesta por: perfil bajo, minimalista y prismático recto con juntas de
neopreno perimetrales; hoja de puerta de 825 x h.total x 43 mm, con enmarcado
perimetral de aluminio visto, cristal securit templado de 6 mm transparente e incoloro.
Bisagras de superficie y maneta tubular curva. Aluminio y accesorios en colores standard.
Se incluyen todos los elementos necesarios para su instalación. Medidas 900 x h 2600 mm. Totalmente integrada en mampara divisoria.
</t>
  </si>
  <si>
    <t>Sala Reformers</t>
  </si>
  <si>
    <t>VPA010</t>
  </si>
  <si>
    <t xml:space="preserve">VMF010       </t>
  </si>
  <si>
    <t>MAMPARA FIJA VIDRIO LAMINADO 5+5</t>
  </si>
  <si>
    <t xml:space="preserve">Suministro y colocación de mampara acristalada, compuesta por perfil "U" 30x15mm. en la
parte superior y perfil "U" 15x15 mm. en la parte inferior y laterales. Cristal transparente
laminar 5+5 mm. de suelo a techo unidos a testa exentos de silicona, realizado con perfil
semirrígido de polimetraquilato. Aluminios en color estándar. Se incluyen perfil de aluminio para simulacion de cuarterones segun modelo de franquicia y todos los elementos necesarios para su instalación.
</t>
  </si>
  <si>
    <t>VMF010</t>
  </si>
  <si>
    <t xml:space="preserve">VEI020       </t>
  </si>
  <si>
    <t>ESPEJO RECLINABLE RETROILUMINADO CON LED ANTIVAHO 70x80 CM</t>
  </si>
  <si>
    <t xml:space="preserve">Espejo retroiluinado LED reclinable, antivaho, de dimensiones 70x80 cm. Totalmente instalado y funcionando cumpliendo el CTE DB SUA
</t>
  </si>
  <si>
    <t>VEI020</t>
  </si>
  <si>
    <t xml:space="preserve">VFM010       </t>
  </si>
  <si>
    <t>MAMPARA DUCHA PUERTAS CORREDERAS</t>
  </si>
  <si>
    <t xml:space="preserve">Mampara frontal para ducha, de 1450 a 1650 mm de anchura y 1850 mm de altura, formada por dos puertas correderas, de vidrio translúcido con perfiles de aluminio acabado blanco. Incluso fijaciones y sellado de juntas. Totalmente instalad, cumpliendo CTE DB SUA.
</t>
  </si>
  <si>
    <t>ASEO MASCULINO</t>
  </si>
  <si>
    <t>VFM010</t>
  </si>
  <si>
    <t>V</t>
  </si>
  <si>
    <t xml:space="preserve">M            </t>
  </si>
  <si>
    <t>MOBILIARIO Y EQUIPAMIENTO</t>
  </si>
  <si>
    <t xml:space="preserve">Nota: El capítulo de mobiliario y equipamiento contempla únicamente el mobiliario de obra definido en el proyecto y el equipamiento de los aseos, no estando incluido ningún otro tipo de mobiliario, equipamiento o elemento decorativo.
</t>
  </si>
  <si>
    <t xml:space="preserve">MMA010       </t>
  </si>
  <si>
    <t>MOSTRADOR</t>
  </si>
  <si>
    <t xml:space="preserve">Mostrador de obra conforme a planos de proyecto y al libro de estilo, mediante tablero decorativo de madera de fabricante Egger, acabado Roble Nebraska, colocado sobre la estructura previamente ejecutada mediante sistema de fijación adecuado. Incluye cortes, piezas de ajuste, encuentros, remates y medios auxiliares necesarios para su correcta ejecución. Revestimiento de las superficies indicadas mediante gres porcelánico rectificado, marca Argenta Cerámica, modelo Core Argent RC (PRC), de formato 60x60 cm, igual al pavimento del local, colocado mediante adhesivo cementoso mejorado tipo C2 TE S1, incluyendo cortes, piezas especiales, encuentros, rejuntado y limpieza final. Acabado de pintura en color a definir, igual al de los paramentos, conforme a las especificaciones del libro de estilo. Totalmente acabado y listo para su uso
</t>
  </si>
  <si>
    <t>RECEPCION</t>
  </si>
  <si>
    <t>MMA010</t>
  </si>
  <si>
    <t xml:space="preserve">MSA010       </t>
  </si>
  <si>
    <t>CONJUNTO ACCESORIOS ASEO</t>
  </si>
  <si>
    <t xml:space="preserve">Conjunto de accesorios para aseo consistente en: 1 ud Dosificador de jabón con pulsador ROCA Public, Acero inoxidable acabado satinado, 1 ud dispensador papel higiénicio ROCA Public, Acero inoxidable acabado satinado , 1ud Secador de mano con tobera ROCA Public, Acero Inoxidable, 1 ud Papelera con tapa ROCA Publicl 3 L., Acero inoxidable acabado mate.
Totalmente instalados y funcionando
</t>
  </si>
  <si>
    <t>MSA010</t>
  </si>
  <si>
    <t xml:space="preserve">MMA0101      </t>
  </si>
  <si>
    <t>ESTANTERIA DE OBRA MADERA</t>
  </si>
  <si>
    <t xml:space="preserve">Ejecución de estantería de obra a medida, conforme a libro de estilo, formada por laterales, divisiones verticales y estantes horizontales, mediante tablero decorativo de madera de fabricante Egger o equivalente, acabado similar a Roble Nebraska. Incluye cortes, mecanizados, piezas de ajuste, encuentros, remates, sistema de fijación, medios auxiliares y todos los elementos necesarios para su correcta ejecución. Totalmente terminada y lista para su uso.
</t>
  </si>
  <si>
    <t>MMA0101</t>
  </si>
  <si>
    <t>M</t>
  </si>
  <si>
    <t xml:space="preserve">S            </t>
  </si>
  <si>
    <t>SANITARIOS</t>
  </si>
  <si>
    <t xml:space="preserve">SAP010       </t>
  </si>
  <si>
    <t>PLATO DUCHA DE OBRA</t>
  </si>
  <si>
    <t xml:space="preserve">Ejecución de plato de ducha de obra a ras de suelo, con formación de pendientes hacia el desagüe y sistema de impermeabilización mediante lámina impermeabilizante, incluyendo tratamiento de encuentros, esquinas, pasos de instalaciones y sellado de juntas. Revestimiento mediante gres porcelánico rectificado antideslizante, clase 3 (C3), Argenta Cerámica, modelo Core Argent RC (PRC), de formato 60x60 cm, colocado mediante adhesivo cementoso mejorado tipo C2 TE S1. Incluye formación y preparación del soporte, impermeabilización completa, banda perimetral, sellado de encuentros, rejuntado y remates necesarios, así como placa embellecedora y juego de desagüe ROCA modelo IN DRAIN BASIC de 60 cm de ancho. Incluye conexión a la red de desagüe, prueba de estanqueidad, medios auxiliares y limpieza final. Totalmente instalado, rematado y funcionando.
</t>
  </si>
  <si>
    <t>Aseo Accesible / mujeres</t>
  </si>
  <si>
    <t>SAP010</t>
  </si>
  <si>
    <t xml:space="preserve">SAI010       </t>
  </si>
  <si>
    <t>INODORO COMPLETO ROCA VICTORIA</t>
  </si>
  <si>
    <t xml:space="preserve">Suministro e instalación de inodoro completo de porcelana sanitaria, con salida horizontal, marca ROCA, modelo Victoria, acabado en color blanco, compuesto por taza, cisterna de alimentación inferior y tapa. Dimensiones aproximadas 370 x 665 x 780 mm. Incluye mecanismos de descarga y alimentación, latiguillo, manguito de conexión, llave de corte, elementos de fijación, juntas, conexión a las redes de abastecimiento y evacuación, sellado y todos los accesorios y medios auxiliares necesarios para su correcta instalación. Totalmente instalado, conectado, probado y funcionando.
Nota: En caso de reutilización de los aparatos sanitarios existentes, únicamente se contemplará el montaje de los mismos, debiendo reducirse el importe de la partida.
</t>
  </si>
  <si>
    <t>SAI010</t>
  </si>
  <si>
    <t xml:space="preserve">SAL010       </t>
  </si>
  <si>
    <t>LAVABO MURAL ROCA ACCESS</t>
  </si>
  <si>
    <t xml:space="preserve">Lavabo mural, colección Access de ROCA, dimensiones (Ln x An x Al) 640x550x165 mm y peso 19,2kg, acabado blanco, agujeros para grifería: 1 practicado en el centro. Sin rebosadero. Conjunto de fijaciones incluido. Juego de desagüe, sifón para instalación mural. Totalmente instalado, conectado y funcionando.
Nota: En caso de reutilización de los aparatos sanitarios existentes, únicamente se contemplará el montaje de los mismos, debiendo reducirse el importe de la partida.
</t>
  </si>
  <si>
    <t>SAL010</t>
  </si>
  <si>
    <t xml:space="preserve">SAL015       </t>
  </si>
  <si>
    <t>LAVABO BAJO ENCIMERA ROCA DIVERTA</t>
  </si>
  <si>
    <t xml:space="preserve">Lavabo bajo encimera, colección Diverta de ROCA, dimensiones (Ln x An x Al) 500x380x170 mm , acabado blanco, agujeros para grifería: 1 practicado en el centro. Sin rebosadero. Conjunto de fijaciones incluido. Juego de desagüe, sifón para instalación. Totalmente instalado, conectado y funcionando.
Nota: En caso de reutilización de los aparatos sanitarios existentes, únicamente se contemplará el montaje de los mismos, debiendo reducirse el importe de la partida.
</t>
  </si>
  <si>
    <t>SAL015</t>
  </si>
  <si>
    <t xml:space="preserve">SAI020       </t>
  </si>
  <si>
    <t>GRIFERIA LAVAMANOS COLD START ROCA</t>
  </si>
  <si>
    <t xml:space="preserve">Grifería monomando para lavabo, con caño mezzo, cuerpo liso, Cold Start, limitador de caudal a 5 l/min y sistema de apertura con agua fría para ahorro de energía  y desagüe, acabado cromado. Incluso juego de fijación y silicona para sellado de juntas.  Totalmente instalado, conectada y funcionando.
</t>
  </si>
  <si>
    <t>SAI020</t>
  </si>
  <si>
    <t xml:space="preserve">SAP011       </t>
  </si>
  <si>
    <t>U</t>
  </si>
  <si>
    <t>GRIFERIA MONOCOMANDO DUCHA ROCA</t>
  </si>
  <si>
    <t xml:space="preserve">Griferia mezcladora monomando ROCA-L20 empotrado con rociador circular Rain-Sense 200mm y brazo de ducha de pared L400mm,-Flexo, soporte y ducha de mano Stella 100/3 acabado cromado,  conforme UNE 19703:2016 y UNE-EN 200:2008.
 Totalmente instalado, conectada y funcionando./ juego de desagüe y válvula de desagüe de salida horizontal de 40 mm, p.p. de pequeño material y medios auxiliares. Medido la unidad ejecutada.
</t>
  </si>
  <si>
    <t>SAP011</t>
  </si>
  <si>
    <t xml:space="preserve">SAA010       </t>
  </si>
  <si>
    <t>ASIENTO DUCHA ACCESIBLE</t>
  </si>
  <si>
    <t xml:space="preserve">Suministro e instalación de asiento de ducha abatible, marca ROCA, modelo Access, acabado en color blanco, de dimensiones aproximadas 400 x 420 x 80 mm. Incluye soportes, elementos de anclaje y fijación, tornillería, accesorios y todos los elementos auxiliares necesarios para su correcta instalación sobre el paramento. Totalmente instalado, fijado, nivelado y comprobado.
</t>
  </si>
  <si>
    <t>SAA010</t>
  </si>
  <si>
    <t xml:space="preserve">SAC010       </t>
  </si>
  <si>
    <t>ASA DE BAÑO ABATIBLE ACCESIBLE</t>
  </si>
  <si>
    <t xml:space="preserve">Suministro e instalación de asa abatible para WC adaptado, marca ROCA, modelo Access, acabado en color blanco, de dimensiones aproximadas 99 x 800 x 220 mm. Incluye soportes, elementos de anclaje y fijación, tornillería, accesorios y todos los elementos auxiliares necesarios para su correcta instalación sobre el paramento. Totalmente instalada, fijada, nivelada y comprobada.
</t>
  </si>
  <si>
    <t>SAC010</t>
  </si>
  <si>
    <t xml:space="preserve">SAC020       </t>
  </si>
  <si>
    <t>ASA DE BAÑO ANGULAR ACCESIBLE</t>
  </si>
  <si>
    <t xml:space="preserve">Suministro e instalación de asa de baño angular a 135º para WC adaptado, marca ROCA, modelo Access, acabado en color blanco, de dimensiones aproximadas 480 x 80 x 248 mm. Incluye soportes, elementos de anclaje y fijación, tornillería, accesorios y todos los elementos auxiliares necesarios para su correcta instalación sobre el paramento. Totalmente instalada, fijada, nivelada y comprobada.
</t>
  </si>
  <si>
    <t>SAC020</t>
  </si>
  <si>
    <t xml:space="preserve">SAP012       </t>
  </si>
  <si>
    <t>FUENTE DE AGUA</t>
  </si>
  <si>
    <t xml:space="preserve">Fuente de agua, mural, de 115x300x300 mm, con carcasa de acero inoxidable AISI 304, grifo surtidor con regulación de la altura de chorro, válvula de desagüe y peto trasero para fijación mural, con llave de corte. Totalmente instalado, conectada y funcionando.
</t>
  </si>
  <si>
    <t>S</t>
  </si>
  <si>
    <t xml:space="preserve">IE           </t>
  </si>
  <si>
    <t>INSTALACION ELECTRICA E ILUMINACION</t>
  </si>
  <si>
    <t xml:space="preserve">PENDIENTE PROYECTO ELECTRICO
</t>
  </si>
  <si>
    <t xml:space="preserve">IT           </t>
  </si>
  <si>
    <t>INSTALACION DE TELECOMUNICACIONES</t>
  </si>
  <si>
    <t xml:space="preserve">IC           </t>
  </si>
  <si>
    <t>INSTALACION CLIMATIZACION Y VENTILACION</t>
  </si>
  <si>
    <t xml:space="preserve">UDAIRXYSA6A  </t>
  </si>
  <si>
    <t>MONTAJE Y PUESTA EN MARCHA DE CLIMATIZACION EXISTENTE</t>
  </si>
  <si>
    <t xml:space="preserve">Recolocación y puesta en servicio de cuatro unidades interiores tipo cassette del sistema de climatización existente, previamente desmontadas, para su reutilización en la nueva distribución. Incluye montaje en su nueva ubicación, adaptación y modificación de las conexiones frigoríficas, eléctricas y de desagüe existentes, así como los elementos auxiliares y accesorios necesarios para su correcta instalación. Incluye conexionado, comprobación de estanqueidad, ajuste de refrigerante en caso necesario, pruebas de funcionamiento, regulación y puesta en marcha de la instalación. Totalmente instalada, adaptada, comprobada y funcionando.
Nota: La presente partida contempla la reutilización de las unidades existentes, previa comprobación de su correcto funcionamiento. En caso de que alguna unidad no resulte apta para su reutilización, deberá contemplarse su sustitución por una unidad nueva, como importe adicional.
</t>
  </si>
  <si>
    <t>UDAIRXYSA6A</t>
  </si>
  <si>
    <t xml:space="preserve">ICR0301      </t>
  </si>
  <si>
    <t>ud</t>
  </si>
  <si>
    <t>REJILLA DE IMPULSION/RETORNO EN FALSO TECHO</t>
  </si>
  <si>
    <t xml:space="preserve">Rejilla de impulsión y/o retorno de aire, de dimensiones y características según necesidades de la instalación, fabricada en aluminio extruido lacado, instalada en falso techo, incluyendo plenum de conexión de chapa de acero galvanizado, marco de montaje, regulador de caudal cuando sea necesario, elementos de fijación, juntas de estanqueidad, accesorios y piezas de adaptación a la red de conductos, así como todos los medios auxiliares necesarios para su correcta instalación. Totalmente instalada, nivelada, ajustada y terminada.
Nota: En caso de que los equipos o elementos de la instalación de ventilación existente puedan conservarse y reutilizarse, se descontará el importe correspondiente a esta partida o la parte proporcional que resulte innecesaria.
</t>
  </si>
  <si>
    <t>EXTRACCION</t>
  </si>
  <si>
    <t>IMPULSION</t>
  </si>
  <si>
    <t>ICR0301</t>
  </si>
  <si>
    <t xml:space="preserve">E23DCH0201   </t>
  </si>
  <si>
    <t>m.</t>
  </si>
  <si>
    <t>CONDUCTO CIRCULAR HELICOIDAL PARA VENTILACION</t>
  </si>
  <si>
    <t xml:space="preserve">Conducto circular helicoidal de acero galvanizado, de diámetro y sección variable según necesidades de la instalación y cálculo correspondiente, destinado a la distribución de aire de ventilación, fabricado con chapa de acero galvanizado de espesor adecuado según diámetro, con uniones mediante accesorios y piezas especiales del mismo material. Incluso codos, tes, derivaciones, reducciones, manguitos, juntas de estanqueidad, abrazaderas, soportes, varillas roscadas, elementos antivibratorios y demás accesorios necesarios para su correcta instalación y conexión a plenums y elementos terminales. Totalmente montado, nivelado, fijado y terminado.
Nota: En caso de que los equipos o elementos de la instalación de ventilación existente puedan conservarse y reutilizarse, se descontará el importe correspondiente a esta partida o la parte proporcional que resulte innecesaria.
</t>
  </si>
  <si>
    <t>E23DCH0201</t>
  </si>
  <si>
    <t xml:space="preserve">IVM041       </t>
  </si>
  <si>
    <t>EXTRACTOR EN LINEA SV-200H</t>
  </si>
  <si>
    <t xml:space="preserve">Suministro e instalación de Extractor en línea para conductos Sodeca SV-200/H acabado Anticorrosivo en resina de poliéster polimerizada libre de fosfato, con bajo nivel sonoro, aislante acústico fonoabsorbente. Diámetro de boca 250 mm, Caudal alto.
Nota: En caso de que los equipos o elementos de la instalación de ventilación existente puedan conservarse y reutilizarse, se descontará el importe correspondiente a esta partida o la parte proporcional que resulte innecesaria.
</t>
  </si>
  <si>
    <t>IVM041</t>
  </si>
  <si>
    <t>IC</t>
  </si>
  <si>
    <t xml:space="preserve">IF           </t>
  </si>
  <si>
    <t>INSTALACION DE FONTANERIA</t>
  </si>
  <si>
    <t xml:space="preserve">IFP010       </t>
  </si>
  <si>
    <t>PUNTO CONSUMO F-C LAVABO</t>
  </si>
  <si>
    <t xml:space="preserve">Instalación de fontanería para un lavabo, realizada con tubería multicapa UPONOR UNIPIPE PERT-AL-PERT o similar para la red de agua fría y caliente, utilizando el sistema UPONOR M-Fitting para su conexión, con tubería de PVC serie C  de diámetro 32 mm. para la red de desagüe y bote sifónico individual, totalmente terminada según CTE/ DB-HS 4 suministro de agua, sin incluir los aparatos sanitarios ni grifería.
Nota: En caso de que puedan conservarse y reutilizarse elementos de la instalación de fontanería existente, se descontará el importe correspondiente a los trabajos que finalmente no resulten necesarios ejecutar.
</t>
  </si>
  <si>
    <t>IFP010</t>
  </si>
  <si>
    <t xml:space="preserve">IFP020       </t>
  </si>
  <si>
    <t>PUNTO CONSUMO F-C DUCHA</t>
  </si>
  <si>
    <t xml:space="preserve">Instalación de fontanería para ducha, realizada con tubería multicapa UPONOR UNIPIPE PERT-AL-PERT o similar para la red de agua fría y caliente, utilizando el sistema UPONOR M-Fitting para su conexión, con tubería de PVC serie C  de diámetro 32 mm. para la red de desagüe y bote sifónico individual, totalmente terminada según CTE/ DB-HS 4 suministro de agua, sin incluir los aparatos sanitarios ni grifería.
Nota: En caso de que puedan conservarse y reutilizarse elementos de la instalación de fontanería existente, se descontará el importe correspondiente a los trabajos que finalmente no resulten necesarios ejecutar.
</t>
  </si>
  <si>
    <t>IFP020</t>
  </si>
  <si>
    <t xml:space="preserve">IFP030       </t>
  </si>
  <si>
    <t>PUNTO CONSUMO FRIO INODORO</t>
  </si>
  <si>
    <t xml:space="preserve">Instalación de fontanería para un inodoro, o vertedero realizada con tubería multicapa UPONOR UNIPIPE PERT-AL-PERT o similar para la red de agua fría, utilizando el sistema UPONOR M-Fitting para su conexión, con p.p de bajante de PVC serie C  de diámetro 110 mm. y manguetón de enlace para inodoro, totalmente terminada según CTE/ DB-HS 4 suministro de agua, sin incluir los aparatos sanitarios ni grifería.
Nota: En caso de que puedan conservarse y reutilizarse elementos de la instalación de fontanería existente, se descontará el importe correspondiente a los trabajos que finalmente no resulten necesarios ejecutar.
</t>
  </si>
  <si>
    <t>IFP030</t>
  </si>
  <si>
    <t xml:space="preserve">IFP040       </t>
  </si>
  <si>
    <t>PUNTO CONSUMO FRIO FUENTE</t>
  </si>
  <si>
    <t xml:space="preserve">Instalación de fontanería para fuente de agua, realizada con tubería multicapa de diámetro adecuado según cálculo, instalada vista y fijada mediante abrazaderas y soportes adecuados, incluso parte proporcional de codos, manguitos, piezas especiales, accesorios, llaves de corte y elementos de fijación, así como conexiones y uniones mediante accesorios de unión compatibles con el sistema. Incluso racor de transición multicapa al equipo. Totalmente instalada, probada y terminada conforme a CTE DB-HS 4.
Nota: En caso de que puedan conservarse y reutilizarse elementos de la instalación de fontanería existente, se descontará el importe correspondiente a los trabajos que finalmente no resulten necesarios ejecutar.
</t>
  </si>
  <si>
    <t>IFP040</t>
  </si>
  <si>
    <t xml:space="preserve">IFL010       </t>
  </si>
  <si>
    <t>LLAVE DE PASO CROMADA</t>
  </si>
  <si>
    <t xml:space="preserve">Llave empotrar de paso recta, cromada de 1/2", totalmente instalada.
Nota: En caso de que puedan conservarse y reutilizarse elementos de la instalación de fontanería existente, se descontará el importe correspondiente a los trabajos que finalmente no resulten necesarios ejecutar.
</t>
  </si>
  <si>
    <t>Termo</t>
  </si>
  <si>
    <t>IFL010</t>
  </si>
  <si>
    <t xml:space="preserve">IFT010       </t>
  </si>
  <si>
    <t>TUBERÍA MULTICAPA BARRA PERT-AL-PERT D=20 mm</t>
  </si>
  <si>
    <t xml:space="preserve">Tubería multicapa rígida, de 20x2,25 mm. Compuesta por capa exterior de polietileno resistente a la temperatura (PERT), capa intermedia de aluminio (Al) y capa interior de polietileno resistente a la temperatura (PERT), conforme UNE-EN ISO 21003-2:2009/A1:2011; para tuberías de distribución e interiores, de agua fría y/o ACS. Totalmente montada, i/ p.p. de piezas especiales (codos, manguitos, etc.), protección de tubo corrugado de polipropileno (azul/rojo) y p.p. de medios auxiliares. Conforme a CTE DB-HS-4. Materiales con marcado CE y DdP (Declaración de Prestaciones) según Reglamento (UE) 305/2011. Medida la longitud ejecutada.
Nota: En caso de que puedan conservarse y reutilizarse elementos de la instalación de fontanería existente, se descontará el importe correspondiente a los trabajos que finalmente no resulten necesarios ejecutar.
</t>
  </si>
  <si>
    <t>A. Fria</t>
  </si>
  <si>
    <t>A. Caliente</t>
  </si>
  <si>
    <t>IFT010</t>
  </si>
  <si>
    <t>IF</t>
  </si>
  <si>
    <t xml:space="preserve">IS           </t>
  </si>
  <si>
    <t>INSTALACION DE SANEAMIENTO</t>
  </si>
  <si>
    <t xml:space="preserve">ISA010       </t>
  </si>
  <si>
    <t>ACOMETIDA A RED EXISTENTE</t>
  </si>
  <si>
    <t xml:space="preserve">Acometida a red existente en interior de edificio, hasta una distancia máxima de 8 m, formada por: apertura de huecos en forjados o elementos constructivos mediante medios mecánicos, colocación de tubería de saneamiento de 110 mm de diámetro interior con junta estanca de goma, sellado de pasos de forjado con sistema impermeable y/o ignífugo según normativa, conexión a red existente, y reposición de acabados interiores afectados, sin incluir formación de arqueta o pozo en el punto de acometida, y con p.p. de medios auxiliares.
</t>
  </si>
  <si>
    <t>ISA010</t>
  </si>
  <si>
    <t xml:space="preserve">IST010       </t>
  </si>
  <si>
    <t>TUBERÍA PVC SERIE B JUNTA PEGADA D=40 mm</t>
  </si>
  <si>
    <t xml:space="preserve">Tubería de PVC colgada serie B, de 40 mm de diámetro, unión pegada, conforme UNE EN1453-1; con una resistencia al fuego B-s1,d0, conforme UNE-EN 13501-1; colocada en instalaciones interiores de evacuación de aguas residuales. Totalmente montada, incluyendo p.p. de piezas especiales (codos, manguitos, etc) y p.p de medios auxiliares. Conforme a CTE DB HS-5.
Nota: En caso de que puedan conservarse y reutilizarse elementos de la instalación de saneamiento existente, se descontará el importe correspondiente a los trabajos que finalmente no resulten necesarios ejecutar.
</t>
  </si>
  <si>
    <t>IST010</t>
  </si>
  <si>
    <t xml:space="preserve">IST020       </t>
  </si>
  <si>
    <t>TUBERIA PVC SERIE B JUNTA PEGADA D=110 mm</t>
  </si>
  <si>
    <t xml:space="preserve">Tubería de PVC colgada serie B, de 110 mm de diámetro, unión pegada, conforme UNE EN1453-1; con una resistencia al fuego B-s1,d0, conforme UNE-EN 13501-1; colocada en instalaciones interiores de evacuación de aguas residuales. Totalmente montada, incluyendo p.p. de piezas especiales (codos, manguitos, etc) y p.p de medios auxiliares. Conforme a CTE DB HS-5.
Nota: En caso de que puedan conservarse y reutilizarse elementos de la instalación de saneamiento existente, se descontará el importe correspondiente a los trabajos que finalmente no resulten necesarios ejecutar.
</t>
  </si>
  <si>
    <t>IST020</t>
  </si>
  <si>
    <t xml:space="preserve">ISD010       </t>
  </si>
  <si>
    <t>PUNTO DE DESAGÜE PVC D110</t>
  </si>
  <si>
    <t xml:space="preserve">Suministro e instalación de PUNTO de DESAGÜE de PVC, mediante en la colocación de un SIFÓN de PVC con salida horizontal de 110 mm de diámetro y con registro inferior, TUBERÍA de PVC de 110 mm de diámetro con unión por encolado para derivación a punto de desagüe, p.p. de TUBERIA de PVC con unión por encolado, enterrado o colgado mediante abrazaderas metálicas, para red de pequeña evacuación de diámetros, según instalación diseñada en planos. Los cambios de sentido y de diametro, asi como los injertos, se realizaran utilizando las piezas adecuadas, estando prohibido manipular este material en obra con calor. Incluso transporte, montaje, parte proporcional de accesorios tales como piezas especiales y remates finales de PVC, pequeno material auxiliar, pruebas hidraulicas y de funcionamiento y puesta en servicio. Todo ello segun normativa vigente. Medida la unidad ejecutada.
Nota: En caso de que puedan conservarse y reutilizarse elementos de la instalación de saneamiento existente, se descontará el importe correspondiente a los trabajos que finalmente no resulten necesarios ejecutar.
</t>
  </si>
  <si>
    <t>ISD010</t>
  </si>
  <si>
    <t xml:space="preserve">ISD020       </t>
  </si>
  <si>
    <t>PUNTO DE DESAGÜE PVC D40</t>
  </si>
  <si>
    <t xml:space="preserve">Suministro e instalación de PUNTO de DESAGÜE de PVC, mediante en la colocación de un SIFÓN de PVC con salida horizontal de450 mm de diámetro y con registro inferior, TUBERÍA de PVC de 40 mm de diámetro con unión por encolado para derivación a punto de desagüe, p.p. de TUBERIA de PVC con unión por encolado, enterrado o colgado mediante abrazaderas metálicas, para red de pequeña evacuación de diámetros, según instalación diseñada en planos. Los cambios de sentido y de diametro, asi como los injertos, se realizaran utilizando las piezas adecuadas, estando prohibido manipular este material en obra con calor. Incluso transporte, montaje, parte proporcional de accesorios tales como piezas especiales y remates finales de PVC, pequeno material auxiliar, pruebas hidraulicas y de funcionamiento y puesta en servicio. Todo ello segun normativa vigente. Medida la unidad ejecutada.
Nota: En caso de que puedan conservarse y reutilizarse elementos de la instalación de saneamiento existente, se descontará el importe correspondiente a los trabajos que finalmente no resulten necesarios ejecutar.
</t>
  </si>
  <si>
    <t>ISD020</t>
  </si>
  <si>
    <t>IS</t>
  </si>
  <si>
    <t xml:space="preserve">II           </t>
  </si>
  <si>
    <t>INSTALACION PCI</t>
  </si>
  <si>
    <t xml:space="preserve">IIE010       </t>
  </si>
  <si>
    <t>EXTINTOR PORTATIL ABC</t>
  </si>
  <si>
    <t>Extintor portátil de polvo químico ABC polivalente antibrasa, con presión incorporada, de eficacia 34A-233B-C, con 6 kg de agente extintor. La marca y modelo de los extintores, así como toda la señalética de protección contra incendios estará homologada por la DISMA de MAPFRE.
Criterio de medición de obra: Se medirá el número de unidades realmente ejecutadas según especificaciones de Proyecto.</t>
  </si>
  <si>
    <t>Distirbuidor</t>
  </si>
  <si>
    <t>Sala de Espera</t>
  </si>
  <si>
    <t>IIE010</t>
  </si>
  <si>
    <t xml:space="preserve">IIS010       </t>
  </si>
  <si>
    <t>SEÑAL FOTOLUMINISCENTE INCENDIOS 297x210 mm</t>
  </si>
  <si>
    <t xml:space="preserve">Suministro e instalación de señalización para equipo o medio de extinción manual de instalación de protección contra incendios así como sñelización de recorridos de evacuación (P.C.I.), fotoluminiscente, de Clase B (150 minicandelas); fabricada en material plástico, de dimensiones 297x210 mm (DIN-A4), conforme a UNE 23033-1:2019 y UNE 23035:2003. Totalmente instalada. Visible a 10 m conforme al CTE DB-SI-4. Medida la unidad ejecutada. 
</t>
  </si>
  <si>
    <t>IIS010</t>
  </si>
  <si>
    <t>II</t>
  </si>
  <si>
    <t xml:space="preserve">AA           </t>
  </si>
  <si>
    <t>AISLAMIENTO ACUSTICO</t>
  </si>
  <si>
    <t xml:space="preserve">AAT020       </t>
  </si>
  <si>
    <t>AISLAMIENTO ACUSTICO A RUIDO AEREO EN TABIQUE</t>
  </si>
  <si>
    <t xml:space="preserve">Aislamiento acústico a ruido aereo mediante panel semirrígido de lana mineral, de espesor 45 mm, colocado en el interior del alma de tabiquería seca autoportante de 48 mm de espesor, dispuesto entre montantes y ajustado a la estructura, sin discontinuidades, incluso cortes, ajustes y medios auxiliares, completamente colocado.
</t>
  </si>
  <si>
    <t>AAT020</t>
  </si>
  <si>
    <t>AA</t>
  </si>
  <si>
    <t xml:space="preserve">P            </t>
  </si>
  <si>
    <t>PINTURAS</t>
  </si>
  <si>
    <t xml:space="preserve">PIP010       </t>
  </si>
  <si>
    <t>PINTURA INTERIORES PLÁSTICA LISA MATE LAVABLE MÁXIMA CALIDAD.</t>
  </si>
  <si>
    <t>Pintura plástica lisa mate lavable máxima calidad en blanco Ral 9010, dos manos, incluso lijado, imprimación y plastecido. Se incluyen los repasos. Se medirá y abonará por m2 de superficie real pintada, efectuándose la medición de acuerdo con los siguientes criterios:
-	Pintura sobre muros, tabiques, techos: se medirá sin descontar huecos. Las molduras se medirán por superficie desarrollada.
-	Pintura sobre carpintería ciega: se medirá a dos caras, incluyéndose los tapajuntas.
-	Pintura sobre rejas y barandillas: en el caso de no estar incluida la pintura en la unidad a pintar, se medirá a dos caras. En huecos que lleven carpintería y rejas se medirán independientemente ambos elementos.
-	Pintura sobre radiadores de calefacción: se medirá por metro cuadrado a dos caras, si no queda incluida la pintura en la medición y abono de dicha unidad.
-	Pintura sobre tuberías: se medirá por m. con la salvedad antes apuntada.</t>
  </si>
  <si>
    <t>PARAMENTOS VERTICALES</t>
  </si>
  <si>
    <t>Zona de Taquillas</t>
  </si>
  <si>
    <t>PARAMENTOS HORIZONTALES</t>
  </si>
  <si>
    <t>PIP010</t>
  </si>
  <si>
    <t xml:space="preserve">PIP0101      </t>
  </si>
  <si>
    <t>PINTURA AL ESMALTE CERRAJERIA Y CARPINTERIA EXTERIOR</t>
  </si>
  <si>
    <t xml:space="preserve">Aplicación de pintura al esmalte para exterior sobre elementos de cerrajería y carpinteria metálica, en color negro, incluyendo preparación previa de las superficies mediante limpieza, lijado y eliminación de óxido y restos de pintura en mal estado, imprimación anticorrosiva y aplicación de capas de acabado de esmalte. Incluye protección de elementos colindantes, medios auxiliares y limpieza final. Totalmente terminado.
</t>
  </si>
  <si>
    <t>PIP0101</t>
  </si>
  <si>
    <t>P</t>
  </si>
  <si>
    <t xml:space="preserve">VV           </t>
  </si>
  <si>
    <t>TRABAJO VARIOS</t>
  </si>
  <si>
    <t xml:space="preserve">RT           </t>
  </si>
  <si>
    <t>ROTULOS EXTERIOR</t>
  </si>
  <si>
    <t xml:space="preserve">Suministro e instalación de Rótulo exterior mediante Letras PVC 19mm pintadas en color corporativo retroluminado, medidas aprox. 1440 x 30 cm, sobre placa de alucobond negro mate de 269 x 67 cm.
</t>
  </si>
  <si>
    <t>NO COTIZAR, LO REALIZA PROVEEDOR EXTERNO</t>
  </si>
  <si>
    <t>Fachada</t>
  </si>
  <si>
    <t>RT</t>
  </si>
  <si>
    <t xml:space="preserve">RI           </t>
  </si>
  <si>
    <t>ROTULO INTERIOR</t>
  </si>
  <si>
    <t xml:space="preserve">Suministro e instalación de Rótulo interior  mediante Letras PVC 10mm pintadas en color negro , medidas aprox. 1440 x 30 cm.
</t>
  </si>
  <si>
    <t>Recepcion</t>
  </si>
  <si>
    <t>RI</t>
  </si>
  <si>
    <t xml:space="preserve">VN           </t>
  </si>
  <si>
    <t>VINILO EXTERIOR</t>
  </si>
  <si>
    <t xml:space="preserve">Suministro e instalación de vinilo de corte exterior  color corporativo , medidas aprox. 73 x 17 cm.
</t>
  </si>
  <si>
    <t>Puerta acceso</t>
  </si>
  <si>
    <t>8</t>
  </si>
  <si>
    <t>VN</t>
  </si>
  <si>
    <t xml:space="preserve">VNI          </t>
  </si>
  <si>
    <t>VINILO INTERIOR</t>
  </si>
  <si>
    <t xml:space="preserve">Suministro e instalación de vinilo interior  color corporativo , medidassegun libro de estilos.
</t>
  </si>
  <si>
    <t>4</t>
  </si>
  <si>
    <t>VNI</t>
  </si>
  <si>
    <t xml:space="preserve">LI           </t>
  </si>
  <si>
    <t>LIMPIEZA DE OBRA</t>
  </si>
  <si>
    <t xml:space="preserve">Limpieza final de obra a profunidad en edificio de otros usos, con una superficie construida media intervenida de 190m² aproximadamente. Incluye limpieza especial del pavimento.
</t>
  </si>
  <si>
    <t>LI</t>
  </si>
  <si>
    <t>VV</t>
  </si>
  <si>
    <t xml:space="preserve">GR           </t>
  </si>
  <si>
    <t>GESTION DE RESIDUOS</t>
  </si>
  <si>
    <t xml:space="preserve">GRC010       </t>
  </si>
  <si>
    <t>Ud.</t>
  </si>
  <si>
    <t xml:space="preserve">Ud. Valoración del coste previsto de la gestión correcta de los residuos de construcción y demolición en obra.
</t>
  </si>
  <si>
    <t>GRC010</t>
  </si>
  <si>
    <t>GR</t>
  </si>
  <si>
    <t xml:space="preserve">SS           </t>
  </si>
  <si>
    <t>SEGURIDAD Y SALUD</t>
  </si>
  <si>
    <t xml:space="preserve">SSE010       </t>
  </si>
  <si>
    <t>SEGURIDAD Y SALUD DURANTE EJECUCION</t>
  </si>
  <si>
    <t xml:space="preserve">Ud. Medidas preventivas para evitar riesgos y para garantizar la seguridad del personal y colectiva de los operarios adscritos a la obra y a terceros. Todo ello en base al Estudio de Seguridad y Salud redactado por la Dirección Facultativa y de las instrucciones dictadas por el Coordinador de Seguridad y Salud y de las manifestadas en los Planes de Seguridad y Salud, incluyendo la presentación de éstos, así como su comunicación a los Organismos pertinentes de la Administración.
</t>
  </si>
  <si>
    <t>SSE010</t>
  </si>
  <si>
    <t>SS</t>
  </si>
  <si>
    <t>PILATES10</t>
  </si>
  <si>
    <t>IVA NO INCLUIDO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</si>
</sst>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
    <numFmt numFmtId="165" formatCode="#,##0.00\ [$€-C0A]"/>
  </numFmts>
  <fonts count="7" x14ac:knownFonts="1">
    <font>
      <sz val="11"/>
      <color theme="1"/>
      <name val="Aptos Narrow"/>
    </font>
    <font>
      <b/>
      <sz val="10"/>
      <color theme="1"/>
      <name val="Aptos Narrow"/>
    </font>
    <font>
      <b/>
      <sz val="14"/>
      <color theme="1"/>
      <name val="Aptos Narrow"/>
    </font>
    <font>
      <sz val="8"/>
      <color theme="1"/>
      <name val="Aptos Narrow"/>
    </font>
    <font>
      <b/>
      <sz val="8"/>
      <color theme="1"/>
      <name val="Aptos Narrow"/>
    </font>
    <font>
      <b/>
      <i/>
      <sz val="10"/>
      <color theme="1"/>
      <name val="Aptos Narrow"/>
    </font>
    <font>
      <sz val="8"/>
      <color rgb="FFFF0000"/>
      <name val="Aptos Narrow"/>
    </font>
  </fonts>
  <fills count="7">
    <fill>
      <patternFill patternType="none"/>
    </fill>
    <fill>
      <patternFill patternType="gray125"/>
    </fill>
    <fill>
      <patternFill patternType="solid">
        <fgColor indexed="26"/>
      </patternFill>
    </fill>
    <fill>
      <patternFill patternType="solid">
        <fgColor indexed="44"/>
      </patternFill>
    </fill>
    <fill>
      <patternFill patternType="solid">
        <fgColor indexed="42"/>
      </patternFill>
    </fill>
    <fill>
      <patternFill patternType="solid">
        <fgColor indexed="8"/>
      </patternFill>
    </fill>
    <fill>
      <patternFill patternType="solid">
        <fgColor rgb="FFD9EAF0"/>
      </patternFill>
    </fill>
  </fills>
  <borders count="1">
    <border>
      <left/>
      <right/>
      <top/>
      <bottom/>
      <diagonal/>
    </border>
  </borders>
  <cellStyleXfs count="1">
    <xf numFmtId="0" fontId="0" fillId="0" borderId="0"/>
  </cellStyleXfs>
  <cellXfs count="36">
    <xf numFmtId="0" fontId="0" fillId="0" borderId="0" xfId="0"/>
    <xf numFmtId="49" fontId="1" fillId="0" borderId="0" xfId="0" applyNumberFormat="1" applyFont="1"/>
    <xf numFmtId="0" fontId="1" fillId="0" borderId="0" xfId="0" applyFont="1"/>
    <xf numFmtId="49" fontId="2" fillId="0" borderId="0" xfId="0" applyNumberFormat="1" applyFont="1" applyAlignment="1">
      <alignment vertical="top"/>
    </xf>
    <xf numFmtId="0" fontId="2" fillId="0" borderId="0" xfId="0" applyFont="1" applyAlignment="1">
      <alignment vertical="top"/>
    </xf>
    <xf numFmtId="49" fontId="5" fillId="0" borderId="0" xfId="0" applyNumberFormat="1" applyFont="1" applyAlignment="1">
      <alignment vertical="top"/>
    </xf>
    <xf numFmtId="49" fontId="5" fillId="0" borderId="0" xfId="0" applyNumberFormat="1" applyFont="1" applyAlignment="1">
      <alignment horizontal="right" vertical="top"/>
    </xf>
    <xf numFmtId="49" fontId="4" fillId="3" borderId="0" xfId="0" applyNumberFormat="1" applyFont="1" applyFill="1" applyAlignment="1">
      <alignment vertical="top"/>
    </xf>
    <xf numFmtId="0" fontId="4" fillId="3" borderId="0" xfId="0" applyFont="1" applyFill="1" applyAlignment="1">
      <alignment vertical="top"/>
    </xf>
    <xf numFmtId="3" fontId="4" fillId="2" borderId="0" xfId="0" applyNumberFormat="1" applyFont="1" applyFill="1" applyAlignment="1">
      <alignment vertical="top"/>
    </xf>
    <xf numFmtId="49" fontId="4" fillId="4" borderId="0" xfId="0" applyNumberFormat="1" applyFont="1" applyFill="1" applyAlignment="1">
      <alignment vertical="top"/>
    </xf>
    <xf numFmtId="0" fontId="4" fillId="4" borderId="0" xfId="0" applyFont="1" applyFill="1" applyAlignment="1">
      <alignment vertical="top"/>
    </xf>
    <xf numFmtId="164" fontId="4" fillId="2" borderId="0" xfId="0" applyNumberFormat="1" applyFont="1" applyFill="1" applyAlignment="1">
      <alignment vertical="top"/>
    </xf>
    <xf numFmtId="49" fontId="3" fillId="0" borderId="0" xfId="0" applyNumberFormat="1" applyFont="1" applyAlignment="1">
      <alignment vertical="top"/>
    </xf>
    <xf numFmtId="0" fontId="3" fillId="0" borderId="0" xfId="0" applyFont="1" applyAlignment="1">
      <alignment vertical="top"/>
    </xf>
    <xf numFmtId="164" fontId="3" fillId="2" borderId="0" xfId="0" applyNumberFormat="1" applyFont="1" applyFill="1" applyAlignment="1">
      <alignment vertical="top"/>
    </xf>
    <xf numFmtId="0" fontId="3" fillId="0" borderId="0" xfId="0" applyFont="1" applyAlignment="1">
      <alignment vertical="top" wrapText="1"/>
    </xf>
    <xf numFmtId="164" fontId="3" fillId="0" borderId="0" xfId="0" applyNumberFormat="1" applyFont="1" applyAlignment="1">
      <alignment vertical="top"/>
    </xf>
    <xf numFmtId="49" fontId="4" fillId="0" borderId="0" xfId="0" applyNumberFormat="1" applyFont="1" applyAlignment="1">
      <alignment vertical="top"/>
    </xf>
    <xf numFmtId="0" fontId="3" fillId="5" borderId="0" xfId="0" applyFont="1" applyFill="1" applyAlignment="1">
      <alignment vertical="top"/>
    </xf>
    <xf numFmtId="3" fontId="3" fillId="0" borderId="0" xfId="0" applyNumberFormat="1" applyFont="1" applyAlignment="1">
      <alignment vertical="top"/>
    </xf>
    <xf numFmtId="3" fontId="4" fillId="3" borderId="0" xfId="0" applyNumberFormat="1" applyFont="1" applyFill="1" applyAlignment="1">
      <alignment vertical="top"/>
    </xf>
    <xf numFmtId="49" fontId="5" fillId="0" borderId="0" xfId="0" applyNumberFormat="1" applyFont="1" applyAlignment="1">
      <alignment vertical="top" wrapText="1"/>
    </xf>
    <xf numFmtId="49" fontId="4" fillId="3" borderId="0" xfId="0" applyNumberFormat="1" applyFont="1" applyFill="1" applyAlignment="1">
      <alignment vertical="top" wrapText="1"/>
    </xf>
    <xf numFmtId="49" fontId="4" fillId="4" borderId="0" xfId="0" applyNumberFormat="1" applyFont="1" applyFill="1" applyAlignment="1">
      <alignment vertical="top" wrapText="1"/>
    </xf>
    <xf numFmtId="49" fontId="3" fillId="0" borderId="0" xfId="0" applyNumberFormat="1" applyFont="1" applyAlignment="1">
      <alignment vertical="top" wrapText="1"/>
    </xf>
    <xf numFmtId="0" fontId="3" fillId="5" borderId="0" xfId="0" applyFont="1" applyFill="1" applyAlignment="1">
      <alignment vertical="top" wrapText="1"/>
    </xf>
    <xf numFmtId="0" fontId="6" fillId="0" borderId="0" xfId="0" applyFont="1" applyAlignment="1">
      <alignment vertical="top" wrapText="1"/>
    </xf>
    <xf numFmtId="4" fontId="1" fillId="0" borderId="0" xfId="0" applyNumberFormat="1" applyFont="1"/>
    <xf numFmtId="4" fontId="2" fillId="0" borderId="0" xfId="0" applyNumberFormat="1" applyFont="1" applyAlignment="1">
      <alignment vertical="top"/>
    </xf>
    <xf numFmtId="165" fontId="4" fillId="2" borderId="0" xfId="0" applyNumberFormat="1" applyFont="1" applyFill="1" applyAlignment="1">
      <alignment vertical="top"/>
    </xf>
    <xf numFmtId="165" fontId="3" fillId="2" borderId="0" xfId="0" applyNumberFormat="1" applyFont="1" applyFill="1" applyAlignment="1">
      <alignment vertical="top"/>
    </xf>
    <xf numFmtId="165" fontId="3" fillId="0" borderId="0" xfId="0" applyNumberFormat="1" applyFont="1" applyAlignment="1">
      <alignment vertical="top"/>
    </xf>
    <xf numFmtId="165" fontId="3" fillId="5" borderId="0" xfId="0" applyNumberFormat="1" applyFont="1" applyFill="1" applyAlignment="1">
      <alignment vertical="top"/>
    </xf>
    <xf numFmtId="165" fontId="4" fillId="3" borderId="0" xfId="0" applyNumberFormat="1" applyFont="1" applyFill="1" applyAlignment="1">
      <alignment vertical="top"/>
    </xf>
    <xf numFmtId="165" fontId="5" fillId="6" borderId="0" xfId="0" applyNumberFormat="1" applyFont="1" applyFill="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Office">
      <a:fillStyleLst>
        <a:solidFill>
          <a:schemeClr val="phClr"/>
        </a:solidFill>
        <a:gradFill rotWithShape="1">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rotWithShape="1">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652"/>
  <sheetViews>
    <sheetView tabSelected="1" topLeftCell="A624" workbookViewId="0">
      <selection activeCell="L655" sqref="L655"/>
    </sheetView>
  </sheetViews>
  <sheetFormatPr baseColWidth="10" defaultRowHeight="15" x14ac:dyDescent="0.2"/>
  <cols>
    <col min="1" max="1" width="15.5" customWidth="1"/>
    <col min="2" max="2" width="6.6640625" customWidth="1"/>
    <col min="3" max="3" width="3.6640625" customWidth="1"/>
    <col min="4" max="4" width="32.83203125" customWidth="1"/>
    <col min="5" max="5" width="20.5" customWidth="1"/>
    <col min="6" max="6" width="4.5" customWidth="1"/>
    <col min="7" max="7" width="8.33203125" customWidth="1"/>
    <col min="8" max="8" width="7.83203125" customWidth="1"/>
    <col min="9" max="9" width="6" customWidth="1"/>
    <col min="10" max="10" width="10.33203125" customWidth="1"/>
    <col min="11" max="11" width="8" customWidth="1"/>
    <col min="12" max="13" width="16" customWidth="1"/>
  </cols>
  <sheetData>
    <row r="1" spans="1:13" x14ac:dyDescent="0.2">
      <c r="A1" s="1" t="s">
        <v>0</v>
      </c>
      <c r="B1" s="2"/>
      <c r="C1" s="2"/>
      <c r="D1" s="2"/>
      <c r="E1" s="2"/>
      <c r="F1" s="2"/>
      <c r="G1" s="2"/>
      <c r="H1" s="2"/>
      <c r="I1" s="2"/>
      <c r="J1" s="2"/>
      <c r="K1" s="2"/>
      <c r="L1" s="28"/>
      <c r="M1" s="28"/>
    </row>
    <row r="2" spans="1:13" ht="19" x14ac:dyDescent="0.2">
      <c r="A2" s="3" t="s">
        <v>1</v>
      </c>
      <c r="B2" s="4"/>
      <c r="C2" s="4"/>
      <c r="D2" s="4"/>
      <c r="E2" s="4"/>
      <c r="F2" s="4"/>
      <c r="G2" s="4"/>
      <c r="H2" s="4"/>
      <c r="I2" s="4"/>
      <c r="J2" s="4"/>
      <c r="K2" s="4"/>
      <c r="L2" s="29"/>
      <c r="M2" s="29"/>
    </row>
    <row r="3" spans="1:13" x14ac:dyDescent="0.2">
      <c r="A3" s="5" t="s">
        <v>2</v>
      </c>
      <c r="B3" s="5" t="s">
        <v>3</v>
      </c>
      <c r="C3" s="5" t="s">
        <v>4</v>
      </c>
      <c r="D3" s="22" t="s">
        <v>5</v>
      </c>
      <c r="E3" s="5" t="s">
        <v>6</v>
      </c>
      <c r="F3" s="6" t="s">
        <v>7</v>
      </c>
      <c r="G3" s="6" t="s">
        <v>8</v>
      </c>
      <c r="H3" s="6" t="s">
        <v>9</v>
      </c>
      <c r="I3" s="6" t="s">
        <v>10</v>
      </c>
      <c r="J3" s="6" t="s">
        <v>11</v>
      </c>
      <c r="K3" s="6" t="s">
        <v>12</v>
      </c>
      <c r="L3" s="35" t="s">
        <v>13</v>
      </c>
      <c r="M3" s="35" t="s">
        <v>14</v>
      </c>
    </row>
    <row r="4" spans="1:13" x14ac:dyDescent="0.2">
      <c r="A4" s="7" t="s">
        <v>15</v>
      </c>
      <c r="B4" s="7" t="s">
        <v>16</v>
      </c>
      <c r="C4" s="7" t="s">
        <v>17</v>
      </c>
      <c r="D4" s="23" t="s">
        <v>18</v>
      </c>
      <c r="E4" s="8"/>
      <c r="F4" s="8"/>
      <c r="G4" s="8"/>
      <c r="H4" s="8"/>
      <c r="I4" s="8"/>
      <c r="J4" s="8"/>
      <c r="K4" s="9">
        <f>K140</f>
        <v>1</v>
      </c>
      <c r="L4" s="30">
        <f>L140</f>
        <v>23164.21</v>
      </c>
      <c r="M4" s="30">
        <f>M140</f>
        <v>23164.21</v>
      </c>
    </row>
    <row r="5" spans="1:13" x14ac:dyDescent="0.2">
      <c r="A5" s="10" t="s">
        <v>19</v>
      </c>
      <c r="B5" s="10" t="s">
        <v>16</v>
      </c>
      <c r="C5" s="10" t="s">
        <v>17</v>
      </c>
      <c r="D5" s="24" t="s">
        <v>20</v>
      </c>
      <c r="E5" s="11"/>
      <c r="F5" s="11"/>
      <c r="G5" s="11"/>
      <c r="H5" s="11"/>
      <c r="I5" s="11"/>
      <c r="J5" s="11"/>
      <c r="K5" s="12">
        <f>K15</f>
        <v>1</v>
      </c>
      <c r="L5" s="30">
        <f>L15</f>
        <v>1827.7</v>
      </c>
      <c r="M5" s="30">
        <f>M15</f>
        <v>1827.7</v>
      </c>
    </row>
    <row r="6" spans="1:13" x14ac:dyDescent="0.2">
      <c r="A6" s="13" t="s">
        <v>21</v>
      </c>
      <c r="B6" s="13" t="s">
        <v>22</v>
      </c>
      <c r="C6" s="13" t="s">
        <v>23</v>
      </c>
      <c r="D6" s="25" t="s">
        <v>24</v>
      </c>
      <c r="E6" s="14"/>
      <c r="F6" s="14"/>
      <c r="G6" s="14"/>
      <c r="H6" s="14"/>
      <c r="I6" s="14"/>
      <c r="J6" s="14"/>
      <c r="K6" s="15">
        <f>K13</f>
        <v>49.237499999999997</v>
      </c>
      <c r="L6" s="31">
        <v>37.119999999999997</v>
      </c>
      <c r="M6" s="31">
        <f>K6*L6</f>
        <v>1827.6959999999997</v>
      </c>
    </row>
    <row r="7" spans="1:13" ht="204" x14ac:dyDescent="0.2">
      <c r="A7" s="14"/>
      <c r="B7" s="14"/>
      <c r="C7" s="14"/>
      <c r="D7" s="16" t="s">
        <v>25</v>
      </c>
      <c r="E7" s="14"/>
      <c r="F7" s="14"/>
      <c r="G7" s="14"/>
      <c r="H7" s="14"/>
      <c r="I7" s="14"/>
      <c r="J7" s="14"/>
      <c r="K7" s="14"/>
      <c r="L7" s="32"/>
      <c r="M7" s="32"/>
    </row>
    <row r="8" spans="1:13" x14ac:dyDescent="0.2">
      <c r="A8" s="14"/>
      <c r="B8" s="14"/>
      <c r="C8" s="14"/>
      <c r="D8" s="16"/>
      <c r="E8" s="13" t="s">
        <v>26</v>
      </c>
      <c r="F8" s="14">
        <v>1</v>
      </c>
      <c r="G8" s="17">
        <v>3.6</v>
      </c>
      <c r="H8" s="17">
        <v>0</v>
      </c>
      <c r="I8" s="17">
        <v>3.25</v>
      </c>
      <c r="J8" s="15">
        <f>F8*(G8+ (G8= 0))*(H8+ (H8= 0))*(I8+ (I8= 0))</f>
        <v>11.700000000000001</v>
      </c>
      <c r="K8" s="14"/>
      <c r="L8" s="32"/>
      <c r="M8" s="32"/>
    </row>
    <row r="9" spans="1:13" x14ac:dyDescent="0.2">
      <c r="A9" s="14"/>
      <c r="B9" s="14"/>
      <c r="C9" s="14"/>
      <c r="D9" s="16"/>
      <c r="E9" s="13" t="s">
        <v>27</v>
      </c>
      <c r="F9" s="14">
        <v>1</v>
      </c>
      <c r="G9" s="17">
        <v>0.93</v>
      </c>
      <c r="H9" s="17">
        <v>0</v>
      </c>
      <c r="I9" s="17">
        <v>3.25</v>
      </c>
      <c r="J9" s="15">
        <f>F9*(G9+ (G9= 0))*(H9+ (H9= 0))*(I9+ (I9= 0))</f>
        <v>3.0225</v>
      </c>
      <c r="K9" s="14"/>
      <c r="L9" s="32"/>
      <c r="M9" s="32"/>
    </row>
    <row r="10" spans="1:13" x14ac:dyDescent="0.2">
      <c r="A10" s="14"/>
      <c r="B10" s="14"/>
      <c r="C10" s="14"/>
      <c r="D10" s="16"/>
      <c r="E10" s="13" t="s">
        <v>28</v>
      </c>
      <c r="F10" s="14">
        <v>1</v>
      </c>
      <c r="G10" s="17">
        <v>5.66</v>
      </c>
      <c r="H10" s="17">
        <v>0</v>
      </c>
      <c r="I10" s="17">
        <v>3.25</v>
      </c>
      <c r="J10" s="15">
        <f>F10*(G10+ (G10= 0))*(H10+ (H10= 0))*(I10+ (I10= 0))</f>
        <v>18.395</v>
      </c>
      <c r="K10" s="14"/>
      <c r="L10" s="32"/>
      <c r="M10" s="32"/>
    </row>
    <row r="11" spans="1:13" x14ac:dyDescent="0.2">
      <c r="A11" s="14"/>
      <c r="B11" s="14"/>
      <c r="C11" s="14"/>
      <c r="D11" s="16"/>
      <c r="E11" s="13" t="s">
        <v>17</v>
      </c>
      <c r="F11" s="14">
        <v>1</v>
      </c>
      <c r="G11" s="17">
        <v>3.07</v>
      </c>
      <c r="H11" s="17">
        <v>0</v>
      </c>
      <c r="I11" s="17">
        <v>3.25</v>
      </c>
      <c r="J11" s="15">
        <f>F11*(G11+ (G11= 0))*(H11+ (H11= 0))*(I11+ (I11= 0))</f>
        <v>9.9774999999999991</v>
      </c>
      <c r="K11" s="14"/>
      <c r="L11" s="32"/>
      <c r="M11" s="32"/>
    </row>
    <row r="12" spans="1:13" x14ac:dyDescent="0.2">
      <c r="A12" s="14"/>
      <c r="B12" s="14"/>
      <c r="C12" s="14"/>
      <c r="D12" s="16"/>
      <c r="E12" s="13" t="s">
        <v>17</v>
      </c>
      <c r="F12" s="14">
        <v>1</v>
      </c>
      <c r="G12" s="17">
        <v>1.89</v>
      </c>
      <c r="H12" s="17">
        <v>0</v>
      </c>
      <c r="I12" s="17">
        <v>3.25</v>
      </c>
      <c r="J12" s="15">
        <f>F12*(G12+ (G12= 0))*(H12+ (H12= 0))*(I12+ (I12= 0))</f>
        <v>6.1425000000000001</v>
      </c>
      <c r="K12" s="14"/>
      <c r="L12" s="32"/>
      <c r="M12" s="32"/>
    </row>
    <row r="13" spans="1:13" x14ac:dyDescent="0.2">
      <c r="A13" s="14"/>
      <c r="B13" s="14"/>
      <c r="C13" s="14"/>
      <c r="D13" s="16"/>
      <c r="E13" s="14"/>
      <c r="F13" s="14"/>
      <c r="G13" s="14"/>
      <c r="H13" s="14"/>
      <c r="I13" s="14"/>
      <c r="J13" s="18" t="s">
        <v>29</v>
      </c>
      <c r="K13" s="12">
        <f>SUM(J8:J12)</f>
        <v>49.237499999999997</v>
      </c>
      <c r="L13" s="32">
        <v>37.119999999999997</v>
      </c>
      <c r="M13" s="30">
        <f>ROUND(L13*K13,2)</f>
        <v>1827.7</v>
      </c>
    </row>
    <row r="14" spans="1:13" ht="1.25" customHeight="1" x14ac:dyDescent="0.2">
      <c r="A14" s="19"/>
      <c r="B14" s="19"/>
      <c r="C14" s="19"/>
      <c r="D14" s="26"/>
      <c r="E14" s="19"/>
      <c r="F14" s="19"/>
      <c r="G14" s="19"/>
      <c r="H14" s="19"/>
      <c r="I14" s="19"/>
      <c r="J14" s="19"/>
      <c r="K14" s="19"/>
      <c r="L14" s="33"/>
      <c r="M14" s="33"/>
    </row>
    <row r="15" spans="1:13" x14ac:dyDescent="0.2">
      <c r="A15" s="14"/>
      <c r="B15" s="14"/>
      <c r="C15" s="14"/>
      <c r="D15" s="16"/>
      <c r="E15" s="14"/>
      <c r="F15" s="14"/>
      <c r="G15" s="14"/>
      <c r="H15" s="14"/>
      <c r="I15" s="14"/>
      <c r="J15" s="18" t="s">
        <v>30</v>
      </c>
      <c r="K15" s="17">
        <v>1</v>
      </c>
      <c r="L15" s="30">
        <f>M13</f>
        <v>1827.7</v>
      </c>
      <c r="M15" s="30">
        <f>ROUND(L15*K15,2)</f>
        <v>1827.7</v>
      </c>
    </row>
    <row r="16" spans="1:13" ht="1.25" customHeight="1" x14ac:dyDescent="0.2">
      <c r="A16" s="19"/>
      <c r="B16" s="19"/>
      <c r="C16" s="19"/>
      <c r="D16" s="26"/>
      <c r="E16" s="19"/>
      <c r="F16" s="19"/>
      <c r="G16" s="19"/>
      <c r="H16" s="19"/>
      <c r="I16" s="19"/>
      <c r="J16" s="19"/>
      <c r="K16" s="19"/>
      <c r="L16" s="33"/>
      <c r="M16" s="33"/>
    </row>
    <row r="17" spans="1:13" x14ac:dyDescent="0.2">
      <c r="A17" s="10" t="s">
        <v>31</v>
      </c>
      <c r="B17" s="10" t="s">
        <v>16</v>
      </c>
      <c r="C17" s="10" t="s">
        <v>17</v>
      </c>
      <c r="D17" s="24" t="s">
        <v>32</v>
      </c>
      <c r="E17" s="11"/>
      <c r="F17" s="11"/>
      <c r="G17" s="11"/>
      <c r="H17" s="11"/>
      <c r="I17" s="11"/>
      <c r="J17" s="11"/>
      <c r="K17" s="12">
        <f>K38</f>
        <v>1</v>
      </c>
      <c r="L17" s="30">
        <f>L38</f>
        <v>1167.0899999999999</v>
      </c>
      <c r="M17" s="30">
        <f>M38</f>
        <v>1167.0899999999999</v>
      </c>
    </row>
    <row r="18" spans="1:13" x14ac:dyDescent="0.2">
      <c r="A18" s="13" t="s">
        <v>33</v>
      </c>
      <c r="B18" s="13" t="s">
        <v>22</v>
      </c>
      <c r="C18" s="13" t="s">
        <v>23</v>
      </c>
      <c r="D18" s="25" t="s">
        <v>34</v>
      </c>
      <c r="E18" s="14"/>
      <c r="F18" s="14"/>
      <c r="G18" s="14"/>
      <c r="H18" s="14"/>
      <c r="I18" s="14"/>
      <c r="J18" s="14"/>
      <c r="K18" s="15">
        <f>K21</f>
        <v>2.9015999999999997</v>
      </c>
      <c r="L18" s="31">
        <v>52.2</v>
      </c>
      <c r="M18" s="31">
        <f>K18*L18</f>
        <v>151.46351999999999</v>
      </c>
    </row>
    <row r="19" spans="1:13" ht="84" x14ac:dyDescent="0.2">
      <c r="A19" s="14"/>
      <c r="B19" s="14"/>
      <c r="C19" s="14"/>
      <c r="D19" s="16" t="s">
        <v>35</v>
      </c>
      <c r="E19" s="14"/>
      <c r="F19" s="14"/>
      <c r="G19" s="14"/>
      <c r="H19" s="14"/>
      <c r="I19" s="14"/>
      <c r="J19" s="14"/>
      <c r="K19" s="14"/>
      <c r="L19" s="32"/>
      <c r="M19" s="32"/>
    </row>
    <row r="20" spans="1:13" x14ac:dyDescent="0.2">
      <c r="A20" s="14"/>
      <c r="B20" s="14"/>
      <c r="C20" s="14"/>
      <c r="D20" s="16"/>
      <c r="E20" s="13" t="s">
        <v>36</v>
      </c>
      <c r="F20" s="14">
        <v>1</v>
      </c>
      <c r="G20" s="17">
        <v>1.24</v>
      </c>
      <c r="H20" s="17">
        <v>0</v>
      </c>
      <c r="I20" s="17">
        <v>2.34</v>
      </c>
      <c r="J20" s="15">
        <f>F20*(G20+ (G20= 0))*(H20+ (H20= 0))*(I20+ (I20= 0))</f>
        <v>2.9015999999999997</v>
      </c>
      <c r="K20" s="14"/>
      <c r="L20" s="32"/>
      <c r="M20" s="32"/>
    </row>
    <row r="21" spans="1:13" x14ac:dyDescent="0.2">
      <c r="A21" s="14"/>
      <c r="B21" s="14"/>
      <c r="C21" s="14"/>
      <c r="D21" s="16"/>
      <c r="E21" s="14"/>
      <c r="F21" s="14"/>
      <c r="G21" s="14"/>
      <c r="H21" s="14"/>
      <c r="I21" s="14"/>
      <c r="J21" s="18" t="s">
        <v>37</v>
      </c>
      <c r="K21" s="12">
        <f>SUM(J20:J20)</f>
        <v>2.9015999999999997</v>
      </c>
      <c r="L21" s="32">
        <v>52.2</v>
      </c>
      <c r="M21" s="30">
        <f>ROUND(L21*K21,2)</f>
        <v>151.46</v>
      </c>
    </row>
    <row r="22" spans="1:13" ht="1.25" customHeight="1" x14ac:dyDescent="0.2">
      <c r="A22" s="19"/>
      <c r="B22" s="19"/>
      <c r="C22" s="19"/>
      <c r="D22" s="26"/>
      <c r="E22" s="19"/>
      <c r="F22" s="19"/>
      <c r="G22" s="19"/>
      <c r="H22" s="19"/>
      <c r="I22" s="19"/>
      <c r="J22" s="19"/>
      <c r="K22" s="19"/>
      <c r="L22" s="33"/>
      <c r="M22" s="33"/>
    </row>
    <row r="23" spans="1:13" x14ac:dyDescent="0.2">
      <c r="A23" s="13" t="s">
        <v>38</v>
      </c>
      <c r="B23" s="13" t="s">
        <v>22</v>
      </c>
      <c r="C23" s="13" t="s">
        <v>23</v>
      </c>
      <c r="D23" s="25" t="s">
        <v>39</v>
      </c>
      <c r="E23" s="14"/>
      <c r="F23" s="14"/>
      <c r="G23" s="14"/>
      <c r="H23" s="14"/>
      <c r="I23" s="14"/>
      <c r="J23" s="14"/>
      <c r="K23" s="15">
        <f>K26</f>
        <v>9.4500000000000011</v>
      </c>
      <c r="L23" s="31">
        <v>32.479999999999997</v>
      </c>
      <c r="M23" s="31">
        <f>K23*L23</f>
        <v>306.93599999999998</v>
      </c>
    </row>
    <row r="24" spans="1:13" ht="48" x14ac:dyDescent="0.2">
      <c r="A24" s="14"/>
      <c r="B24" s="14"/>
      <c r="C24" s="14"/>
      <c r="D24" s="16" t="s">
        <v>40</v>
      </c>
      <c r="E24" s="14"/>
      <c r="F24" s="14"/>
      <c r="G24" s="14"/>
      <c r="H24" s="14"/>
      <c r="I24" s="14"/>
      <c r="J24" s="14"/>
      <c r="K24" s="14"/>
      <c r="L24" s="32"/>
      <c r="M24" s="32"/>
    </row>
    <row r="25" spans="1:13" x14ac:dyDescent="0.2">
      <c r="A25" s="14"/>
      <c r="B25" s="14"/>
      <c r="C25" s="14"/>
      <c r="D25" s="16"/>
      <c r="E25" s="13" t="s">
        <v>17</v>
      </c>
      <c r="F25" s="14">
        <v>5</v>
      </c>
      <c r="G25" s="17">
        <v>0.9</v>
      </c>
      <c r="H25" s="17">
        <v>0</v>
      </c>
      <c r="I25" s="17">
        <v>2.1</v>
      </c>
      <c r="J25" s="15">
        <f>F25*(G25+ (G25= 0))*(H25+ (H25= 0))*(I25+ (I25= 0))</f>
        <v>9.4500000000000011</v>
      </c>
      <c r="K25" s="14"/>
      <c r="L25" s="32"/>
      <c r="M25" s="32"/>
    </row>
    <row r="26" spans="1:13" x14ac:dyDescent="0.2">
      <c r="A26" s="14"/>
      <c r="B26" s="14"/>
      <c r="C26" s="14"/>
      <c r="D26" s="16"/>
      <c r="E26" s="14"/>
      <c r="F26" s="14"/>
      <c r="G26" s="14"/>
      <c r="H26" s="14"/>
      <c r="I26" s="14"/>
      <c r="J26" s="18" t="s">
        <v>41</v>
      </c>
      <c r="K26" s="12">
        <f>SUM(J25:J25)</f>
        <v>9.4500000000000011</v>
      </c>
      <c r="L26" s="32">
        <v>32.479999999999997</v>
      </c>
      <c r="M26" s="30">
        <f>ROUND(L26*K26,2)</f>
        <v>306.94</v>
      </c>
    </row>
    <row r="27" spans="1:13" ht="1.25" customHeight="1" x14ac:dyDescent="0.2">
      <c r="A27" s="19"/>
      <c r="B27" s="19"/>
      <c r="C27" s="19"/>
      <c r="D27" s="26"/>
      <c r="E27" s="19"/>
      <c r="F27" s="19"/>
      <c r="G27" s="19"/>
      <c r="H27" s="19"/>
      <c r="I27" s="19"/>
      <c r="J27" s="19"/>
      <c r="K27" s="19"/>
      <c r="L27" s="33"/>
      <c r="M27" s="33"/>
    </row>
    <row r="28" spans="1:13" x14ac:dyDescent="0.2">
      <c r="A28" s="13" t="s">
        <v>42</v>
      </c>
      <c r="B28" s="13" t="s">
        <v>22</v>
      </c>
      <c r="C28" s="13" t="s">
        <v>43</v>
      </c>
      <c r="D28" s="25" t="s">
        <v>44</v>
      </c>
      <c r="E28" s="14"/>
      <c r="F28" s="14"/>
      <c r="G28" s="14"/>
      <c r="H28" s="14"/>
      <c r="I28" s="14"/>
      <c r="J28" s="14"/>
      <c r="K28" s="15">
        <f>K31</f>
        <v>4</v>
      </c>
      <c r="L28" s="31">
        <v>98.6</v>
      </c>
      <c r="M28" s="31">
        <f>K28*L28</f>
        <v>394.4</v>
      </c>
    </row>
    <row r="29" spans="1:13" ht="72" x14ac:dyDescent="0.2">
      <c r="A29" s="14"/>
      <c r="B29" s="14"/>
      <c r="C29" s="14"/>
      <c r="D29" s="16" t="s">
        <v>45</v>
      </c>
      <c r="E29" s="14"/>
      <c r="F29" s="14"/>
      <c r="G29" s="14"/>
      <c r="H29" s="14"/>
      <c r="I29" s="14"/>
      <c r="J29" s="14"/>
      <c r="K29" s="14"/>
      <c r="L29" s="32"/>
      <c r="M29" s="32"/>
    </row>
    <row r="30" spans="1:13" x14ac:dyDescent="0.2">
      <c r="A30" s="14"/>
      <c r="B30" s="14"/>
      <c r="C30" s="14"/>
      <c r="D30" s="16"/>
      <c r="E30" s="13" t="s">
        <v>46</v>
      </c>
      <c r="F30" s="14">
        <v>4</v>
      </c>
      <c r="G30" s="17">
        <v>0</v>
      </c>
      <c r="H30" s="17">
        <v>0</v>
      </c>
      <c r="I30" s="17">
        <v>0</v>
      </c>
      <c r="J30" s="15">
        <f>F30*(G30+ (G30= 0))*(H30+ (H30= 0))*(I30+ (I30= 0))</f>
        <v>4</v>
      </c>
      <c r="K30" s="14"/>
      <c r="L30" s="32"/>
      <c r="M30" s="32"/>
    </row>
    <row r="31" spans="1:13" x14ac:dyDescent="0.2">
      <c r="A31" s="14"/>
      <c r="B31" s="14"/>
      <c r="C31" s="14"/>
      <c r="D31" s="16"/>
      <c r="E31" s="14"/>
      <c r="F31" s="14"/>
      <c r="G31" s="14"/>
      <c r="H31" s="14"/>
      <c r="I31" s="14"/>
      <c r="J31" s="18" t="s">
        <v>47</v>
      </c>
      <c r="K31" s="12">
        <f>SUM(J30:J30)</f>
        <v>4</v>
      </c>
      <c r="L31" s="32">
        <v>98.6</v>
      </c>
      <c r="M31" s="30">
        <f>ROUND(L31*K31,2)</f>
        <v>394.4</v>
      </c>
    </row>
    <row r="32" spans="1:13" ht="1.25" customHeight="1" x14ac:dyDescent="0.2">
      <c r="A32" s="19"/>
      <c r="B32" s="19"/>
      <c r="C32" s="19"/>
      <c r="D32" s="26"/>
      <c r="E32" s="19"/>
      <c r="F32" s="19"/>
      <c r="G32" s="19"/>
      <c r="H32" s="19"/>
      <c r="I32" s="19"/>
      <c r="J32" s="19"/>
      <c r="K32" s="19"/>
      <c r="L32" s="33"/>
      <c r="M32" s="33"/>
    </row>
    <row r="33" spans="1:13" x14ac:dyDescent="0.2">
      <c r="A33" s="13" t="s">
        <v>48</v>
      </c>
      <c r="B33" s="13" t="s">
        <v>22</v>
      </c>
      <c r="C33" s="13" t="s">
        <v>23</v>
      </c>
      <c r="D33" s="25" t="s">
        <v>49</v>
      </c>
      <c r="E33" s="14"/>
      <c r="F33" s="14"/>
      <c r="G33" s="14"/>
      <c r="H33" s="14"/>
      <c r="I33" s="14"/>
      <c r="J33" s="14"/>
      <c r="K33" s="15">
        <f>K36</f>
        <v>2.8519999999999999</v>
      </c>
      <c r="L33" s="31">
        <v>110.2</v>
      </c>
      <c r="M33" s="31">
        <f>K33*L33</f>
        <v>314.29039999999998</v>
      </c>
    </row>
    <row r="34" spans="1:13" ht="120" x14ac:dyDescent="0.2">
      <c r="A34" s="14"/>
      <c r="B34" s="14"/>
      <c r="C34" s="14"/>
      <c r="D34" s="16" t="s">
        <v>50</v>
      </c>
      <c r="E34" s="14"/>
      <c r="F34" s="14"/>
      <c r="G34" s="14"/>
      <c r="H34" s="14"/>
      <c r="I34" s="14"/>
      <c r="J34" s="14"/>
      <c r="K34" s="14"/>
      <c r="L34" s="32"/>
      <c r="M34" s="32"/>
    </row>
    <row r="35" spans="1:13" x14ac:dyDescent="0.2">
      <c r="A35" s="14"/>
      <c r="B35" s="14"/>
      <c r="C35" s="14"/>
      <c r="D35" s="16"/>
      <c r="E35" s="13" t="s">
        <v>51</v>
      </c>
      <c r="F35" s="14">
        <v>1</v>
      </c>
      <c r="G35" s="17">
        <v>1.24</v>
      </c>
      <c r="H35" s="17">
        <v>0</v>
      </c>
      <c r="I35" s="17">
        <v>2.2999999999999998</v>
      </c>
      <c r="J35" s="15">
        <f>F35*(G35+ (G35= 0))*(H35+ (H35= 0))*(I35+ (I35= 0))</f>
        <v>2.8519999999999999</v>
      </c>
      <c r="K35" s="14"/>
      <c r="L35" s="32"/>
      <c r="M35" s="32"/>
    </row>
    <row r="36" spans="1:13" x14ac:dyDescent="0.2">
      <c r="A36" s="14"/>
      <c r="B36" s="14"/>
      <c r="C36" s="14"/>
      <c r="D36" s="16"/>
      <c r="E36" s="14"/>
      <c r="F36" s="14"/>
      <c r="G36" s="14"/>
      <c r="H36" s="14"/>
      <c r="I36" s="14"/>
      <c r="J36" s="18" t="s">
        <v>52</v>
      </c>
      <c r="K36" s="12">
        <f>SUM(J35:J35)</f>
        <v>2.8519999999999999</v>
      </c>
      <c r="L36" s="32">
        <v>110.2</v>
      </c>
      <c r="M36" s="30">
        <f>ROUND(L36*K36,2)</f>
        <v>314.29000000000002</v>
      </c>
    </row>
    <row r="37" spans="1:13" ht="1.25" customHeight="1" x14ac:dyDescent="0.2">
      <c r="A37" s="19"/>
      <c r="B37" s="19"/>
      <c r="C37" s="19"/>
      <c r="D37" s="26"/>
      <c r="E37" s="19"/>
      <c r="F37" s="19"/>
      <c r="G37" s="19"/>
      <c r="H37" s="19"/>
      <c r="I37" s="19"/>
      <c r="J37" s="19"/>
      <c r="K37" s="19"/>
      <c r="L37" s="33"/>
      <c r="M37" s="33"/>
    </row>
    <row r="38" spans="1:13" x14ac:dyDescent="0.2">
      <c r="A38" s="14"/>
      <c r="B38" s="14"/>
      <c r="C38" s="14"/>
      <c r="D38" s="16"/>
      <c r="E38" s="14"/>
      <c r="F38" s="14"/>
      <c r="G38" s="14"/>
      <c r="H38" s="14"/>
      <c r="I38" s="14"/>
      <c r="J38" s="18" t="s">
        <v>53</v>
      </c>
      <c r="K38" s="17">
        <v>1</v>
      </c>
      <c r="L38" s="30">
        <f>M21+M26+M31+M36</f>
        <v>1167.0899999999999</v>
      </c>
      <c r="M38" s="30">
        <f>ROUND(L38*K38,2)</f>
        <v>1167.0899999999999</v>
      </c>
    </row>
    <row r="39" spans="1:13" ht="1.25" customHeight="1" x14ac:dyDescent="0.2">
      <c r="A39" s="19"/>
      <c r="B39" s="19"/>
      <c r="C39" s="19"/>
      <c r="D39" s="26"/>
      <c r="E39" s="19"/>
      <c r="F39" s="19"/>
      <c r="G39" s="19"/>
      <c r="H39" s="19"/>
      <c r="I39" s="19"/>
      <c r="J39" s="19"/>
      <c r="K39" s="19"/>
      <c r="L39" s="33"/>
      <c r="M39" s="33"/>
    </row>
    <row r="40" spans="1:13" ht="24" x14ac:dyDescent="0.2">
      <c r="A40" s="10" t="s">
        <v>54</v>
      </c>
      <c r="B40" s="10" t="s">
        <v>16</v>
      </c>
      <c r="C40" s="10" t="s">
        <v>17</v>
      </c>
      <c r="D40" s="24" t="s">
        <v>55</v>
      </c>
      <c r="E40" s="11"/>
      <c r="F40" s="11"/>
      <c r="G40" s="11"/>
      <c r="H40" s="11"/>
      <c r="I40" s="11"/>
      <c r="J40" s="11"/>
      <c r="K40" s="12">
        <f>K68</f>
        <v>1</v>
      </c>
      <c r="L40" s="30">
        <f>L68</f>
        <v>8801.42</v>
      </c>
      <c r="M40" s="30">
        <f>M68</f>
        <v>8801.42</v>
      </c>
    </row>
    <row r="41" spans="1:13" x14ac:dyDescent="0.2">
      <c r="A41" s="13" t="s">
        <v>56</v>
      </c>
      <c r="B41" s="13" t="s">
        <v>22</v>
      </c>
      <c r="C41" s="13" t="s">
        <v>23</v>
      </c>
      <c r="D41" s="25" t="s">
        <v>57</v>
      </c>
      <c r="E41" s="14"/>
      <c r="F41" s="14"/>
      <c r="G41" s="14"/>
      <c r="H41" s="14"/>
      <c r="I41" s="14"/>
      <c r="J41" s="14"/>
      <c r="K41" s="15">
        <f>K47</f>
        <v>172.78</v>
      </c>
      <c r="L41" s="31">
        <v>20.88</v>
      </c>
      <c r="M41" s="31">
        <f>K41*L41</f>
        <v>3607.6463999999996</v>
      </c>
    </row>
    <row r="42" spans="1:13" ht="180" x14ac:dyDescent="0.2">
      <c r="A42" s="14"/>
      <c r="B42" s="14"/>
      <c r="C42" s="14"/>
      <c r="D42" s="16" t="s">
        <v>58</v>
      </c>
      <c r="E42" s="14"/>
      <c r="F42" s="14"/>
      <c r="G42" s="14"/>
      <c r="H42" s="14"/>
      <c r="I42" s="14"/>
      <c r="J42" s="14"/>
      <c r="K42" s="14"/>
      <c r="L42" s="32"/>
      <c r="M42" s="32"/>
    </row>
    <row r="43" spans="1:13" x14ac:dyDescent="0.2">
      <c r="A43" s="14"/>
      <c r="B43" s="14"/>
      <c r="C43" s="14"/>
      <c r="D43" s="16"/>
      <c r="E43" s="13" t="s">
        <v>59</v>
      </c>
      <c r="F43" s="14">
        <v>0</v>
      </c>
      <c r="G43" s="17">
        <v>0</v>
      </c>
      <c r="H43" s="17">
        <v>0</v>
      </c>
      <c r="I43" s="17">
        <v>0</v>
      </c>
      <c r="J43" s="17">
        <v>1.35</v>
      </c>
      <c r="K43" s="13" t="s">
        <v>60</v>
      </c>
      <c r="L43" s="32"/>
      <c r="M43" s="32"/>
    </row>
    <row r="44" spans="1:13" x14ac:dyDescent="0.2">
      <c r="A44" s="14"/>
      <c r="B44" s="14"/>
      <c r="C44" s="14"/>
      <c r="D44" s="16"/>
      <c r="E44" s="13" t="s">
        <v>61</v>
      </c>
      <c r="F44" s="14">
        <v>0</v>
      </c>
      <c r="G44" s="17">
        <v>0</v>
      </c>
      <c r="H44" s="17">
        <v>0</v>
      </c>
      <c r="I44" s="17">
        <v>0</v>
      </c>
      <c r="J44" s="17">
        <v>163.92</v>
      </c>
      <c r="K44" s="13" t="s">
        <v>62</v>
      </c>
      <c r="L44" s="32"/>
      <c r="M44" s="32"/>
    </row>
    <row r="45" spans="1:13" x14ac:dyDescent="0.2">
      <c r="A45" s="14"/>
      <c r="B45" s="14"/>
      <c r="C45" s="14"/>
      <c r="D45" s="16"/>
      <c r="E45" s="13" t="s">
        <v>63</v>
      </c>
      <c r="F45" s="14">
        <v>0</v>
      </c>
      <c r="G45" s="17">
        <v>0</v>
      </c>
      <c r="H45" s="17">
        <v>0</v>
      </c>
      <c r="I45" s="17">
        <v>0</v>
      </c>
      <c r="J45" s="17">
        <v>1.3</v>
      </c>
      <c r="K45" s="13" t="s">
        <v>64</v>
      </c>
      <c r="L45" s="32"/>
      <c r="M45" s="32"/>
    </row>
    <row r="46" spans="1:13" x14ac:dyDescent="0.2">
      <c r="A46" s="14"/>
      <c r="B46" s="14"/>
      <c r="C46" s="14"/>
      <c r="D46" s="16"/>
      <c r="E46" s="13" t="s">
        <v>65</v>
      </c>
      <c r="F46" s="14">
        <v>0</v>
      </c>
      <c r="G46" s="17">
        <v>0</v>
      </c>
      <c r="H46" s="17">
        <v>0</v>
      </c>
      <c r="I46" s="17">
        <v>0</v>
      </c>
      <c r="J46" s="17">
        <v>6.21</v>
      </c>
      <c r="K46" s="13" t="s">
        <v>66</v>
      </c>
      <c r="L46" s="32"/>
      <c r="M46" s="32"/>
    </row>
    <row r="47" spans="1:13" x14ac:dyDescent="0.2">
      <c r="A47" s="14"/>
      <c r="B47" s="14"/>
      <c r="C47" s="14"/>
      <c r="D47" s="16"/>
      <c r="E47" s="14"/>
      <c r="F47" s="14"/>
      <c r="G47" s="14"/>
      <c r="H47" s="14"/>
      <c r="I47" s="14"/>
      <c r="J47" s="18" t="s">
        <v>67</v>
      </c>
      <c r="K47" s="12">
        <f>SUM(J43:J46)</f>
        <v>172.78</v>
      </c>
      <c r="L47" s="32">
        <v>20.88</v>
      </c>
      <c r="M47" s="30">
        <f>ROUND(L47*K47,2)</f>
        <v>3607.65</v>
      </c>
    </row>
    <row r="48" spans="1:13" ht="1.25" customHeight="1" x14ac:dyDescent="0.2">
      <c r="A48" s="19"/>
      <c r="B48" s="19"/>
      <c r="C48" s="19"/>
      <c r="D48" s="26"/>
      <c r="E48" s="19"/>
      <c r="F48" s="19"/>
      <c r="G48" s="19"/>
      <c r="H48" s="19"/>
      <c r="I48" s="19"/>
      <c r="J48" s="19"/>
      <c r="K48" s="19"/>
      <c r="L48" s="33"/>
      <c r="M48" s="33"/>
    </row>
    <row r="49" spans="1:13" x14ac:dyDescent="0.2">
      <c r="A49" s="13" t="s">
        <v>68</v>
      </c>
      <c r="B49" s="13" t="s">
        <v>22</v>
      </c>
      <c r="C49" s="13" t="s">
        <v>23</v>
      </c>
      <c r="D49" s="25" t="s">
        <v>69</v>
      </c>
      <c r="E49" s="14"/>
      <c r="F49" s="14"/>
      <c r="G49" s="14"/>
      <c r="H49" s="14"/>
      <c r="I49" s="14"/>
      <c r="J49" s="14"/>
      <c r="K49" s="15">
        <f>K57</f>
        <v>183.55</v>
      </c>
      <c r="L49" s="31">
        <v>18.559999999999999</v>
      </c>
      <c r="M49" s="31">
        <f>K49*L49</f>
        <v>3406.6880000000001</v>
      </c>
    </row>
    <row r="50" spans="1:13" ht="262" x14ac:dyDescent="0.2">
      <c r="A50" s="14"/>
      <c r="B50" s="14"/>
      <c r="C50" s="14"/>
      <c r="D50" s="16" t="s">
        <v>70</v>
      </c>
      <c r="E50" s="14"/>
      <c r="F50" s="14"/>
      <c r="G50" s="14"/>
      <c r="H50" s="14"/>
      <c r="I50" s="14"/>
      <c r="J50" s="14"/>
      <c r="K50" s="14"/>
      <c r="L50" s="32"/>
      <c r="M50" s="32"/>
    </row>
    <row r="51" spans="1:13" x14ac:dyDescent="0.2">
      <c r="A51" s="14"/>
      <c r="B51" s="14"/>
      <c r="C51" s="14"/>
      <c r="D51" s="16"/>
      <c r="E51" s="13" t="s">
        <v>59</v>
      </c>
      <c r="F51" s="14">
        <v>0</v>
      </c>
      <c r="G51" s="17">
        <v>0</v>
      </c>
      <c r="H51" s="17">
        <v>0</v>
      </c>
      <c r="I51" s="17">
        <v>0</v>
      </c>
      <c r="J51" s="17">
        <v>1.35</v>
      </c>
      <c r="K51" s="13" t="s">
        <v>60</v>
      </c>
      <c r="L51" s="32"/>
      <c r="M51" s="32"/>
    </row>
    <row r="52" spans="1:13" x14ac:dyDescent="0.2">
      <c r="A52" s="14"/>
      <c r="B52" s="14"/>
      <c r="C52" s="14"/>
      <c r="D52" s="16"/>
      <c r="E52" s="13" t="s">
        <v>61</v>
      </c>
      <c r="F52" s="14">
        <v>0</v>
      </c>
      <c r="G52" s="17">
        <v>0</v>
      </c>
      <c r="H52" s="17">
        <v>0</v>
      </c>
      <c r="I52" s="17">
        <v>0</v>
      </c>
      <c r="J52" s="17">
        <v>163.92</v>
      </c>
      <c r="K52" s="13" t="s">
        <v>62</v>
      </c>
      <c r="L52" s="32"/>
      <c r="M52" s="32"/>
    </row>
    <row r="53" spans="1:13" x14ac:dyDescent="0.2">
      <c r="A53" s="14"/>
      <c r="B53" s="14"/>
      <c r="C53" s="14"/>
      <c r="D53" s="16"/>
      <c r="E53" s="13" t="s">
        <v>63</v>
      </c>
      <c r="F53" s="14">
        <v>0</v>
      </c>
      <c r="G53" s="17">
        <v>0</v>
      </c>
      <c r="H53" s="17">
        <v>0</v>
      </c>
      <c r="I53" s="17">
        <v>0</v>
      </c>
      <c r="J53" s="17">
        <v>1.3</v>
      </c>
      <c r="K53" s="13" t="s">
        <v>64</v>
      </c>
      <c r="L53" s="32"/>
      <c r="M53" s="32"/>
    </row>
    <row r="54" spans="1:13" x14ac:dyDescent="0.2">
      <c r="A54" s="14"/>
      <c r="B54" s="14"/>
      <c r="C54" s="14"/>
      <c r="D54" s="16"/>
      <c r="E54" s="13" t="s">
        <v>65</v>
      </c>
      <c r="F54" s="14">
        <v>0</v>
      </c>
      <c r="G54" s="17">
        <v>0</v>
      </c>
      <c r="H54" s="17">
        <v>0</v>
      </c>
      <c r="I54" s="17">
        <v>0</v>
      </c>
      <c r="J54" s="17">
        <v>6.21</v>
      </c>
      <c r="K54" s="13" t="s">
        <v>66</v>
      </c>
      <c r="L54" s="32"/>
      <c r="M54" s="32"/>
    </row>
    <row r="55" spans="1:13" x14ac:dyDescent="0.2">
      <c r="A55" s="14"/>
      <c r="B55" s="14"/>
      <c r="C55" s="14"/>
      <c r="D55" s="16"/>
      <c r="E55" s="13" t="s">
        <v>71</v>
      </c>
      <c r="F55" s="14">
        <v>0</v>
      </c>
      <c r="G55" s="17">
        <v>0</v>
      </c>
      <c r="H55" s="17">
        <v>0</v>
      </c>
      <c r="I55" s="17">
        <v>0</v>
      </c>
      <c r="J55" s="17">
        <v>6.93</v>
      </c>
      <c r="K55" s="13" t="s">
        <v>72</v>
      </c>
      <c r="L55" s="32"/>
      <c r="M55" s="32"/>
    </row>
    <row r="56" spans="1:13" x14ac:dyDescent="0.2">
      <c r="A56" s="14"/>
      <c r="B56" s="14"/>
      <c r="C56" s="14"/>
      <c r="D56" s="16"/>
      <c r="E56" s="13" t="s">
        <v>73</v>
      </c>
      <c r="F56" s="14">
        <v>0</v>
      </c>
      <c r="G56" s="17">
        <v>0</v>
      </c>
      <c r="H56" s="17">
        <v>0</v>
      </c>
      <c r="I56" s="17">
        <v>0</v>
      </c>
      <c r="J56" s="17">
        <v>3.84</v>
      </c>
      <c r="K56" s="13" t="s">
        <v>74</v>
      </c>
      <c r="L56" s="32"/>
      <c r="M56" s="32"/>
    </row>
    <row r="57" spans="1:13" x14ac:dyDescent="0.2">
      <c r="A57" s="14"/>
      <c r="B57" s="14"/>
      <c r="C57" s="14"/>
      <c r="D57" s="16"/>
      <c r="E57" s="14"/>
      <c r="F57" s="14"/>
      <c r="G57" s="14"/>
      <c r="H57" s="14"/>
      <c r="I57" s="14"/>
      <c r="J57" s="18" t="s">
        <v>75</v>
      </c>
      <c r="K57" s="12">
        <f>SUM(J51:J56)</f>
        <v>183.55</v>
      </c>
      <c r="L57" s="32">
        <v>18.559999999999999</v>
      </c>
      <c r="M57" s="30">
        <f>ROUND(L57*K57,2)</f>
        <v>3406.69</v>
      </c>
    </row>
    <row r="58" spans="1:13" ht="1.25" customHeight="1" x14ac:dyDescent="0.2">
      <c r="A58" s="19"/>
      <c r="B58" s="19"/>
      <c r="C58" s="19"/>
      <c r="D58" s="26"/>
      <c r="E58" s="19"/>
      <c r="F58" s="19"/>
      <c r="G58" s="19"/>
      <c r="H58" s="19"/>
      <c r="I58" s="19"/>
      <c r="J58" s="19"/>
      <c r="K58" s="19"/>
      <c r="L58" s="33"/>
      <c r="M58" s="33"/>
    </row>
    <row r="59" spans="1:13" x14ac:dyDescent="0.2">
      <c r="A59" s="13" t="s">
        <v>76</v>
      </c>
      <c r="B59" s="13" t="s">
        <v>22</v>
      </c>
      <c r="C59" s="13" t="s">
        <v>23</v>
      </c>
      <c r="D59" s="25" t="s">
        <v>77</v>
      </c>
      <c r="E59" s="14"/>
      <c r="F59" s="14"/>
      <c r="G59" s="14"/>
      <c r="H59" s="14"/>
      <c r="I59" s="14"/>
      <c r="J59" s="14"/>
      <c r="K59" s="15">
        <f>K66</f>
        <v>77.0291</v>
      </c>
      <c r="L59" s="31">
        <v>23.2</v>
      </c>
      <c r="M59" s="31">
        <f>K59*L59</f>
        <v>1787.07512</v>
      </c>
    </row>
    <row r="60" spans="1:13" ht="108" x14ac:dyDescent="0.2">
      <c r="A60" s="14"/>
      <c r="B60" s="14"/>
      <c r="C60" s="14"/>
      <c r="D60" s="16" t="s">
        <v>78</v>
      </c>
      <c r="E60" s="14"/>
      <c r="F60" s="14"/>
      <c r="G60" s="14"/>
      <c r="H60" s="14"/>
      <c r="I60" s="14"/>
      <c r="J60" s="14"/>
      <c r="K60" s="14"/>
      <c r="L60" s="32"/>
      <c r="M60" s="32"/>
    </row>
    <row r="61" spans="1:13" x14ac:dyDescent="0.2">
      <c r="A61" s="14"/>
      <c r="B61" s="14"/>
      <c r="C61" s="14"/>
      <c r="D61" s="16"/>
      <c r="E61" s="13" t="s">
        <v>63</v>
      </c>
      <c r="F61" s="14">
        <v>1</v>
      </c>
      <c r="G61" s="17">
        <v>4.67</v>
      </c>
      <c r="H61" s="17">
        <v>0</v>
      </c>
      <c r="I61" s="17">
        <v>2.2999999999999998</v>
      </c>
      <c r="J61" s="15">
        <f>F61*(G61+ (G61= 0))*(H61+ (H61= 0))*(I61+ (I61= 0))</f>
        <v>10.741</v>
      </c>
      <c r="K61" s="14"/>
      <c r="L61" s="32"/>
      <c r="M61" s="32"/>
    </row>
    <row r="62" spans="1:13" x14ac:dyDescent="0.2">
      <c r="A62" s="14"/>
      <c r="B62" s="14"/>
      <c r="C62" s="14"/>
      <c r="D62" s="16"/>
      <c r="E62" s="13" t="s">
        <v>71</v>
      </c>
      <c r="F62" s="14">
        <v>1</v>
      </c>
      <c r="G62" s="17">
        <v>13.57</v>
      </c>
      <c r="H62" s="17">
        <v>0</v>
      </c>
      <c r="I62" s="17">
        <v>2.38</v>
      </c>
      <c r="J62" s="15">
        <f>F62*(G62+ (G62= 0))*(H62+ (H62= 0))*(I62+ (I62= 0))</f>
        <v>32.296599999999998</v>
      </c>
      <c r="K62" s="14"/>
      <c r="L62" s="32"/>
      <c r="M62" s="32"/>
    </row>
    <row r="63" spans="1:13" x14ac:dyDescent="0.2">
      <c r="A63" s="14"/>
      <c r="B63" s="14"/>
      <c r="C63" s="14"/>
      <c r="D63" s="16"/>
      <c r="E63" s="13" t="s">
        <v>73</v>
      </c>
      <c r="F63" s="14">
        <v>1</v>
      </c>
      <c r="G63" s="17">
        <v>8.16</v>
      </c>
      <c r="H63" s="17">
        <v>0</v>
      </c>
      <c r="I63" s="17">
        <v>2.38</v>
      </c>
      <c r="J63" s="15">
        <f>F63*(G63+ (G63= 0))*(H63+ (H63= 0))*(I63+ (I63= 0))</f>
        <v>19.4208</v>
      </c>
      <c r="K63" s="14"/>
      <c r="L63" s="32"/>
      <c r="M63" s="32"/>
    </row>
    <row r="64" spans="1:13" x14ac:dyDescent="0.2">
      <c r="A64" s="14"/>
      <c r="B64" s="14"/>
      <c r="C64" s="14"/>
      <c r="D64" s="16"/>
      <c r="E64" s="13" t="s">
        <v>79</v>
      </c>
      <c r="F64" s="14">
        <v>1</v>
      </c>
      <c r="G64" s="17">
        <v>2.25</v>
      </c>
      <c r="H64" s="17">
        <v>0</v>
      </c>
      <c r="I64" s="17">
        <v>2.41</v>
      </c>
      <c r="J64" s="15">
        <f>F64*(G64+ (G64= 0))*(H64+ (H64= 0))*(I64+ (I64= 0))</f>
        <v>5.4225000000000003</v>
      </c>
      <c r="K64" s="14"/>
      <c r="L64" s="32"/>
      <c r="M64" s="32"/>
    </row>
    <row r="65" spans="1:13" x14ac:dyDescent="0.2">
      <c r="A65" s="14"/>
      <c r="B65" s="14"/>
      <c r="C65" s="14"/>
      <c r="D65" s="16"/>
      <c r="E65" s="13" t="s">
        <v>61</v>
      </c>
      <c r="F65" s="14">
        <v>1</v>
      </c>
      <c r="G65" s="17">
        <v>3.86</v>
      </c>
      <c r="H65" s="17">
        <v>0</v>
      </c>
      <c r="I65" s="17">
        <v>2.37</v>
      </c>
      <c r="J65" s="15">
        <f>F65*(G65+ (G65= 0))*(H65+ (H65= 0))*(I65+ (I65= 0))</f>
        <v>9.148200000000001</v>
      </c>
      <c r="K65" s="14"/>
      <c r="L65" s="32"/>
      <c r="M65" s="32"/>
    </row>
    <row r="66" spans="1:13" x14ac:dyDescent="0.2">
      <c r="A66" s="14"/>
      <c r="B66" s="14"/>
      <c r="C66" s="14"/>
      <c r="D66" s="16"/>
      <c r="E66" s="14"/>
      <c r="F66" s="14"/>
      <c r="G66" s="14"/>
      <c r="H66" s="14"/>
      <c r="I66" s="14"/>
      <c r="J66" s="18" t="s">
        <v>80</v>
      </c>
      <c r="K66" s="12">
        <f>SUM(J61:J65)</f>
        <v>77.0291</v>
      </c>
      <c r="L66" s="32">
        <v>23.2</v>
      </c>
      <c r="M66" s="30">
        <f>ROUND(L66*K66,2)</f>
        <v>1787.08</v>
      </c>
    </row>
    <row r="67" spans="1:13" ht="1.25" customHeight="1" x14ac:dyDescent="0.2">
      <c r="A67" s="19"/>
      <c r="B67" s="19"/>
      <c r="C67" s="19"/>
      <c r="D67" s="26"/>
      <c r="E67" s="19"/>
      <c r="F67" s="19"/>
      <c r="G67" s="19"/>
      <c r="H67" s="19"/>
      <c r="I67" s="19"/>
      <c r="J67" s="19"/>
      <c r="K67" s="19"/>
      <c r="L67" s="33"/>
      <c r="M67" s="33"/>
    </row>
    <row r="68" spans="1:13" x14ac:dyDescent="0.2">
      <c r="A68" s="14"/>
      <c r="B68" s="14"/>
      <c r="C68" s="14"/>
      <c r="D68" s="16"/>
      <c r="E68" s="14"/>
      <c r="F68" s="14"/>
      <c r="G68" s="14"/>
      <c r="H68" s="14"/>
      <c r="I68" s="14"/>
      <c r="J68" s="18" t="s">
        <v>81</v>
      </c>
      <c r="K68" s="17">
        <v>1</v>
      </c>
      <c r="L68" s="30">
        <f>M47+M57+M66</f>
        <v>8801.42</v>
      </c>
      <c r="M68" s="30">
        <f>ROUND(L68*K68,2)</f>
        <v>8801.42</v>
      </c>
    </row>
    <row r="69" spans="1:13" ht="1.25" customHeight="1" x14ac:dyDescent="0.2">
      <c r="A69" s="19"/>
      <c r="B69" s="19"/>
      <c r="C69" s="19"/>
      <c r="D69" s="26"/>
      <c r="E69" s="19"/>
      <c r="F69" s="19"/>
      <c r="G69" s="19"/>
      <c r="H69" s="19"/>
      <c r="I69" s="19"/>
      <c r="J69" s="19"/>
      <c r="K69" s="19"/>
      <c r="L69" s="33"/>
      <c r="M69" s="33"/>
    </row>
    <row r="70" spans="1:13" x14ac:dyDescent="0.2">
      <c r="A70" s="10" t="s">
        <v>82</v>
      </c>
      <c r="B70" s="10" t="s">
        <v>16</v>
      </c>
      <c r="C70" s="10" t="s">
        <v>17</v>
      </c>
      <c r="D70" s="24" t="s">
        <v>83</v>
      </c>
      <c r="E70" s="11"/>
      <c r="F70" s="11"/>
      <c r="G70" s="11"/>
      <c r="H70" s="11"/>
      <c r="I70" s="11"/>
      <c r="J70" s="11"/>
      <c r="K70" s="12">
        <f>K130</f>
        <v>1</v>
      </c>
      <c r="L70" s="30">
        <f>L130</f>
        <v>6496</v>
      </c>
      <c r="M70" s="30">
        <f>M130</f>
        <v>6496</v>
      </c>
    </row>
    <row r="71" spans="1:13" x14ac:dyDescent="0.2">
      <c r="A71" s="10" t="s">
        <v>84</v>
      </c>
      <c r="B71" s="10" t="s">
        <v>16</v>
      </c>
      <c r="C71" s="10" t="s">
        <v>17</v>
      </c>
      <c r="D71" s="24" t="s">
        <v>85</v>
      </c>
      <c r="E71" s="11"/>
      <c r="F71" s="11"/>
      <c r="G71" s="11"/>
      <c r="H71" s="11"/>
      <c r="I71" s="11"/>
      <c r="J71" s="11"/>
      <c r="K71" s="12">
        <f>K92</f>
        <v>1</v>
      </c>
      <c r="L71" s="30">
        <f>L92</f>
        <v>2540.4</v>
      </c>
      <c r="M71" s="30">
        <f>M92</f>
        <v>2540.4</v>
      </c>
    </row>
    <row r="72" spans="1:13" x14ac:dyDescent="0.2">
      <c r="A72" s="13" t="s">
        <v>86</v>
      </c>
      <c r="B72" s="13" t="s">
        <v>22</v>
      </c>
      <c r="C72" s="13" t="s">
        <v>43</v>
      </c>
      <c r="D72" s="25" t="s">
        <v>87</v>
      </c>
      <c r="E72" s="14"/>
      <c r="F72" s="14"/>
      <c r="G72" s="14"/>
      <c r="H72" s="14"/>
      <c r="I72" s="14"/>
      <c r="J72" s="14"/>
      <c r="K72" s="15">
        <f>K75</f>
        <v>1</v>
      </c>
      <c r="L72" s="31">
        <v>986</v>
      </c>
      <c r="M72" s="31">
        <f>K72*L72</f>
        <v>986</v>
      </c>
    </row>
    <row r="73" spans="1:13" ht="72" x14ac:dyDescent="0.2">
      <c r="A73" s="14"/>
      <c r="B73" s="14"/>
      <c r="C73" s="14"/>
      <c r="D73" s="16" t="s">
        <v>88</v>
      </c>
      <c r="E73" s="14"/>
      <c r="F73" s="14"/>
      <c r="G73" s="14"/>
      <c r="H73" s="14"/>
      <c r="I73" s="14"/>
      <c r="J73" s="14"/>
      <c r="K73" s="14"/>
      <c r="L73" s="32"/>
      <c r="M73" s="32"/>
    </row>
    <row r="74" spans="1:13" x14ac:dyDescent="0.2">
      <c r="A74" s="14"/>
      <c r="B74" s="14"/>
      <c r="C74" s="14"/>
      <c r="D74" s="16"/>
      <c r="E74" s="13" t="s">
        <v>89</v>
      </c>
      <c r="F74" s="14">
        <v>1</v>
      </c>
      <c r="G74" s="17">
        <v>0</v>
      </c>
      <c r="H74" s="17">
        <v>0</v>
      </c>
      <c r="I74" s="17">
        <v>0</v>
      </c>
      <c r="J74" s="15">
        <f>F74*(G74+ (G74= 0))*(H74+ (H74= 0))*(I74+ (I74= 0))</f>
        <v>1</v>
      </c>
      <c r="K74" s="14"/>
      <c r="L74" s="32"/>
      <c r="M74" s="32"/>
    </row>
    <row r="75" spans="1:13" x14ac:dyDescent="0.2">
      <c r="A75" s="14"/>
      <c r="B75" s="14"/>
      <c r="C75" s="14"/>
      <c r="D75" s="16"/>
      <c r="E75" s="14"/>
      <c r="F75" s="14"/>
      <c r="G75" s="14"/>
      <c r="H75" s="14"/>
      <c r="I75" s="14"/>
      <c r="J75" s="18" t="s">
        <v>90</v>
      </c>
      <c r="K75" s="12">
        <f>SUM(J74:J74)</f>
        <v>1</v>
      </c>
      <c r="L75" s="32">
        <v>986</v>
      </c>
      <c r="M75" s="30">
        <f>ROUND(L75*K75,2)</f>
        <v>986</v>
      </c>
    </row>
    <row r="76" spans="1:13" ht="1.25" customHeight="1" x14ac:dyDescent="0.2">
      <c r="A76" s="19"/>
      <c r="B76" s="19"/>
      <c r="C76" s="19"/>
      <c r="D76" s="26"/>
      <c r="E76" s="19"/>
      <c r="F76" s="19"/>
      <c r="G76" s="19"/>
      <c r="H76" s="19"/>
      <c r="I76" s="19"/>
      <c r="J76" s="19"/>
      <c r="K76" s="19"/>
      <c r="L76" s="33"/>
      <c r="M76" s="33"/>
    </row>
    <row r="77" spans="1:13" x14ac:dyDescent="0.2">
      <c r="A77" s="13" t="s">
        <v>91</v>
      </c>
      <c r="B77" s="13" t="s">
        <v>22</v>
      </c>
      <c r="C77" s="13" t="s">
        <v>43</v>
      </c>
      <c r="D77" s="25" t="s">
        <v>92</v>
      </c>
      <c r="E77" s="14"/>
      <c r="F77" s="14"/>
      <c r="G77" s="14"/>
      <c r="H77" s="14"/>
      <c r="I77" s="14"/>
      <c r="J77" s="14"/>
      <c r="K77" s="15">
        <f>K80</f>
        <v>4</v>
      </c>
      <c r="L77" s="31">
        <v>203</v>
      </c>
      <c r="M77" s="31">
        <f>K77*L77</f>
        <v>812</v>
      </c>
    </row>
    <row r="78" spans="1:13" ht="108" x14ac:dyDescent="0.2">
      <c r="A78" s="14"/>
      <c r="B78" s="14"/>
      <c r="C78" s="14"/>
      <c r="D78" s="16" t="s">
        <v>93</v>
      </c>
      <c r="E78" s="14"/>
      <c r="F78" s="14"/>
      <c r="G78" s="14"/>
      <c r="H78" s="14"/>
      <c r="I78" s="14"/>
      <c r="J78" s="14"/>
      <c r="K78" s="14"/>
      <c r="L78" s="32"/>
      <c r="M78" s="32"/>
    </row>
    <row r="79" spans="1:13" x14ac:dyDescent="0.2">
      <c r="A79" s="14"/>
      <c r="B79" s="14"/>
      <c r="C79" s="14"/>
      <c r="D79" s="16"/>
      <c r="E79" s="13" t="s">
        <v>89</v>
      </c>
      <c r="F79" s="14">
        <v>4</v>
      </c>
      <c r="G79" s="17">
        <v>0</v>
      </c>
      <c r="H79" s="17">
        <v>0</v>
      </c>
      <c r="I79" s="17">
        <v>0</v>
      </c>
      <c r="J79" s="15">
        <f>F79*(G79+ (G79= 0))*(H79+ (H79= 0))*(I79+ (I79= 0))</f>
        <v>4</v>
      </c>
      <c r="K79" s="14"/>
      <c r="L79" s="32"/>
      <c r="M79" s="32"/>
    </row>
    <row r="80" spans="1:13" x14ac:dyDescent="0.2">
      <c r="A80" s="14"/>
      <c r="B80" s="14"/>
      <c r="C80" s="14"/>
      <c r="D80" s="16"/>
      <c r="E80" s="14"/>
      <c r="F80" s="14"/>
      <c r="G80" s="14"/>
      <c r="H80" s="14"/>
      <c r="I80" s="14"/>
      <c r="J80" s="18" t="s">
        <v>94</v>
      </c>
      <c r="K80" s="12">
        <f>SUM(J79:J79)</f>
        <v>4</v>
      </c>
      <c r="L80" s="32">
        <v>203</v>
      </c>
      <c r="M80" s="30">
        <f>ROUND(L80*K80,2)</f>
        <v>812</v>
      </c>
    </row>
    <row r="81" spans="1:13" ht="1.25" customHeight="1" x14ac:dyDescent="0.2">
      <c r="A81" s="19"/>
      <c r="B81" s="19"/>
      <c r="C81" s="19"/>
      <c r="D81" s="26"/>
      <c r="E81" s="19"/>
      <c r="F81" s="19"/>
      <c r="G81" s="19"/>
      <c r="H81" s="19"/>
      <c r="I81" s="19"/>
      <c r="J81" s="19"/>
      <c r="K81" s="19"/>
      <c r="L81" s="33"/>
      <c r="M81" s="33"/>
    </row>
    <row r="82" spans="1:13" x14ac:dyDescent="0.2">
      <c r="A82" s="13" t="s">
        <v>95</v>
      </c>
      <c r="B82" s="13" t="s">
        <v>22</v>
      </c>
      <c r="C82" s="13" t="s">
        <v>43</v>
      </c>
      <c r="D82" s="25" t="s">
        <v>96</v>
      </c>
      <c r="E82" s="14"/>
      <c r="F82" s="14"/>
      <c r="G82" s="14"/>
      <c r="H82" s="14"/>
      <c r="I82" s="14"/>
      <c r="J82" s="14"/>
      <c r="K82" s="15">
        <f>K85</f>
        <v>1</v>
      </c>
      <c r="L82" s="31">
        <v>522</v>
      </c>
      <c r="M82" s="31">
        <f>K82*L82</f>
        <v>522</v>
      </c>
    </row>
    <row r="83" spans="1:13" ht="180" x14ac:dyDescent="0.2">
      <c r="A83" s="14"/>
      <c r="B83" s="14"/>
      <c r="C83" s="14"/>
      <c r="D83" s="16" t="s">
        <v>97</v>
      </c>
      <c r="E83" s="14"/>
      <c r="F83" s="14"/>
      <c r="G83" s="14"/>
      <c r="H83" s="14"/>
      <c r="I83" s="14"/>
      <c r="J83" s="14"/>
      <c r="K83" s="14"/>
      <c r="L83" s="32"/>
      <c r="M83" s="32"/>
    </row>
    <row r="84" spans="1:13" x14ac:dyDescent="0.2">
      <c r="A84" s="14"/>
      <c r="B84" s="14"/>
      <c r="C84" s="14"/>
      <c r="D84" s="16"/>
      <c r="E84" s="13" t="s">
        <v>89</v>
      </c>
      <c r="F84" s="14">
        <v>1</v>
      </c>
      <c r="G84" s="17">
        <v>0</v>
      </c>
      <c r="H84" s="17">
        <v>0</v>
      </c>
      <c r="I84" s="17">
        <v>0</v>
      </c>
      <c r="J84" s="15">
        <f>F84*(G84+ (G84= 0))*(H84+ (H84= 0))*(I84+ (I84= 0))</f>
        <v>1</v>
      </c>
      <c r="K84" s="14"/>
      <c r="L84" s="32"/>
      <c r="M84" s="32"/>
    </row>
    <row r="85" spans="1:13" x14ac:dyDescent="0.2">
      <c r="A85" s="14"/>
      <c r="B85" s="14"/>
      <c r="C85" s="14"/>
      <c r="D85" s="16"/>
      <c r="E85" s="14"/>
      <c r="F85" s="14"/>
      <c r="G85" s="14"/>
      <c r="H85" s="14"/>
      <c r="I85" s="14"/>
      <c r="J85" s="18" t="s">
        <v>98</v>
      </c>
      <c r="K85" s="12">
        <f>SUM(J84:J84)</f>
        <v>1</v>
      </c>
      <c r="L85" s="32">
        <v>522</v>
      </c>
      <c r="M85" s="30">
        <f>ROUND(L85*K85,2)</f>
        <v>522</v>
      </c>
    </row>
    <row r="86" spans="1:13" ht="1.25" customHeight="1" x14ac:dyDescent="0.2">
      <c r="A86" s="19"/>
      <c r="B86" s="19"/>
      <c r="C86" s="19"/>
      <c r="D86" s="26"/>
      <c r="E86" s="19"/>
      <c r="F86" s="19"/>
      <c r="G86" s="19"/>
      <c r="H86" s="19"/>
      <c r="I86" s="19"/>
      <c r="J86" s="19"/>
      <c r="K86" s="19"/>
      <c r="L86" s="33"/>
      <c r="M86" s="33"/>
    </row>
    <row r="87" spans="1:13" x14ac:dyDescent="0.2">
      <c r="A87" s="13" t="s">
        <v>99</v>
      </c>
      <c r="B87" s="13" t="s">
        <v>22</v>
      </c>
      <c r="C87" s="13" t="s">
        <v>43</v>
      </c>
      <c r="D87" s="25" t="s">
        <v>100</v>
      </c>
      <c r="E87" s="14"/>
      <c r="F87" s="14"/>
      <c r="G87" s="14"/>
      <c r="H87" s="14"/>
      <c r="I87" s="14"/>
      <c r="J87" s="14"/>
      <c r="K87" s="15">
        <f>K90</f>
        <v>2</v>
      </c>
      <c r="L87" s="31">
        <v>110.2</v>
      </c>
      <c r="M87" s="31">
        <f>K87*L87</f>
        <v>220.4</v>
      </c>
    </row>
    <row r="88" spans="1:13" ht="132" x14ac:dyDescent="0.2">
      <c r="A88" s="14"/>
      <c r="B88" s="14"/>
      <c r="C88" s="14"/>
      <c r="D88" s="16" t="s">
        <v>101</v>
      </c>
      <c r="E88" s="14"/>
      <c r="F88" s="14"/>
      <c r="G88" s="14"/>
      <c r="H88" s="14"/>
      <c r="I88" s="14"/>
      <c r="J88" s="14"/>
      <c r="K88" s="14"/>
      <c r="L88" s="32"/>
      <c r="M88" s="32"/>
    </row>
    <row r="89" spans="1:13" x14ac:dyDescent="0.2">
      <c r="A89" s="14"/>
      <c r="B89" s="14"/>
      <c r="C89" s="14"/>
      <c r="D89" s="16"/>
      <c r="E89" s="13" t="s">
        <v>89</v>
      </c>
      <c r="F89" s="14">
        <v>2</v>
      </c>
      <c r="G89" s="17">
        <v>0</v>
      </c>
      <c r="H89" s="17">
        <v>0</v>
      </c>
      <c r="I89" s="17">
        <v>0</v>
      </c>
      <c r="J89" s="15">
        <f>F89*(G89+ (G89= 0))*(H89+ (H89= 0))*(I89+ (I89= 0))</f>
        <v>2</v>
      </c>
      <c r="K89" s="14"/>
      <c r="L89" s="32"/>
      <c r="M89" s="32"/>
    </row>
    <row r="90" spans="1:13" x14ac:dyDescent="0.2">
      <c r="A90" s="14"/>
      <c r="B90" s="14"/>
      <c r="C90" s="14"/>
      <c r="D90" s="16"/>
      <c r="E90" s="14"/>
      <c r="F90" s="14"/>
      <c r="G90" s="14"/>
      <c r="H90" s="14"/>
      <c r="I90" s="14"/>
      <c r="J90" s="18" t="s">
        <v>102</v>
      </c>
      <c r="K90" s="12">
        <f>SUM(J89:J89)</f>
        <v>2</v>
      </c>
      <c r="L90" s="32">
        <v>110.2</v>
      </c>
      <c r="M90" s="30">
        <f>ROUND(L90*K90,2)</f>
        <v>220.4</v>
      </c>
    </row>
    <row r="91" spans="1:13" ht="1.25" customHeight="1" x14ac:dyDescent="0.2">
      <c r="A91" s="19"/>
      <c r="B91" s="19"/>
      <c r="C91" s="19"/>
      <c r="D91" s="26"/>
      <c r="E91" s="19"/>
      <c r="F91" s="19"/>
      <c r="G91" s="19"/>
      <c r="H91" s="19"/>
      <c r="I91" s="19"/>
      <c r="J91" s="19"/>
      <c r="K91" s="19"/>
      <c r="L91" s="33"/>
      <c r="M91" s="33"/>
    </row>
    <row r="92" spans="1:13" x14ac:dyDescent="0.2">
      <c r="A92" s="14"/>
      <c r="B92" s="14"/>
      <c r="C92" s="14"/>
      <c r="D92" s="16"/>
      <c r="E92" s="14"/>
      <c r="F92" s="14"/>
      <c r="G92" s="14"/>
      <c r="H92" s="14"/>
      <c r="I92" s="14"/>
      <c r="J92" s="18" t="s">
        <v>103</v>
      </c>
      <c r="K92" s="17">
        <v>1</v>
      </c>
      <c r="L92" s="30">
        <f>M75+M80+M85+M90</f>
        <v>2540.4</v>
      </c>
      <c r="M92" s="30">
        <f>ROUND(L92*K92,2)</f>
        <v>2540.4</v>
      </c>
    </row>
    <row r="93" spans="1:13" ht="1.25" customHeight="1" x14ac:dyDescent="0.2">
      <c r="A93" s="19"/>
      <c r="B93" s="19"/>
      <c r="C93" s="19"/>
      <c r="D93" s="26"/>
      <c r="E93" s="19"/>
      <c r="F93" s="19"/>
      <c r="G93" s="19"/>
      <c r="H93" s="19"/>
      <c r="I93" s="19"/>
      <c r="J93" s="19"/>
      <c r="K93" s="19"/>
      <c r="L93" s="33"/>
      <c r="M93" s="33"/>
    </row>
    <row r="94" spans="1:13" x14ac:dyDescent="0.2">
      <c r="A94" s="10" t="s">
        <v>104</v>
      </c>
      <c r="B94" s="10" t="s">
        <v>16</v>
      </c>
      <c r="C94" s="10" t="s">
        <v>17</v>
      </c>
      <c r="D94" s="24" t="s">
        <v>105</v>
      </c>
      <c r="E94" s="11"/>
      <c r="F94" s="11"/>
      <c r="G94" s="11"/>
      <c r="H94" s="11"/>
      <c r="I94" s="11"/>
      <c r="J94" s="11"/>
      <c r="K94" s="12">
        <f>K100</f>
        <v>1</v>
      </c>
      <c r="L94" s="30">
        <f>L100</f>
        <v>1450</v>
      </c>
      <c r="M94" s="30">
        <f>M100</f>
        <v>1450</v>
      </c>
    </row>
    <row r="95" spans="1:13" x14ac:dyDescent="0.2">
      <c r="A95" s="13" t="s">
        <v>106</v>
      </c>
      <c r="B95" s="13" t="s">
        <v>22</v>
      </c>
      <c r="C95" s="13" t="s">
        <v>23</v>
      </c>
      <c r="D95" s="25" t="s">
        <v>107</v>
      </c>
      <c r="E95" s="14"/>
      <c r="F95" s="14"/>
      <c r="G95" s="14"/>
      <c r="H95" s="14"/>
      <c r="I95" s="14"/>
      <c r="J95" s="14"/>
      <c r="K95" s="15">
        <f>K98</f>
        <v>1</v>
      </c>
      <c r="L95" s="31">
        <v>1450</v>
      </c>
      <c r="M95" s="31">
        <f>K95*L95</f>
        <v>1450</v>
      </c>
    </row>
    <row r="96" spans="1:13" ht="180" x14ac:dyDescent="0.2">
      <c r="A96" s="14"/>
      <c r="B96" s="14"/>
      <c r="C96" s="14"/>
      <c r="D96" s="16" t="s">
        <v>108</v>
      </c>
      <c r="E96" s="14"/>
      <c r="F96" s="14"/>
      <c r="G96" s="14"/>
      <c r="H96" s="14"/>
      <c r="I96" s="14"/>
      <c r="J96" s="14"/>
      <c r="K96" s="14"/>
      <c r="L96" s="32"/>
      <c r="M96" s="32"/>
    </row>
    <row r="97" spans="1:13" x14ac:dyDescent="0.2">
      <c r="A97" s="14"/>
      <c r="B97" s="14"/>
      <c r="C97" s="14"/>
      <c r="D97" s="16"/>
      <c r="E97" s="13" t="s">
        <v>89</v>
      </c>
      <c r="F97" s="14">
        <v>1</v>
      </c>
      <c r="G97" s="17">
        <v>0</v>
      </c>
      <c r="H97" s="17">
        <v>0</v>
      </c>
      <c r="I97" s="17">
        <v>0</v>
      </c>
      <c r="J97" s="15">
        <f>F97*(G97+ (G97= 0))*(H97+ (H97= 0))*(I97+ (I97= 0))</f>
        <v>1</v>
      </c>
      <c r="K97" s="14"/>
      <c r="L97" s="32"/>
      <c r="M97" s="32"/>
    </row>
    <row r="98" spans="1:13" x14ac:dyDescent="0.2">
      <c r="A98" s="14"/>
      <c r="B98" s="14"/>
      <c r="C98" s="14"/>
      <c r="D98" s="16"/>
      <c r="E98" s="14"/>
      <c r="F98" s="14"/>
      <c r="G98" s="14"/>
      <c r="H98" s="14"/>
      <c r="I98" s="14"/>
      <c r="J98" s="18" t="s">
        <v>109</v>
      </c>
      <c r="K98" s="12">
        <f>SUM(J97:J97)</f>
        <v>1</v>
      </c>
      <c r="L98" s="32">
        <v>1450</v>
      </c>
      <c r="M98" s="30">
        <f>ROUND(L98*K98,2)</f>
        <v>1450</v>
      </c>
    </row>
    <row r="99" spans="1:13" ht="1.25" customHeight="1" x14ac:dyDescent="0.2">
      <c r="A99" s="19"/>
      <c r="B99" s="19"/>
      <c r="C99" s="19"/>
      <c r="D99" s="26"/>
      <c r="E99" s="19"/>
      <c r="F99" s="19"/>
      <c r="G99" s="19"/>
      <c r="H99" s="19"/>
      <c r="I99" s="19"/>
      <c r="J99" s="19"/>
      <c r="K99" s="19"/>
      <c r="L99" s="33"/>
      <c r="M99" s="33"/>
    </row>
    <row r="100" spans="1:13" x14ac:dyDescent="0.2">
      <c r="A100" s="14"/>
      <c r="B100" s="14"/>
      <c r="C100" s="14"/>
      <c r="D100" s="16"/>
      <c r="E100" s="14"/>
      <c r="F100" s="14"/>
      <c r="G100" s="14"/>
      <c r="H100" s="14"/>
      <c r="I100" s="14"/>
      <c r="J100" s="18" t="s">
        <v>110</v>
      </c>
      <c r="K100" s="17">
        <v>1</v>
      </c>
      <c r="L100" s="30">
        <f>M98</f>
        <v>1450</v>
      </c>
      <c r="M100" s="30">
        <f>ROUND(L100*K100,2)</f>
        <v>1450</v>
      </c>
    </row>
    <row r="101" spans="1:13" ht="1.25" customHeight="1" x14ac:dyDescent="0.2">
      <c r="A101" s="19"/>
      <c r="B101" s="19"/>
      <c r="C101" s="19"/>
      <c r="D101" s="26"/>
      <c r="E101" s="19"/>
      <c r="F101" s="19"/>
      <c r="G101" s="19"/>
      <c r="H101" s="19"/>
      <c r="I101" s="19"/>
      <c r="J101" s="19"/>
      <c r="K101" s="19"/>
      <c r="L101" s="33"/>
      <c r="M101" s="33"/>
    </row>
    <row r="102" spans="1:13" x14ac:dyDescent="0.2">
      <c r="A102" s="10" t="s">
        <v>111</v>
      </c>
      <c r="B102" s="10" t="s">
        <v>16</v>
      </c>
      <c r="C102" s="10" t="s">
        <v>17</v>
      </c>
      <c r="D102" s="24" t="s">
        <v>112</v>
      </c>
      <c r="E102" s="11"/>
      <c r="F102" s="11"/>
      <c r="G102" s="11"/>
      <c r="H102" s="11"/>
      <c r="I102" s="11"/>
      <c r="J102" s="11"/>
      <c r="K102" s="12">
        <f>K120</f>
        <v>1</v>
      </c>
      <c r="L102" s="30">
        <f>L120</f>
        <v>1983.6</v>
      </c>
      <c r="M102" s="30">
        <f>M120</f>
        <v>1983.6</v>
      </c>
    </row>
    <row r="103" spans="1:13" x14ac:dyDescent="0.2">
      <c r="A103" s="13" t="s">
        <v>113</v>
      </c>
      <c r="B103" s="13" t="s">
        <v>22</v>
      </c>
      <c r="C103" s="13" t="s">
        <v>17</v>
      </c>
      <c r="D103" s="25" t="s">
        <v>114</v>
      </c>
      <c r="E103" s="14"/>
      <c r="F103" s="14"/>
      <c r="G103" s="14"/>
      <c r="H103" s="14"/>
      <c r="I103" s="14"/>
      <c r="J103" s="14"/>
      <c r="K103" s="15">
        <f>K106</f>
        <v>1</v>
      </c>
      <c r="L103" s="31">
        <v>638</v>
      </c>
      <c r="M103" s="31">
        <f>K103*L103</f>
        <v>638</v>
      </c>
    </row>
    <row r="104" spans="1:13" ht="180" x14ac:dyDescent="0.2">
      <c r="A104" s="14"/>
      <c r="B104" s="14"/>
      <c r="C104" s="14"/>
      <c r="D104" s="16" t="s">
        <v>115</v>
      </c>
      <c r="E104" s="14"/>
      <c r="F104" s="14"/>
      <c r="G104" s="14"/>
      <c r="H104" s="14"/>
      <c r="I104" s="14"/>
      <c r="J104" s="14"/>
      <c r="K104" s="14"/>
      <c r="L104" s="32"/>
      <c r="M104" s="32"/>
    </row>
    <row r="105" spans="1:13" x14ac:dyDescent="0.2">
      <c r="A105" s="14"/>
      <c r="B105" s="14"/>
      <c r="C105" s="14"/>
      <c r="D105" s="16"/>
      <c r="E105" s="13" t="s">
        <v>89</v>
      </c>
      <c r="F105" s="14">
        <v>1</v>
      </c>
      <c r="G105" s="17">
        <v>0</v>
      </c>
      <c r="H105" s="17">
        <v>0</v>
      </c>
      <c r="I105" s="17">
        <v>0</v>
      </c>
      <c r="J105" s="15">
        <f>F105*(G105+ (G105= 0))*(H105+ (H105= 0))*(I105+ (I105= 0))</f>
        <v>1</v>
      </c>
      <c r="K105" s="14"/>
      <c r="L105" s="32"/>
      <c r="M105" s="32"/>
    </row>
    <row r="106" spans="1:13" x14ac:dyDescent="0.2">
      <c r="A106" s="14"/>
      <c r="B106" s="14"/>
      <c r="C106" s="14"/>
      <c r="D106" s="16"/>
      <c r="E106" s="14"/>
      <c r="F106" s="14"/>
      <c r="G106" s="14"/>
      <c r="H106" s="14"/>
      <c r="I106" s="14"/>
      <c r="J106" s="18" t="s">
        <v>116</v>
      </c>
      <c r="K106" s="12">
        <f>SUM(J105:J105)</f>
        <v>1</v>
      </c>
      <c r="L106" s="32">
        <v>638</v>
      </c>
      <c r="M106" s="30">
        <f>ROUND(L106*K106,2)</f>
        <v>638</v>
      </c>
    </row>
    <row r="107" spans="1:13" ht="1.25" customHeight="1" x14ac:dyDescent="0.2">
      <c r="A107" s="19"/>
      <c r="B107" s="19"/>
      <c r="C107" s="19"/>
      <c r="D107" s="26"/>
      <c r="E107" s="19"/>
      <c r="F107" s="19"/>
      <c r="G107" s="19"/>
      <c r="H107" s="19"/>
      <c r="I107" s="19"/>
      <c r="J107" s="19"/>
      <c r="K107" s="19"/>
      <c r="L107" s="33"/>
      <c r="M107" s="33"/>
    </row>
    <row r="108" spans="1:13" x14ac:dyDescent="0.2">
      <c r="A108" s="13" t="s">
        <v>117</v>
      </c>
      <c r="B108" s="13" t="s">
        <v>22</v>
      </c>
      <c r="C108" s="13" t="s">
        <v>17</v>
      </c>
      <c r="D108" s="25" t="s">
        <v>118</v>
      </c>
      <c r="E108" s="14"/>
      <c r="F108" s="14"/>
      <c r="G108" s="14"/>
      <c r="H108" s="14"/>
      <c r="I108" s="14"/>
      <c r="J108" s="14"/>
      <c r="K108" s="15">
        <f>K111</f>
        <v>1</v>
      </c>
      <c r="L108" s="31">
        <v>754</v>
      </c>
      <c r="M108" s="31">
        <f>K108*L108</f>
        <v>754</v>
      </c>
    </row>
    <row r="109" spans="1:13" ht="180" x14ac:dyDescent="0.2">
      <c r="A109" s="14"/>
      <c r="B109" s="14"/>
      <c r="C109" s="14"/>
      <c r="D109" s="16" t="s">
        <v>119</v>
      </c>
      <c r="E109" s="14"/>
      <c r="F109" s="14"/>
      <c r="G109" s="14"/>
      <c r="H109" s="14"/>
      <c r="I109" s="14"/>
      <c r="J109" s="14"/>
      <c r="K109" s="14"/>
      <c r="L109" s="32"/>
      <c r="M109" s="32"/>
    </row>
    <row r="110" spans="1:13" x14ac:dyDescent="0.2">
      <c r="A110" s="14"/>
      <c r="B110" s="14"/>
      <c r="C110" s="14"/>
      <c r="D110" s="16"/>
      <c r="E110" s="13" t="s">
        <v>89</v>
      </c>
      <c r="F110" s="14">
        <v>1</v>
      </c>
      <c r="G110" s="17">
        <v>0</v>
      </c>
      <c r="H110" s="17">
        <v>0</v>
      </c>
      <c r="I110" s="17">
        <v>0</v>
      </c>
      <c r="J110" s="15">
        <f>F110*(G110+ (G110= 0))*(H110+ (H110= 0))*(I110+ (I110= 0))</f>
        <v>1</v>
      </c>
      <c r="K110" s="14"/>
      <c r="L110" s="32"/>
      <c r="M110" s="32"/>
    </row>
    <row r="111" spans="1:13" x14ac:dyDescent="0.2">
      <c r="A111" s="14"/>
      <c r="B111" s="14"/>
      <c r="C111" s="14"/>
      <c r="D111" s="16"/>
      <c r="E111" s="14"/>
      <c r="F111" s="14"/>
      <c r="G111" s="14"/>
      <c r="H111" s="14"/>
      <c r="I111" s="14"/>
      <c r="J111" s="18" t="s">
        <v>120</v>
      </c>
      <c r="K111" s="12">
        <f>SUM(J110:J110)</f>
        <v>1</v>
      </c>
      <c r="L111" s="32">
        <v>754</v>
      </c>
      <c r="M111" s="30">
        <f>ROUND(L111*K111,2)</f>
        <v>754</v>
      </c>
    </row>
    <row r="112" spans="1:13" ht="1.25" customHeight="1" x14ac:dyDescent="0.2">
      <c r="A112" s="19"/>
      <c r="B112" s="19"/>
      <c r="C112" s="19"/>
      <c r="D112" s="26"/>
      <c r="E112" s="19"/>
      <c r="F112" s="19"/>
      <c r="G112" s="19"/>
      <c r="H112" s="19"/>
      <c r="I112" s="19"/>
      <c r="J112" s="19"/>
      <c r="K112" s="19"/>
      <c r="L112" s="33"/>
      <c r="M112" s="33"/>
    </row>
    <row r="113" spans="1:13" x14ac:dyDescent="0.2">
      <c r="A113" s="13" t="s">
        <v>121</v>
      </c>
      <c r="B113" s="13" t="s">
        <v>22</v>
      </c>
      <c r="C113" s="13" t="s">
        <v>17</v>
      </c>
      <c r="D113" s="25" t="s">
        <v>122</v>
      </c>
      <c r="E113" s="14"/>
      <c r="F113" s="14"/>
      <c r="G113" s="14"/>
      <c r="H113" s="14"/>
      <c r="I113" s="14"/>
      <c r="J113" s="14"/>
      <c r="K113" s="15">
        <f>K118</f>
        <v>6</v>
      </c>
      <c r="L113" s="31">
        <v>98.6</v>
      </c>
      <c r="M113" s="31">
        <f>K113*L113</f>
        <v>591.59999999999991</v>
      </c>
    </row>
    <row r="114" spans="1:13" ht="108" x14ac:dyDescent="0.2">
      <c r="A114" s="14"/>
      <c r="B114" s="14"/>
      <c r="C114" s="14"/>
      <c r="D114" s="16" t="s">
        <v>123</v>
      </c>
      <c r="E114" s="14"/>
      <c r="F114" s="14"/>
      <c r="G114" s="14"/>
      <c r="H114" s="14"/>
      <c r="I114" s="14"/>
      <c r="J114" s="14"/>
      <c r="K114" s="14"/>
      <c r="L114" s="32"/>
      <c r="M114" s="32"/>
    </row>
    <row r="115" spans="1:13" x14ac:dyDescent="0.2">
      <c r="A115" s="14"/>
      <c r="B115" s="14"/>
      <c r="C115" s="14"/>
      <c r="D115" s="16"/>
      <c r="E115" s="13" t="s">
        <v>124</v>
      </c>
      <c r="F115" s="14">
        <v>3</v>
      </c>
      <c r="G115" s="17">
        <v>0</v>
      </c>
      <c r="H115" s="17">
        <v>0</v>
      </c>
      <c r="I115" s="17">
        <v>0</v>
      </c>
      <c r="J115" s="15">
        <f>F115*(G115+ (G115= 0))*(H115+ (H115= 0))*(I115+ (I115= 0))</f>
        <v>3</v>
      </c>
      <c r="K115" s="14"/>
      <c r="L115" s="32"/>
      <c r="M115" s="32"/>
    </row>
    <row r="116" spans="1:13" x14ac:dyDescent="0.2">
      <c r="A116" s="14"/>
      <c r="B116" s="14"/>
      <c r="C116" s="14"/>
      <c r="D116" s="16"/>
      <c r="E116" s="13" t="s">
        <v>125</v>
      </c>
      <c r="F116" s="14">
        <v>2</v>
      </c>
      <c r="G116" s="17">
        <v>0</v>
      </c>
      <c r="H116" s="17">
        <v>0</v>
      </c>
      <c r="I116" s="17">
        <v>0</v>
      </c>
      <c r="J116" s="15">
        <f>F116*(G116+ (G116= 0))*(H116+ (H116= 0))*(I116+ (I116= 0))</f>
        <v>2</v>
      </c>
      <c r="K116" s="14"/>
      <c r="L116" s="32"/>
      <c r="M116" s="32"/>
    </row>
    <row r="117" spans="1:13" x14ac:dyDescent="0.2">
      <c r="A117" s="14"/>
      <c r="B117" s="14"/>
      <c r="C117" s="14"/>
      <c r="D117" s="16"/>
      <c r="E117" s="13" t="s">
        <v>126</v>
      </c>
      <c r="F117" s="14">
        <v>1</v>
      </c>
      <c r="G117" s="17">
        <v>0</v>
      </c>
      <c r="H117" s="17">
        <v>0</v>
      </c>
      <c r="I117" s="17">
        <v>0</v>
      </c>
      <c r="J117" s="15">
        <f>F117*(G117+ (G117= 0))*(H117+ (H117= 0))*(I117+ (I117= 0))</f>
        <v>1</v>
      </c>
      <c r="K117" s="14"/>
      <c r="L117" s="32"/>
      <c r="M117" s="32"/>
    </row>
    <row r="118" spans="1:13" x14ac:dyDescent="0.2">
      <c r="A118" s="14"/>
      <c r="B118" s="14"/>
      <c r="C118" s="14"/>
      <c r="D118" s="16"/>
      <c r="E118" s="14"/>
      <c r="F118" s="14"/>
      <c r="G118" s="14"/>
      <c r="H118" s="14"/>
      <c r="I118" s="14"/>
      <c r="J118" s="18" t="s">
        <v>127</v>
      </c>
      <c r="K118" s="12">
        <f>SUM(J115:J117)</f>
        <v>6</v>
      </c>
      <c r="L118" s="32">
        <v>98.6</v>
      </c>
      <c r="M118" s="30">
        <f>ROUND(L118*K118,2)</f>
        <v>591.6</v>
      </c>
    </row>
    <row r="119" spans="1:13" ht="1.25" customHeight="1" x14ac:dyDescent="0.2">
      <c r="A119" s="19"/>
      <c r="B119" s="19"/>
      <c r="C119" s="19"/>
      <c r="D119" s="26"/>
      <c r="E119" s="19"/>
      <c r="F119" s="19"/>
      <c r="G119" s="19"/>
      <c r="H119" s="19"/>
      <c r="I119" s="19"/>
      <c r="J119" s="19"/>
      <c r="K119" s="19"/>
      <c r="L119" s="33"/>
      <c r="M119" s="33"/>
    </row>
    <row r="120" spans="1:13" x14ac:dyDescent="0.2">
      <c r="A120" s="14"/>
      <c r="B120" s="14"/>
      <c r="C120" s="14"/>
      <c r="D120" s="16"/>
      <c r="E120" s="14"/>
      <c r="F120" s="14"/>
      <c r="G120" s="14"/>
      <c r="H120" s="14"/>
      <c r="I120" s="14"/>
      <c r="J120" s="18" t="s">
        <v>128</v>
      </c>
      <c r="K120" s="17">
        <v>1</v>
      </c>
      <c r="L120" s="30">
        <f>M106+M111+M118</f>
        <v>1983.6</v>
      </c>
      <c r="M120" s="30">
        <f>ROUND(L120*K120,2)</f>
        <v>1983.6</v>
      </c>
    </row>
    <row r="121" spans="1:13" ht="1.25" customHeight="1" x14ac:dyDescent="0.2">
      <c r="A121" s="19"/>
      <c r="B121" s="19"/>
      <c r="C121" s="19"/>
      <c r="D121" s="26"/>
      <c r="E121" s="19"/>
      <c r="F121" s="19"/>
      <c r="G121" s="19"/>
      <c r="H121" s="19"/>
      <c r="I121" s="19"/>
      <c r="J121" s="19"/>
      <c r="K121" s="19"/>
      <c r="L121" s="33"/>
      <c r="M121" s="33"/>
    </row>
    <row r="122" spans="1:13" x14ac:dyDescent="0.2">
      <c r="A122" s="10" t="s">
        <v>129</v>
      </c>
      <c r="B122" s="10" t="s">
        <v>16</v>
      </c>
      <c r="C122" s="10" t="s">
        <v>17</v>
      </c>
      <c r="D122" s="24" t="s">
        <v>130</v>
      </c>
      <c r="E122" s="11"/>
      <c r="F122" s="11"/>
      <c r="G122" s="11"/>
      <c r="H122" s="11"/>
      <c r="I122" s="11"/>
      <c r="J122" s="11"/>
      <c r="K122" s="12">
        <f>K128</f>
        <v>1</v>
      </c>
      <c r="L122" s="30">
        <f>L128</f>
        <v>522</v>
      </c>
      <c r="M122" s="30">
        <f>M128</f>
        <v>522</v>
      </c>
    </row>
    <row r="123" spans="1:13" x14ac:dyDescent="0.2">
      <c r="A123" s="13" t="s">
        <v>131</v>
      </c>
      <c r="B123" s="13" t="s">
        <v>22</v>
      </c>
      <c r="C123" s="13" t="s">
        <v>17</v>
      </c>
      <c r="D123" s="25" t="s">
        <v>132</v>
      </c>
      <c r="E123" s="14"/>
      <c r="F123" s="14"/>
      <c r="G123" s="14"/>
      <c r="H123" s="14"/>
      <c r="I123" s="14"/>
      <c r="J123" s="14"/>
      <c r="K123" s="15">
        <f>K126</f>
        <v>1</v>
      </c>
      <c r="L123" s="31">
        <v>522</v>
      </c>
      <c r="M123" s="31">
        <f>K123*L123</f>
        <v>522</v>
      </c>
    </row>
    <row r="124" spans="1:13" ht="168" x14ac:dyDescent="0.2">
      <c r="A124" s="14"/>
      <c r="B124" s="14"/>
      <c r="C124" s="14"/>
      <c r="D124" s="16" t="s">
        <v>133</v>
      </c>
      <c r="E124" s="14"/>
      <c r="F124" s="14"/>
      <c r="G124" s="14"/>
      <c r="H124" s="14"/>
      <c r="I124" s="14"/>
      <c r="J124" s="14"/>
      <c r="K124" s="14"/>
      <c r="L124" s="32"/>
      <c r="M124" s="32"/>
    </row>
    <row r="125" spans="1:13" x14ac:dyDescent="0.2">
      <c r="A125" s="14"/>
      <c r="B125" s="14"/>
      <c r="C125" s="14"/>
      <c r="D125" s="16"/>
      <c r="E125" s="13" t="s">
        <v>89</v>
      </c>
      <c r="F125" s="14">
        <v>1</v>
      </c>
      <c r="G125" s="17">
        <v>0</v>
      </c>
      <c r="H125" s="17">
        <v>0</v>
      </c>
      <c r="I125" s="17">
        <v>0</v>
      </c>
      <c r="J125" s="15">
        <f>F125*(G125+ (G125= 0))*(H125+ (H125= 0))*(I125+ (I125= 0))</f>
        <v>1</v>
      </c>
      <c r="K125" s="14"/>
      <c r="L125" s="32"/>
      <c r="M125" s="32"/>
    </row>
    <row r="126" spans="1:13" x14ac:dyDescent="0.2">
      <c r="A126" s="14"/>
      <c r="B126" s="14"/>
      <c r="C126" s="14"/>
      <c r="D126" s="16"/>
      <c r="E126" s="14"/>
      <c r="F126" s="14"/>
      <c r="G126" s="14"/>
      <c r="H126" s="14"/>
      <c r="I126" s="14"/>
      <c r="J126" s="18" t="s">
        <v>134</v>
      </c>
      <c r="K126" s="12">
        <f>SUM(J125:J125)</f>
        <v>1</v>
      </c>
      <c r="L126" s="32">
        <v>522</v>
      </c>
      <c r="M126" s="30">
        <f>ROUND(L126*K126,2)</f>
        <v>522</v>
      </c>
    </row>
    <row r="127" spans="1:13" ht="1.25" customHeight="1" x14ac:dyDescent="0.2">
      <c r="A127" s="19"/>
      <c r="B127" s="19"/>
      <c r="C127" s="19"/>
      <c r="D127" s="26"/>
      <c r="E127" s="19"/>
      <c r="F127" s="19"/>
      <c r="G127" s="19"/>
      <c r="H127" s="19"/>
      <c r="I127" s="19"/>
      <c r="J127" s="19"/>
      <c r="K127" s="19"/>
      <c r="L127" s="33"/>
      <c r="M127" s="33"/>
    </row>
    <row r="128" spans="1:13" x14ac:dyDescent="0.2">
      <c r="A128" s="14"/>
      <c r="B128" s="14"/>
      <c r="C128" s="14"/>
      <c r="D128" s="16"/>
      <c r="E128" s="14"/>
      <c r="F128" s="14"/>
      <c r="G128" s="14"/>
      <c r="H128" s="14"/>
      <c r="I128" s="14"/>
      <c r="J128" s="18" t="s">
        <v>135</v>
      </c>
      <c r="K128" s="17">
        <v>1</v>
      </c>
      <c r="L128" s="30">
        <f>M126</f>
        <v>522</v>
      </c>
      <c r="M128" s="30">
        <f>ROUND(L128*K128,2)</f>
        <v>522</v>
      </c>
    </row>
    <row r="129" spans="1:13" ht="1.25" customHeight="1" x14ac:dyDescent="0.2">
      <c r="A129" s="19"/>
      <c r="B129" s="19"/>
      <c r="C129" s="19"/>
      <c r="D129" s="26"/>
      <c r="E129" s="19"/>
      <c r="F129" s="19"/>
      <c r="G129" s="19"/>
      <c r="H129" s="19"/>
      <c r="I129" s="19"/>
      <c r="J129" s="19"/>
      <c r="K129" s="19"/>
      <c r="L129" s="33"/>
      <c r="M129" s="33"/>
    </row>
    <row r="130" spans="1:13" x14ac:dyDescent="0.2">
      <c r="A130" s="14"/>
      <c r="B130" s="14"/>
      <c r="C130" s="14"/>
      <c r="D130" s="16"/>
      <c r="E130" s="14"/>
      <c r="F130" s="14"/>
      <c r="G130" s="14"/>
      <c r="H130" s="14"/>
      <c r="I130" s="14"/>
      <c r="J130" s="18" t="s">
        <v>136</v>
      </c>
      <c r="K130" s="17">
        <v>1</v>
      </c>
      <c r="L130" s="30">
        <f>M92+M100+M120+M128</f>
        <v>6496</v>
      </c>
      <c r="M130" s="30">
        <f>ROUND(L130*K130,2)</f>
        <v>6496</v>
      </c>
    </row>
    <row r="131" spans="1:13" ht="1.25" customHeight="1" x14ac:dyDescent="0.2">
      <c r="A131" s="19"/>
      <c r="B131" s="19"/>
      <c r="C131" s="19"/>
      <c r="D131" s="26"/>
      <c r="E131" s="19"/>
      <c r="F131" s="19"/>
      <c r="G131" s="19"/>
      <c r="H131" s="19"/>
      <c r="I131" s="19"/>
      <c r="J131" s="19"/>
      <c r="K131" s="19"/>
      <c r="L131" s="33"/>
      <c r="M131" s="33"/>
    </row>
    <row r="132" spans="1:13" x14ac:dyDescent="0.2">
      <c r="A132" s="10" t="s">
        <v>137</v>
      </c>
      <c r="B132" s="10" t="s">
        <v>16</v>
      </c>
      <c r="C132" s="10" t="s">
        <v>17</v>
      </c>
      <c r="D132" s="24" t="s">
        <v>138</v>
      </c>
      <c r="E132" s="11"/>
      <c r="F132" s="11"/>
      <c r="G132" s="11"/>
      <c r="H132" s="11"/>
      <c r="I132" s="11"/>
      <c r="J132" s="11"/>
      <c r="K132" s="12">
        <f>K138</f>
        <v>1</v>
      </c>
      <c r="L132" s="30">
        <f>L138</f>
        <v>4872</v>
      </c>
      <c r="M132" s="30">
        <f>M138</f>
        <v>4872</v>
      </c>
    </row>
    <row r="133" spans="1:13" x14ac:dyDescent="0.2">
      <c r="A133" s="13" t="s">
        <v>139</v>
      </c>
      <c r="B133" s="13" t="s">
        <v>22</v>
      </c>
      <c r="C133" s="13" t="s">
        <v>140</v>
      </c>
      <c r="D133" s="25" t="s">
        <v>141</v>
      </c>
      <c r="E133" s="14"/>
      <c r="F133" s="14"/>
      <c r="G133" s="14"/>
      <c r="H133" s="14"/>
      <c r="I133" s="14"/>
      <c r="J133" s="14"/>
      <c r="K133" s="15">
        <f>K136</f>
        <v>10</v>
      </c>
      <c r="L133" s="31">
        <v>487.2</v>
      </c>
      <c r="M133" s="31">
        <f>K133*L133</f>
        <v>4872</v>
      </c>
    </row>
    <row r="134" spans="1:13" ht="48" x14ac:dyDescent="0.2">
      <c r="A134" s="14"/>
      <c r="B134" s="14"/>
      <c r="C134" s="14"/>
      <c r="D134" s="16" t="s">
        <v>142</v>
      </c>
      <c r="E134" s="14"/>
      <c r="F134" s="14"/>
      <c r="G134" s="14"/>
      <c r="H134" s="14"/>
      <c r="I134" s="14"/>
      <c r="J134" s="14"/>
      <c r="K134" s="14"/>
      <c r="L134" s="32"/>
      <c r="M134" s="32"/>
    </row>
    <row r="135" spans="1:13" x14ac:dyDescent="0.2">
      <c r="A135" s="14"/>
      <c r="B135" s="14"/>
      <c r="C135" s="14"/>
      <c r="D135" s="16"/>
      <c r="E135" s="13" t="s">
        <v>89</v>
      </c>
      <c r="F135" s="14">
        <v>10</v>
      </c>
      <c r="G135" s="17">
        <v>0</v>
      </c>
      <c r="H135" s="17">
        <v>0</v>
      </c>
      <c r="I135" s="17">
        <v>0</v>
      </c>
      <c r="J135" s="15">
        <f>F135*(G135+ (G135= 0))*(H135+ (H135= 0))*(I135+ (I135= 0))</f>
        <v>10</v>
      </c>
      <c r="K135" s="14"/>
      <c r="L135" s="32"/>
      <c r="M135" s="32"/>
    </row>
    <row r="136" spans="1:13" x14ac:dyDescent="0.2">
      <c r="A136" s="14"/>
      <c r="B136" s="14"/>
      <c r="C136" s="14"/>
      <c r="D136" s="16"/>
      <c r="E136" s="14"/>
      <c r="F136" s="14"/>
      <c r="G136" s="14"/>
      <c r="H136" s="14"/>
      <c r="I136" s="14"/>
      <c r="J136" s="18" t="s">
        <v>143</v>
      </c>
      <c r="K136" s="12">
        <f>SUM(J135:J135)</f>
        <v>10</v>
      </c>
      <c r="L136" s="32">
        <v>487.2</v>
      </c>
      <c r="M136" s="30">
        <f>ROUND(L136*K136,2)</f>
        <v>4872</v>
      </c>
    </row>
    <row r="137" spans="1:13" ht="1.25" customHeight="1" x14ac:dyDescent="0.2">
      <c r="A137" s="19"/>
      <c r="B137" s="19"/>
      <c r="C137" s="19"/>
      <c r="D137" s="26"/>
      <c r="E137" s="19"/>
      <c r="F137" s="19"/>
      <c r="G137" s="19"/>
      <c r="H137" s="19"/>
      <c r="I137" s="19"/>
      <c r="J137" s="19"/>
      <c r="K137" s="19"/>
      <c r="L137" s="33"/>
      <c r="M137" s="33"/>
    </row>
    <row r="138" spans="1:13" x14ac:dyDescent="0.2">
      <c r="A138" s="14"/>
      <c r="B138" s="14"/>
      <c r="C138" s="14"/>
      <c r="D138" s="16"/>
      <c r="E138" s="14"/>
      <c r="F138" s="14"/>
      <c r="G138" s="14"/>
      <c r="H138" s="14"/>
      <c r="I138" s="14"/>
      <c r="J138" s="18" t="s">
        <v>144</v>
      </c>
      <c r="K138" s="17">
        <v>1</v>
      </c>
      <c r="L138" s="30">
        <f>M136</f>
        <v>4872</v>
      </c>
      <c r="M138" s="30">
        <f>ROUND(L138*K138,2)</f>
        <v>4872</v>
      </c>
    </row>
    <row r="139" spans="1:13" ht="1.25" customHeight="1" x14ac:dyDescent="0.2">
      <c r="A139" s="19"/>
      <c r="B139" s="19"/>
      <c r="C139" s="19"/>
      <c r="D139" s="26"/>
      <c r="E139" s="19"/>
      <c r="F139" s="19"/>
      <c r="G139" s="19"/>
      <c r="H139" s="19"/>
      <c r="I139" s="19"/>
      <c r="J139" s="19"/>
      <c r="K139" s="19"/>
      <c r="L139" s="33"/>
      <c r="M139" s="33"/>
    </row>
    <row r="140" spans="1:13" x14ac:dyDescent="0.2">
      <c r="A140" s="14"/>
      <c r="B140" s="14"/>
      <c r="C140" s="14"/>
      <c r="D140" s="16"/>
      <c r="E140" s="14"/>
      <c r="F140" s="14"/>
      <c r="G140" s="14"/>
      <c r="H140" s="14"/>
      <c r="I140" s="14"/>
      <c r="J140" s="18" t="s">
        <v>145</v>
      </c>
      <c r="K140" s="20">
        <v>1</v>
      </c>
      <c r="L140" s="30">
        <f>M15+M38+M68+M130+M138</f>
        <v>23164.21</v>
      </c>
      <c r="M140" s="30">
        <f>ROUND(L140*K140,2)</f>
        <v>23164.21</v>
      </c>
    </row>
    <row r="141" spans="1:13" ht="1.25" customHeight="1" x14ac:dyDescent="0.2">
      <c r="A141" s="19"/>
      <c r="B141" s="19"/>
      <c r="C141" s="19"/>
      <c r="D141" s="26"/>
      <c r="E141" s="19"/>
      <c r="F141" s="19"/>
      <c r="G141" s="19"/>
      <c r="H141" s="19"/>
      <c r="I141" s="19"/>
      <c r="J141" s="19"/>
      <c r="K141" s="19"/>
      <c r="L141" s="33"/>
      <c r="M141" s="33"/>
    </row>
    <row r="142" spans="1:13" x14ac:dyDescent="0.2">
      <c r="A142" s="7" t="s">
        <v>146</v>
      </c>
      <c r="B142" s="7" t="s">
        <v>16</v>
      </c>
      <c r="C142" s="7" t="s">
        <v>17</v>
      </c>
      <c r="D142" s="23" t="s">
        <v>147</v>
      </c>
      <c r="E142" s="8"/>
      <c r="F142" s="8"/>
      <c r="G142" s="8"/>
      <c r="H142" s="8"/>
      <c r="I142" s="8"/>
      <c r="J142" s="8"/>
      <c r="K142" s="9">
        <f>K186</f>
        <v>1</v>
      </c>
      <c r="L142" s="30">
        <f>L186</f>
        <v>10918.21</v>
      </c>
      <c r="M142" s="30">
        <f>M186</f>
        <v>10918.21</v>
      </c>
    </row>
    <row r="143" spans="1:13" x14ac:dyDescent="0.2">
      <c r="A143" s="13" t="s">
        <v>148</v>
      </c>
      <c r="B143" s="13" t="s">
        <v>22</v>
      </c>
      <c r="C143" s="13" t="s">
        <v>149</v>
      </c>
      <c r="D143" s="25" t="s">
        <v>150</v>
      </c>
      <c r="E143" s="14"/>
      <c r="F143" s="14"/>
      <c r="G143" s="14"/>
      <c r="H143" s="14"/>
      <c r="I143" s="14"/>
      <c r="J143" s="14"/>
      <c r="K143" s="15">
        <f>K153</f>
        <v>183.25</v>
      </c>
      <c r="L143" s="31">
        <v>24.36</v>
      </c>
      <c r="M143" s="31">
        <f>K143*L143</f>
        <v>4463.97</v>
      </c>
    </row>
    <row r="144" spans="1:13" ht="192" x14ac:dyDescent="0.2">
      <c r="A144" s="14"/>
      <c r="B144" s="14"/>
      <c r="C144" s="14"/>
      <c r="D144" s="16" t="s">
        <v>151</v>
      </c>
      <c r="E144" s="14"/>
      <c r="F144" s="14"/>
      <c r="G144" s="14"/>
      <c r="H144" s="14"/>
      <c r="I144" s="14"/>
      <c r="J144" s="14"/>
      <c r="K144" s="14"/>
      <c r="L144" s="32"/>
      <c r="M144" s="32"/>
    </row>
    <row r="145" spans="1:13" x14ac:dyDescent="0.2">
      <c r="A145" s="14"/>
      <c r="B145" s="14"/>
      <c r="C145" s="14"/>
      <c r="D145" s="16"/>
      <c r="E145" s="13" t="s">
        <v>152</v>
      </c>
      <c r="F145" s="14">
        <v>1</v>
      </c>
      <c r="G145" s="17">
        <v>0</v>
      </c>
      <c r="H145" s="17">
        <v>0</v>
      </c>
      <c r="I145" s="17">
        <v>0</v>
      </c>
      <c r="J145" s="17">
        <v>7.08</v>
      </c>
      <c r="K145" s="13" t="s">
        <v>153</v>
      </c>
      <c r="L145" s="32"/>
      <c r="M145" s="32"/>
    </row>
    <row r="146" spans="1:13" x14ac:dyDescent="0.2">
      <c r="A146" s="14"/>
      <c r="B146" s="14"/>
      <c r="C146" s="14"/>
      <c r="D146" s="16"/>
      <c r="E146" s="13" t="s">
        <v>154</v>
      </c>
      <c r="F146" s="14">
        <v>1</v>
      </c>
      <c r="G146" s="17">
        <v>0</v>
      </c>
      <c r="H146" s="17">
        <v>0</v>
      </c>
      <c r="I146" s="17">
        <v>0</v>
      </c>
      <c r="J146" s="17">
        <v>5.46</v>
      </c>
      <c r="K146" s="13" t="s">
        <v>155</v>
      </c>
      <c r="L146" s="32"/>
      <c r="M146" s="32"/>
    </row>
    <row r="147" spans="1:13" x14ac:dyDescent="0.2">
      <c r="A147" s="14"/>
      <c r="B147" s="14"/>
      <c r="C147" s="14"/>
      <c r="D147" s="16"/>
      <c r="E147" s="13" t="s">
        <v>156</v>
      </c>
      <c r="F147" s="14">
        <v>1</v>
      </c>
      <c r="G147" s="17">
        <v>0</v>
      </c>
      <c r="H147" s="17">
        <v>0</v>
      </c>
      <c r="I147" s="17">
        <v>0</v>
      </c>
      <c r="J147" s="17">
        <v>33.22</v>
      </c>
      <c r="K147" s="13" t="s">
        <v>157</v>
      </c>
      <c r="L147" s="32"/>
      <c r="M147" s="32"/>
    </row>
    <row r="148" spans="1:13" x14ac:dyDescent="0.2">
      <c r="A148" s="14"/>
      <c r="B148" s="14"/>
      <c r="C148" s="14"/>
      <c r="D148" s="16"/>
      <c r="E148" s="13" t="s">
        <v>158</v>
      </c>
      <c r="F148" s="14">
        <v>1</v>
      </c>
      <c r="G148" s="17">
        <v>0</v>
      </c>
      <c r="H148" s="17">
        <v>0</v>
      </c>
      <c r="I148" s="17">
        <v>0</v>
      </c>
      <c r="J148" s="17">
        <v>17.440000000000001</v>
      </c>
      <c r="K148" s="13" t="s">
        <v>159</v>
      </c>
      <c r="L148" s="32"/>
      <c r="M148" s="32"/>
    </row>
    <row r="149" spans="1:13" x14ac:dyDescent="0.2">
      <c r="A149" s="14"/>
      <c r="B149" s="14"/>
      <c r="C149" s="14"/>
      <c r="D149" s="16"/>
      <c r="E149" s="13" t="s">
        <v>160</v>
      </c>
      <c r="F149" s="14">
        <v>1</v>
      </c>
      <c r="G149" s="17">
        <v>0</v>
      </c>
      <c r="H149" s="17">
        <v>0</v>
      </c>
      <c r="I149" s="17">
        <v>0</v>
      </c>
      <c r="J149" s="17">
        <v>16.84</v>
      </c>
      <c r="K149" s="13" t="s">
        <v>161</v>
      </c>
      <c r="L149" s="32"/>
      <c r="M149" s="32"/>
    </row>
    <row r="150" spans="1:13" x14ac:dyDescent="0.2">
      <c r="A150" s="14"/>
      <c r="B150" s="14"/>
      <c r="C150" s="14"/>
      <c r="D150" s="16"/>
      <c r="E150" s="13" t="s">
        <v>162</v>
      </c>
      <c r="F150" s="14">
        <v>1</v>
      </c>
      <c r="G150" s="17">
        <v>0</v>
      </c>
      <c r="H150" s="17">
        <v>0</v>
      </c>
      <c r="I150" s="17">
        <v>0</v>
      </c>
      <c r="J150" s="17">
        <v>6.43</v>
      </c>
      <c r="K150" s="13" t="s">
        <v>163</v>
      </c>
      <c r="L150" s="32"/>
      <c r="M150" s="32"/>
    </row>
    <row r="151" spans="1:13" x14ac:dyDescent="0.2">
      <c r="A151" s="14"/>
      <c r="B151" s="14"/>
      <c r="C151" s="14"/>
      <c r="D151" s="16"/>
      <c r="E151" s="13" t="s">
        <v>164</v>
      </c>
      <c r="F151" s="14">
        <v>1</v>
      </c>
      <c r="G151" s="17">
        <v>0</v>
      </c>
      <c r="H151" s="17">
        <v>0</v>
      </c>
      <c r="I151" s="17">
        <v>0</v>
      </c>
      <c r="J151" s="17">
        <v>3.84</v>
      </c>
      <c r="K151" s="13" t="s">
        <v>74</v>
      </c>
      <c r="L151" s="32"/>
      <c r="M151" s="32"/>
    </row>
    <row r="152" spans="1:13" x14ac:dyDescent="0.2">
      <c r="A152" s="14"/>
      <c r="B152" s="14"/>
      <c r="C152" s="14"/>
      <c r="D152" s="16"/>
      <c r="E152" s="13" t="s">
        <v>165</v>
      </c>
      <c r="F152" s="14">
        <v>1</v>
      </c>
      <c r="G152" s="17">
        <v>0</v>
      </c>
      <c r="H152" s="17">
        <v>0</v>
      </c>
      <c r="I152" s="17">
        <v>0</v>
      </c>
      <c r="J152" s="17">
        <v>92.94</v>
      </c>
      <c r="K152" s="13" t="s">
        <v>166</v>
      </c>
      <c r="L152" s="32"/>
      <c r="M152" s="32"/>
    </row>
    <row r="153" spans="1:13" x14ac:dyDescent="0.2">
      <c r="A153" s="14"/>
      <c r="B153" s="14"/>
      <c r="C153" s="14"/>
      <c r="D153" s="16"/>
      <c r="E153" s="14"/>
      <c r="F153" s="14"/>
      <c r="G153" s="14"/>
      <c r="H153" s="14"/>
      <c r="I153" s="14"/>
      <c r="J153" s="18" t="s">
        <v>167</v>
      </c>
      <c r="K153" s="12">
        <f>SUM(J145:J152)</f>
        <v>183.25</v>
      </c>
      <c r="L153" s="32">
        <v>24.36</v>
      </c>
      <c r="M153" s="30">
        <f>ROUND(L153*K153,2)</f>
        <v>4463.97</v>
      </c>
    </row>
    <row r="154" spans="1:13" ht="1.25" customHeight="1" x14ac:dyDescent="0.2">
      <c r="A154" s="19"/>
      <c r="B154" s="19"/>
      <c r="C154" s="19"/>
      <c r="D154" s="26"/>
      <c r="E154" s="19"/>
      <c r="F154" s="19"/>
      <c r="G154" s="19"/>
      <c r="H154" s="19"/>
      <c r="I154" s="19"/>
      <c r="J154" s="19"/>
      <c r="K154" s="19"/>
      <c r="L154" s="33"/>
      <c r="M154" s="33"/>
    </row>
    <row r="155" spans="1:13" x14ac:dyDescent="0.2">
      <c r="A155" s="13" t="s">
        <v>168</v>
      </c>
      <c r="B155" s="13" t="s">
        <v>22</v>
      </c>
      <c r="C155" s="13" t="s">
        <v>149</v>
      </c>
      <c r="D155" s="25" t="s">
        <v>169</v>
      </c>
      <c r="E155" s="14"/>
      <c r="F155" s="14"/>
      <c r="G155" s="14"/>
      <c r="H155" s="14"/>
      <c r="I155" s="14"/>
      <c r="J155" s="14"/>
      <c r="K155" s="15">
        <f>K159</f>
        <v>1.2</v>
      </c>
      <c r="L155" s="31">
        <v>255.2</v>
      </c>
      <c r="M155" s="31">
        <f>K155*L155</f>
        <v>306.23999999999995</v>
      </c>
    </row>
    <row r="156" spans="1:13" ht="120" x14ac:dyDescent="0.2">
      <c r="A156" s="14"/>
      <c r="B156" s="14"/>
      <c r="C156" s="14"/>
      <c r="D156" s="16" t="s">
        <v>170</v>
      </c>
      <c r="E156" s="14"/>
      <c r="F156" s="14"/>
      <c r="G156" s="14"/>
      <c r="H156" s="14"/>
      <c r="I156" s="14"/>
      <c r="J156" s="14"/>
      <c r="K156" s="14"/>
      <c r="L156" s="32"/>
      <c r="M156" s="32"/>
    </row>
    <row r="157" spans="1:13" x14ac:dyDescent="0.2">
      <c r="A157" s="14"/>
      <c r="B157" s="14"/>
      <c r="C157" s="14"/>
      <c r="D157" s="16"/>
      <c r="E157" s="13" t="s">
        <v>17</v>
      </c>
      <c r="F157" s="14">
        <v>1</v>
      </c>
      <c r="G157" s="17">
        <v>0</v>
      </c>
      <c r="H157" s="17">
        <v>0</v>
      </c>
      <c r="I157" s="17">
        <v>0</v>
      </c>
      <c r="J157" s="17">
        <v>1.2</v>
      </c>
      <c r="K157" s="13" t="s">
        <v>171</v>
      </c>
      <c r="L157" s="32"/>
      <c r="M157" s="32"/>
    </row>
    <row r="158" spans="1:13" x14ac:dyDescent="0.2">
      <c r="A158" s="14"/>
      <c r="B158" s="14"/>
      <c r="C158" s="14"/>
      <c r="D158" s="16"/>
      <c r="E158" s="13" t="s">
        <v>17</v>
      </c>
      <c r="F158" s="14">
        <v>0</v>
      </c>
      <c r="G158" s="17">
        <v>0</v>
      </c>
      <c r="H158" s="17">
        <v>0</v>
      </c>
      <c r="I158" s="17">
        <v>0</v>
      </c>
      <c r="J158" s="15">
        <f>F158*(G158+ (G158= 0))*(H158+ (H158= 0))*(I158+ (I158= 0))</f>
        <v>0</v>
      </c>
      <c r="K158" s="14"/>
      <c r="L158" s="32"/>
      <c r="M158" s="32"/>
    </row>
    <row r="159" spans="1:13" x14ac:dyDescent="0.2">
      <c r="A159" s="14"/>
      <c r="B159" s="14"/>
      <c r="C159" s="14"/>
      <c r="D159" s="16"/>
      <c r="E159" s="14"/>
      <c r="F159" s="14"/>
      <c r="G159" s="14"/>
      <c r="H159" s="14"/>
      <c r="I159" s="14"/>
      <c r="J159" s="18" t="s">
        <v>172</v>
      </c>
      <c r="K159" s="12">
        <f>SUM(J157:J158)</f>
        <v>1.2</v>
      </c>
      <c r="L159" s="32">
        <v>255.2</v>
      </c>
      <c r="M159" s="30">
        <f>ROUND(L159*K159,2)</f>
        <v>306.24</v>
      </c>
    </row>
    <row r="160" spans="1:13" ht="1.25" customHeight="1" x14ac:dyDescent="0.2">
      <c r="A160" s="19"/>
      <c r="B160" s="19"/>
      <c r="C160" s="19"/>
      <c r="D160" s="26"/>
      <c r="E160" s="19"/>
      <c r="F160" s="19"/>
      <c r="G160" s="19"/>
      <c r="H160" s="19"/>
      <c r="I160" s="19"/>
      <c r="J160" s="19"/>
      <c r="K160" s="19"/>
      <c r="L160" s="33"/>
      <c r="M160" s="33"/>
    </row>
    <row r="161" spans="1:13" x14ac:dyDescent="0.2">
      <c r="A161" s="13" t="s">
        <v>173</v>
      </c>
      <c r="B161" s="13" t="s">
        <v>22</v>
      </c>
      <c r="C161" s="13" t="s">
        <v>4</v>
      </c>
      <c r="D161" s="25" t="s">
        <v>174</v>
      </c>
      <c r="E161" s="14"/>
      <c r="F161" s="14"/>
      <c r="G161" s="14"/>
      <c r="H161" s="14"/>
      <c r="I161" s="14"/>
      <c r="J161" s="14"/>
      <c r="K161" s="15">
        <f>K164</f>
        <v>1</v>
      </c>
      <c r="L161" s="31">
        <v>1276</v>
      </c>
      <c r="M161" s="31">
        <f>K161*L161</f>
        <v>1276</v>
      </c>
    </row>
    <row r="162" spans="1:13" ht="144" x14ac:dyDescent="0.2">
      <c r="A162" s="14"/>
      <c r="B162" s="14"/>
      <c r="C162" s="14"/>
      <c r="D162" s="16" t="s">
        <v>175</v>
      </c>
      <c r="E162" s="14"/>
      <c r="F162" s="14"/>
      <c r="G162" s="14"/>
      <c r="H162" s="14"/>
      <c r="I162" s="14"/>
      <c r="J162" s="14"/>
      <c r="K162" s="14"/>
      <c r="L162" s="32"/>
      <c r="M162" s="32"/>
    </row>
    <row r="163" spans="1:13" x14ac:dyDescent="0.2">
      <c r="A163" s="14"/>
      <c r="B163" s="14"/>
      <c r="C163" s="14"/>
      <c r="D163" s="16"/>
      <c r="E163" s="13" t="s">
        <v>17</v>
      </c>
      <c r="F163" s="14">
        <v>1</v>
      </c>
      <c r="G163" s="17">
        <v>0</v>
      </c>
      <c r="H163" s="17">
        <v>0</v>
      </c>
      <c r="I163" s="17">
        <v>0</v>
      </c>
      <c r="J163" s="15">
        <f>F163*(G163+ (G163= 0))*(H163+ (H163= 0))*(I163+ (I163= 0))</f>
        <v>1</v>
      </c>
      <c r="K163" s="14"/>
      <c r="L163" s="32"/>
      <c r="M163" s="32"/>
    </row>
    <row r="164" spans="1:13" x14ac:dyDescent="0.2">
      <c r="A164" s="14"/>
      <c r="B164" s="14"/>
      <c r="C164" s="14"/>
      <c r="D164" s="16"/>
      <c r="E164" s="14"/>
      <c r="F164" s="14"/>
      <c r="G164" s="14"/>
      <c r="H164" s="14"/>
      <c r="I164" s="14"/>
      <c r="J164" s="18" t="s">
        <v>176</v>
      </c>
      <c r="K164" s="12">
        <f>SUM(J163:J163)</f>
        <v>1</v>
      </c>
      <c r="L164" s="32">
        <v>1276</v>
      </c>
      <c r="M164" s="30">
        <f>ROUND(L164*K164,2)</f>
        <v>1276</v>
      </c>
    </row>
    <row r="165" spans="1:13" ht="1.25" customHeight="1" x14ac:dyDescent="0.2">
      <c r="A165" s="19"/>
      <c r="B165" s="19"/>
      <c r="C165" s="19"/>
      <c r="D165" s="26"/>
      <c r="E165" s="19"/>
      <c r="F165" s="19"/>
      <c r="G165" s="19"/>
      <c r="H165" s="19"/>
      <c r="I165" s="19"/>
      <c r="J165" s="19"/>
      <c r="K165" s="19"/>
      <c r="L165" s="33"/>
      <c r="M165" s="33"/>
    </row>
    <row r="166" spans="1:13" x14ac:dyDescent="0.2">
      <c r="A166" s="13" t="s">
        <v>177</v>
      </c>
      <c r="B166" s="13" t="s">
        <v>22</v>
      </c>
      <c r="C166" s="13" t="s">
        <v>4</v>
      </c>
      <c r="D166" s="25" t="s">
        <v>178</v>
      </c>
      <c r="E166" s="14"/>
      <c r="F166" s="14"/>
      <c r="G166" s="14"/>
      <c r="H166" s="14"/>
      <c r="I166" s="14"/>
      <c r="J166" s="14"/>
      <c r="K166" s="15">
        <f>K169</f>
        <v>1</v>
      </c>
      <c r="L166" s="31">
        <v>1102</v>
      </c>
      <c r="M166" s="31">
        <f>K166*L166</f>
        <v>1102</v>
      </c>
    </row>
    <row r="167" spans="1:13" ht="120" x14ac:dyDescent="0.2">
      <c r="A167" s="14"/>
      <c r="B167" s="14"/>
      <c r="C167" s="14"/>
      <c r="D167" s="16" t="s">
        <v>179</v>
      </c>
      <c r="E167" s="14"/>
      <c r="F167" s="14"/>
      <c r="G167" s="14"/>
      <c r="H167" s="14"/>
      <c r="I167" s="14"/>
      <c r="J167" s="14"/>
      <c r="K167" s="14"/>
      <c r="L167" s="32"/>
      <c r="M167" s="32"/>
    </row>
    <row r="168" spans="1:13" x14ac:dyDescent="0.2">
      <c r="A168" s="14"/>
      <c r="B168" s="14"/>
      <c r="C168" s="14"/>
      <c r="D168" s="16"/>
      <c r="E168" s="13" t="s">
        <v>17</v>
      </c>
      <c r="F168" s="14">
        <v>1</v>
      </c>
      <c r="G168" s="17">
        <v>0</v>
      </c>
      <c r="H168" s="17">
        <v>0</v>
      </c>
      <c r="I168" s="17">
        <v>0</v>
      </c>
      <c r="J168" s="15">
        <f>F168*(G168+ (G168= 0))*(H168+ (H168= 0))*(I168+ (I168= 0))</f>
        <v>1</v>
      </c>
      <c r="K168" s="14"/>
      <c r="L168" s="32"/>
      <c r="M168" s="32"/>
    </row>
    <row r="169" spans="1:13" x14ac:dyDescent="0.2">
      <c r="A169" s="14"/>
      <c r="B169" s="14"/>
      <c r="C169" s="14"/>
      <c r="D169" s="16"/>
      <c r="E169" s="14"/>
      <c r="F169" s="14"/>
      <c r="G169" s="14"/>
      <c r="H169" s="14"/>
      <c r="I169" s="14"/>
      <c r="J169" s="18" t="s">
        <v>180</v>
      </c>
      <c r="K169" s="12">
        <f>SUM(J168:J168)</f>
        <v>1</v>
      </c>
      <c r="L169" s="32">
        <v>1102</v>
      </c>
      <c r="M169" s="30">
        <f>ROUND(L169*K169,2)</f>
        <v>1102</v>
      </c>
    </row>
    <row r="170" spans="1:13" ht="1.25" customHeight="1" x14ac:dyDescent="0.2">
      <c r="A170" s="19"/>
      <c r="B170" s="19"/>
      <c r="C170" s="19"/>
      <c r="D170" s="26"/>
      <c r="E170" s="19"/>
      <c r="F170" s="19"/>
      <c r="G170" s="19"/>
      <c r="H170" s="19"/>
      <c r="I170" s="19"/>
      <c r="J170" s="19"/>
      <c r="K170" s="19"/>
      <c r="L170" s="33"/>
      <c r="M170" s="33"/>
    </row>
    <row r="171" spans="1:13" x14ac:dyDescent="0.2">
      <c r="A171" s="13" t="s">
        <v>181</v>
      </c>
      <c r="B171" s="13" t="s">
        <v>22</v>
      </c>
      <c r="C171" s="13" t="s">
        <v>4</v>
      </c>
      <c r="D171" s="25" t="s">
        <v>182</v>
      </c>
      <c r="E171" s="14"/>
      <c r="F171" s="14"/>
      <c r="G171" s="14"/>
      <c r="H171" s="14"/>
      <c r="I171" s="14"/>
      <c r="J171" s="14"/>
      <c r="K171" s="15">
        <f>K174</f>
        <v>1</v>
      </c>
      <c r="L171" s="31">
        <v>1334</v>
      </c>
      <c r="M171" s="31">
        <f>K171*L171</f>
        <v>1334</v>
      </c>
    </row>
    <row r="172" spans="1:13" ht="108" x14ac:dyDescent="0.2">
      <c r="A172" s="14"/>
      <c r="B172" s="14"/>
      <c r="C172" s="14"/>
      <c r="D172" s="16" t="s">
        <v>183</v>
      </c>
      <c r="E172" s="14"/>
      <c r="F172" s="14"/>
      <c r="G172" s="14"/>
      <c r="H172" s="14"/>
      <c r="I172" s="14"/>
      <c r="J172" s="14"/>
      <c r="K172" s="14"/>
      <c r="L172" s="32"/>
      <c r="M172" s="32"/>
    </row>
    <row r="173" spans="1:13" x14ac:dyDescent="0.2">
      <c r="A173" s="14"/>
      <c r="B173" s="14"/>
      <c r="C173" s="14"/>
      <c r="D173" s="16"/>
      <c r="E173" s="13" t="s">
        <v>17</v>
      </c>
      <c r="F173" s="14">
        <v>1</v>
      </c>
      <c r="G173" s="17">
        <v>0</v>
      </c>
      <c r="H173" s="17">
        <v>0</v>
      </c>
      <c r="I173" s="17">
        <v>0</v>
      </c>
      <c r="J173" s="15">
        <f>F173*(G173+ (G173= 0))*(H173+ (H173= 0))*(I173+ (I173= 0))</f>
        <v>1</v>
      </c>
      <c r="K173" s="14"/>
      <c r="L173" s="32"/>
      <c r="M173" s="32"/>
    </row>
    <row r="174" spans="1:13" x14ac:dyDescent="0.2">
      <c r="A174" s="14"/>
      <c r="B174" s="14"/>
      <c r="C174" s="14"/>
      <c r="D174" s="16"/>
      <c r="E174" s="14"/>
      <c r="F174" s="14"/>
      <c r="G174" s="14"/>
      <c r="H174" s="14"/>
      <c r="I174" s="14"/>
      <c r="J174" s="18" t="s">
        <v>184</v>
      </c>
      <c r="K174" s="12">
        <f>SUM(J173:J173)</f>
        <v>1</v>
      </c>
      <c r="L174" s="32">
        <v>1334</v>
      </c>
      <c r="M174" s="30">
        <f>ROUND(L174*K174,2)</f>
        <v>1334</v>
      </c>
    </row>
    <row r="175" spans="1:13" ht="1.25" customHeight="1" x14ac:dyDescent="0.2">
      <c r="A175" s="19"/>
      <c r="B175" s="19"/>
      <c r="C175" s="19"/>
      <c r="D175" s="26"/>
      <c r="E175" s="19"/>
      <c r="F175" s="19"/>
      <c r="G175" s="19"/>
      <c r="H175" s="19"/>
      <c r="I175" s="19"/>
      <c r="J175" s="19"/>
      <c r="K175" s="19"/>
      <c r="L175" s="33"/>
      <c r="M175" s="33"/>
    </row>
    <row r="176" spans="1:13" x14ac:dyDescent="0.2">
      <c r="A176" s="13" t="s">
        <v>185</v>
      </c>
      <c r="B176" s="13" t="s">
        <v>22</v>
      </c>
      <c r="C176" s="13" t="s">
        <v>4</v>
      </c>
      <c r="D176" s="25" t="s">
        <v>186</v>
      </c>
      <c r="E176" s="14"/>
      <c r="F176" s="14"/>
      <c r="G176" s="14"/>
      <c r="H176" s="14"/>
      <c r="I176" s="14"/>
      <c r="J176" s="14"/>
      <c r="K176" s="15">
        <f>K179</f>
        <v>1</v>
      </c>
      <c r="L176" s="31">
        <v>986</v>
      </c>
      <c r="M176" s="31">
        <f>K176*L176</f>
        <v>986</v>
      </c>
    </row>
    <row r="177" spans="1:13" ht="84" x14ac:dyDescent="0.2">
      <c r="A177" s="14"/>
      <c r="B177" s="14"/>
      <c r="C177" s="14"/>
      <c r="D177" s="16" t="s">
        <v>187</v>
      </c>
      <c r="E177" s="14"/>
      <c r="F177" s="14"/>
      <c r="G177" s="14"/>
      <c r="H177" s="14"/>
      <c r="I177" s="14"/>
      <c r="J177" s="14"/>
      <c r="K177" s="14"/>
      <c r="L177" s="32"/>
      <c r="M177" s="32"/>
    </row>
    <row r="178" spans="1:13" x14ac:dyDescent="0.2">
      <c r="A178" s="14"/>
      <c r="B178" s="14"/>
      <c r="C178" s="14"/>
      <c r="D178" s="16"/>
      <c r="E178" s="13" t="s">
        <v>17</v>
      </c>
      <c r="F178" s="14">
        <v>1</v>
      </c>
      <c r="G178" s="17">
        <v>0</v>
      </c>
      <c r="H178" s="17">
        <v>0</v>
      </c>
      <c r="I178" s="17">
        <v>0</v>
      </c>
      <c r="J178" s="15">
        <f>F178*(G178+ (G178= 0))*(H178+ (H178= 0))*(I178+ (I178= 0))</f>
        <v>1</v>
      </c>
      <c r="K178" s="14"/>
      <c r="L178" s="32"/>
      <c r="M178" s="32"/>
    </row>
    <row r="179" spans="1:13" x14ac:dyDescent="0.2">
      <c r="A179" s="14"/>
      <c r="B179" s="14"/>
      <c r="C179" s="14"/>
      <c r="D179" s="16"/>
      <c r="E179" s="14"/>
      <c r="F179" s="14"/>
      <c r="G179" s="14"/>
      <c r="H179" s="14"/>
      <c r="I179" s="14"/>
      <c r="J179" s="18" t="s">
        <v>188</v>
      </c>
      <c r="K179" s="12">
        <f>SUM(J178:J178)</f>
        <v>1</v>
      </c>
      <c r="L179" s="32">
        <v>986</v>
      </c>
      <c r="M179" s="30">
        <f>ROUND(L179*K179,2)</f>
        <v>986</v>
      </c>
    </row>
    <row r="180" spans="1:13" ht="1.25" customHeight="1" x14ac:dyDescent="0.2">
      <c r="A180" s="19"/>
      <c r="B180" s="19"/>
      <c r="C180" s="19"/>
      <c r="D180" s="26"/>
      <c r="E180" s="19"/>
      <c r="F180" s="19"/>
      <c r="G180" s="19"/>
      <c r="H180" s="19"/>
      <c r="I180" s="19"/>
      <c r="J180" s="19"/>
      <c r="K180" s="19"/>
      <c r="L180" s="33"/>
      <c r="M180" s="33"/>
    </row>
    <row r="181" spans="1:13" ht="24" x14ac:dyDescent="0.2">
      <c r="A181" s="13" t="s">
        <v>189</v>
      </c>
      <c r="B181" s="13" t="s">
        <v>22</v>
      </c>
      <c r="C181" s="13" t="s">
        <v>4</v>
      </c>
      <c r="D181" s="25" t="s">
        <v>190</v>
      </c>
      <c r="E181" s="14"/>
      <c r="F181" s="14"/>
      <c r="G181" s="14"/>
      <c r="H181" s="14"/>
      <c r="I181" s="14"/>
      <c r="J181" s="14"/>
      <c r="K181" s="15">
        <f>K184</f>
        <v>1</v>
      </c>
      <c r="L181" s="31">
        <v>1450</v>
      </c>
      <c r="M181" s="31">
        <f>K181*L181</f>
        <v>1450</v>
      </c>
    </row>
    <row r="182" spans="1:13" ht="84" x14ac:dyDescent="0.2">
      <c r="A182" s="14"/>
      <c r="B182" s="14"/>
      <c r="C182" s="14"/>
      <c r="D182" s="16" t="s">
        <v>191</v>
      </c>
      <c r="E182" s="14"/>
      <c r="F182" s="14"/>
      <c r="G182" s="14"/>
      <c r="H182" s="14"/>
      <c r="I182" s="14"/>
      <c r="J182" s="14"/>
      <c r="K182" s="14"/>
      <c r="L182" s="32"/>
      <c r="M182" s="32"/>
    </row>
    <row r="183" spans="1:13" x14ac:dyDescent="0.2">
      <c r="A183" s="14"/>
      <c r="B183" s="14"/>
      <c r="C183" s="14"/>
      <c r="D183" s="16"/>
      <c r="E183" s="13" t="s">
        <v>17</v>
      </c>
      <c r="F183" s="14">
        <v>1</v>
      </c>
      <c r="G183" s="17">
        <v>0</v>
      </c>
      <c r="H183" s="17">
        <v>0</v>
      </c>
      <c r="I183" s="17">
        <v>0</v>
      </c>
      <c r="J183" s="15">
        <f>F183*(G183+ (G183= 0))*(H183+ (H183= 0))*(I183+ (I183= 0))</f>
        <v>1</v>
      </c>
      <c r="K183" s="14"/>
      <c r="L183" s="32"/>
      <c r="M183" s="32"/>
    </row>
    <row r="184" spans="1:13" x14ac:dyDescent="0.2">
      <c r="A184" s="14"/>
      <c r="B184" s="14"/>
      <c r="C184" s="14"/>
      <c r="D184" s="16"/>
      <c r="E184" s="14"/>
      <c r="F184" s="14"/>
      <c r="G184" s="14"/>
      <c r="H184" s="14"/>
      <c r="I184" s="14"/>
      <c r="J184" s="18" t="s">
        <v>192</v>
      </c>
      <c r="K184" s="12">
        <f>SUM(J183:J183)</f>
        <v>1</v>
      </c>
      <c r="L184" s="32">
        <v>1450</v>
      </c>
      <c r="M184" s="30">
        <f>ROUND(L184*K184,2)</f>
        <v>1450</v>
      </c>
    </row>
    <row r="185" spans="1:13" ht="1.25" customHeight="1" x14ac:dyDescent="0.2">
      <c r="A185" s="19"/>
      <c r="B185" s="19"/>
      <c r="C185" s="19"/>
      <c r="D185" s="26"/>
      <c r="E185" s="19"/>
      <c r="F185" s="19"/>
      <c r="G185" s="19"/>
      <c r="H185" s="19"/>
      <c r="I185" s="19"/>
      <c r="J185" s="19"/>
      <c r="K185" s="19"/>
      <c r="L185" s="33"/>
      <c r="M185" s="33"/>
    </row>
    <row r="186" spans="1:13" x14ac:dyDescent="0.2">
      <c r="A186" s="14"/>
      <c r="B186" s="14"/>
      <c r="C186" s="14"/>
      <c r="D186" s="16"/>
      <c r="E186" s="14"/>
      <c r="F186" s="14"/>
      <c r="G186" s="14"/>
      <c r="H186" s="14"/>
      <c r="I186" s="14"/>
      <c r="J186" s="18" t="s">
        <v>193</v>
      </c>
      <c r="K186" s="20">
        <v>1</v>
      </c>
      <c r="L186" s="30">
        <f>M153+M159+M164+M169+M174+M179+M184</f>
        <v>10918.21</v>
      </c>
      <c r="M186" s="30">
        <f>ROUND(L186*K186,2)</f>
        <v>10918.21</v>
      </c>
    </row>
    <row r="187" spans="1:13" ht="1.25" customHeight="1" x14ac:dyDescent="0.2">
      <c r="A187" s="19"/>
      <c r="B187" s="19"/>
      <c r="C187" s="19"/>
      <c r="D187" s="26"/>
      <c r="E187" s="19"/>
      <c r="F187" s="19"/>
      <c r="G187" s="19"/>
      <c r="H187" s="19"/>
      <c r="I187" s="19"/>
      <c r="J187" s="19"/>
      <c r="K187" s="19"/>
      <c r="L187" s="33"/>
      <c r="M187" s="33"/>
    </row>
    <row r="188" spans="1:13" x14ac:dyDescent="0.2">
      <c r="A188" s="7" t="s">
        <v>194</v>
      </c>
      <c r="B188" s="7" t="s">
        <v>16</v>
      </c>
      <c r="C188" s="7" t="s">
        <v>17</v>
      </c>
      <c r="D188" s="23" t="s">
        <v>195</v>
      </c>
      <c r="E188" s="8"/>
      <c r="F188" s="8"/>
      <c r="G188" s="8"/>
      <c r="H188" s="8"/>
      <c r="I188" s="8"/>
      <c r="J188" s="8"/>
      <c r="K188" s="9">
        <f>K210</f>
        <v>1</v>
      </c>
      <c r="L188" s="30">
        <f>L210</f>
        <v>3411.9300000000003</v>
      </c>
      <c r="M188" s="30">
        <f>M210</f>
        <v>3411.93</v>
      </c>
    </row>
    <row r="189" spans="1:13" x14ac:dyDescent="0.2">
      <c r="A189" s="13" t="s">
        <v>196</v>
      </c>
      <c r="B189" s="13" t="s">
        <v>22</v>
      </c>
      <c r="C189" s="13" t="s">
        <v>23</v>
      </c>
      <c r="D189" s="25" t="s">
        <v>197</v>
      </c>
      <c r="E189" s="14"/>
      <c r="F189" s="14"/>
      <c r="G189" s="14"/>
      <c r="H189" s="14"/>
      <c r="I189" s="14"/>
      <c r="J189" s="14"/>
      <c r="K189" s="15">
        <f>K193</f>
        <v>22.555</v>
      </c>
      <c r="L189" s="31">
        <v>67.28</v>
      </c>
      <c r="M189" s="31">
        <f>K189*L189</f>
        <v>1517.5003999999999</v>
      </c>
    </row>
    <row r="190" spans="1:13" ht="228" x14ac:dyDescent="0.2">
      <c r="A190" s="14"/>
      <c r="B190" s="14"/>
      <c r="C190" s="14"/>
      <c r="D190" s="16" t="s">
        <v>198</v>
      </c>
      <c r="E190" s="14"/>
      <c r="F190" s="14"/>
      <c r="G190" s="14"/>
      <c r="H190" s="14"/>
      <c r="I190" s="14"/>
      <c r="J190" s="14"/>
      <c r="K190" s="14"/>
      <c r="L190" s="32"/>
      <c r="M190" s="32"/>
    </row>
    <row r="191" spans="1:13" x14ac:dyDescent="0.2">
      <c r="A191" s="14"/>
      <c r="B191" s="14"/>
      <c r="C191" s="14"/>
      <c r="D191" s="16"/>
      <c r="E191" s="13" t="s">
        <v>199</v>
      </c>
      <c r="F191" s="14">
        <v>1</v>
      </c>
      <c r="G191" s="17">
        <v>5.18</v>
      </c>
      <c r="H191" s="17">
        <v>0</v>
      </c>
      <c r="I191" s="17">
        <v>3.25</v>
      </c>
      <c r="J191" s="15">
        <f>F191*(G191+ (G191= 0))*(H191+ (H191= 0))*(I191+ (I191= 0))</f>
        <v>16.835000000000001</v>
      </c>
      <c r="K191" s="14"/>
      <c r="L191" s="32"/>
      <c r="M191" s="32"/>
    </row>
    <row r="192" spans="1:13" x14ac:dyDescent="0.2">
      <c r="A192" s="14"/>
      <c r="B192" s="14"/>
      <c r="C192" s="14"/>
      <c r="D192" s="16"/>
      <c r="E192" s="13" t="s">
        <v>200</v>
      </c>
      <c r="F192" s="14">
        <v>1</v>
      </c>
      <c r="G192" s="17">
        <v>1.76</v>
      </c>
      <c r="H192" s="17">
        <v>0</v>
      </c>
      <c r="I192" s="17">
        <v>3.25</v>
      </c>
      <c r="J192" s="15">
        <f>F192*(G192+ (G192= 0))*(H192+ (H192= 0))*(I192+ (I192= 0))</f>
        <v>5.72</v>
      </c>
      <c r="K192" s="14"/>
      <c r="L192" s="32"/>
      <c r="M192" s="32"/>
    </row>
    <row r="193" spans="1:13" x14ac:dyDescent="0.2">
      <c r="A193" s="14"/>
      <c r="B193" s="14"/>
      <c r="C193" s="14"/>
      <c r="D193" s="16"/>
      <c r="E193" s="14"/>
      <c r="F193" s="14"/>
      <c r="G193" s="14"/>
      <c r="H193" s="14"/>
      <c r="I193" s="14"/>
      <c r="J193" s="18" t="s">
        <v>201</v>
      </c>
      <c r="K193" s="12">
        <f>SUM(J191:J192)</f>
        <v>22.555</v>
      </c>
      <c r="L193" s="32">
        <v>67.28</v>
      </c>
      <c r="M193" s="30">
        <f>ROUND(L193*K193,2)</f>
        <v>1517.5</v>
      </c>
    </row>
    <row r="194" spans="1:13" ht="1.25" customHeight="1" x14ac:dyDescent="0.2">
      <c r="A194" s="19"/>
      <c r="B194" s="19"/>
      <c r="C194" s="19"/>
      <c r="D194" s="26"/>
      <c r="E194" s="19"/>
      <c r="F194" s="19"/>
      <c r="G194" s="19"/>
      <c r="H194" s="19"/>
      <c r="I194" s="19"/>
      <c r="J194" s="19"/>
      <c r="K194" s="19"/>
      <c r="L194" s="33"/>
      <c r="M194" s="33"/>
    </row>
    <row r="195" spans="1:13" x14ac:dyDescent="0.2">
      <c r="A195" s="13" t="s">
        <v>202</v>
      </c>
      <c r="B195" s="13" t="s">
        <v>22</v>
      </c>
      <c r="C195" s="13" t="s">
        <v>23</v>
      </c>
      <c r="D195" s="25" t="s">
        <v>203</v>
      </c>
      <c r="E195" s="14"/>
      <c r="F195" s="14"/>
      <c r="G195" s="14"/>
      <c r="H195" s="14"/>
      <c r="I195" s="14"/>
      <c r="J195" s="14"/>
      <c r="K195" s="15">
        <f>K200</f>
        <v>19.963999999999999</v>
      </c>
      <c r="L195" s="31">
        <v>60.32</v>
      </c>
      <c r="M195" s="31">
        <f>K195*L195</f>
        <v>1204.22848</v>
      </c>
    </row>
    <row r="196" spans="1:13" ht="84" x14ac:dyDescent="0.2">
      <c r="A196" s="14"/>
      <c r="B196" s="14"/>
      <c r="C196" s="14"/>
      <c r="D196" s="16" t="s">
        <v>204</v>
      </c>
      <c r="E196" s="14"/>
      <c r="F196" s="14"/>
      <c r="G196" s="14"/>
      <c r="H196" s="14"/>
      <c r="I196" s="14"/>
      <c r="J196" s="14"/>
      <c r="K196" s="14"/>
      <c r="L196" s="32"/>
      <c r="M196" s="32"/>
    </row>
    <row r="197" spans="1:13" x14ac:dyDescent="0.2">
      <c r="A197" s="14"/>
      <c r="B197" s="14"/>
      <c r="C197" s="14"/>
      <c r="D197" s="16"/>
      <c r="E197" s="13" t="s">
        <v>205</v>
      </c>
      <c r="F197" s="14">
        <v>1</v>
      </c>
      <c r="G197" s="17">
        <v>4.4800000000000004</v>
      </c>
      <c r="H197" s="17">
        <v>0</v>
      </c>
      <c r="I197" s="17">
        <v>1.1000000000000001</v>
      </c>
      <c r="J197" s="15">
        <f>F197*(G197+ (G197= 0))*(H197+ (H197= 0))*(I197+ (I197= 0))</f>
        <v>4.9280000000000008</v>
      </c>
      <c r="K197" s="14"/>
      <c r="L197" s="32"/>
      <c r="M197" s="32"/>
    </row>
    <row r="198" spans="1:13" x14ac:dyDescent="0.2">
      <c r="A198" s="14"/>
      <c r="B198" s="14"/>
      <c r="C198" s="14"/>
      <c r="D198" s="16"/>
      <c r="E198" s="13" t="s">
        <v>165</v>
      </c>
      <c r="F198" s="14">
        <v>1</v>
      </c>
      <c r="G198" s="17">
        <v>11.9</v>
      </c>
      <c r="H198" s="17">
        <v>0</v>
      </c>
      <c r="I198" s="17">
        <v>1.2</v>
      </c>
      <c r="J198" s="15">
        <f>F198*(G198+ (G198= 0))*(H198+ (H198= 0))*(I198+ (I198= 0))</f>
        <v>14.28</v>
      </c>
      <c r="K198" s="14"/>
      <c r="L198" s="32"/>
      <c r="M198" s="32"/>
    </row>
    <row r="199" spans="1:13" x14ac:dyDescent="0.2">
      <c r="A199" s="14"/>
      <c r="B199" s="14"/>
      <c r="C199" s="14"/>
      <c r="D199" s="16"/>
      <c r="E199" s="13" t="s">
        <v>17</v>
      </c>
      <c r="F199" s="14">
        <v>1</v>
      </c>
      <c r="G199" s="17">
        <v>0.63</v>
      </c>
      <c r="H199" s="17">
        <v>0</v>
      </c>
      <c r="I199" s="17">
        <v>1.2</v>
      </c>
      <c r="J199" s="15">
        <f>F199*(G199+ (G199= 0))*(H199+ (H199= 0))*(I199+ (I199= 0))</f>
        <v>0.75600000000000001</v>
      </c>
      <c r="K199" s="14"/>
      <c r="L199" s="32"/>
      <c r="M199" s="32"/>
    </row>
    <row r="200" spans="1:13" x14ac:dyDescent="0.2">
      <c r="A200" s="14"/>
      <c r="B200" s="14"/>
      <c r="C200" s="14"/>
      <c r="D200" s="16"/>
      <c r="E200" s="14"/>
      <c r="F200" s="14"/>
      <c r="G200" s="14"/>
      <c r="H200" s="14"/>
      <c r="I200" s="14"/>
      <c r="J200" s="18" t="s">
        <v>206</v>
      </c>
      <c r="K200" s="12">
        <f>SUM(J197:J199)</f>
        <v>19.963999999999999</v>
      </c>
      <c r="L200" s="32">
        <v>60.32</v>
      </c>
      <c r="M200" s="30">
        <f>ROUND(L200*K200,2)</f>
        <v>1204.23</v>
      </c>
    </row>
    <row r="201" spans="1:13" ht="1.25" customHeight="1" x14ac:dyDescent="0.2">
      <c r="A201" s="19"/>
      <c r="B201" s="19"/>
      <c r="C201" s="19"/>
      <c r="D201" s="26"/>
      <c r="E201" s="19"/>
      <c r="F201" s="19"/>
      <c r="G201" s="19"/>
      <c r="H201" s="19"/>
      <c r="I201" s="19"/>
      <c r="J201" s="19"/>
      <c r="K201" s="19"/>
      <c r="L201" s="33"/>
      <c r="M201" s="33"/>
    </row>
    <row r="202" spans="1:13" x14ac:dyDescent="0.2">
      <c r="A202" s="13" t="s">
        <v>207</v>
      </c>
      <c r="B202" s="13" t="s">
        <v>22</v>
      </c>
      <c r="C202" s="13" t="s">
        <v>4</v>
      </c>
      <c r="D202" s="25" t="s">
        <v>208</v>
      </c>
      <c r="E202" s="14"/>
      <c r="F202" s="14"/>
      <c r="G202" s="14"/>
      <c r="H202" s="14"/>
      <c r="I202" s="14"/>
      <c r="J202" s="14"/>
      <c r="K202" s="15">
        <f>K208</f>
        <v>7</v>
      </c>
      <c r="L202" s="31">
        <v>98.6</v>
      </c>
      <c r="M202" s="31">
        <f>K202*L202</f>
        <v>690.19999999999993</v>
      </c>
    </row>
    <row r="203" spans="1:13" ht="36" x14ac:dyDescent="0.2">
      <c r="A203" s="14"/>
      <c r="B203" s="14"/>
      <c r="C203" s="14"/>
      <c r="D203" s="16" t="s">
        <v>209</v>
      </c>
      <c r="E203" s="14"/>
      <c r="F203" s="14"/>
      <c r="G203" s="14"/>
      <c r="H203" s="14"/>
      <c r="I203" s="14"/>
      <c r="J203" s="14"/>
      <c r="K203" s="14"/>
      <c r="L203" s="32"/>
      <c r="M203" s="32"/>
    </row>
    <row r="204" spans="1:13" x14ac:dyDescent="0.2">
      <c r="A204" s="14"/>
      <c r="B204" s="14"/>
      <c r="C204" s="14"/>
      <c r="D204" s="16"/>
      <c r="E204" s="13" t="s">
        <v>210</v>
      </c>
      <c r="F204" s="14">
        <v>2</v>
      </c>
      <c r="G204" s="17">
        <v>0</v>
      </c>
      <c r="H204" s="17">
        <v>0</v>
      </c>
      <c r="I204" s="17">
        <v>0</v>
      </c>
      <c r="J204" s="15">
        <f>F204*(G204+ (G204= 0))*(H204+ (H204= 0))*(I204+ (I204= 0))</f>
        <v>2</v>
      </c>
      <c r="K204" s="14"/>
      <c r="L204" s="32"/>
      <c r="M204" s="32"/>
    </row>
    <row r="205" spans="1:13" x14ac:dyDescent="0.2">
      <c r="A205" s="14"/>
      <c r="B205" s="14"/>
      <c r="C205" s="14"/>
      <c r="D205" s="16"/>
      <c r="E205" s="13" t="s">
        <v>211</v>
      </c>
      <c r="F205" s="14">
        <v>2</v>
      </c>
      <c r="G205" s="17">
        <v>0</v>
      </c>
      <c r="H205" s="17">
        <v>0</v>
      </c>
      <c r="I205" s="17">
        <v>0</v>
      </c>
      <c r="J205" s="15">
        <f>F205*(G205+ (G205= 0))*(H205+ (H205= 0))*(I205+ (I205= 0))</f>
        <v>2</v>
      </c>
      <c r="K205" s="14"/>
      <c r="L205" s="32"/>
      <c r="M205" s="32"/>
    </row>
    <row r="206" spans="1:13" x14ac:dyDescent="0.2">
      <c r="A206" s="14"/>
      <c r="B206" s="14"/>
      <c r="C206" s="14"/>
      <c r="D206" s="16"/>
      <c r="E206" s="13" t="s">
        <v>212</v>
      </c>
      <c r="F206" s="14">
        <v>2</v>
      </c>
      <c r="G206" s="17">
        <v>0</v>
      </c>
      <c r="H206" s="17">
        <v>0</v>
      </c>
      <c r="I206" s="17">
        <v>0</v>
      </c>
      <c r="J206" s="15">
        <f>F206*(G206+ (G206= 0))*(H206+ (H206= 0))*(I206+ (I206= 0))</f>
        <v>2</v>
      </c>
      <c r="K206" s="14"/>
      <c r="L206" s="32"/>
      <c r="M206" s="32"/>
    </row>
    <row r="207" spans="1:13" x14ac:dyDescent="0.2">
      <c r="A207" s="14"/>
      <c r="B207" s="14"/>
      <c r="C207" s="14"/>
      <c r="D207" s="16"/>
      <c r="E207" s="13" t="s">
        <v>213</v>
      </c>
      <c r="F207" s="14">
        <v>1</v>
      </c>
      <c r="G207" s="17">
        <v>0</v>
      </c>
      <c r="H207" s="17">
        <v>0</v>
      </c>
      <c r="I207" s="17">
        <v>0</v>
      </c>
      <c r="J207" s="15">
        <f>F207*(G207+ (G207= 0))*(H207+ (H207= 0))*(I207+ (I207= 0))</f>
        <v>1</v>
      </c>
      <c r="K207" s="14"/>
      <c r="L207" s="32"/>
      <c r="M207" s="32"/>
    </row>
    <row r="208" spans="1:13" x14ac:dyDescent="0.2">
      <c r="A208" s="14"/>
      <c r="B208" s="14"/>
      <c r="C208" s="14"/>
      <c r="D208" s="16"/>
      <c r="E208" s="14"/>
      <c r="F208" s="14"/>
      <c r="G208" s="14"/>
      <c r="H208" s="14"/>
      <c r="I208" s="14"/>
      <c r="J208" s="18" t="s">
        <v>214</v>
      </c>
      <c r="K208" s="12">
        <f>SUM(J204:J207)</f>
        <v>7</v>
      </c>
      <c r="L208" s="32">
        <v>98.6</v>
      </c>
      <c r="M208" s="30">
        <f>ROUND(L208*K208,2)</f>
        <v>690.2</v>
      </c>
    </row>
    <row r="209" spans="1:13" ht="1.25" customHeight="1" x14ac:dyDescent="0.2">
      <c r="A209" s="19"/>
      <c r="B209" s="19"/>
      <c r="C209" s="19"/>
      <c r="D209" s="26"/>
      <c r="E209" s="19"/>
      <c r="F209" s="19"/>
      <c r="G209" s="19"/>
      <c r="H209" s="19"/>
      <c r="I209" s="19"/>
      <c r="J209" s="19"/>
      <c r="K209" s="19"/>
      <c r="L209" s="33"/>
      <c r="M209" s="33"/>
    </row>
    <row r="210" spans="1:13" x14ac:dyDescent="0.2">
      <c r="A210" s="14"/>
      <c r="B210" s="14"/>
      <c r="C210" s="14"/>
      <c r="D210" s="16"/>
      <c r="E210" s="14"/>
      <c r="F210" s="14"/>
      <c r="G210" s="14"/>
      <c r="H210" s="14"/>
      <c r="I210" s="14"/>
      <c r="J210" s="18" t="s">
        <v>215</v>
      </c>
      <c r="K210" s="20">
        <v>1</v>
      </c>
      <c r="L210" s="30">
        <f>M193+M200+M208</f>
        <v>3411.9300000000003</v>
      </c>
      <c r="M210" s="30">
        <f>ROUND(L210*K210,2)</f>
        <v>3411.93</v>
      </c>
    </row>
    <row r="211" spans="1:13" ht="1.25" customHeight="1" x14ac:dyDescent="0.2">
      <c r="A211" s="19"/>
      <c r="B211" s="19"/>
      <c r="C211" s="19"/>
      <c r="D211" s="26"/>
      <c r="E211" s="19"/>
      <c r="F211" s="19"/>
      <c r="G211" s="19"/>
      <c r="H211" s="19"/>
      <c r="I211" s="19"/>
      <c r="J211" s="19"/>
      <c r="K211" s="19"/>
      <c r="L211" s="33"/>
      <c r="M211" s="33"/>
    </row>
    <row r="212" spans="1:13" x14ac:dyDescent="0.2">
      <c r="A212" s="7" t="s">
        <v>216</v>
      </c>
      <c r="B212" s="7" t="s">
        <v>16</v>
      </c>
      <c r="C212" s="7" t="s">
        <v>17</v>
      </c>
      <c r="D212" s="23" t="s">
        <v>217</v>
      </c>
      <c r="E212" s="8"/>
      <c r="F212" s="8"/>
      <c r="G212" s="8"/>
      <c r="H212" s="8"/>
      <c r="I212" s="8"/>
      <c r="J212" s="8"/>
      <c r="K212" s="9">
        <f>K302</f>
        <v>1</v>
      </c>
      <c r="L212" s="30">
        <f>L302</f>
        <v>31543.850000000006</v>
      </c>
      <c r="M212" s="30">
        <f>M302</f>
        <v>31543.85</v>
      </c>
    </row>
    <row r="213" spans="1:13" x14ac:dyDescent="0.2">
      <c r="A213" s="10" t="s">
        <v>218</v>
      </c>
      <c r="B213" s="10" t="s">
        <v>16</v>
      </c>
      <c r="C213" s="10" t="s">
        <v>17</v>
      </c>
      <c r="D213" s="24" t="s">
        <v>219</v>
      </c>
      <c r="E213" s="11"/>
      <c r="F213" s="11"/>
      <c r="G213" s="11"/>
      <c r="H213" s="11"/>
      <c r="I213" s="11"/>
      <c r="J213" s="11"/>
      <c r="K213" s="12">
        <f>K265</f>
        <v>1</v>
      </c>
      <c r="L213" s="30">
        <f>L265</f>
        <v>14468.940000000002</v>
      </c>
      <c r="M213" s="30">
        <f>M265</f>
        <v>14468.94</v>
      </c>
    </row>
    <row r="214" spans="1:13" x14ac:dyDescent="0.2">
      <c r="A214" s="13" t="s">
        <v>220</v>
      </c>
      <c r="B214" s="13" t="s">
        <v>22</v>
      </c>
      <c r="C214" s="13" t="s">
        <v>149</v>
      </c>
      <c r="D214" s="25" t="s">
        <v>221</v>
      </c>
      <c r="E214" s="14"/>
      <c r="F214" s="14"/>
      <c r="G214" s="14"/>
      <c r="H214" s="14"/>
      <c r="I214" s="14"/>
      <c r="J214" s="14"/>
      <c r="K214" s="15">
        <f>K224</f>
        <v>183.25</v>
      </c>
      <c r="L214" s="31">
        <v>11.02</v>
      </c>
      <c r="M214" s="31">
        <f>K214*L214</f>
        <v>2019.415</v>
      </c>
    </row>
    <row r="215" spans="1:13" ht="156" x14ac:dyDescent="0.2">
      <c r="A215" s="14"/>
      <c r="B215" s="14"/>
      <c r="C215" s="14"/>
      <c r="D215" s="16" t="s">
        <v>222</v>
      </c>
      <c r="E215" s="14"/>
      <c r="F215" s="14"/>
      <c r="G215" s="14"/>
      <c r="H215" s="14"/>
      <c r="I215" s="14"/>
      <c r="J215" s="14"/>
      <c r="K215" s="14"/>
      <c r="L215" s="32"/>
      <c r="M215" s="32"/>
    </row>
    <row r="216" spans="1:13" x14ac:dyDescent="0.2">
      <c r="A216" s="14"/>
      <c r="B216" s="14"/>
      <c r="C216" s="14"/>
      <c r="D216" s="16"/>
      <c r="E216" s="13" t="s">
        <v>152</v>
      </c>
      <c r="F216" s="14">
        <v>1</v>
      </c>
      <c r="G216" s="17">
        <v>0</v>
      </c>
      <c r="H216" s="17">
        <v>0</v>
      </c>
      <c r="I216" s="17">
        <v>0</v>
      </c>
      <c r="J216" s="17">
        <v>7.08</v>
      </c>
      <c r="K216" s="13" t="s">
        <v>153</v>
      </c>
      <c r="L216" s="32"/>
      <c r="M216" s="32"/>
    </row>
    <row r="217" spans="1:13" x14ac:dyDescent="0.2">
      <c r="A217" s="14"/>
      <c r="B217" s="14"/>
      <c r="C217" s="14"/>
      <c r="D217" s="16"/>
      <c r="E217" s="13" t="s">
        <v>154</v>
      </c>
      <c r="F217" s="14">
        <v>1</v>
      </c>
      <c r="G217" s="17">
        <v>0</v>
      </c>
      <c r="H217" s="17">
        <v>0</v>
      </c>
      <c r="I217" s="17">
        <v>0</v>
      </c>
      <c r="J217" s="17">
        <v>5.46</v>
      </c>
      <c r="K217" s="13" t="s">
        <v>155</v>
      </c>
      <c r="L217" s="32"/>
      <c r="M217" s="32"/>
    </row>
    <row r="218" spans="1:13" x14ac:dyDescent="0.2">
      <c r="A218" s="14"/>
      <c r="B218" s="14"/>
      <c r="C218" s="14"/>
      <c r="D218" s="16"/>
      <c r="E218" s="13" t="s">
        <v>156</v>
      </c>
      <c r="F218" s="14">
        <v>1</v>
      </c>
      <c r="G218" s="17">
        <v>0</v>
      </c>
      <c r="H218" s="17">
        <v>0</v>
      </c>
      <c r="I218" s="17">
        <v>0</v>
      </c>
      <c r="J218" s="17">
        <v>33.22</v>
      </c>
      <c r="K218" s="13" t="s">
        <v>157</v>
      </c>
      <c r="L218" s="32"/>
      <c r="M218" s="32"/>
    </row>
    <row r="219" spans="1:13" x14ac:dyDescent="0.2">
      <c r="A219" s="14"/>
      <c r="B219" s="14"/>
      <c r="C219" s="14"/>
      <c r="D219" s="16"/>
      <c r="E219" s="13" t="s">
        <v>158</v>
      </c>
      <c r="F219" s="14">
        <v>1</v>
      </c>
      <c r="G219" s="17">
        <v>0</v>
      </c>
      <c r="H219" s="17">
        <v>0</v>
      </c>
      <c r="I219" s="17">
        <v>0</v>
      </c>
      <c r="J219" s="17">
        <v>17.440000000000001</v>
      </c>
      <c r="K219" s="13" t="s">
        <v>159</v>
      </c>
      <c r="L219" s="32"/>
      <c r="M219" s="32"/>
    </row>
    <row r="220" spans="1:13" x14ac:dyDescent="0.2">
      <c r="A220" s="14"/>
      <c r="B220" s="14"/>
      <c r="C220" s="14"/>
      <c r="D220" s="16"/>
      <c r="E220" s="13" t="s">
        <v>160</v>
      </c>
      <c r="F220" s="14">
        <v>1</v>
      </c>
      <c r="G220" s="17">
        <v>0</v>
      </c>
      <c r="H220" s="17">
        <v>0</v>
      </c>
      <c r="I220" s="17">
        <v>0</v>
      </c>
      <c r="J220" s="17">
        <v>16.84</v>
      </c>
      <c r="K220" s="13" t="s">
        <v>161</v>
      </c>
      <c r="L220" s="32"/>
      <c r="M220" s="32"/>
    </row>
    <row r="221" spans="1:13" x14ac:dyDescent="0.2">
      <c r="A221" s="14"/>
      <c r="B221" s="14"/>
      <c r="C221" s="14"/>
      <c r="D221" s="16"/>
      <c r="E221" s="13" t="s">
        <v>162</v>
      </c>
      <c r="F221" s="14">
        <v>1</v>
      </c>
      <c r="G221" s="17">
        <v>0</v>
      </c>
      <c r="H221" s="17">
        <v>0</v>
      </c>
      <c r="I221" s="17">
        <v>0</v>
      </c>
      <c r="J221" s="17">
        <v>6.43</v>
      </c>
      <c r="K221" s="13" t="s">
        <v>163</v>
      </c>
      <c r="L221" s="32"/>
      <c r="M221" s="32"/>
    </row>
    <row r="222" spans="1:13" x14ac:dyDescent="0.2">
      <c r="A222" s="14"/>
      <c r="B222" s="14"/>
      <c r="C222" s="14"/>
      <c r="D222" s="16"/>
      <c r="E222" s="13" t="s">
        <v>164</v>
      </c>
      <c r="F222" s="14">
        <v>1</v>
      </c>
      <c r="G222" s="17">
        <v>0</v>
      </c>
      <c r="H222" s="17">
        <v>0</v>
      </c>
      <c r="I222" s="17">
        <v>0</v>
      </c>
      <c r="J222" s="17">
        <v>3.84</v>
      </c>
      <c r="K222" s="13" t="s">
        <v>74</v>
      </c>
      <c r="L222" s="32"/>
      <c r="M222" s="32"/>
    </row>
    <row r="223" spans="1:13" x14ac:dyDescent="0.2">
      <c r="A223" s="14"/>
      <c r="B223" s="14"/>
      <c r="C223" s="14"/>
      <c r="D223" s="16"/>
      <c r="E223" s="13" t="s">
        <v>165</v>
      </c>
      <c r="F223" s="14">
        <v>1</v>
      </c>
      <c r="G223" s="17">
        <v>0</v>
      </c>
      <c r="H223" s="17">
        <v>0</v>
      </c>
      <c r="I223" s="17">
        <v>0</v>
      </c>
      <c r="J223" s="17">
        <v>92.94</v>
      </c>
      <c r="K223" s="13" t="s">
        <v>166</v>
      </c>
      <c r="L223" s="32"/>
      <c r="M223" s="32"/>
    </row>
    <row r="224" spans="1:13" x14ac:dyDescent="0.2">
      <c r="A224" s="14"/>
      <c r="B224" s="14"/>
      <c r="C224" s="14"/>
      <c r="D224" s="16"/>
      <c r="E224" s="14"/>
      <c r="F224" s="14"/>
      <c r="G224" s="14"/>
      <c r="H224" s="14"/>
      <c r="I224" s="14"/>
      <c r="J224" s="18" t="s">
        <v>223</v>
      </c>
      <c r="K224" s="12">
        <f>SUM(J216:J223)</f>
        <v>183.25</v>
      </c>
      <c r="L224" s="32">
        <v>11.02</v>
      </c>
      <c r="M224" s="30">
        <f>ROUND(L224*K224,2)</f>
        <v>2019.42</v>
      </c>
    </row>
    <row r="225" spans="1:13" ht="1.25" customHeight="1" x14ac:dyDescent="0.2">
      <c r="A225" s="19"/>
      <c r="B225" s="19"/>
      <c r="C225" s="19"/>
      <c r="D225" s="26"/>
      <c r="E225" s="19"/>
      <c r="F225" s="19"/>
      <c r="G225" s="19"/>
      <c r="H225" s="19"/>
      <c r="I225" s="19"/>
      <c r="J225" s="19"/>
      <c r="K225" s="19"/>
      <c r="L225" s="33"/>
      <c r="M225" s="33"/>
    </row>
    <row r="226" spans="1:13" x14ac:dyDescent="0.2">
      <c r="A226" s="13" t="s">
        <v>224</v>
      </c>
      <c r="B226" s="13" t="s">
        <v>22</v>
      </c>
      <c r="C226" s="13" t="s">
        <v>149</v>
      </c>
      <c r="D226" s="25" t="s">
        <v>225</v>
      </c>
      <c r="E226" s="14"/>
      <c r="F226" s="14"/>
      <c r="G226" s="14"/>
      <c r="H226" s="14"/>
      <c r="I226" s="14"/>
      <c r="J226" s="14"/>
      <c r="K226" s="15">
        <f>K229</f>
        <v>92.94</v>
      </c>
      <c r="L226" s="31">
        <v>48.72</v>
      </c>
      <c r="M226" s="31">
        <f>K226*L226</f>
        <v>4528.0367999999999</v>
      </c>
    </row>
    <row r="227" spans="1:13" ht="120" x14ac:dyDescent="0.2">
      <c r="A227" s="14"/>
      <c r="B227" s="14"/>
      <c r="C227" s="14"/>
      <c r="D227" s="16" t="s">
        <v>226</v>
      </c>
      <c r="E227" s="14"/>
      <c r="F227" s="14"/>
      <c r="G227" s="14"/>
      <c r="H227" s="14"/>
      <c r="I227" s="14"/>
      <c r="J227" s="14"/>
      <c r="K227" s="14"/>
      <c r="L227" s="32"/>
      <c r="M227" s="32"/>
    </row>
    <row r="228" spans="1:13" x14ac:dyDescent="0.2">
      <c r="A228" s="14"/>
      <c r="B228" s="14"/>
      <c r="C228" s="14"/>
      <c r="D228" s="16"/>
      <c r="E228" s="13" t="s">
        <v>165</v>
      </c>
      <c r="F228" s="14">
        <v>0</v>
      </c>
      <c r="G228" s="17">
        <v>0</v>
      </c>
      <c r="H228" s="17">
        <v>0</v>
      </c>
      <c r="I228" s="17">
        <v>0</v>
      </c>
      <c r="J228" s="17">
        <v>92.94</v>
      </c>
      <c r="K228" s="13" t="s">
        <v>166</v>
      </c>
      <c r="L228" s="32"/>
      <c r="M228" s="32"/>
    </row>
    <row r="229" spans="1:13" x14ac:dyDescent="0.2">
      <c r="A229" s="14"/>
      <c r="B229" s="14"/>
      <c r="C229" s="14"/>
      <c r="D229" s="16"/>
      <c r="E229" s="14"/>
      <c r="F229" s="14"/>
      <c r="G229" s="14"/>
      <c r="H229" s="14"/>
      <c r="I229" s="14"/>
      <c r="J229" s="18" t="s">
        <v>227</v>
      </c>
      <c r="K229" s="12">
        <f>SUM(J228:J228)</f>
        <v>92.94</v>
      </c>
      <c r="L229" s="32">
        <v>48.72</v>
      </c>
      <c r="M229" s="30">
        <f>ROUND(L229*K229,2)</f>
        <v>4528.04</v>
      </c>
    </row>
    <row r="230" spans="1:13" ht="1.25" customHeight="1" x14ac:dyDescent="0.2">
      <c r="A230" s="19"/>
      <c r="B230" s="19"/>
      <c r="C230" s="19"/>
      <c r="D230" s="26"/>
      <c r="E230" s="19"/>
      <c r="F230" s="19"/>
      <c r="G230" s="19"/>
      <c r="H230" s="19"/>
      <c r="I230" s="19"/>
      <c r="J230" s="19"/>
      <c r="K230" s="19"/>
      <c r="L230" s="33"/>
      <c r="M230" s="33"/>
    </row>
    <row r="231" spans="1:13" x14ac:dyDescent="0.2">
      <c r="A231" s="13" t="s">
        <v>228</v>
      </c>
      <c r="B231" s="13" t="s">
        <v>22</v>
      </c>
      <c r="C231" s="13" t="s">
        <v>149</v>
      </c>
      <c r="D231" s="25" t="s">
        <v>229</v>
      </c>
      <c r="E231" s="14"/>
      <c r="F231" s="14"/>
      <c r="G231" s="14"/>
      <c r="H231" s="14"/>
      <c r="I231" s="14"/>
      <c r="J231" s="14"/>
      <c r="K231" s="15">
        <f>K238</f>
        <v>81.293999999999997</v>
      </c>
      <c r="L231" s="31">
        <v>62.64</v>
      </c>
      <c r="M231" s="31">
        <f>K231*L231</f>
        <v>5092.2561599999999</v>
      </c>
    </row>
    <row r="232" spans="1:13" ht="132" x14ac:dyDescent="0.2">
      <c r="A232" s="14"/>
      <c r="B232" s="14"/>
      <c r="C232" s="14"/>
      <c r="D232" s="16" t="s">
        <v>230</v>
      </c>
      <c r="E232" s="14"/>
      <c r="F232" s="14"/>
      <c r="G232" s="14"/>
      <c r="H232" s="14"/>
      <c r="I232" s="14"/>
      <c r="J232" s="14"/>
      <c r="K232" s="14"/>
      <c r="L232" s="32"/>
      <c r="M232" s="32"/>
    </row>
    <row r="233" spans="1:13" x14ac:dyDescent="0.2">
      <c r="A233" s="14"/>
      <c r="B233" s="14"/>
      <c r="C233" s="14"/>
      <c r="D233" s="16"/>
      <c r="E233" s="13" t="s">
        <v>156</v>
      </c>
      <c r="F233" s="14">
        <v>1</v>
      </c>
      <c r="G233" s="17">
        <v>0</v>
      </c>
      <c r="H233" s="17">
        <v>0</v>
      </c>
      <c r="I233" s="17">
        <v>0</v>
      </c>
      <c r="J233" s="17">
        <v>33.22</v>
      </c>
      <c r="K233" s="13" t="s">
        <v>157</v>
      </c>
      <c r="L233" s="32"/>
      <c r="M233" s="32"/>
    </row>
    <row r="234" spans="1:13" x14ac:dyDescent="0.2">
      <c r="A234" s="14"/>
      <c r="B234" s="14"/>
      <c r="C234" s="14"/>
      <c r="D234" s="16"/>
      <c r="E234" s="13" t="s">
        <v>158</v>
      </c>
      <c r="F234" s="14">
        <v>1</v>
      </c>
      <c r="G234" s="17">
        <v>0</v>
      </c>
      <c r="H234" s="17">
        <v>0</v>
      </c>
      <c r="I234" s="17">
        <v>0</v>
      </c>
      <c r="J234" s="17">
        <v>17.440000000000001</v>
      </c>
      <c r="K234" s="13" t="s">
        <v>159</v>
      </c>
      <c r="L234" s="32"/>
      <c r="M234" s="32"/>
    </row>
    <row r="235" spans="1:13" x14ac:dyDescent="0.2">
      <c r="A235" s="14"/>
      <c r="B235" s="14"/>
      <c r="C235" s="14"/>
      <c r="D235" s="16"/>
      <c r="E235" s="13" t="s">
        <v>160</v>
      </c>
      <c r="F235" s="14">
        <v>1</v>
      </c>
      <c r="G235" s="17">
        <v>0</v>
      </c>
      <c r="H235" s="17">
        <v>0</v>
      </c>
      <c r="I235" s="17">
        <v>0</v>
      </c>
      <c r="J235" s="17">
        <v>16.84</v>
      </c>
      <c r="K235" s="13" t="s">
        <v>161</v>
      </c>
      <c r="L235" s="32"/>
      <c r="M235" s="32"/>
    </row>
    <row r="236" spans="1:13" x14ac:dyDescent="0.2">
      <c r="A236" s="14"/>
      <c r="B236" s="14"/>
      <c r="C236" s="14"/>
      <c r="D236" s="16"/>
      <c r="E236" s="13" t="s">
        <v>152</v>
      </c>
      <c r="F236" s="14">
        <v>1.1000000000000001</v>
      </c>
      <c r="G236" s="17">
        <v>0</v>
      </c>
      <c r="H236" s="17">
        <v>0</v>
      </c>
      <c r="I236" s="17">
        <v>0</v>
      </c>
      <c r="J236" s="17">
        <v>7.7880000000000011</v>
      </c>
      <c r="K236" s="13" t="s">
        <v>153</v>
      </c>
      <c r="L236" s="32"/>
      <c r="M236" s="32"/>
    </row>
    <row r="237" spans="1:13" x14ac:dyDescent="0.2">
      <c r="A237" s="14"/>
      <c r="B237" s="14"/>
      <c r="C237" s="14"/>
      <c r="D237" s="16"/>
      <c r="E237" s="13" t="s">
        <v>154</v>
      </c>
      <c r="F237" s="14">
        <v>1.1000000000000001</v>
      </c>
      <c r="G237" s="17">
        <v>0</v>
      </c>
      <c r="H237" s="17">
        <v>0</v>
      </c>
      <c r="I237" s="17">
        <v>0</v>
      </c>
      <c r="J237" s="17">
        <v>6.0060000000000002</v>
      </c>
      <c r="K237" s="13" t="s">
        <v>155</v>
      </c>
      <c r="L237" s="32"/>
      <c r="M237" s="32"/>
    </row>
    <row r="238" spans="1:13" x14ac:dyDescent="0.2">
      <c r="A238" s="14"/>
      <c r="B238" s="14"/>
      <c r="C238" s="14"/>
      <c r="D238" s="16"/>
      <c r="E238" s="14"/>
      <c r="F238" s="14"/>
      <c r="G238" s="14"/>
      <c r="H238" s="14"/>
      <c r="I238" s="14"/>
      <c r="J238" s="18" t="s">
        <v>231</v>
      </c>
      <c r="K238" s="12">
        <f>SUM(J233:J237)</f>
        <v>81.293999999999997</v>
      </c>
      <c r="L238" s="32">
        <v>62.64</v>
      </c>
      <c r="M238" s="30">
        <f>ROUND(L238*K238,2)</f>
        <v>5092.26</v>
      </c>
    </row>
    <row r="239" spans="1:13" ht="1.25" customHeight="1" x14ac:dyDescent="0.2">
      <c r="A239" s="19"/>
      <c r="B239" s="19"/>
      <c r="C239" s="19"/>
      <c r="D239" s="26"/>
      <c r="E239" s="19"/>
      <c r="F239" s="19"/>
      <c r="G239" s="19"/>
      <c r="H239" s="19"/>
      <c r="I239" s="19"/>
      <c r="J239" s="19"/>
      <c r="K239" s="19"/>
      <c r="L239" s="33"/>
      <c r="M239" s="33"/>
    </row>
    <row r="240" spans="1:13" ht="24" x14ac:dyDescent="0.2">
      <c r="A240" s="13" t="s">
        <v>232</v>
      </c>
      <c r="B240" s="13" t="s">
        <v>22</v>
      </c>
      <c r="C240" s="13" t="s">
        <v>149</v>
      </c>
      <c r="D240" s="25" t="s">
        <v>233</v>
      </c>
      <c r="E240" s="14"/>
      <c r="F240" s="14"/>
      <c r="G240" s="14"/>
      <c r="H240" s="14"/>
      <c r="I240" s="14"/>
      <c r="J240" s="14"/>
      <c r="K240" s="15">
        <f>K244</f>
        <v>11.297000000000001</v>
      </c>
      <c r="L240" s="31">
        <v>68.44</v>
      </c>
      <c r="M240" s="31">
        <f>K240*L240</f>
        <v>773.16668000000004</v>
      </c>
    </row>
    <row r="241" spans="1:13" ht="120" x14ac:dyDescent="0.2">
      <c r="A241" s="14"/>
      <c r="B241" s="14"/>
      <c r="C241" s="14"/>
      <c r="D241" s="16" t="s">
        <v>234</v>
      </c>
      <c r="E241" s="14"/>
      <c r="F241" s="14"/>
      <c r="G241" s="14"/>
      <c r="H241" s="14"/>
      <c r="I241" s="14"/>
      <c r="J241" s="14"/>
      <c r="K241" s="14"/>
      <c r="L241" s="32"/>
      <c r="M241" s="32"/>
    </row>
    <row r="242" spans="1:13" x14ac:dyDescent="0.2">
      <c r="A242" s="14"/>
      <c r="B242" s="14"/>
      <c r="C242" s="14"/>
      <c r="D242" s="16"/>
      <c r="E242" s="13" t="s">
        <v>162</v>
      </c>
      <c r="F242" s="14">
        <v>1.1000000000000001</v>
      </c>
      <c r="G242" s="17">
        <v>0</v>
      </c>
      <c r="H242" s="17">
        <v>0</v>
      </c>
      <c r="I242" s="17">
        <v>0</v>
      </c>
      <c r="J242" s="17">
        <v>7.0730000000000004</v>
      </c>
      <c r="K242" s="13" t="s">
        <v>163</v>
      </c>
      <c r="L242" s="32"/>
      <c r="M242" s="32"/>
    </row>
    <row r="243" spans="1:13" x14ac:dyDescent="0.2">
      <c r="A243" s="14"/>
      <c r="B243" s="14"/>
      <c r="C243" s="14"/>
      <c r="D243" s="16"/>
      <c r="E243" s="13" t="s">
        <v>164</v>
      </c>
      <c r="F243" s="14">
        <v>1.1000000000000001</v>
      </c>
      <c r="G243" s="17">
        <v>0</v>
      </c>
      <c r="H243" s="17">
        <v>0</v>
      </c>
      <c r="I243" s="17">
        <v>0</v>
      </c>
      <c r="J243" s="17">
        <v>4.2240000000000002</v>
      </c>
      <c r="K243" s="13" t="s">
        <v>74</v>
      </c>
      <c r="L243" s="32"/>
      <c r="M243" s="32"/>
    </row>
    <row r="244" spans="1:13" x14ac:dyDescent="0.2">
      <c r="A244" s="14"/>
      <c r="B244" s="14"/>
      <c r="C244" s="14"/>
      <c r="D244" s="16"/>
      <c r="E244" s="14"/>
      <c r="F244" s="14"/>
      <c r="G244" s="14"/>
      <c r="H244" s="14"/>
      <c r="I244" s="14"/>
      <c r="J244" s="18" t="s">
        <v>235</v>
      </c>
      <c r="K244" s="12">
        <f>SUM(J242:J243)</f>
        <v>11.297000000000001</v>
      </c>
      <c r="L244" s="32">
        <v>68.44</v>
      </c>
      <c r="M244" s="30">
        <f>ROUND(L244*K244,2)</f>
        <v>773.17</v>
      </c>
    </row>
    <row r="245" spans="1:13" ht="1.25" customHeight="1" x14ac:dyDescent="0.2">
      <c r="A245" s="19"/>
      <c r="B245" s="19"/>
      <c r="C245" s="19"/>
      <c r="D245" s="26"/>
      <c r="E245" s="19"/>
      <c r="F245" s="19"/>
      <c r="G245" s="19"/>
      <c r="H245" s="19"/>
      <c r="I245" s="19"/>
      <c r="J245" s="19"/>
      <c r="K245" s="19"/>
      <c r="L245" s="33"/>
      <c r="M245" s="33"/>
    </row>
    <row r="246" spans="1:13" x14ac:dyDescent="0.2">
      <c r="A246" s="13" t="s">
        <v>236</v>
      </c>
      <c r="B246" s="13" t="s">
        <v>22</v>
      </c>
      <c r="C246" s="13" t="s">
        <v>237</v>
      </c>
      <c r="D246" s="25" t="s">
        <v>238</v>
      </c>
      <c r="E246" s="14"/>
      <c r="F246" s="14"/>
      <c r="G246" s="14"/>
      <c r="H246" s="14"/>
      <c r="I246" s="14"/>
      <c r="J246" s="14"/>
      <c r="K246" s="15">
        <f>K255</f>
        <v>99.130499999999998</v>
      </c>
      <c r="L246" s="31">
        <v>19.14</v>
      </c>
      <c r="M246" s="31">
        <f>K246*L246</f>
        <v>1897.3577700000001</v>
      </c>
    </row>
    <row r="247" spans="1:13" ht="156" x14ac:dyDescent="0.2">
      <c r="A247" s="14"/>
      <c r="B247" s="14"/>
      <c r="C247" s="14"/>
      <c r="D247" s="16" t="s">
        <v>239</v>
      </c>
      <c r="E247" s="14"/>
      <c r="F247" s="14"/>
      <c r="G247" s="14"/>
      <c r="H247" s="14"/>
      <c r="I247" s="14"/>
      <c r="J247" s="14"/>
      <c r="K247" s="14"/>
      <c r="L247" s="32"/>
      <c r="M247" s="32"/>
    </row>
    <row r="248" spans="1:13" x14ac:dyDescent="0.2">
      <c r="A248" s="14"/>
      <c r="B248" s="14"/>
      <c r="C248" s="14"/>
      <c r="D248" s="16"/>
      <c r="E248" s="13" t="s">
        <v>59</v>
      </c>
      <c r="F248" s="14">
        <v>1.05</v>
      </c>
      <c r="G248" s="17">
        <v>2.1800000000000002</v>
      </c>
      <c r="H248" s="17">
        <v>0</v>
      </c>
      <c r="I248" s="17">
        <v>0</v>
      </c>
      <c r="J248" s="15">
        <f t="shared" ref="J248:J254" si="0">F248*(G248+ (G248= 0))*(H248+ (H248= 0))*(I248+ (I248= 0))</f>
        <v>2.2890000000000001</v>
      </c>
      <c r="K248" s="14"/>
      <c r="L248" s="32"/>
      <c r="M248" s="32"/>
    </row>
    <row r="249" spans="1:13" x14ac:dyDescent="0.2">
      <c r="A249" s="14"/>
      <c r="B249" s="14"/>
      <c r="C249" s="14"/>
      <c r="D249" s="16"/>
      <c r="E249" s="13" t="s">
        <v>152</v>
      </c>
      <c r="F249" s="14">
        <v>1.05</v>
      </c>
      <c r="G249" s="17">
        <v>5.52</v>
      </c>
      <c r="H249" s="17">
        <v>0</v>
      </c>
      <c r="I249" s="17">
        <v>0</v>
      </c>
      <c r="J249" s="15">
        <f t="shared" si="0"/>
        <v>5.7959999999999994</v>
      </c>
      <c r="K249" s="14"/>
      <c r="L249" s="32"/>
      <c r="M249" s="32"/>
    </row>
    <row r="250" spans="1:13" x14ac:dyDescent="0.2">
      <c r="A250" s="14"/>
      <c r="B250" s="14"/>
      <c r="C250" s="14"/>
      <c r="D250" s="16"/>
      <c r="E250" s="13" t="s">
        <v>154</v>
      </c>
      <c r="F250" s="14">
        <v>1.05</v>
      </c>
      <c r="G250" s="17">
        <v>1.65</v>
      </c>
      <c r="H250" s="17">
        <v>0</v>
      </c>
      <c r="I250" s="17">
        <v>0</v>
      </c>
      <c r="J250" s="15">
        <f t="shared" si="0"/>
        <v>1.7324999999999999</v>
      </c>
      <c r="K250" s="14"/>
      <c r="L250" s="32"/>
      <c r="M250" s="32"/>
    </row>
    <row r="251" spans="1:13" x14ac:dyDescent="0.2">
      <c r="A251" s="14"/>
      <c r="B251" s="14"/>
      <c r="C251" s="14"/>
      <c r="D251" s="16"/>
      <c r="E251" s="13" t="s">
        <v>156</v>
      </c>
      <c r="F251" s="14">
        <v>1.05</v>
      </c>
      <c r="G251" s="17">
        <v>12.9</v>
      </c>
      <c r="H251" s="17">
        <v>0</v>
      </c>
      <c r="I251" s="17">
        <v>0</v>
      </c>
      <c r="J251" s="15">
        <f t="shared" si="0"/>
        <v>13.545000000000002</v>
      </c>
      <c r="K251" s="14"/>
      <c r="L251" s="32"/>
      <c r="M251" s="32"/>
    </row>
    <row r="252" spans="1:13" x14ac:dyDescent="0.2">
      <c r="A252" s="14"/>
      <c r="B252" s="14"/>
      <c r="C252" s="14"/>
      <c r="D252" s="16"/>
      <c r="E252" s="13" t="s">
        <v>158</v>
      </c>
      <c r="F252" s="14">
        <v>1.05</v>
      </c>
      <c r="G252" s="17">
        <v>11</v>
      </c>
      <c r="H252" s="17">
        <v>0</v>
      </c>
      <c r="I252" s="17">
        <v>0</v>
      </c>
      <c r="J252" s="15">
        <f t="shared" si="0"/>
        <v>11.55</v>
      </c>
      <c r="K252" s="14"/>
      <c r="L252" s="32"/>
      <c r="M252" s="32"/>
    </row>
    <row r="253" spans="1:13" x14ac:dyDescent="0.2">
      <c r="A253" s="14"/>
      <c r="B253" s="14"/>
      <c r="C253" s="14"/>
      <c r="D253" s="16"/>
      <c r="E253" s="13" t="s">
        <v>160</v>
      </c>
      <c r="F253" s="14">
        <v>1.05</v>
      </c>
      <c r="G253" s="17">
        <v>12.83</v>
      </c>
      <c r="H253" s="17">
        <v>0</v>
      </c>
      <c r="I253" s="17">
        <v>0</v>
      </c>
      <c r="J253" s="15">
        <f t="shared" si="0"/>
        <v>13.471500000000001</v>
      </c>
      <c r="K253" s="14"/>
      <c r="L253" s="32"/>
      <c r="M253" s="32"/>
    </row>
    <row r="254" spans="1:13" x14ac:dyDescent="0.2">
      <c r="A254" s="14"/>
      <c r="B254" s="14"/>
      <c r="C254" s="14"/>
      <c r="D254" s="16"/>
      <c r="E254" s="13" t="s">
        <v>165</v>
      </c>
      <c r="F254" s="14">
        <v>1.05</v>
      </c>
      <c r="G254" s="17">
        <v>48.33</v>
      </c>
      <c r="H254" s="17">
        <v>0</v>
      </c>
      <c r="I254" s="17">
        <v>0</v>
      </c>
      <c r="J254" s="15">
        <f t="shared" si="0"/>
        <v>50.746499999999997</v>
      </c>
      <c r="K254" s="14"/>
      <c r="L254" s="32"/>
      <c r="M254" s="32"/>
    </row>
    <row r="255" spans="1:13" x14ac:dyDescent="0.2">
      <c r="A255" s="14"/>
      <c r="B255" s="14"/>
      <c r="C255" s="14"/>
      <c r="D255" s="16"/>
      <c r="E255" s="14"/>
      <c r="F255" s="14"/>
      <c r="G255" s="14"/>
      <c r="H255" s="14"/>
      <c r="I255" s="14"/>
      <c r="J255" s="18" t="s">
        <v>240</v>
      </c>
      <c r="K255" s="12">
        <f>SUM(J248:J254)</f>
        <v>99.130499999999998</v>
      </c>
      <c r="L255" s="32">
        <v>19.14</v>
      </c>
      <c r="M255" s="30">
        <f>ROUND(L255*K255,2)</f>
        <v>1897.36</v>
      </c>
    </row>
    <row r="256" spans="1:13" ht="1.25" customHeight="1" x14ac:dyDescent="0.2">
      <c r="A256" s="19"/>
      <c r="B256" s="19"/>
      <c r="C256" s="19"/>
      <c r="D256" s="26"/>
      <c r="E256" s="19"/>
      <c r="F256" s="19"/>
      <c r="G256" s="19"/>
      <c r="H256" s="19"/>
      <c r="I256" s="19"/>
      <c r="J256" s="19"/>
      <c r="K256" s="19"/>
      <c r="L256" s="33"/>
      <c r="M256" s="33"/>
    </row>
    <row r="257" spans="1:13" x14ac:dyDescent="0.2">
      <c r="A257" s="13" t="s">
        <v>241</v>
      </c>
      <c r="B257" s="13" t="s">
        <v>22</v>
      </c>
      <c r="C257" s="13" t="s">
        <v>237</v>
      </c>
      <c r="D257" s="25" t="s">
        <v>242</v>
      </c>
      <c r="E257" s="14"/>
      <c r="F257" s="14"/>
      <c r="G257" s="14"/>
      <c r="H257" s="14"/>
      <c r="I257" s="14"/>
      <c r="J257" s="14"/>
      <c r="K257" s="15">
        <f>K263</f>
        <v>3.6</v>
      </c>
      <c r="L257" s="31">
        <v>44.08</v>
      </c>
      <c r="M257" s="31">
        <f>K257*L257</f>
        <v>158.68799999999999</v>
      </c>
    </row>
    <row r="258" spans="1:13" ht="108" x14ac:dyDescent="0.2">
      <c r="A258" s="14"/>
      <c r="B258" s="14"/>
      <c r="C258" s="14"/>
      <c r="D258" s="16" t="s">
        <v>243</v>
      </c>
      <c r="E258" s="14"/>
      <c r="F258" s="14"/>
      <c r="G258" s="14"/>
      <c r="H258" s="14"/>
      <c r="I258" s="14"/>
      <c r="J258" s="14"/>
      <c r="K258" s="14"/>
      <c r="L258" s="32"/>
      <c r="M258" s="32"/>
    </row>
    <row r="259" spans="1:13" x14ac:dyDescent="0.2">
      <c r="A259" s="14"/>
      <c r="B259" s="14"/>
      <c r="C259" s="14"/>
      <c r="D259" s="16"/>
      <c r="E259" s="13" t="s">
        <v>244</v>
      </c>
      <c r="F259" s="14">
        <v>1</v>
      </c>
      <c r="G259" s="17">
        <v>1</v>
      </c>
      <c r="H259" s="17">
        <v>0</v>
      </c>
      <c r="I259" s="17">
        <v>0</v>
      </c>
      <c r="J259" s="15">
        <f>F259*(G259+ (G259= 0))*(H259+ (H259= 0))*(I259+ (I259= 0))</f>
        <v>1</v>
      </c>
      <c r="K259" s="14"/>
      <c r="L259" s="32"/>
      <c r="M259" s="32"/>
    </row>
    <row r="260" spans="1:13" x14ac:dyDescent="0.2">
      <c r="A260" s="14"/>
      <c r="B260" s="14"/>
      <c r="C260" s="14"/>
      <c r="D260" s="16"/>
      <c r="E260" s="13" t="s">
        <v>164</v>
      </c>
      <c r="F260" s="14">
        <v>1</v>
      </c>
      <c r="G260" s="17">
        <v>0.9</v>
      </c>
      <c r="H260" s="17">
        <v>0</v>
      </c>
      <c r="I260" s="17">
        <v>0</v>
      </c>
      <c r="J260" s="15">
        <f>F260*(G260+ (G260= 0))*(H260+ (H260= 0))*(I260+ (I260= 0))</f>
        <v>0.9</v>
      </c>
      <c r="K260" s="14"/>
      <c r="L260" s="32"/>
      <c r="M260" s="32"/>
    </row>
    <row r="261" spans="1:13" x14ac:dyDescent="0.2">
      <c r="A261" s="14"/>
      <c r="B261" s="14"/>
      <c r="C261" s="14"/>
      <c r="D261" s="16"/>
      <c r="E261" s="13" t="s">
        <v>200</v>
      </c>
      <c r="F261" s="14">
        <v>1</v>
      </c>
      <c r="G261" s="17">
        <v>0.8</v>
      </c>
      <c r="H261" s="17">
        <v>0</v>
      </c>
      <c r="I261" s="17">
        <v>0</v>
      </c>
      <c r="J261" s="15">
        <f>F261*(G261+ (G261= 0))*(H261+ (H261= 0))*(I261+ (I261= 0))</f>
        <v>0.8</v>
      </c>
      <c r="K261" s="14"/>
      <c r="L261" s="32"/>
      <c r="M261" s="32"/>
    </row>
    <row r="262" spans="1:13" x14ac:dyDescent="0.2">
      <c r="A262" s="14"/>
      <c r="B262" s="14"/>
      <c r="C262" s="14"/>
      <c r="D262" s="16"/>
      <c r="E262" s="13" t="s">
        <v>165</v>
      </c>
      <c r="F262" s="14">
        <v>1</v>
      </c>
      <c r="G262" s="17">
        <v>0.9</v>
      </c>
      <c r="H262" s="17">
        <v>0</v>
      </c>
      <c r="I262" s="17">
        <v>0</v>
      </c>
      <c r="J262" s="15">
        <f>F262*(G262+ (G262= 0))*(H262+ (H262= 0))*(I262+ (I262= 0))</f>
        <v>0.9</v>
      </c>
      <c r="K262" s="14"/>
      <c r="L262" s="32"/>
      <c r="M262" s="32"/>
    </row>
    <row r="263" spans="1:13" x14ac:dyDescent="0.2">
      <c r="A263" s="14"/>
      <c r="B263" s="14"/>
      <c r="C263" s="14"/>
      <c r="D263" s="16"/>
      <c r="E263" s="14"/>
      <c r="F263" s="14"/>
      <c r="G263" s="14"/>
      <c r="H263" s="14"/>
      <c r="I263" s="14"/>
      <c r="J263" s="18" t="s">
        <v>245</v>
      </c>
      <c r="K263" s="12">
        <f>SUM(J259:J262)</f>
        <v>3.6</v>
      </c>
      <c r="L263" s="32">
        <v>44.08</v>
      </c>
      <c r="M263" s="30">
        <f>ROUND(L263*K263,2)</f>
        <v>158.69</v>
      </c>
    </row>
    <row r="264" spans="1:13" ht="1.25" customHeight="1" x14ac:dyDescent="0.2">
      <c r="A264" s="19"/>
      <c r="B264" s="19"/>
      <c r="C264" s="19"/>
      <c r="D264" s="26"/>
      <c r="E264" s="19"/>
      <c r="F264" s="19"/>
      <c r="G264" s="19"/>
      <c r="H264" s="19"/>
      <c r="I264" s="19"/>
      <c r="J264" s="19"/>
      <c r="K264" s="19"/>
      <c r="L264" s="33"/>
      <c r="M264" s="33"/>
    </row>
    <row r="265" spans="1:13" x14ac:dyDescent="0.2">
      <c r="A265" s="14"/>
      <c r="B265" s="14"/>
      <c r="C265" s="14"/>
      <c r="D265" s="16"/>
      <c r="E265" s="14"/>
      <c r="F265" s="14"/>
      <c r="G265" s="14"/>
      <c r="H265" s="14"/>
      <c r="I265" s="14"/>
      <c r="J265" s="18" t="s">
        <v>246</v>
      </c>
      <c r="K265" s="17">
        <v>1</v>
      </c>
      <c r="L265" s="30">
        <f>M224+M229+M238+M244+M255+M263</f>
        <v>14468.940000000002</v>
      </c>
      <c r="M265" s="30">
        <f>ROUND(L265*K265,2)</f>
        <v>14468.94</v>
      </c>
    </row>
    <row r="266" spans="1:13" ht="1.25" customHeight="1" x14ac:dyDescent="0.2">
      <c r="A266" s="19"/>
      <c r="B266" s="19"/>
      <c r="C266" s="19"/>
      <c r="D266" s="26"/>
      <c r="E266" s="19"/>
      <c r="F266" s="19"/>
      <c r="G266" s="19"/>
      <c r="H266" s="19"/>
      <c r="I266" s="19"/>
      <c r="J266" s="19"/>
      <c r="K266" s="19"/>
      <c r="L266" s="33"/>
      <c r="M266" s="33"/>
    </row>
    <row r="267" spans="1:13" x14ac:dyDescent="0.2">
      <c r="A267" s="10" t="s">
        <v>247</v>
      </c>
      <c r="B267" s="10" t="s">
        <v>16</v>
      </c>
      <c r="C267" s="10" t="s">
        <v>17</v>
      </c>
      <c r="D267" s="24" t="s">
        <v>248</v>
      </c>
      <c r="E267" s="11"/>
      <c r="F267" s="11"/>
      <c r="G267" s="11"/>
      <c r="H267" s="11"/>
      <c r="I267" s="11"/>
      <c r="J267" s="11"/>
      <c r="K267" s="12">
        <f>K275</f>
        <v>1</v>
      </c>
      <c r="L267" s="30">
        <f>L275</f>
        <v>4833.68</v>
      </c>
      <c r="M267" s="30">
        <f>M275</f>
        <v>4833.68</v>
      </c>
    </row>
    <row r="268" spans="1:13" ht="24" x14ac:dyDescent="0.2">
      <c r="A268" s="13" t="s">
        <v>249</v>
      </c>
      <c r="B268" s="13" t="s">
        <v>22</v>
      </c>
      <c r="C268" s="13" t="s">
        <v>149</v>
      </c>
      <c r="D268" s="25" t="s">
        <v>250</v>
      </c>
      <c r="E268" s="14"/>
      <c r="F268" s="14"/>
      <c r="G268" s="14"/>
      <c r="H268" s="14"/>
      <c r="I268" s="14"/>
      <c r="J268" s="14"/>
      <c r="K268" s="15">
        <f>K273</f>
        <v>71.844300000000018</v>
      </c>
      <c r="L268" s="31">
        <v>67.28</v>
      </c>
      <c r="M268" s="31">
        <f>K268*L268</f>
        <v>4833.6845040000017</v>
      </c>
    </row>
    <row r="269" spans="1:13" ht="120" x14ac:dyDescent="0.2">
      <c r="A269" s="14"/>
      <c r="B269" s="14"/>
      <c r="C269" s="14"/>
      <c r="D269" s="16" t="s">
        <v>251</v>
      </c>
      <c r="E269" s="14"/>
      <c r="F269" s="14"/>
      <c r="G269" s="14"/>
      <c r="H269" s="14"/>
      <c r="I269" s="14"/>
      <c r="J269" s="14"/>
      <c r="K269" s="14"/>
      <c r="L269" s="32"/>
      <c r="M269" s="32"/>
    </row>
    <row r="270" spans="1:13" x14ac:dyDescent="0.2">
      <c r="A270" s="14"/>
      <c r="B270" s="14"/>
      <c r="C270" s="14"/>
      <c r="D270" s="16"/>
      <c r="E270" s="13" t="s">
        <v>244</v>
      </c>
      <c r="F270" s="14">
        <v>1.1000000000000001</v>
      </c>
      <c r="G270" s="17">
        <v>10.42</v>
      </c>
      <c r="H270" s="17">
        <v>0</v>
      </c>
      <c r="I270" s="17">
        <v>3.25</v>
      </c>
      <c r="J270" s="15">
        <f>F270*(G270+ (G270= 0))*(H270+ (H270= 0))*(I270+ (I270= 0))</f>
        <v>37.251500000000007</v>
      </c>
      <c r="K270" s="14"/>
      <c r="L270" s="32"/>
      <c r="M270" s="32"/>
    </row>
    <row r="271" spans="1:13" x14ac:dyDescent="0.2">
      <c r="A271" s="14"/>
      <c r="B271" s="14"/>
      <c r="C271" s="14"/>
      <c r="D271" s="16"/>
      <c r="E271" s="13" t="s">
        <v>252</v>
      </c>
      <c r="F271" s="14">
        <v>1.1000000000000001</v>
      </c>
      <c r="G271" s="17">
        <v>8.16</v>
      </c>
      <c r="H271" s="17">
        <v>0</v>
      </c>
      <c r="I271" s="17">
        <v>3.25</v>
      </c>
      <c r="J271" s="15">
        <f>F271*(G271+ (G271= 0))*(H271+ (H271= 0))*(I271+ (I271= 0))</f>
        <v>29.172000000000004</v>
      </c>
      <c r="K271" s="14"/>
      <c r="L271" s="32"/>
      <c r="M271" s="32"/>
    </row>
    <row r="272" spans="1:13" x14ac:dyDescent="0.2">
      <c r="A272" s="14"/>
      <c r="B272" s="14"/>
      <c r="C272" s="14"/>
      <c r="D272" s="16"/>
      <c r="E272" s="13" t="s">
        <v>253</v>
      </c>
      <c r="F272" s="14">
        <v>1.1000000000000001</v>
      </c>
      <c r="G272" s="17">
        <v>4.4800000000000004</v>
      </c>
      <c r="H272" s="17">
        <v>0</v>
      </c>
      <c r="I272" s="17">
        <v>1.1000000000000001</v>
      </c>
      <c r="J272" s="15">
        <f>F272*(G272+ (G272= 0))*(H272+ (H272= 0))*(I272+ (I272= 0))</f>
        <v>5.4208000000000016</v>
      </c>
      <c r="K272" s="14"/>
      <c r="L272" s="32"/>
      <c r="M272" s="32"/>
    </row>
    <row r="273" spans="1:13" x14ac:dyDescent="0.2">
      <c r="A273" s="14"/>
      <c r="B273" s="14"/>
      <c r="C273" s="14"/>
      <c r="D273" s="16"/>
      <c r="E273" s="14"/>
      <c r="F273" s="14"/>
      <c r="G273" s="14"/>
      <c r="H273" s="14"/>
      <c r="I273" s="14"/>
      <c r="J273" s="18" t="s">
        <v>254</v>
      </c>
      <c r="K273" s="12">
        <f>SUM(J270:J272)</f>
        <v>71.844300000000018</v>
      </c>
      <c r="L273" s="32">
        <v>67.28</v>
      </c>
      <c r="M273" s="30">
        <f>ROUND(L273*K273,2)</f>
        <v>4833.68</v>
      </c>
    </row>
    <row r="274" spans="1:13" ht="1.25" customHeight="1" x14ac:dyDescent="0.2">
      <c r="A274" s="19"/>
      <c r="B274" s="19"/>
      <c r="C274" s="19"/>
      <c r="D274" s="26"/>
      <c r="E274" s="19"/>
      <c r="F274" s="19"/>
      <c r="G274" s="19"/>
      <c r="H274" s="19"/>
      <c r="I274" s="19"/>
      <c r="J274" s="19"/>
      <c r="K274" s="19"/>
      <c r="L274" s="33"/>
      <c r="M274" s="33"/>
    </row>
    <row r="275" spans="1:13" x14ac:dyDescent="0.2">
      <c r="A275" s="14"/>
      <c r="B275" s="14"/>
      <c r="C275" s="14"/>
      <c r="D275" s="16"/>
      <c r="E275" s="14"/>
      <c r="F275" s="14"/>
      <c r="G275" s="14"/>
      <c r="H275" s="14"/>
      <c r="I275" s="14"/>
      <c r="J275" s="18" t="s">
        <v>255</v>
      </c>
      <c r="K275" s="17">
        <v>1</v>
      </c>
      <c r="L275" s="30">
        <f>M273</f>
        <v>4833.68</v>
      </c>
      <c r="M275" s="30">
        <f>ROUND(L275*K275,2)</f>
        <v>4833.68</v>
      </c>
    </row>
    <row r="276" spans="1:13" ht="1.25" customHeight="1" x14ac:dyDescent="0.2">
      <c r="A276" s="19"/>
      <c r="B276" s="19"/>
      <c r="C276" s="19"/>
      <c r="D276" s="26"/>
      <c r="E276" s="19"/>
      <c r="F276" s="19"/>
      <c r="G276" s="19"/>
      <c r="H276" s="19"/>
      <c r="I276" s="19"/>
      <c r="J276" s="19"/>
      <c r="K276" s="19"/>
      <c r="L276" s="33"/>
      <c r="M276" s="33"/>
    </row>
    <row r="277" spans="1:13" x14ac:dyDescent="0.2">
      <c r="A277" s="10" t="s">
        <v>256</v>
      </c>
      <c r="B277" s="10" t="s">
        <v>16</v>
      </c>
      <c r="C277" s="10" t="s">
        <v>17</v>
      </c>
      <c r="D277" s="24" t="s">
        <v>257</v>
      </c>
      <c r="E277" s="11"/>
      <c r="F277" s="11"/>
      <c r="G277" s="11"/>
      <c r="H277" s="11"/>
      <c r="I277" s="11"/>
      <c r="J277" s="11"/>
      <c r="K277" s="12">
        <f>K285</f>
        <v>1</v>
      </c>
      <c r="L277" s="30">
        <f>L285</f>
        <v>3313.29</v>
      </c>
      <c r="M277" s="30">
        <f>M285</f>
        <v>3313.29</v>
      </c>
    </row>
    <row r="278" spans="1:13" x14ac:dyDescent="0.2">
      <c r="A278" s="13" t="s">
        <v>258</v>
      </c>
      <c r="B278" s="13" t="s">
        <v>22</v>
      </c>
      <c r="C278" s="13" t="s">
        <v>149</v>
      </c>
      <c r="D278" s="25" t="s">
        <v>259</v>
      </c>
      <c r="E278" s="14"/>
      <c r="F278" s="14"/>
      <c r="G278" s="14"/>
      <c r="H278" s="14"/>
      <c r="I278" s="14"/>
      <c r="J278" s="14"/>
      <c r="K278" s="15">
        <f>K283</f>
        <v>39.67062</v>
      </c>
      <c r="L278" s="31">
        <v>83.52</v>
      </c>
      <c r="M278" s="31">
        <f>K278*L278</f>
        <v>3313.2901823999996</v>
      </c>
    </row>
    <row r="279" spans="1:13" ht="84" x14ac:dyDescent="0.2">
      <c r="A279" s="14"/>
      <c r="B279" s="14"/>
      <c r="C279" s="14"/>
      <c r="D279" s="16" t="s">
        <v>260</v>
      </c>
      <c r="E279" s="14"/>
      <c r="F279" s="14"/>
      <c r="G279" s="14"/>
      <c r="H279" s="14"/>
      <c r="I279" s="14"/>
      <c r="J279" s="14"/>
      <c r="K279" s="14"/>
      <c r="L279" s="32"/>
      <c r="M279" s="32"/>
    </row>
    <row r="280" spans="1:13" x14ac:dyDescent="0.2">
      <c r="A280" s="14"/>
      <c r="B280" s="14"/>
      <c r="C280" s="14"/>
      <c r="D280" s="16"/>
      <c r="E280" s="13" t="s">
        <v>261</v>
      </c>
      <c r="F280" s="14">
        <v>1.1000000000000001</v>
      </c>
      <c r="G280" s="17">
        <v>8.81</v>
      </c>
      <c r="H280" s="17">
        <v>0</v>
      </c>
      <c r="I280" s="17">
        <v>2.4</v>
      </c>
      <c r="J280" s="15">
        <f>F280*(G280+ (G280= 0))*(H280+ (H280= 0))*(I280+ (I280= 0))</f>
        <v>23.258400000000002</v>
      </c>
      <c r="K280" s="14"/>
      <c r="L280" s="32"/>
      <c r="M280" s="32"/>
    </row>
    <row r="281" spans="1:13" x14ac:dyDescent="0.2">
      <c r="A281" s="14"/>
      <c r="B281" s="14"/>
      <c r="C281" s="14"/>
      <c r="D281" s="16"/>
      <c r="E281" s="13" t="s">
        <v>17</v>
      </c>
      <c r="F281" s="14">
        <v>1.1000000000000001</v>
      </c>
      <c r="G281" s="17">
        <v>4.1399999999999997</v>
      </c>
      <c r="H281" s="17">
        <v>0</v>
      </c>
      <c r="I281" s="17">
        <v>1.2</v>
      </c>
      <c r="J281" s="15">
        <f>F281*(G281+ (G281= 0))*(H281+ (H281= 0))*(I281+ (I281= 0))</f>
        <v>5.4648000000000003</v>
      </c>
      <c r="K281" s="14"/>
      <c r="L281" s="32"/>
      <c r="M281" s="32"/>
    </row>
    <row r="282" spans="1:13" x14ac:dyDescent="0.2">
      <c r="A282" s="14"/>
      <c r="B282" s="14"/>
      <c r="C282" s="14"/>
      <c r="D282" s="16"/>
      <c r="E282" s="13" t="s">
        <v>17</v>
      </c>
      <c r="F282" s="14">
        <v>1.1000000000000001</v>
      </c>
      <c r="G282" s="17">
        <v>18.43</v>
      </c>
      <c r="H282" s="17">
        <v>0</v>
      </c>
      <c r="I282" s="17">
        <v>0.54</v>
      </c>
      <c r="J282" s="15">
        <f>F282*(G282+ (G282= 0))*(H282+ (H282= 0))*(I282+ (I282= 0))</f>
        <v>10.947420000000001</v>
      </c>
      <c r="K282" s="14"/>
      <c r="L282" s="32"/>
      <c r="M282" s="32"/>
    </row>
    <row r="283" spans="1:13" x14ac:dyDescent="0.2">
      <c r="A283" s="14"/>
      <c r="B283" s="14"/>
      <c r="C283" s="14"/>
      <c r="D283" s="16"/>
      <c r="E283" s="14"/>
      <c r="F283" s="14"/>
      <c r="G283" s="14"/>
      <c r="H283" s="14"/>
      <c r="I283" s="14"/>
      <c r="J283" s="18" t="s">
        <v>262</v>
      </c>
      <c r="K283" s="12">
        <f>SUM(J280:J282)</f>
        <v>39.67062</v>
      </c>
      <c r="L283" s="32">
        <v>83.52</v>
      </c>
      <c r="M283" s="30">
        <f>ROUND(L283*K283,2)</f>
        <v>3313.29</v>
      </c>
    </row>
    <row r="284" spans="1:13" ht="1.25" customHeight="1" x14ac:dyDescent="0.2">
      <c r="A284" s="19"/>
      <c r="B284" s="19"/>
      <c r="C284" s="19"/>
      <c r="D284" s="26"/>
      <c r="E284" s="19"/>
      <c r="F284" s="19"/>
      <c r="G284" s="19"/>
      <c r="H284" s="19"/>
      <c r="I284" s="19"/>
      <c r="J284" s="19"/>
      <c r="K284" s="19"/>
      <c r="L284" s="33"/>
      <c r="M284" s="33"/>
    </row>
    <row r="285" spans="1:13" x14ac:dyDescent="0.2">
      <c r="A285" s="14"/>
      <c r="B285" s="14"/>
      <c r="C285" s="14"/>
      <c r="D285" s="16"/>
      <c r="E285" s="14"/>
      <c r="F285" s="14"/>
      <c r="G285" s="14"/>
      <c r="H285" s="14"/>
      <c r="I285" s="14"/>
      <c r="J285" s="18" t="s">
        <v>263</v>
      </c>
      <c r="K285" s="17">
        <v>1</v>
      </c>
      <c r="L285" s="30">
        <f>M283</f>
        <v>3313.29</v>
      </c>
      <c r="M285" s="30">
        <f>ROUND(L285*K285,2)</f>
        <v>3313.29</v>
      </c>
    </row>
    <row r="286" spans="1:13" ht="1.25" customHeight="1" x14ac:dyDescent="0.2">
      <c r="A286" s="19"/>
      <c r="B286" s="19"/>
      <c r="C286" s="19"/>
      <c r="D286" s="26"/>
      <c r="E286" s="19"/>
      <c r="F286" s="19"/>
      <c r="G286" s="19"/>
      <c r="H286" s="19"/>
      <c r="I286" s="19"/>
      <c r="J286" s="19"/>
      <c r="K286" s="19"/>
      <c r="L286" s="33"/>
      <c r="M286" s="33"/>
    </row>
    <row r="287" spans="1:13" x14ac:dyDescent="0.2">
      <c r="A287" s="10" t="s">
        <v>264</v>
      </c>
      <c r="B287" s="10" t="s">
        <v>16</v>
      </c>
      <c r="C287" s="10" t="s">
        <v>17</v>
      </c>
      <c r="D287" s="24" t="s">
        <v>265</v>
      </c>
      <c r="E287" s="11"/>
      <c r="F287" s="11"/>
      <c r="G287" s="11"/>
      <c r="H287" s="11"/>
      <c r="I287" s="11"/>
      <c r="J287" s="11"/>
      <c r="K287" s="12">
        <f>K300</f>
        <v>1</v>
      </c>
      <c r="L287" s="30">
        <f>L300</f>
        <v>8927.94</v>
      </c>
      <c r="M287" s="30">
        <f>M300</f>
        <v>8927.94</v>
      </c>
    </row>
    <row r="288" spans="1:13" x14ac:dyDescent="0.2">
      <c r="A288" s="13" t="s">
        <v>266</v>
      </c>
      <c r="B288" s="13" t="s">
        <v>22</v>
      </c>
      <c r="C288" s="13" t="s">
        <v>149</v>
      </c>
      <c r="D288" s="25" t="s">
        <v>267</v>
      </c>
      <c r="E288" s="14"/>
      <c r="F288" s="14"/>
      <c r="G288" s="14"/>
      <c r="H288" s="14"/>
      <c r="I288" s="14"/>
      <c r="J288" s="14"/>
      <c r="K288" s="15">
        <f>K298</f>
        <v>183.25</v>
      </c>
      <c r="L288" s="31">
        <v>48.72</v>
      </c>
      <c r="M288" s="31">
        <f>K288*L288</f>
        <v>8927.94</v>
      </c>
    </row>
    <row r="289" spans="1:13" ht="192" x14ac:dyDescent="0.2">
      <c r="A289" s="14"/>
      <c r="B289" s="14"/>
      <c r="C289" s="14"/>
      <c r="D289" s="16" t="s">
        <v>268</v>
      </c>
      <c r="E289" s="14"/>
      <c r="F289" s="14"/>
      <c r="G289" s="14"/>
      <c r="H289" s="14"/>
      <c r="I289" s="14"/>
      <c r="J289" s="14"/>
      <c r="K289" s="14"/>
      <c r="L289" s="32"/>
      <c r="M289" s="32"/>
    </row>
    <row r="290" spans="1:13" x14ac:dyDescent="0.2">
      <c r="A290" s="14"/>
      <c r="B290" s="14"/>
      <c r="C290" s="14"/>
      <c r="D290" s="16"/>
      <c r="E290" s="13" t="s">
        <v>152</v>
      </c>
      <c r="F290" s="14">
        <v>1</v>
      </c>
      <c r="G290" s="17">
        <v>0</v>
      </c>
      <c r="H290" s="17">
        <v>0</v>
      </c>
      <c r="I290" s="17">
        <v>0</v>
      </c>
      <c r="J290" s="17">
        <v>7.08</v>
      </c>
      <c r="K290" s="13" t="s">
        <v>153</v>
      </c>
      <c r="L290" s="32"/>
      <c r="M290" s="32"/>
    </row>
    <row r="291" spans="1:13" x14ac:dyDescent="0.2">
      <c r="A291" s="14"/>
      <c r="B291" s="14"/>
      <c r="C291" s="14"/>
      <c r="D291" s="16"/>
      <c r="E291" s="13" t="s">
        <v>154</v>
      </c>
      <c r="F291" s="14">
        <v>1</v>
      </c>
      <c r="G291" s="17">
        <v>0</v>
      </c>
      <c r="H291" s="17">
        <v>0</v>
      </c>
      <c r="I291" s="17">
        <v>0</v>
      </c>
      <c r="J291" s="17">
        <v>5.46</v>
      </c>
      <c r="K291" s="13" t="s">
        <v>155</v>
      </c>
      <c r="L291" s="32"/>
      <c r="M291" s="32"/>
    </row>
    <row r="292" spans="1:13" x14ac:dyDescent="0.2">
      <c r="A292" s="14"/>
      <c r="B292" s="14"/>
      <c r="C292" s="14"/>
      <c r="D292" s="16"/>
      <c r="E292" s="13" t="s">
        <v>156</v>
      </c>
      <c r="F292" s="14">
        <v>1</v>
      </c>
      <c r="G292" s="17">
        <v>0</v>
      </c>
      <c r="H292" s="17">
        <v>0</v>
      </c>
      <c r="I292" s="17">
        <v>0</v>
      </c>
      <c r="J292" s="17">
        <v>33.22</v>
      </c>
      <c r="K292" s="13" t="s">
        <v>157</v>
      </c>
      <c r="L292" s="32"/>
      <c r="M292" s="32"/>
    </row>
    <row r="293" spans="1:13" x14ac:dyDescent="0.2">
      <c r="A293" s="14"/>
      <c r="B293" s="14"/>
      <c r="C293" s="14"/>
      <c r="D293" s="16"/>
      <c r="E293" s="13" t="s">
        <v>158</v>
      </c>
      <c r="F293" s="14">
        <v>1</v>
      </c>
      <c r="G293" s="17">
        <v>0</v>
      </c>
      <c r="H293" s="17">
        <v>0</v>
      </c>
      <c r="I293" s="17">
        <v>0</v>
      </c>
      <c r="J293" s="17">
        <v>17.440000000000001</v>
      </c>
      <c r="K293" s="13" t="s">
        <v>159</v>
      </c>
      <c r="L293" s="32"/>
      <c r="M293" s="32"/>
    </row>
    <row r="294" spans="1:13" x14ac:dyDescent="0.2">
      <c r="A294" s="14"/>
      <c r="B294" s="14"/>
      <c r="C294" s="14"/>
      <c r="D294" s="16"/>
      <c r="E294" s="13" t="s">
        <v>160</v>
      </c>
      <c r="F294" s="14">
        <v>1</v>
      </c>
      <c r="G294" s="17">
        <v>0</v>
      </c>
      <c r="H294" s="17">
        <v>0</v>
      </c>
      <c r="I294" s="17">
        <v>0</v>
      </c>
      <c r="J294" s="17">
        <v>16.84</v>
      </c>
      <c r="K294" s="13" t="s">
        <v>161</v>
      </c>
      <c r="L294" s="32"/>
      <c r="M294" s="32"/>
    </row>
    <row r="295" spans="1:13" x14ac:dyDescent="0.2">
      <c r="A295" s="14"/>
      <c r="B295" s="14"/>
      <c r="C295" s="14"/>
      <c r="D295" s="16"/>
      <c r="E295" s="13" t="s">
        <v>162</v>
      </c>
      <c r="F295" s="14">
        <v>1</v>
      </c>
      <c r="G295" s="17">
        <v>0</v>
      </c>
      <c r="H295" s="17">
        <v>0</v>
      </c>
      <c r="I295" s="17">
        <v>0</v>
      </c>
      <c r="J295" s="17">
        <v>6.43</v>
      </c>
      <c r="K295" s="13" t="s">
        <v>163</v>
      </c>
      <c r="L295" s="32"/>
      <c r="M295" s="32"/>
    </row>
    <row r="296" spans="1:13" x14ac:dyDescent="0.2">
      <c r="A296" s="14"/>
      <c r="B296" s="14"/>
      <c r="C296" s="14"/>
      <c r="D296" s="16"/>
      <c r="E296" s="13" t="s">
        <v>164</v>
      </c>
      <c r="F296" s="14">
        <v>1</v>
      </c>
      <c r="G296" s="17">
        <v>0</v>
      </c>
      <c r="H296" s="17">
        <v>0</v>
      </c>
      <c r="I296" s="17">
        <v>0</v>
      </c>
      <c r="J296" s="17">
        <v>3.84</v>
      </c>
      <c r="K296" s="13" t="s">
        <v>74</v>
      </c>
      <c r="L296" s="32"/>
      <c r="M296" s="32"/>
    </row>
    <row r="297" spans="1:13" x14ac:dyDescent="0.2">
      <c r="A297" s="14"/>
      <c r="B297" s="14"/>
      <c r="C297" s="14"/>
      <c r="D297" s="16"/>
      <c r="E297" s="13" t="s">
        <v>165</v>
      </c>
      <c r="F297" s="14">
        <v>1</v>
      </c>
      <c r="G297" s="17">
        <v>0</v>
      </c>
      <c r="H297" s="17">
        <v>0</v>
      </c>
      <c r="I297" s="17">
        <v>0</v>
      </c>
      <c r="J297" s="17">
        <v>92.94</v>
      </c>
      <c r="K297" s="13" t="s">
        <v>166</v>
      </c>
      <c r="L297" s="32"/>
      <c r="M297" s="32"/>
    </row>
    <row r="298" spans="1:13" x14ac:dyDescent="0.2">
      <c r="A298" s="14"/>
      <c r="B298" s="14"/>
      <c r="C298" s="14"/>
      <c r="D298" s="16"/>
      <c r="E298" s="14"/>
      <c r="F298" s="14"/>
      <c r="G298" s="14"/>
      <c r="H298" s="14"/>
      <c r="I298" s="14"/>
      <c r="J298" s="18" t="s">
        <v>269</v>
      </c>
      <c r="K298" s="12">
        <f>SUM(J290:J297)</f>
        <v>183.25</v>
      </c>
      <c r="L298" s="32">
        <v>48.72</v>
      </c>
      <c r="M298" s="30">
        <f>ROUND(L298*K298,2)</f>
        <v>8927.94</v>
      </c>
    </row>
    <row r="299" spans="1:13" ht="1.25" customHeight="1" x14ac:dyDescent="0.2">
      <c r="A299" s="19"/>
      <c r="B299" s="19"/>
      <c r="C299" s="19"/>
      <c r="D299" s="26"/>
      <c r="E299" s="19"/>
      <c r="F299" s="19"/>
      <c r="G299" s="19"/>
      <c r="H299" s="19"/>
      <c r="I299" s="19"/>
      <c r="J299" s="19"/>
      <c r="K299" s="19"/>
      <c r="L299" s="33"/>
      <c r="M299" s="33"/>
    </row>
    <row r="300" spans="1:13" x14ac:dyDescent="0.2">
      <c r="A300" s="14"/>
      <c r="B300" s="14"/>
      <c r="C300" s="14"/>
      <c r="D300" s="16"/>
      <c r="E300" s="14"/>
      <c r="F300" s="14"/>
      <c r="G300" s="14"/>
      <c r="H300" s="14"/>
      <c r="I300" s="14"/>
      <c r="J300" s="18" t="s">
        <v>270</v>
      </c>
      <c r="K300" s="17">
        <v>1</v>
      </c>
      <c r="L300" s="30">
        <f>M298</f>
        <v>8927.94</v>
      </c>
      <c r="M300" s="30">
        <f>ROUND(L300*K300,2)</f>
        <v>8927.94</v>
      </c>
    </row>
    <row r="301" spans="1:13" ht="1.25" customHeight="1" x14ac:dyDescent="0.2">
      <c r="A301" s="19"/>
      <c r="B301" s="19"/>
      <c r="C301" s="19"/>
      <c r="D301" s="26"/>
      <c r="E301" s="19"/>
      <c r="F301" s="19"/>
      <c r="G301" s="19"/>
      <c r="H301" s="19"/>
      <c r="I301" s="19"/>
      <c r="J301" s="19"/>
      <c r="K301" s="19"/>
      <c r="L301" s="33"/>
      <c r="M301" s="33"/>
    </row>
    <row r="302" spans="1:13" x14ac:dyDescent="0.2">
      <c r="A302" s="14"/>
      <c r="B302" s="14"/>
      <c r="C302" s="14"/>
      <c r="D302" s="16"/>
      <c r="E302" s="14"/>
      <c r="F302" s="14"/>
      <c r="G302" s="14"/>
      <c r="H302" s="14"/>
      <c r="I302" s="14"/>
      <c r="J302" s="18" t="s">
        <v>271</v>
      </c>
      <c r="K302" s="20">
        <v>1</v>
      </c>
      <c r="L302" s="30">
        <f>M265+M275+M285+M300</f>
        <v>31543.850000000006</v>
      </c>
      <c r="M302" s="30">
        <f>ROUND(L302*K302,2)</f>
        <v>31543.85</v>
      </c>
    </row>
    <row r="303" spans="1:13" ht="1.25" customHeight="1" x14ac:dyDescent="0.2">
      <c r="A303" s="19"/>
      <c r="B303" s="19"/>
      <c r="C303" s="19"/>
      <c r="D303" s="26"/>
      <c r="E303" s="19"/>
      <c r="F303" s="19"/>
      <c r="G303" s="19"/>
      <c r="H303" s="19"/>
      <c r="I303" s="19"/>
      <c r="J303" s="19"/>
      <c r="K303" s="19"/>
      <c r="L303" s="33"/>
      <c r="M303" s="33"/>
    </row>
    <row r="304" spans="1:13" x14ac:dyDescent="0.2">
      <c r="A304" s="7" t="s">
        <v>272</v>
      </c>
      <c r="B304" s="7" t="s">
        <v>16</v>
      </c>
      <c r="C304" s="7" t="s">
        <v>17</v>
      </c>
      <c r="D304" s="23" t="s">
        <v>273</v>
      </c>
      <c r="E304" s="8"/>
      <c r="F304" s="8"/>
      <c r="G304" s="8"/>
      <c r="H304" s="8"/>
      <c r="I304" s="8"/>
      <c r="J304" s="8"/>
      <c r="K304" s="9">
        <f>K345</f>
        <v>1</v>
      </c>
      <c r="L304" s="30">
        <f>L345</f>
        <v>4995.71</v>
      </c>
      <c r="M304" s="30">
        <f>M345</f>
        <v>4995.71</v>
      </c>
    </row>
    <row r="305" spans="1:13" x14ac:dyDescent="0.2">
      <c r="A305" s="10" t="s">
        <v>274</v>
      </c>
      <c r="B305" s="10" t="s">
        <v>16</v>
      </c>
      <c r="C305" s="10" t="s">
        <v>17</v>
      </c>
      <c r="D305" s="24" t="s">
        <v>275</v>
      </c>
      <c r="E305" s="11"/>
      <c r="F305" s="11"/>
      <c r="G305" s="11"/>
      <c r="H305" s="11"/>
      <c r="I305" s="11"/>
      <c r="J305" s="11"/>
      <c r="K305" s="12">
        <f>K327</f>
        <v>1</v>
      </c>
      <c r="L305" s="30">
        <f>L327</f>
        <v>3132</v>
      </c>
      <c r="M305" s="30">
        <f>M327</f>
        <v>3132</v>
      </c>
    </row>
    <row r="306" spans="1:13" x14ac:dyDescent="0.2">
      <c r="A306" s="13" t="s">
        <v>276</v>
      </c>
      <c r="B306" s="13" t="s">
        <v>22</v>
      </c>
      <c r="C306" s="13" t="s">
        <v>43</v>
      </c>
      <c r="D306" s="25" t="s">
        <v>277</v>
      </c>
      <c r="E306" s="14"/>
      <c r="F306" s="14"/>
      <c r="G306" s="14"/>
      <c r="H306" s="14"/>
      <c r="I306" s="14"/>
      <c r="J306" s="14"/>
      <c r="K306" s="15">
        <f>K309</f>
        <v>1</v>
      </c>
      <c r="L306" s="31">
        <v>487.2</v>
      </c>
      <c r="M306" s="31">
        <f>K306*L306</f>
        <v>487.2</v>
      </c>
    </row>
    <row r="307" spans="1:13" ht="96" x14ac:dyDescent="0.2">
      <c r="A307" s="14"/>
      <c r="B307" s="14"/>
      <c r="C307" s="14"/>
      <c r="D307" s="16" t="s">
        <v>278</v>
      </c>
      <c r="E307" s="14"/>
      <c r="F307" s="14"/>
      <c r="G307" s="14"/>
      <c r="H307" s="14"/>
      <c r="I307" s="14"/>
      <c r="J307" s="14"/>
      <c r="K307" s="14"/>
      <c r="L307" s="32"/>
      <c r="M307" s="32"/>
    </row>
    <row r="308" spans="1:13" x14ac:dyDescent="0.2">
      <c r="A308" s="14"/>
      <c r="B308" s="14"/>
      <c r="C308" s="14"/>
      <c r="D308" s="16"/>
      <c r="E308" s="13" t="s">
        <v>244</v>
      </c>
      <c r="F308" s="14">
        <v>1</v>
      </c>
      <c r="G308" s="17">
        <v>0</v>
      </c>
      <c r="H308" s="17">
        <v>0</v>
      </c>
      <c r="I308" s="17">
        <v>0</v>
      </c>
      <c r="J308" s="15">
        <f>F308*(G308+ (G308= 0))*(H308+ (H308= 0))*(I308+ (I308= 0))</f>
        <v>1</v>
      </c>
      <c r="K308" s="14"/>
      <c r="L308" s="32"/>
      <c r="M308" s="32"/>
    </row>
    <row r="309" spans="1:13" x14ac:dyDescent="0.2">
      <c r="A309" s="14"/>
      <c r="B309" s="14"/>
      <c r="C309" s="14"/>
      <c r="D309" s="16"/>
      <c r="E309" s="14"/>
      <c r="F309" s="14"/>
      <c r="G309" s="14"/>
      <c r="H309" s="14"/>
      <c r="I309" s="14"/>
      <c r="J309" s="18" t="s">
        <v>279</v>
      </c>
      <c r="K309" s="12">
        <f>SUM(J308:J308)</f>
        <v>1</v>
      </c>
      <c r="L309" s="32">
        <v>487.2</v>
      </c>
      <c r="M309" s="30">
        <f>ROUND(L309*K309,2)</f>
        <v>487.2</v>
      </c>
    </row>
    <row r="310" spans="1:13" ht="1.25" customHeight="1" x14ac:dyDescent="0.2">
      <c r="A310" s="19"/>
      <c r="B310" s="19"/>
      <c r="C310" s="19"/>
      <c r="D310" s="26"/>
      <c r="E310" s="19"/>
      <c r="F310" s="19"/>
      <c r="G310" s="19"/>
      <c r="H310" s="19"/>
      <c r="I310" s="19"/>
      <c r="J310" s="19"/>
      <c r="K310" s="19"/>
      <c r="L310" s="33"/>
      <c r="M310" s="33"/>
    </row>
    <row r="311" spans="1:13" x14ac:dyDescent="0.2">
      <c r="A311" s="13" t="s">
        <v>280</v>
      </c>
      <c r="B311" s="13" t="s">
        <v>22</v>
      </c>
      <c r="C311" s="13" t="s">
        <v>43</v>
      </c>
      <c r="D311" s="25" t="s">
        <v>281</v>
      </c>
      <c r="E311" s="14"/>
      <c r="F311" s="14"/>
      <c r="G311" s="14"/>
      <c r="H311" s="14"/>
      <c r="I311" s="14"/>
      <c r="J311" s="14"/>
      <c r="K311" s="15">
        <f>K314</f>
        <v>1</v>
      </c>
      <c r="L311" s="31">
        <v>788.8</v>
      </c>
      <c r="M311" s="31">
        <f>K311*L311</f>
        <v>788.8</v>
      </c>
    </row>
    <row r="312" spans="1:13" ht="96" x14ac:dyDescent="0.2">
      <c r="A312" s="14"/>
      <c r="B312" s="14"/>
      <c r="C312" s="14"/>
      <c r="D312" s="16" t="s">
        <v>282</v>
      </c>
      <c r="E312" s="14"/>
      <c r="F312" s="14"/>
      <c r="G312" s="14"/>
      <c r="H312" s="14"/>
      <c r="I312" s="14"/>
      <c r="J312" s="14"/>
      <c r="K312" s="14"/>
      <c r="L312" s="32"/>
      <c r="M312" s="32"/>
    </row>
    <row r="313" spans="1:13" x14ac:dyDescent="0.2">
      <c r="A313" s="14"/>
      <c r="B313" s="14"/>
      <c r="C313" s="14"/>
      <c r="D313" s="16"/>
      <c r="E313" s="13" t="s">
        <v>244</v>
      </c>
      <c r="F313" s="14">
        <v>1</v>
      </c>
      <c r="G313" s="17">
        <v>0</v>
      </c>
      <c r="H313" s="17">
        <v>0</v>
      </c>
      <c r="I313" s="17">
        <v>0</v>
      </c>
      <c r="J313" s="15">
        <f>F313*(G313+ (G313= 0))*(H313+ (H313= 0))*(I313+ (I313= 0))</f>
        <v>1</v>
      </c>
      <c r="K313" s="14"/>
      <c r="L313" s="32"/>
      <c r="M313" s="32"/>
    </row>
    <row r="314" spans="1:13" x14ac:dyDescent="0.2">
      <c r="A314" s="14"/>
      <c r="B314" s="14"/>
      <c r="C314" s="14"/>
      <c r="D314" s="16"/>
      <c r="E314" s="14"/>
      <c r="F314" s="14"/>
      <c r="G314" s="14"/>
      <c r="H314" s="14"/>
      <c r="I314" s="14"/>
      <c r="J314" s="18" t="s">
        <v>283</v>
      </c>
      <c r="K314" s="12">
        <f>SUM(J313:J313)</f>
        <v>1</v>
      </c>
      <c r="L314" s="32">
        <v>788.8</v>
      </c>
      <c r="M314" s="30">
        <f>ROUND(L314*K314,2)</f>
        <v>788.8</v>
      </c>
    </row>
    <row r="315" spans="1:13" ht="1.25" customHeight="1" x14ac:dyDescent="0.2">
      <c r="A315" s="19"/>
      <c r="B315" s="19"/>
      <c r="C315" s="19"/>
      <c r="D315" s="26"/>
      <c r="E315" s="19"/>
      <c r="F315" s="19"/>
      <c r="G315" s="19"/>
      <c r="H315" s="19"/>
      <c r="I315" s="19"/>
      <c r="J315" s="19"/>
      <c r="K315" s="19"/>
      <c r="L315" s="33"/>
      <c r="M315" s="33"/>
    </row>
    <row r="316" spans="1:13" x14ac:dyDescent="0.2">
      <c r="A316" s="13" t="s">
        <v>284</v>
      </c>
      <c r="B316" s="13" t="s">
        <v>22</v>
      </c>
      <c r="C316" s="13" t="s">
        <v>43</v>
      </c>
      <c r="D316" s="25" t="s">
        <v>285</v>
      </c>
      <c r="E316" s="14"/>
      <c r="F316" s="14"/>
      <c r="G316" s="14"/>
      <c r="H316" s="14"/>
      <c r="I316" s="14"/>
      <c r="J316" s="14"/>
      <c r="K316" s="15">
        <f>K319</f>
        <v>1</v>
      </c>
      <c r="L316" s="31">
        <v>603.20000000000005</v>
      </c>
      <c r="M316" s="31">
        <f>K316*L316</f>
        <v>603.20000000000005</v>
      </c>
    </row>
    <row r="317" spans="1:13" ht="108" x14ac:dyDescent="0.2">
      <c r="A317" s="14"/>
      <c r="B317" s="14"/>
      <c r="C317" s="14"/>
      <c r="D317" s="16" t="s">
        <v>286</v>
      </c>
      <c r="E317" s="14"/>
      <c r="F317" s="14"/>
      <c r="G317" s="14"/>
      <c r="H317" s="14"/>
      <c r="I317" s="14"/>
      <c r="J317" s="14"/>
      <c r="K317" s="14"/>
      <c r="L317" s="32"/>
      <c r="M317" s="32"/>
    </row>
    <row r="318" spans="1:13" x14ac:dyDescent="0.2">
      <c r="A318" s="14"/>
      <c r="B318" s="14"/>
      <c r="C318" s="14"/>
      <c r="D318" s="16"/>
      <c r="E318" s="13" t="s">
        <v>164</v>
      </c>
      <c r="F318" s="14">
        <v>1</v>
      </c>
      <c r="G318" s="17">
        <v>0</v>
      </c>
      <c r="H318" s="17">
        <v>0</v>
      </c>
      <c r="I318" s="17">
        <v>0</v>
      </c>
      <c r="J318" s="15">
        <f>F318*(G318+ (G318= 0))*(H318+ (H318= 0))*(I318+ (I318= 0))</f>
        <v>1</v>
      </c>
      <c r="K318" s="14"/>
      <c r="L318" s="32"/>
      <c r="M318" s="32"/>
    </row>
    <row r="319" spans="1:13" x14ac:dyDescent="0.2">
      <c r="A319" s="14"/>
      <c r="B319" s="14"/>
      <c r="C319" s="14"/>
      <c r="D319" s="16"/>
      <c r="E319" s="14"/>
      <c r="F319" s="14"/>
      <c r="G319" s="14"/>
      <c r="H319" s="14"/>
      <c r="I319" s="14"/>
      <c r="J319" s="18" t="s">
        <v>287</v>
      </c>
      <c r="K319" s="12">
        <f>SUM(J318:J318)</f>
        <v>1</v>
      </c>
      <c r="L319" s="32">
        <v>603.20000000000005</v>
      </c>
      <c r="M319" s="30">
        <f>ROUND(L319*K319,2)</f>
        <v>603.20000000000005</v>
      </c>
    </row>
    <row r="320" spans="1:13" ht="1.25" customHeight="1" x14ac:dyDescent="0.2">
      <c r="A320" s="19"/>
      <c r="B320" s="19"/>
      <c r="C320" s="19"/>
      <c r="D320" s="26"/>
      <c r="E320" s="19"/>
      <c r="F320" s="19"/>
      <c r="G320" s="19"/>
      <c r="H320" s="19"/>
      <c r="I320" s="19"/>
      <c r="J320" s="19"/>
      <c r="K320" s="19"/>
      <c r="L320" s="33"/>
      <c r="M320" s="33"/>
    </row>
    <row r="321" spans="1:13" x14ac:dyDescent="0.2">
      <c r="A321" s="13" t="s">
        <v>288</v>
      </c>
      <c r="B321" s="13" t="s">
        <v>22</v>
      </c>
      <c r="C321" s="13" t="s">
        <v>43</v>
      </c>
      <c r="D321" s="25" t="s">
        <v>289</v>
      </c>
      <c r="E321" s="14"/>
      <c r="F321" s="14"/>
      <c r="G321" s="14"/>
      <c r="H321" s="14"/>
      <c r="I321" s="14"/>
      <c r="J321" s="14"/>
      <c r="K321" s="15">
        <f>K325</f>
        <v>2</v>
      </c>
      <c r="L321" s="31">
        <v>626.4</v>
      </c>
      <c r="M321" s="31">
        <f>K321*L321</f>
        <v>1252.8</v>
      </c>
    </row>
    <row r="322" spans="1:13" ht="108" x14ac:dyDescent="0.2">
      <c r="A322" s="14"/>
      <c r="B322" s="14"/>
      <c r="C322" s="14"/>
      <c r="D322" s="16" t="s">
        <v>290</v>
      </c>
      <c r="E322" s="14"/>
      <c r="F322" s="14"/>
      <c r="G322" s="14"/>
      <c r="H322" s="14"/>
      <c r="I322" s="14"/>
      <c r="J322" s="14"/>
      <c r="K322" s="14"/>
      <c r="L322" s="32"/>
      <c r="M322" s="32"/>
    </row>
    <row r="323" spans="1:13" x14ac:dyDescent="0.2">
      <c r="A323" s="14"/>
      <c r="B323" s="14"/>
      <c r="C323" s="14"/>
      <c r="D323" s="16"/>
      <c r="E323" s="13" t="s">
        <v>200</v>
      </c>
      <c r="F323" s="14">
        <v>1</v>
      </c>
      <c r="G323" s="17">
        <v>0</v>
      </c>
      <c r="H323" s="17">
        <v>0</v>
      </c>
      <c r="I323" s="17">
        <v>0</v>
      </c>
      <c r="J323" s="15">
        <f>F323*(G323+ (G323= 0))*(H323+ (H323= 0))*(I323+ (I323= 0))</f>
        <v>1</v>
      </c>
      <c r="K323" s="14"/>
      <c r="L323" s="32"/>
      <c r="M323" s="32"/>
    </row>
    <row r="324" spans="1:13" x14ac:dyDescent="0.2">
      <c r="A324" s="14"/>
      <c r="B324" s="14"/>
      <c r="C324" s="14"/>
      <c r="D324" s="16"/>
      <c r="E324" s="13" t="s">
        <v>291</v>
      </c>
      <c r="F324" s="14">
        <v>1</v>
      </c>
      <c r="G324" s="17">
        <v>0</v>
      </c>
      <c r="H324" s="17">
        <v>0</v>
      </c>
      <c r="I324" s="17">
        <v>0</v>
      </c>
      <c r="J324" s="15">
        <f>F324*(G324+ (G324= 0))*(H324+ (H324= 0))*(I324+ (I324= 0))</f>
        <v>1</v>
      </c>
      <c r="K324" s="14"/>
      <c r="L324" s="32"/>
      <c r="M324" s="32"/>
    </row>
    <row r="325" spans="1:13" x14ac:dyDescent="0.2">
      <c r="A325" s="14"/>
      <c r="B325" s="14"/>
      <c r="C325" s="14"/>
      <c r="D325" s="16"/>
      <c r="E325" s="14"/>
      <c r="F325" s="14"/>
      <c r="G325" s="14"/>
      <c r="H325" s="14"/>
      <c r="I325" s="14"/>
      <c r="J325" s="18" t="s">
        <v>292</v>
      </c>
      <c r="K325" s="12">
        <f>SUM(J323:J324)</f>
        <v>2</v>
      </c>
      <c r="L325" s="32">
        <v>626.4</v>
      </c>
      <c r="M325" s="30">
        <f>ROUND(L325*K325,2)</f>
        <v>1252.8</v>
      </c>
    </row>
    <row r="326" spans="1:13" ht="1.25" customHeight="1" x14ac:dyDescent="0.2">
      <c r="A326" s="19"/>
      <c r="B326" s="19"/>
      <c r="C326" s="19"/>
      <c r="D326" s="26"/>
      <c r="E326" s="19"/>
      <c r="F326" s="19"/>
      <c r="G326" s="19"/>
      <c r="H326" s="19"/>
      <c r="I326" s="19"/>
      <c r="J326" s="19"/>
      <c r="K326" s="19"/>
      <c r="L326" s="33"/>
      <c r="M326" s="33"/>
    </row>
    <row r="327" spans="1:13" x14ac:dyDescent="0.2">
      <c r="A327" s="14"/>
      <c r="B327" s="14"/>
      <c r="C327" s="14"/>
      <c r="D327" s="16"/>
      <c r="E327" s="14"/>
      <c r="F327" s="14"/>
      <c r="G327" s="14"/>
      <c r="H327" s="14"/>
      <c r="I327" s="14"/>
      <c r="J327" s="18" t="s">
        <v>293</v>
      </c>
      <c r="K327" s="17">
        <v>1</v>
      </c>
      <c r="L327" s="30">
        <f>M309+M314+M319+M325</f>
        <v>3132</v>
      </c>
      <c r="M327" s="30">
        <f>ROUND(L327*K327,2)</f>
        <v>3132</v>
      </c>
    </row>
    <row r="328" spans="1:13" ht="1.25" customHeight="1" x14ac:dyDescent="0.2">
      <c r="A328" s="19"/>
      <c r="B328" s="19"/>
      <c r="C328" s="19"/>
      <c r="D328" s="26"/>
      <c r="E328" s="19"/>
      <c r="F328" s="19"/>
      <c r="G328" s="19"/>
      <c r="H328" s="19"/>
      <c r="I328" s="19"/>
      <c r="J328" s="19"/>
      <c r="K328" s="19"/>
      <c r="L328" s="33"/>
      <c r="M328" s="33"/>
    </row>
    <row r="329" spans="1:13" x14ac:dyDescent="0.2">
      <c r="A329" s="10" t="s">
        <v>294</v>
      </c>
      <c r="B329" s="10" t="s">
        <v>16</v>
      </c>
      <c r="C329" s="10" t="s">
        <v>17</v>
      </c>
      <c r="D329" s="24" t="s">
        <v>295</v>
      </c>
      <c r="E329" s="11"/>
      <c r="F329" s="11"/>
      <c r="G329" s="11"/>
      <c r="H329" s="11"/>
      <c r="I329" s="11"/>
      <c r="J329" s="11"/>
      <c r="K329" s="12">
        <f>K335</f>
        <v>1</v>
      </c>
      <c r="L329" s="30">
        <f>L335</f>
        <v>754</v>
      </c>
      <c r="M329" s="30">
        <f>M335</f>
        <v>754</v>
      </c>
    </row>
    <row r="330" spans="1:13" x14ac:dyDescent="0.2">
      <c r="A330" s="13" t="s">
        <v>296</v>
      </c>
      <c r="B330" s="13" t="s">
        <v>22</v>
      </c>
      <c r="C330" s="13" t="s">
        <v>4</v>
      </c>
      <c r="D330" s="25" t="s">
        <v>297</v>
      </c>
      <c r="E330" s="14"/>
      <c r="F330" s="14"/>
      <c r="G330" s="14"/>
      <c r="H330" s="14"/>
      <c r="I330" s="14"/>
      <c r="J330" s="14"/>
      <c r="K330" s="15">
        <f>K333</f>
        <v>1</v>
      </c>
      <c r="L330" s="31">
        <v>754</v>
      </c>
      <c r="M330" s="31">
        <f>K330*L330</f>
        <v>754</v>
      </c>
    </row>
    <row r="331" spans="1:13" ht="96" x14ac:dyDescent="0.2">
      <c r="A331" s="14"/>
      <c r="B331" s="14"/>
      <c r="C331" s="14"/>
      <c r="D331" s="16" t="s">
        <v>298</v>
      </c>
      <c r="E331" s="14"/>
      <c r="F331" s="14"/>
      <c r="G331" s="14"/>
      <c r="H331" s="14"/>
      <c r="I331" s="14"/>
      <c r="J331" s="14"/>
      <c r="K331" s="14"/>
      <c r="L331" s="32"/>
      <c r="M331" s="32"/>
    </row>
    <row r="332" spans="1:13" x14ac:dyDescent="0.2">
      <c r="A332" s="14"/>
      <c r="B332" s="14"/>
      <c r="C332" s="14"/>
      <c r="D332" s="16"/>
      <c r="E332" s="13" t="s">
        <v>17</v>
      </c>
      <c r="F332" s="14">
        <v>1</v>
      </c>
      <c r="G332" s="17">
        <v>0</v>
      </c>
      <c r="H332" s="17">
        <v>0</v>
      </c>
      <c r="I332" s="17">
        <v>0</v>
      </c>
      <c r="J332" s="15">
        <f>F332*(G332+ (G332= 0))*(H332+ (H332= 0))*(I332+ (I332= 0))</f>
        <v>1</v>
      </c>
      <c r="K332" s="14"/>
      <c r="L332" s="32"/>
      <c r="M332" s="32"/>
    </row>
    <row r="333" spans="1:13" x14ac:dyDescent="0.2">
      <c r="A333" s="14"/>
      <c r="B333" s="14"/>
      <c r="C333" s="14"/>
      <c r="D333" s="16"/>
      <c r="E333" s="14"/>
      <c r="F333" s="14"/>
      <c r="G333" s="14"/>
      <c r="H333" s="14"/>
      <c r="I333" s="14"/>
      <c r="J333" s="18" t="s">
        <v>299</v>
      </c>
      <c r="K333" s="12">
        <f>SUM(J332:J332)</f>
        <v>1</v>
      </c>
      <c r="L333" s="32">
        <v>754</v>
      </c>
      <c r="M333" s="30">
        <f>ROUND(L333*K333,2)</f>
        <v>754</v>
      </c>
    </row>
    <row r="334" spans="1:13" ht="1.25" customHeight="1" x14ac:dyDescent="0.2">
      <c r="A334" s="19"/>
      <c r="B334" s="19"/>
      <c r="C334" s="19"/>
      <c r="D334" s="26"/>
      <c r="E334" s="19"/>
      <c r="F334" s="19"/>
      <c r="G334" s="19"/>
      <c r="H334" s="19"/>
      <c r="I334" s="19"/>
      <c r="J334" s="19"/>
      <c r="K334" s="19"/>
      <c r="L334" s="33"/>
      <c r="M334" s="33"/>
    </row>
    <row r="335" spans="1:13" x14ac:dyDescent="0.2">
      <c r="A335" s="14"/>
      <c r="B335" s="14"/>
      <c r="C335" s="14"/>
      <c r="D335" s="16"/>
      <c r="E335" s="14"/>
      <c r="F335" s="14"/>
      <c r="G335" s="14"/>
      <c r="H335" s="14"/>
      <c r="I335" s="14"/>
      <c r="J335" s="18" t="s">
        <v>300</v>
      </c>
      <c r="K335" s="17">
        <v>1</v>
      </c>
      <c r="L335" s="30">
        <f>M333</f>
        <v>754</v>
      </c>
      <c r="M335" s="30">
        <f>ROUND(L335*K335,2)</f>
        <v>754</v>
      </c>
    </row>
    <row r="336" spans="1:13" ht="1.25" customHeight="1" x14ac:dyDescent="0.2">
      <c r="A336" s="19"/>
      <c r="B336" s="19"/>
      <c r="C336" s="19"/>
      <c r="D336" s="26"/>
      <c r="E336" s="19"/>
      <c r="F336" s="19"/>
      <c r="G336" s="19"/>
      <c r="H336" s="19"/>
      <c r="I336" s="19"/>
      <c r="J336" s="19"/>
      <c r="K336" s="19"/>
      <c r="L336" s="33"/>
      <c r="M336" s="33"/>
    </row>
    <row r="337" spans="1:13" x14ac:dyDescent="0.2">
      <c r="A337" s="10" t="s">
        <v>301</v>
      </c>
      <c r="B337" s="10" t="s">
        <v>16</v>
      </c>
      <c r="C337" s="10" t="s">
        <v>17</v>
      </c>
      <c r="D337" s="24" t="s">
        <v>302</v>
      </c>
      <c r="E337" s="11"/>
      <c r="F337" s="11"/>
      <c r="G337" s="11"/>
      <c r="H337" s="11"/>
      <c r="I337" s="11"/>
      <c r="J337" s="11"/>
      <c r="K337" s="12">
        <f>K343</f>
        <v>1</v>
      </c>
      <c r="L337" s="30">
        <f>L343</f>
        <v>1109.71</v>
      </c>
      <c r="M337" s="30">
        <f>M343</f>
        <v>1109.71</v>
      </c>
    </row>
    <row r="338" spans="1:13" ht="24" x14ac:dyDescent="0.2">
      <c r="A338" s="13" t="s">
        <v>303</v>
      </c>
      <c r="B338" s="13" t="s">
        <v>22</v>
      </c>
      <c r="C338" s="13" t="s">
        <v>237</v>
      </c>
      <c r="D338" s="25" t="s">
        <v>304</v>
      </c>
      <c r="E338" s="14"/>
      <c r="F338" s="14"/>
      <c r="G338" s="14"/>
      <c r="H338" s="14"/>
      <c r="I338" s="14"/>
      <c r="J338" s="14"/>
      <c r="K338" s="15">
        <f>K341</f>
        <v>3.61</v>
      </c>
      <c r="L338" s="31">
        <v>307.39999999999998</v>
      </c>
      <c r="M338" s="31">
        <f>K338*L338</f>
        <v>1109.7139999999999</v>
      </c>
    </row>
    <row r="339" spans="1:13" ht="132" x14ac:dyDescent="0.2">
      <c r="A339" s="14"/>
      <c r="B339" s="14"/>
      <c r="C339" s="14"/>
      <c r="D339" s="16" t="s">
        <v>305</v>
      </c>
      <c r="E339" s="14"/>
      <c r="F339" s="14"/>
      <c r="G339" s="14"/>
      <c r="H339" s="14"/>
      <c r="I339" s="14"/>
      <c r="J339" s="14"/>
      <c r="K339" s="14"/>
      <c r="L339" s="32"/>
      <c r="M339" s="32"/>
    </row>
    <row r="340" spans="1:13" x14ac:dyDescent="0.2">
      <c r="A340" s="14"/>
      <c r="B340" s="14"/>
      <c r="C340" s="14"/>
      <c r="D340" s="16"/>
      <c r="E340" s="13" t="s">
        <v>17</v>
      </c>
      <c r="F340" s="14">
        <v>1</v>
      </c>
      <c r="G340" s="17">
        <v>3.61</v>
      </c>
      <c r="H340" s="17">
        <v>0</v>
      </c>
      <c r="I340" s="17">
        <v>0</v>
      </c>
      <c r="J340" s="15">
        <f>F340*(G340+ (G340= 0))*(H340+ (H340= 0))*(I340+ (I340= 0))</f>
        <v>3.61</v>
      </c>
      <c r="K340" s="14"/>
      <c r="L340" s="32"/>
      <c r="M340" s="32"/>
    </row>
    <row r="341" spans="1:13" x14ac:dyDescent="0.2">
      <c r="A341" s="14"/>
      <c r="B341" s="14"/>
      <c r="C341" s="14"/>
      <c r="D341" s="16"/>
      <c r="E341" s="14"/>
      <c r="F341" s="14"/>
      <c r="G341" s="14"/>
      <c r="H341" s="14"/>
      <c r="I341" s="14"/>
      <c r="J341" s="18" t="s">
        <v>306</v>
      </c>
      <c r="K341" s="12">
        <f>SUM(J340:J340)</f>
        <v>3.61</v>
      </c>
      <c r="L341" s="32">
        <v>307.39999999999998</v>
      </c>
      <c r="M341" s="30">
        <f>ROUND(L341*K341,2)</f>
        <v>1109.71</v>
      </c>
    </row>
    <row r="342" spans="1:13" ht="1.25" customHeight="1" x14ac:dyDescent="0.2">
      <c r="A342" s="19"/>
      <c r="B342" s="19"/>
      <c r="C342" s="19"/>
      <c r="D342" s="26"/>
      <c r="E342" s="19"/>
      <c r="F342" s="19"/>
      <c r="G342" s="19"/>
      <c r="H342" s="19"/>
      <c r="I342" s="19"/>
      <c r="J342" s="19"/>
      <c r="K342" s="19"/>
      <c r="L342" s="33"/>
      <c r="M342" s="33"/>
    </row>
    <row r="343" spans="1:13" x14ac:dyDescent="0.2">
      <c r="A343" s="14"/>
      <c r="B343" s="14"/>
      <c r="C343" s="14"/>
      <c r="D343" s="16"/>
      <c r="E343" s="14"/>
      <c r="F343" s="14"/>
      <c r="G343" s="14"/>
      <c r="H343" s="14"/>
      <c r="I343" s="14"/>
      <c r="J343" s="18" t="s">
        <v>307</v>
      </c>
      <c r="K343" s="17">
        <v>1</v>
      </c>
      <c r="L343" s="30">
        <f>M341</f>
        <v>1109.71</v>
      </c>
      <c r="M343" s="30">
        <f>ROUND(L343*K343,2)</f>
        <v>1109.71</v>
      </c>
    </row>
    <row r="344" spans="1:13" ht="1.25" customHeight="1" x14ac:dyDescent="0.2">
      <c r="A344" s="19"/>
      <c r="B344" s="19"/>
      <c r="C344" s="19"/>
      <c r="D344" s="26"/>
      <c r="E344" s="19"/>
      <c r="F344" s="19"/>
      <c r="G344" s="19"/>
      <c r="H344" s="19"/>
      <c r="I344" s="19"/>
      <c r="J344" s="19"/>
      <c r="K344" s="19"/>
      <c r="L344" s="33"/>
      <c r="M344" s="33"/>
    </row>
    <row r="345" spans="1:13" x14ac:dyDescent="0.2">
      <c r="A345" s="14"/>
      <c r="B345" s="14"/>
      <c r="C345" s="14"/>
      <c r="D345" s="16"/>
      <c r="E345" s="14"/>
      <c r="F345" s="14"/>
      <c r="G345" s="14"/>
      <c r="H345" s="14"/>
      <c r="I345" s="14"/>
      <c r="J345" s="18" t="s">
        <v>308</v>
      </c>
      <c r="K345" s="20">
        <v>1</v>
      </c>
      <c r="L345" s="30">
        <f>M327+M335+M343</f>
        <v>4995.71</v>
      </c>
      <c r="M345" s="30">
        <f>ROUND(L345*K345,2)</f>
        <v>4995.71</v>
      </c>
    </row>
    <row r="346" spans="1:13" ht="1.25" customHeight="1" x14ac:dyDescent="0.2">
      <c r="A346" s="19"/>
      <c r="B346" s="19"/>
      <c r="C346" s="19"/>
      <c r="D346" s="26"/>
      <c r="E346" s="19"/>
      <c r="F346" s="19"/>
      <c r="G346" s="19"/>
      <c r="H346" s="19"/>
      <c r="I346" s="19"/>
      <c r="J346" s="19"/>
      <c r="K346" s="19"/>
      <c r="L346" s="33"/>
      <c r="M346" s="33"/>
    </row>
    <row r="347" spans="1:13" x14ac:dyDescent="0.2">
      <c r="A347" s="7" t="s">
        <v>309</v>
      </c>
      <c r="B347" s="7" t="s">
        <v>16</v>
      </c>
      <c r="C347" s="7" t="s">
        <v>17</v>
      </c>
      <c r="D347" s="23" t="s">
        <v>310</v>
      </c>
      <c r="E347" s="8"/>
      <c r="F347" s="8"/>
      <c r="G347" s="8"/>
      <c r="H347" s="8"/>
      <c r="I347" s="8"/>
      <c r="J347" s="8"/>
      <c r="K347" s="9">
        <f>K369</f>
        <v>1</v>
      </c>
      <c r="L347" s="30">
        <f>L369</f>
        <v>6756.16</v>
      </c>
      <c r="M347" s="30">
        <f>M369</f>
        <v>6756.16</v>
      </c>
    </row>
    <row r="348" spans="1:13" x14ac:dyDescent="0.2">
      <c r="A348" s="13" t="s">
        <v>311</v>
      </c>
      <c r="B348" s="13" t="s">
        <v>22</v>
      </c>
      <c r="C348" s="13" t="s">
        <v>4</v>
      </c>
      <c r="D348" s="25" t="s">
        <v>312</v>
      </c>
      <c r="E348" s="14"/>
      <c r="F348" s="14"/>
      <c r="G348" s="14"/>
      <c r="H348" s="14"/>
      <c r="I348" s="14"/>
      <c r="J348" s="14"/>
      <c r="K348" s="15">
        <f>K351</f>
        <v>1</v>
      </c>
      <c r="L348" s="31">
        <v>1102</v>
      </c>
      <c r="M348" s="31">
        <f>K348*L348</f>
        <v>1102</v>
      </c>
    </row>
    <row r="349" spans="1:13" ht="156" x14ac:dyDescent="0.2">
      <c r="A349" s="14"/>
      <c r="B349" s="14"/>
      <c r="C349" s="14"/>
      <c r="D349" s="16" t="s">
        <v>313</v>
      </c>
      <c r="E349" s="14"/>
      <c r="F349" s="14"/>
      <c r="G349" s="14"/>
      <c r="H349" s="14"/>
      <c r="I349" s="14"/>
      <c r="J349" s="14"/>
      <c r="K349" s="14"/>
      <c r="L349" s="32"/>
      <c r="M349" s="32"/>
    </row>
    <row r="350" spans="1:13" x14ac:dyDescent="0.2">
      <c r="A350" s="14"/>
      <c r="B350" s="14"/>
      <c r="C350" s="14"/>
      <c r="D350" s="16"/>
      <c r="E350" s="13" t="s">
        <v>314</v>
      </c>
      <c r="F350" s="14">
        <v>1</v>
      </c>
      <c r="G350" s="17">
        <v>0</v>
      </c>
      <c r="H350" s="17">
        <v>0</v>
      </c>
      <c r="I350" s="17">
        <v>0</v>
      </c>
      <c r="J350" s="15">
        <f>F350*(G350+ (G350= 0))*(H350+ (H350= 0))*(I350+ (I350= 0))</f>
        <v>1</v>
      </c>
      <c r="K350" s="14"/>
      <c r="L350" s="32"/>
      <c r="M350" s="32"/>
    </row>
    <row r="351" spans="1:13" x14ac:dyDescent="0.2">
      <c r="A351" s="14"/>
      <c r="B351" s="14"/>
      <c r="C351" s="14"/>
      <c r="D351" s="16"/>
      <c r="E351" s="14"/>
      <c r="F351" s="14"/>
      <c r="G351" s="14"/>
      <c r="H351" s="14"/>
      <c r="I351" s="14"/>
      <c r="J351" s="18" t="s">
        <v>315</v>
      </c>
      <c r="K351" s="12">
        <f>SUM(J350:J350)</f>
        <v>1</v>
      </c>
      <c r="L351" s="32">
        <v>1102</v>
      </c>
      <c r="M351" s="30">
        <f>ROUND(L351*K351,2)</f>
        <v>1102</v>
      </c>
    </row>
    <row r="352" spans="1:13" ht="1.25" customHeight="1" x14ac:dyDescent="0.2">
      <c r="A352" s="19"/>
      <c r="B352" s="19"/>
      <c r="C352" s="19"/>
      <c r="D352" s="26"/>
      <c r="E352" s="19"/>
      <c r="F352" s="19"/>
      <c r="G352" s="19"/>
      <c r="H352" s="19"/>
      <c r="I352" s="19"/>
      <c r="J352" s="19"/>
      <c r="K352" s="19"/>
      <c r="L352" s="33"/>
      <c r="M352" s="33"/>
    </row>
    <row r="353" spans="1:13" x14ac:dyDescent="0.2">
      <c r="A353" s="13" t="s">
        <v>316</v>
      </c>
      <c r="B353" s="13" t="s">
        <v>22</v>
      </c>
      <c r="C353" s="13" t="s">
        <v>23</v>
      </c>
      <c r="D353" s="25" t="s">
        <v>317</v>
      </c>
      <c r="E353" s="14"/>
      <c r="F353" s="14"/>
      <c r="G353" s="14"/>
      <c r="H353" s="14"/>
      <c r="I353" s="14"/>
      <c r="J353" s="14"/>
      <c r="K353" s="15">
        <f>K356</f>
        <v>17.303999999999998</v>
      </c>
      <c r="L353" s="31">
        <v>226.2</v>
      </c>
      <c r="M353" s="31">
        <f>K353*L353</f>
        <v>3914.1647999999996</v>
      </c>
    </row>
    <row r="354" spans="1:13" ht="132" x14ac:dyDescent="0.2">
      <c r="A354" s="14"/>
      <c r="B354" s="14"/>
      <c r="C354" s="14"/>
      <c r="D354" s="16" t="s">
        <v>318</v>
      </c>
      <c r="E354" s="14"/>
      <c r="F354" s="14"/>
      <c r="G354" s="14"/>
      <c r="H354" s="14"/>
      <c r="I354" s="14"/>
      <c r="J354" s="14"/>
      <c r="K354" s="14"/>
      <c r="L354" s="32"/>
      <c r="M354" s="32"/>
    </row>
    <row r="355" spans="1:13" x14ac:dyDescent="0.2">
      <c r="A355" s="14"/>
      <c r="B355" s="14"/>
      <c r="C355" s="14"/>
      <c r="D355" s="16"/>
      <c r="E355" s="13" t="s">
        <v>314</v>
      </c>
      <c r="F355" s="14">
        <v>1</v>
      </c>
      <c r="G355" s="17">
        <v>12.36</v>
      </c>
      <c r="H355" s="17">
        <v>0</v>
      </c>
      <c r="I355" s="17">
        <v>1.4</v>
      </c>
      <c r="J355" s="15">
        <f>F355*(G355+ (G355= 0))*(H355+ (H355= 0))*(I355+ (I355= 0))</f>
        <v>17.303999999999998</v>
      </c>
      <c r="K355" s="14"/>
      <c r="L355" s="32"/>
      <c r="M355" s="32"/>
    </row>
    <row r="356" spans="1:13" x14ac:dyDescent="0.2">
      <c r="A356" s="14"/>
      <c r="B356" s="14"/>
      <c r="C356" s="14"/>
      <c r="D356" s="16"/>
      <c r="E356" s="14"/>
      <c r="F356" s="14"/>
      <c r="G356" s="14"/>
      <c r="H356" s="14"/>
      <c r="I356" s="14"/>
      <c r="J356" s="18" t="s">
        <v>319</v>
      </c>
      <c r="K356" s="12">
        <f>SUM(J355:J355)</f>
        <v>17.303999999999998</v>
      </c>
      <c r="L356" s="32">
        <v>226.2</v>
      </c>
      <c r="M356" s="30">
        <f>ROUND(L356*K356,2)</f>
        <v>3914.16</v>
      </c>
    </row>
    <row r="357" spans="1:13" ht="1.25" customHeight="1" x14ac:dyDescent="0.2">
      <c r="A357" s="19"/>
      <c r="B357" s="19"/>
      <c r="C357" s="19"/>
      <c r="D357" s="26"/>
      <c r="E357" s="19"/>
      <c r="F357" s="19"/>
      <c r="G357" s="19"/>
      <c r="H357" s="19"/>
      <c r="I357" s="19"/>
      <c r="J357" s="19"/>
      <c r="K357" s="19"/>
      <c r="L357" s="33"/>
      <c r="M357" s="33"/>
    </row>
    <row r="358" spans="1:13" ht="24" x14ac:dyDescent="0.2">
      <c r="A358" s="13" t="s">
        <v>320</v>
      </c>
      <c r="B358" s="13" t="s">
        <v>22</v>
      </c>
      <c r="C358" s="13" t="s">
        <v>43</v>
      </c>
      <c r="D358" s="25" t="s">
        <v>321</v>
      </c>
      <c r="E358" s="14"/>
      <c r="F358" s="14"/>
      <c r="G358" s="14"/>
      <c r="H358" s="14"/>
      <c r="I358" s="14"/>
      <c r="J358" s="14"/>
      <c r="K358" s="15">
        <f>K362</f>
        <v>2</v>
      </c>
      <c r="L358" s="31">
        <v>452.4</v>
      </c>
      <c r="M358" s="31">
        <f>K358*L358</f>
        <v>904.8</v>
      </c>
    </row>
    <row r="359" spans="1:13" ht="48" x14ac:dyDescent="0.2">
      <c r="A359" s="14"/>
      <c r="B359" s="14"/>
      <c r="C359" s="14"/>
      <c r="D359" s="16" t="s">
        <v>322</v>
      </c>
      <c r="E359" s="14"/>
      <c r="F359" s="14"/>
      <c r="G359" s="14"/>
      <c r="H359" s="14"/>
      <c r="I359" s="14"/>
      <c r="J359" s="14"/>
      <c r="K359" s="14"/>
      <c r="L359" s="32"/>
      <c r="M359" s="32"/>
    </row>
    <row r="360" spans="1:13" x14ac:dyDescent="0.2">
      <c r="A360" s="14"/>
      <c r="B360" s="14"/>
      <c r="C360" s="14"/>
      <c r="D360" s="16"/>
      <c r="E360" s="13" t="s">
        <v>244</v>
      </c>
      <c r="F360" s="14">
        <v>1</v>
      </c>
      <c r="G360" s="17">
        <v>0</v>
      </c>
      <c r="H360" s="17">
        <v>0</v>
      </c>
      <c r="I360" s="17">
        <v>0</v>
      </c>
      <c r="J360" s="15">
        <f>F360*(G360+ (G360= 0))*(H360+ (H360= 0))*(I360+ (I360= 0))</f>
        <v>1</v>
      </c>
      <c r="K360" s="14"/>
      <c r="L360" s="32"/>
      <c r="M360" s="32"/>
    </row>
    <row r="361" spans="1:13" x14ac:dyDescent="0.2">
      <c r="A361" s="14"/>
      <c r="B361" s="14"/>
      <c r="C361" s="14"/>
      <c r="D361" s="16"/>
      <c r="E361" s="13" t="s">
        <v>164</v>
      </c>
      <c r="F361" s="14">
        <v>1</v>
      </c>
      <c r="G361" s="17">
        <v>0</v>
      </c>
      <c r="H361" s="17">
        <v>0</v>
      </c>
      <c r="I361" s="17">
        <v>0</v>
      </c>
      <c r="J361" s="15">
        <f>F361*(G361+ (G361= 0))*(H361+ (H361= 0))*(I361+ (I361= 0))</f>
        <v>1</v>
      </c>
      <c r="K361" s="14"/>
      <c r="L361" s="32"/>
      <c r="M361" s="32"/>
    </row>
    <row r="362" spans="1:13" x14ac:dyDescent="0.2">
      <c r="A362" s="14"/>
      <c r="B362" s="14"/>
      <c r="C362" s="14"/>
      <c r="D362" s="16"/>
      <c r="E362" s="14"/>
      <c r="F362" s="14"/>
      <c r="G362" s="14"/>
      <c r="H362" s="14"/>
      <c r="I362" s="14"/>
      <c r="J362" s="18" t="s">
        <v>323</v>
      </c>
      <c r="K362" s="12">
        <f>SUM(J360:J361)</f>
        <v>2</v>
      </c>
      <c r="L362" s="32">
        <v>452.4</v>
      </c>
      <c r="M362" s="30">
        <f>ROUND(L362*K362,2)</f>
        <v>904.8</v>
      </c>
    </row>
    <row r="363" spans="1:13" ht="1.25" customHeight="1" x14ac:dyDescent="0.2">
      <c r="A363" s="19"/>
      <c r="B363" s="19"/>
      <c r="C363" s="19"/>
      <c r="D363" s="26"/>
      <c r="E363" s="19"/>
      <c r="F363" s="19"/>
      <c r="G363" s="19"/>
      <c r="H363" s="19"/>
      <c r="I363" s="19"/>
      <c r="J363" s="19"/>
      <c r="K363" s="19"/>
      <c r="L363" s="33"/>
      <c r="M363" s="33"/>
    </row>
    <row r="364" spans="1:13" x14ac:dyDescent="0.2">
      <c r="A364" s="13" t="s">
        <v>324</v>
      </c>
      <c r="B364" s="13" t="s">
        <v>22</v>
      </c>
      <c r="C364" s="13" t="s">
        <v>43</v>
      </c>
      <c r="D364" s="25" t="s">
        <v>325</v>
      </c>
      <c r="E364" s="14"/>
      <c r="F364" s="14"/>
      <c r="G364" s="14"/>
      <c r="H364" s="14"/>
      <c r="I364" s="14"/>
      <c r="J364" s="14"/>
      <c r="K364" s="15">
        <f>K367</f>
        <v>1</v>
      </c>
      <c r="L364" s="31">
        <v>835.2</v>
      </c>
      <c r="M364" s="31">
        <f>K364*L364</f>
        <v>835.2</v>
      </c>
    </row>
    <row r="365" spans="1:13" ht="72" x14ac:dyDescent="0.2">
      <c r="A365" s="14"/>
      <c r="B365" s="14"/>
      <c r="C365" s="14"/>
      <c r="D365" s="16" t="s">
        <v>326</v>
      </c>
      <c r="E365" s="14"/>
      <c r="F365" s="14"/>
      <c r="G365" s="14"/>
      <c r="H365" s="14"/>
      <c r="I365" s="14"/>
      <c r="J365" s="14"/>
      <c r="K365" s="14"/>
      <c r="L365" s="32"/>
      <c r="M365" s="32"/>
    </row>
    <row r="366" spans="1:13" x14ac:dyDescent="0.2">
      <c r="A366" s="14"/>
      <c r="B366" s="14"/>
      <c r="C366" s="14"/>
      <c r="D366" s="16"/>
      <c r="E366" s="13" t="s">
        <v>327</v>
      </c>
      <c r="F366" s="14">
        <v>1</v>
      </c>
      <c r="G366" s="17">
        <v>0</v>
      </c>
      <c r="H366" s="17">
        <v>0</v>
      </c>
      <c r="I366" s="17">
        <v>0</v>
      </c>
      <c r="J366" s="15">
        <f>F366*(G366+ (G366= 0))*(H366+ (H366= 0))*(I366+ (I366= 0))</f>
        <v>1</v>
      </c>
      <c r="K366" s="14"/>
      <c r="L366" s="32"/>
      <c r="M366" s="32"/>
    </row>
    <row r="367" spans="1:13" x14ac:dyDescent="0.2">
      <c r="A367" s="14"/>
      <c r="B367" s="14"/>
      <c r="C367" s="14"/>
      <c r="D367" s="16"/>
      <c r="E367" s="14"/>
      <c r="F367" s="14"/>
      <c r="G367" s="14"/>
      <c r="H367" s="14"/>
      <c r="I367" s="14"/>
      <c r="J367" s="18" t="s">
        <v>328</v>
      </c>
      <c r="K367" s="12">
        <f>SUM(J366:J366)</f>
        <v>1</v>
      </c>
      <c r="L367" s="32">
        <v>835.2</v>
      </c>
      <c r="M367" s="30">
        <f>ROUND(L367*K367,2)</f>
        <v>835.2</v>
      </c>
    </row>
    <row r="368" spans="1:13" ht="1.25" customHeight="1" x14ac:dyDescent="0.2">
      <c r="A368" s="19"/>
      <c r="B368" s="19"/>
      <c r="C368" s="19"/>
      <c r="D368" s="26"/>
      <c r="E368" s="19"/>
      <c r="F368" s="19"/>
      <c r="G368" s="19"/>
      <c r="H368" s="19"/>
      <c r="I368" s="19"/>
      <c r="J368" s="19"/>
      <c r="K368" s="19"/>
      <c r="L368" s="33"/>
      <c r="M368" s="33"/>
    </row>
    <row r="369" spans="1:13" x14ac:dyDescent="0.2">
      <c r="A369" s="14"/>
      <c r="B369" s="14"/>
      <c r="C369" s="14"/>
      <c r="D369" s="16"/>
      <c r="E369" s="14"/>
      <c r="F369" s="14"/>
      <c r="G369" s="14"/>
      <c r="H369" s="14"/>
      <c r="I369" s="14"/>
      <c r="J369" s="18" t="s">
        <v>329</v>
      </c>
      <c r="K369" s="20">
        <v>1</v>
      </c>
      <c r="L369" s="30">
        <f>M351+M356+M362+M367</f>
        <v>6756.16</v>
      </c>
      <c r="M369" s="30">
        <f>ROUND(L369*K369,2)</f>
        <v>6756.16</v>
      </c>
    </row>
    <row r="370" spans="1:13" ht="1.25" customHeight="1" x14ac:dyDescent="0.2">
      <c r="A370" s="19"/>
      <c r="B370" s="19"/>
      <c r="C370" s="19"/>
      <c r="D370" s="26"/>
      <c r="E370" s="19"/>
      <c r="F370" s="19"/>
      <c r="G370" s="19"/>
      <c r="H370" s="19"/>
      <c r="I370" s="19"/>
      <c r="J370" s="19"/>
      <c r="K370" s="19"/>
      <c r="L370" s="33"/>
      <c r="M370" s="33"/>
    </row>
    <row r="371" spans="1:13" x14ac:dyDescent="0.2">
      <c r="A371" s="7" t="s">
        <v>330</v>
      </c>
      <c r="B371" s="7" t="s">
        <v>16</v>
      </c>
      <c r="C371" s="7" t="s">
        <v>17</v>
      </c>
      <c r="D371" s="23" t="s">
        <v>331</v>
      </c>
      <c r="E371" s="8"/>
      <c r="F371" s="8"/>
      <c r="G371" s="8"/>
      <c r="H371" s="8"/>
      <c r="I371" s="8"/>
      <c r="J371" s="8"/>
      <c r="K371" s="9">
        <f>K389</f>
        <v>1</v>
      </c>
      <c r="L371" s="30">
        <f>L389</f>
        <v>5396.32</v>
      </c>
      <c r="M371" s="30">
        <f>M389</f>
        <v>5396.32</v>
      </c>
    </row>
    <row r="372" spans="1:13" ht="60" x14ac:dyDescent="0.2">
      <c r="A372" s="14"/>
      <c r="B372" s="14"/>
      <c r="C372" s="14"/>
      <c r="D372" s="16" t="s">
        <v>332</v>
      </c>
      <c r="E372" s="14"/>
      <c r="F372" s="14"/>
      <c r="G372" s="14"/>
      <c r="H372" s="14"/>
      <c r="I372" s="14"/>
      <c r="J372" s="14"/>
      <c r="K372" s="14"/>
      <c r="L372" s="32"/>
      <c r="M372" s="32"/>
    </row>
    <row r="373" spans="1:13" x14ac:dyDescent="0.2">
      <c r="A373" s="13" t="s">
        <v>333</v>
      </c>
      <c r="B373" s="13" t="s">
        <v>22</v>
      </c>
      <c r="C373" s="13" t="s">
        <v>43</v>
      </c>
      <c r="D373" s="25" t="s">
        <v>334</v>
      </c>
      <c r="E373" s="14"/>
      <c r="F373" s="14"/>
      <c r="G373" s="14"/>
      <c r="H373" s="14"/>
      <c r="I373" s="14"/>
      <c r="J373" s="14"/>
      <c r="K373" s="15">
        <f>K376</f>
        <v>1</v>
      </c>
      <c r="L373" s="31">
        <v>3248</v>
      </c>
      <c r="M373" s="31">
        <f>K373*L373</f>
        <v>3248</v>
      </c>
    </row>
    <row r="374" spans="1:13" ht="192" x14ac:dyDescent="0.2">
      <c r="A374" s="14"/>
      <c r="B374" s="14"/>
      <c r="C374" s="14"/>
      <c r="D374" s="16" t="s">
        <v>335</v>
      </c>
      <c r="E374" s="14"/>
      <c r="F374" s="14"/>
      <c r="G374" s="14"/>
      <c r="H374" s="14"/>
      <c r="I374" s="14"/>
      <c r="J374" s="14"/>
      <c r="K374" s="14"/>
      <c r="L374" s="32"/>
      <c r="M374" s="32"/>
    </row>
    <row r="375" spans="1:13" x14ac:dyDescent="0.2">
      <c r="A375" s="14"/>
      <c r="B375" s="14"/>
      <c r="C375" s="14"/>
      <c r="D375" s="16"/>
      <c r="E375" s="13" t="s">
        <v>336</v>
      </c>
      <c r="F375" s="14">
        <v>1</v>
      </c>
      <c r="G375" s="17">
        <v>0</v>
      </c>
      <c r="H375" s="17">
        <v>0</v>
      </c>
      <c r="I375" s="17">
        <v>0</v>
      </c>
      <c r="J375" s="15">
        <f>F375*(G375+ (G375= 0))*(H375+ (H375= 0))*(I375+ (I375= 0))</f>
        <v>1</v>
      </c>
      <c r="K375" s="14"/>
      <c r="L375" s="32"/>
      <c r="M375" s="32"/>
    </row>
    <row r="376" spans="1:13" x14ac:dyDescent="0.2">
      <c r="A376" s="14"/>
      <c r="B376" s="14"/>
      <c r="C376" s="14"/>
      <c r="D376" s="16"/>
      <c r="E376" s="14"/>
      <c r="F376" s="14"/>
      <c r="G376" s="14"/>
      <c r="H376" s="14"/>
      <c r="I376" s="14"/>
      <c r="J376" s="18" t="s">
        <v>337</v>
      </c>
      <c r="K376" s="12">
        <f>SUM(J375:J375)</f>
        <v>1</v>
      </c>
      <c r="L376" s="32">
        <v>3248</v>
      </c>
      <c r="M376" s="30">
        <f>ROUND(L376*K376,2)</f>
        <v>3248</v>
      </c>
    </row>
    <row r="377" spans="1:13" ht="1.25" customHeight="1" x14ac:dyDescent="0.2">
      <c r="A377" s="19"/>
      <c r="B377" s="19"/>
      <c r="C377" s="19"/>
      <c r="D377" s="26"/>
      <c r="E377" s="19"/>
      <c r="F377" s="19"/>
      <c r="G377" s="19"/>
      <c r="H377" s="19"/>
      <c r="I377" s="19"/>
      <c r="J377" s="19"/>
      <c r="K377" s="19"/>
      <c r="L377" s="33"/>
      <c r="M377" s="33"/>
    </row>
    <row r="378" spans="1:13" x14ac:dyDescent="0.2">
      <c r="A378" s="13" t="s">
        <v>338</v>
      </c>
      <c r="B378" s="13" t="s">
        <v>22</v>
      </c>
      <c r="C378" s="13" t="s">
        <v>43</v>
      </c>
      <c r="D378" s="25" t="s">
        <v>339</v>
      </c>
      <c r="E378" s="14"/>
      <c r="F378" s="14"/>
      <c r="G378" s="14"/>
      <c r="H378" s="14"/>
      <c r="I378" s="14"/>
      <c r="J378" s="14"/>
      <c r="K378" s="15">
        <f>K382</f>
        <v>2</v>
      </c>
      <c r="L378" s="31">
        <v>406</v>
      </c>
      <c r="M378" s="31">
        <f>K378*L378</f>
        <v>812</v>
      </c>
    </row>
    <row r="379" spans="1:13" ht="108" x14ac:dyDescent="0.2">
      <c r="A379" s="14"/>
      <c r="B379" s="14"/>
      <c r="C379" s="14"/>
      <c r="D379" s="16" t="s">
        <v>340</v>
      </c>
      <c r="E379" s="14"/>
      <c r="F379" s="14"/>
      <c r="G379" s="14"/>
      <c r="H379" s="14"/>
      <c r="I379" s="14"/>
      <c r="J379" s="14"/>
      <c r="K379" s="14"/>
      <c r="L379" s="32"/>
      <c r="M379" s="32"/>
    </row>
    <row r="380" spans="1:13" x14ac:dyDescent="0.2">
      <c r="A380" s="14"/>
      <c r="B380" s="14"/>
      <c r="C380" s="14"/>
      <c r="D380" s="16"/>
      <c r="E380" s="13" t="s">
        <v>244</v>
      </c>
      <c r="F380" s="14">
        <v>1</v>
      </c>
      <c r="G380" s="17">
        <v>0</v>
      </c>
      <c r="H380" s="17">
        <v>0</v>
      </c>
      <c r="I380" s="17">
        <v>0</v>
      </c>
      <c r="J380" s="15">
        <f>F380*(G380+ (G380= 0))*(H380+ (H380= 0))*(I380+ (I380= 0))</f>
        <v>1</v>
      </c>
      <c r="K380" s="14"/>
      <c r="L380" s="32"/>
      <c r="M380" s="32"/>
    </row>
    <row r="381" spans="1:13" x14ac:dyDescent="0.2">
      <c r="A381" s="14"/>
      <c r="B381" s="14"/>
      <c r="C381" s="14"/>
      <c r="D381" s="16"/>
      <c r="E381" s="13" t="s">
        <v>164</v>
      </c>
      <c r="F381" s="14">
        <v>1</v>
      </c>
      <c r="G381" s="17">
        <v>0</v>
      </c>
      <c r="H381" s="17">
        <v>0</v>
      </c>
      <c r="I381" s="17">
        <v>0</v>
      </c>
      <c r="J381" s="15">
        <f>F381*(G381+ (G381= 0))*(H381+ (H381= 0))*(I381+ (I381= 0))</f>
        <v>1</v>
      </c>
      <c r="K381" s="14"/>
      <c r="L381" s="32"/>
      <c r="M381" s="32"/>
    </row>
    <row r="382" spans="1:13" x14ac:dyDescent="0.2">
      <c r="A382" s="14"/>
      <c r="B382" s="14"/>
      <c r="C382" s="14"/>
      <c r="D382" s="16"/>
      <c r="E382" s="14"/>
      <c r="F382" s="14"/>
      <c r="G382" s="14"/>
      <c r="H382" s="14"/>
      <c r="I382" s="14"/>
      <c r="J382" s="18" t="s">
        <v>341</v>
      </c>
      <c r="K382" s="12">
        <f>SUM(J380:J381)</f>
        <v>2</v>
      </c>
      <c r="L382" s="32">
        <v>406</v>
      </c>
      <c r="M382" s="30">
        <f>ROUND(L382*K382,2)</f>
        <v>812</v>
      </c>
    </row>
    <row r="383" spans="1:13" ht="1.25" customHeight="1" x14ac:dyDescent="0.2">
      <c r="A383" s="19"/>
      <c r="B383" s="19"/>
      <c r="C383" s="19"/>
      <c r="D383" s="26"/>
      <c r="E383" s="19"/>
      <c r="F383" s="19"/>
      <c r="G383" s="19"/>
      <c r="H383" s="19"/>
      <c r="I383" s="19"/>
      <c r="J383" s="19"/>
      <c r="K383" s="19"/>
      <c r="L383" s="33"/>
      <c r="M383" s="33"/>
    </row>
    <row r="384" spans="1:13" x14ac:dyDescent="0.2">
      <c r="A384" s="13" t="s">
        <v>342</v>
      </c>
      <c r="B384" s="13" t="s">
        <v>22</v>
      </c>
      <c r="C384" s="13" t="s">
        <v>149</v>
      </c>
      <c r="D384" s="25" t="s">
        <v>343</v>
      </c>
      <c r="E384" s="14"/>
      <c r="F384" s="14"/>
      <c r="G384" s="14"/>
      <c r="H384" s="14"/>
      <c r="I384" s="14"/>
      <c r="J384" s="14"/>
      <c r="K384" s="15">
        <f>K387</f>
        <v>4.8</v>
      </c>
      <c r="L384" s="31">
        <v>278.39999999999998</v>
      </c>
      <c r="M384" s="31">
        <f>K384*L384</f>
        <v>1336.32</v>
      </c>
    </row>
    <row r="385" spans="1:13" ht="108" x14ac:dyDescent="0.2">
      <c r="A385" s="14"/>
      <c r="B385" s="14"/>
      <c r="C385" s="14"/>
      <c r="D385" s="16" t="s">
        <v>344</v>
      </c>
      <c r="E385" s="14"/>
      <c r="F385" s="14"/>
      <c r="G385" s="14"/>
      <c r="H385" s="14"/>
      <c r="I385" s="14"/>
      <c r="J385" s="14"/>
      <c r="K385" s="14"/>
      <c r="L385" s="32"/>
      <c r="M385" s="32"/>
    </row>
    <row r="386" spans="1:13" x14ac:dyDescent="0.2">
      <c r="A386" s="14"/>
      <c r="B386" s="14"/>
      <c r="C386" s="14"/>
      <c r="D386" s="16"/>
      <c r="E386" s="13" t="s">
        <v>17</v>
      </c>
      <c r="F386" s="14">
        <v>1</v>
      </c>
      <c r="G386" s="17">
        <v>2.4</v>
      </c>
      <c r="H386" s="17">
        <v>0</v>
      </c>
      <c r="I386" s="17">
        <v>2</v>
      </c>
      <c r="J386" s="15">
        <f>F386*(G386+ (G386= 0))*(H386+ (H386= 0))*(I386+ (I386= 0))</f>
        <v>4.8</v>
      </c>
      <c r="K386" s="14"/>
      <c r="L386" s="32"/>
      <c r="M386" s="32"/>
    </row>
    <row r="387" spans="1:13" x14ac:dyDescent="0.2">
      <c r="A387" s="14"/>
      <c r="B387" s="14"/>
      <c r="C387" s="14"/>
      <c r="D387" s="16"/>
      <c r="E387" s="14"/>
      <c r="F387" s="14"/>
      <c r="G387" s="14"/>
      <c r="H387" s="14"/>
      <c r="I387" s="14"/>
      <c r="J387" s="18" t="s">
        <v>345</v>
      </c>
      <c r="K387" s="12">
        <f>SUM(J386:J386)</f>
        <v>4.8</v>
      </c>
      <c r="L387" s="32">
        <v>278.39999999999998</v>
      </c>
      <c r="M387" s="30">
        <f>ROUND(L387*K387,2)</f>
        <v>1336.32</v>
      </c>
    </row>
    <row r="388" spans="1:13" ht="1.25" customHeight="1" x14ac:dyDescent="0.2">
      <c r="A388" s="19"/>
      <c r="B388" s="19"/>
      <c r="C388" s="19"/>
      <c r="D388" s="26"/>
      <c r="E388" s="19"/>
      <c r="F388" s="19"/>
      <c r="G388" s="19"/>
      <c r="H388" s="19"/>
      <c r="I388" s="19"/>
      <c r="J388" s="19"/>
      <c r="K388" s="19"/>
      <c r="L388" s="33"/>
      <c r="M388" s="33"/>
    </row>
    <row r="389" spans="1:13" x14ac:dyDescent="0.2">
      <c r="A389" s="14"/>
      <c r="B389" s="14"/>
      <c r="C389" s="14"/>
      <c r="D389" s="16"/>
      <c r="E389" s="14"/>
      <c r="F389" s="14"/>
      <c r="G389" s="14"/>
      <c r="H389" s="14"/>
      <c r="I389" s="14"/>
      <c r="J389" s="18" t="s">
        <v>346</v>
      </c>
      <c r="K389" s="20">
        <v>1</v>
      </c>
      <c r="L389" s="30">
        <f>M376+M382+M387</f>
        <v>5396.32</v>
      </c>
      <c r="M389" s="30">
        <f>ROUND(L389*K389,2)</f>
        <v>5396.32</v>
      </c>
    </row>
    <row r="390" spans="1:13" ht="1.25" customHeight="1" x14ac:dyDescent="0.2">
      <c r="A390" s="19"/>
      <c r="B390" s="19"/>
      <c r="C390" s="19"/>
      <c r="D390" s="26"/>
      <c r="E390" s="19"/>
      <c r="F390" s="19"/>
      <c r="G390" s="19"/>
      <c r="H390" s="19"/>
      <c r="I390" s="19"/>
      <c r="J390" s="19"/>
      <c r="K390" s="19"/>
      <c r="L390" s="33"/>
      <c r="M390" s="33"/>
    </row>
    <row r="391" spans="1:13" x14ac:dyDescent="0.2">
      <c r="A391" s="7" t="s">
        <v>347</v>
      </c>
      <c r="B391" s="7" t="s">
        <v>16</v>
      </c>
      <c r="C391" s="7" t="s">
        <v>17</v>
      </c>
      <c r="D391" s="23" t="s">
        <v>348</v>
      </c>
      <c r="E391" s="8"/>
      <c r="F391" s="8"/>
      <c r="G391" s="8"/>
      <c r="H391" s="8"/>
      <c r="I391" s="8"/>
      <c r="J391" s="8"/>
      <c r="K391" s="9">
        <f>K443</f>
        <v>1</v>
      </c>
      <c r="L391" s="30">
        <f>L443</f>
        <v>5440.4000000000005</v>
      </c>
      <c r="M391" s="30">
        <f>M443</f>
        <v>5440.4</v>
      </c>
    </row>
    <row r="392" spans="1:13" x14ac:dyDescent="0.2">
      <c r="A392" s="13" t="s">
        <v>349</v>
      </c>
      <c r="B392" s="13" t="s">
        <v>22</v>
      </c>
      <c r="C392" s="13" t="s">
        <v>43</v>
      </c>
      <c r="D392" s="25" t="s">
        <v>350</v>
      </c>
      <c r="E392" s="14"/>
      <c r="F392" s="14"/>
      <c r="G392" s="14"/>
      <c r="H392" s="14"/>
      <c r="I392" s="14"/>
      <c r="J392" s="14"/>
      <c r="K392" s="15">
        <f>K396</f>
        <v>2</v>
      </c>
      <c r="L392" s="31">
        <v>788.8</v>
      </c>
      <c r="M392" s="31">
        <f>K392*L392</f>
        <v>1577.6</v>
      </c>
    </row>
    <row r="393" spans="1:13" ht="204" x14ac:dyDescent="0.2">
      <c r="A393" s="14"/>
      <c r="B393" s="14"/>
      <c r="C393" s="14"/>
      <c r="D393" s="16" t="s">
        <v>351</v>
      </c>
      <c r="E393" s="14"/>
      <c r="F393" s="14"/>
      <c r="G393" s="14"/>
      <c r="H393" s="14"/>
      <c r="I393" s="14"/>
      <c r="J393" s="14"/>
      <c r="K393" s="14"/>
      <c r="L393" s="32"/>
      <c r="M393" s="32"/>
    </row>
    <row r="394" spans="1:13" x14ac:dyDescent="0.2">
      <c r="A394" s="14"/>
      <c r="B394" s="14"/>
      <c r="C394" s="14"/>
      <c r="D394" s="16"/>
      <c r="E394" s="13" t="s">
        <v>352</v>
      </c>
      <c r="F394" s="14">
        <v>1</v>
      </c>
      <c r="G394" s="17">
        <v>0</v>
      </c>
      <c r="H394" s="17">
        <v>0</v>
      </c>
      <c r="I394" s="17">
        <v>0</v>
      </c>
      <c r="J394" s="15">
        <f>F394*(G394+ (G394= 0))*(H394+ (H394= 0))*(I394+ (I394= 0))</f>
        <v>1</v>
      </c>
      <c r="K394" s="14"/>
      <c r="L394" s="32"/>
      <c r="M394" s="32"/>
    </row>
    <row r="395" spans="1:13" x14ac:dyDescent="0.2">
      <c r="A395" s="14"/>
      <c r="B395" s="14"/>
      <c r="C395" s="14"/>
      <c r="D395" s="16"/>
      <c r="E395" s="13" t="s">
        <v>164</v>
      </c>
      <c r="F395" s="14">
        <v>1</v>
      </c>
      <c r="G395" s="17">
        <v>0</v>
      </c>
      <c r="H395" s="17">
        <v>0</v>
      </c>
      <c r="I395" s="17">
        <v>0</v>
      </c>
      <c r="J395" s="15">
        <f>F395*(G395+ (G395= 0))*(H395+ (H395= 0))*(I395+ (I395= 0))</f>
        <v>1</v>
      </c>
      <c r="K395" s="14"/>
      <c r="L395" s="32"/>
      <c r="M395" s="32"/>
    </row>
    <row r="396" spans="1:13" x14ac:dyDescent="0.2">
      <c r="A396" s="14"/>
      <c r="B396" s="14"/>
      <c r="C396" s="14"/>
      <c r="D396" s="16"/>
      <c r="E396" s="14"/>
      <c r="F396" s="14"/>
      <c r="G396" s="14"/>
      <c r="H396" s="14"/>
      <c r="I396" s="14"/>
      <c r="J396" s="18" t="s">
        <v>353</v>
      </c>
      <c r="K396" s="12">
        <f>SUM(J394:J395)</f>
        <v>2</v>
      </c>
      <c r="L396" s="32">
        <v>788.8</v>
      </c>
      <c r="M396" s="30">
        <f>ROUND(L396*K396,2)</f>
        <v>1577.6</v>
      </c>
    </row>
    <row r="397" spans="1:13" ht="1.25" customHeight="1" x14ac:dyDescent="0.2">
      <c r="A397" s="19"/>
      <c r="B397" s="19"/>
      <c r="C397" s="19"/>
      <c r="D397" s="26"/>
      <c r="E397" s="19"/>
      <c r="F397" s="19"/>
      <c r="G397" s="19"/>
      <c r="H397" s="19"/>
      <c r="I397" s="19"/>
      <c r="J397" s="19"/>
      <c r="K397" s="19"/>
      <c r="L397" s="33"/>
      <c r="M397" s="33"/>
    </row>
    <row r="398" spans="1:13" x14ac:dyDescent="0.2">
      <c r="A398" s="13" t="s">
        <v>354</v>
      </c>
      <c r="B398" s="13" t="s">
        <v>22</v>
      </c>
      <c r="C398" s="13" t="s">
        <v>43</v>
      </c>
      <c r="D398" s="25" t="s">
        <v>355</v>
      </c>
      <c r="E398" s="14"/>
      <c r="F398" s="14"/>
      <c r="G398" s="14"/>
      <c r="H398" s="14"/>
      <c r="I398" s="14"/>
      <c r="J398" s="14"/>
      <c r="K398" s="15">
        <f>K402</f>
        <v>2</v>
      </c>
      <c r="L398" s="31">
        <v>417.6</v>
      </c>
      <c r="M398" s="31">
        <f>K398*L398</f>
        <v>835.2</v>
      </c>
    </row>
    <row r="399" spans="1:13" ht="192" x14ac:dyDescent="0.2">
      <c r="A399" s="14"/>
      <c r="B399" s="14"/>
      <c r="C399" s="14"/>
      <c r="D399" s="16" t="s">
        <v>356</v>
      </c>
      <c r="E399" s="14"/>
      <c r="F399" s="14"/>
      <c r="G399" s="14"/>
      <c r="H399" s="14"/>
      <c r="I399" s="14"/>
      <c r="J399" s="14"/>
      <c r="K399" s="14"/>
      <c r="L399" s="32"/>
      <c r="M399" s="32"/>
    </row>
    <row r="400" spans="1:13" x14ac:dyDescent="0.2">
      <c r="A400" s="14"/>
      <c r="B400" s="14"/>
      <c r="C400" s="14"/>
      <c r="D400" s="16"/>
      <c r="E400" s="13" t="s">
        <v>352</v>
      </c>
      <c r="F400" s="14">
        <v>1</v>
      </c>
      <c r="G400" s="17">
        <v>0</v>
      </c>
      <c r="H400" s="17">
        <v>0</v>
      </c>
      <c r="I400" s="17">
        <v>0</v>
      </c>
      <c r="J400" s="15">
        <f>F400*(G400+ (G400= 0))*(H400+ (H400= 0))*(I400+ (I400= 0))</f>
        <v>1</v>
      </c>
      <c r="K400" s="14"/>
      <c r="L400" s="32"/>
      <c r="M400" s="32"/>
    </row>
    <row r="401" spans="1:13" x14ac:dyDescent="0.2">
      <c r="A401" s="14"/>
      <c r="B401" s="14"/>
      <c r="C401" s="14"/>
      <c r="D401" s="16"/>
      <c r="E401" s="13" t="s">
        <v>164</v>
      </c>
      <c r="F401" s="14">
        <v>1</v>
      </c>
      <c r="G401" s="17">
        <v>0</v>
      </c>
      <c r="H401" s="17">
        <v>0</v>
      </c>
      <c r="I401" s="17">
        <v>0</v>
      </c>
      <c r="J401" s="15">
        <f>F401*(G401+ (G401= 0))*(H401+ (H401= 0))*(I401+ (I401= 0))</f>
        <v>1</v>
      </c>
      <c r="K401" s="14"/>
      <c r="L401" s="32"/>
      <c r="M401" s="32"/>
    </row>
    <row r="402" spans="1:13" x14ac:dyDescent="0.2">
      <c r="A402" s="14"/>
      <c r="B402" s="14"/>
      <c r="C402" s="14"/>
      <c r="D402" s="16"/>
      <c r="E402" s="14"/>
      <c r="F402" s="14"/>
      <c r="G402" s="14"/>
      <c r="H402" s="14"/>
      <c r="I402" s="14"/>
      <c r="J402" s="18" t="s">
        <v>357</v>
      </c>
      <c r="K402" s="12">
        <f>SUM(J400:J401)</f>
        <v>2</v>
      </c>
      <c r="L402" s="32">
        <v>417.6</v>
      </c>
      <c r="M402" s="30">
        <f>ROUND(L402*K402,2)</f>
        <v>835.2</v>
      </c>
    </row>
    <row r="403" spans="1:13" ht="1.25" customHeight="1" x14ac:dyDescent="0.2">
      <c r="A403" s="19"/>
      <c r="B403" s="19"/>
      <c r="C403" s="19"/>
      <c r="D403" s="26"/>
      <c r="E403" s="19"/>
      <c r="F403" s="19"/>
      <c r="G403" s="19"/>
      <c r="H403" s="19"/>
      <c r="I403" s="19"/>
      <c r="J403" s="19"/>
      <c r="K403" s="19"/>
      <c r="L403" s="33"/>
      <c r="M403" s="33"/>
    </row>
    <row r="404" spans="1:13" x14ac:dyDescent="0.2">
      <c r="A404" s="13" t="s">
        <v>358</v>
      </c>
      <c r="B404" s="13" t="s">
        <v>22</v>
      </c>
      <c r="C404" s="13" t="s">
        <v>43</v>
      </c>
      <c r="D404" s="25" t="s">
        <v>359</v>
      </c>
      <c r="E404" s="14"/>
      <c r="F404" s="14"/>
      <c r="G404" s="14"/>
      <c r="H404" s="14"/>
      <c r="I404" s="14"/>
      <c r="J404" s="14"/>
      <c r="K404" s="15">
        <f>K407</f>
        <v>1</v>
      </c>
      <c r="L404" s="31">
        <v>382.8</v>
      </c>
      <c r="M404" s="31">
        <f>K404*L404</f>
        <v>382.8</v>
      </c>
    </row>
    <row r="405" spans="1:13" ht="144" x14ac:dyDescent="0.2">
      <c r="A405" s="14"/>
      <c r="B405" s="14"/>
      <c r="C405" s="14"/>
      <c r="D405" s="16" t="s">
        <v>360</v>
      </c>
      <c r="E405" s="14"/>
      <c r="F405" s="14"/>
      <c r="G405" s="14"/>
      <c r="H405" s="14"/>
      <c r="I405" s="14"/>
      <c r="J405" s="14"/>
      <c r="K405" s="14"/>
      <c r="L405" s="32"/>
      <c r="M405" s="32"/>
    </row>
    <row r="406" spans="1:13" x14ac:dyDescent="0.2">
      <c r="A406" s="14"/>
      <c r="B406" s="14"/>
      <c r="C406" s="14"/>
      <c r="D406" s="16"/>
      <c r="E406" s="13" t="s">
        <v>352</v>
      </c>
      <c r="F406" s="14">
        <v>1</v>
      </c>
      <c r="G406" s="17">
        <v>0</v>
      </c>
      <c r="H406" s="17">
        <v>0</v>
      </c>
      <c r="I406" s="17">
        <v>0</v>
      </c>
      <c r="J406" s="15">
        <f>F406*(G406+ (G406= 0))*(H406+ (H406= 0))*(I406+ (I406= 0))</f>
        <v>1</v>
      </c>
      <c r="K406" s="14"/>
      <c r="L406" s="32"/>
      <c r="M406" s="32"/>
    </row>
    <row r="407" spans="1:13" x14ac:dyDescent="0.2">
      <c r="A407" s="14"/>
      <c r="B407" s="14"/>
      <c r="C407" s="14"/>
      <c r="D407" s="16"/>
      <c r="E407" s="14"/>
      <c r="F407" s="14"/>
      <c r="G407" s="14"/>
      <c r="H407" s="14"/>
      <c r="I407" s="14"/>
      <c r="J407" s="18" t="s">
        <v>361</v>
      </c>
      <c r="K407" s="12">
        <f>SUM(J406:J406)</f>
        <v>1</v>
      </c>
      <c r="L407" s="32">
        <v>382.8</v>
      </c>
      <c r="M407" s="30">
        <f>ROUND(L407*K407,2)</f>
        <v>382.8</v>
      </c>
    </row>
    <row r="408" spans="1:13" ht="1.25" customHeight="1" x14ac:dyDescent="0.2">
      <c r="A408" s="19"/>
      <c r="B408" s="19"/>
      <c r="C408" s="19"/>
      <c r="D408" s="26"/>
      <c r="E408" s="19"/>
      <c r="F408" s="19"/>
      <c r="G408" s="19"/>
      <c r="H408" s="19"/>
      <c r="I408" s="19"/>
      <c r="J408" s="19"/>
      <c r="K408" s="19"/>
      <c r="L408" s="33"/>
      <c r="M408" s="33"/>
    </row>
    <row r="409" spans="1:13" x14ac:dyDescent="0.2">
      <c r="A409" s="13" t="s">
        <v>362</v>
      </c>
      <c r="B409" s="13" t="s">
        <v>22</v>
      </c>
      <c r="C409" s="13" t="s">
        <v>43</v>
      </c>
      <c r="D409" s="25" t="s">
        <v>363</v>
      </c>
      <c r="E409" s="14"/>
      <c r="F409" s="14"/>
      <c r="G409" s="14"/>
      <c r="H409" s="14"/>
      <c r="I409" s="14"/>
      <c r="J409" s="14"/>
      <c r="K409" s="15">
        <f>K412</f>
        <v>1</v>
      </c>
      <c r="L409" s="31">
        <v>336.4</v>
      </c>
      <c r="M409" s="31">
        <f>K409*L409</f>
        <v>336.4</v>
      </c>
    </row>
    <row r="410" spans="1:13" ht="156" x14ac:dyDescent="0.2">
      <c r="A410" s="14"/>
      <c r="B410" s="14"/>
      <c r="C410" s="14"/>
      <c r="D410" s="16" t="s">
        <v>364</v>
      </c>
      <c r="E410" s="14"/>
      <c r="F410" s="14"/>
      <c r="G410" s="14"/>
      <c r="H410" s="14"/>
      <c r="I410" s="14"/>
      <c r="J410" s="14"/>
      <c r="K410" s="14"/>
      <c r="L410" s="32"/>
      <c r="M410" s="32"/>
    </row>
    <row r="411" spans="1:13" x14ac:dyDescent="0.2">
      <c r="A411" s="14"/>
      <c r="B411" s="14"/>
      <c r="C411" s="14"/>
      <c r="D411" s="16"/>
      <c r="E411" s="13" t="s">
        <v>252</v>
      </c>
      <c r="F411" s="14">
        <v>1</v>
      </c>
      <c r="G411" s="17">
        <v>0</v>
      </c>
      <c r="H411" s="17">
        <v>0</v>
      </c>
      <c r="I411" s="17">
        <v>0</v>
      </c>
      <c r="J411" s="15">
        <f>F411*(G411+ (G411= 0))*(H411+ (H411= 0))*(I411+ (I411= 0))</f>
        <v>1</v>
      </c>
      <c r="K411" s="14"/>
      <c r="L411" s="32"/>
      <c r="M411" s="32"/>
    </row>
    <row r="412" spans="1:13" x14ac:dyDescent="0.2">
      <c r="A412" s="14"/>
      <c r="B412" s="14"/>
      <c r="C412" s="14"/>
      <c r="D412" s="16"/>
      <c r="E412" s="14"/>
      <c r="F412" s="14"/>
      <c r="G412" s="14"/>
      <c r="H412" s="14"/>
      <c r="I412" s="14"/>
      <c r="J412" s="18" t="s">
        <v>365</v>
      </c>
      <c r="K412" s="12">
        <f>SUM(J411:J411)</f>
        <v>1</v>
      </c>
      <c r="L412" s="32">
        <v>336.4</v>
      </c>
      <c r="M412" s="30">
        <f>ROUND(L412*K412,2)</f>
        <v>336.4</v>
      </c>
    </row>
    <row r="413" spans="1:13" ht="1.25" customHeight="1" x14ac:dyDescent="0.2">
      <c r="A413" s="19"/>
      <c r="B413" s="19"/>
      <c r="C413" s="19"/>
      <c r="D413" s="26"/>
      <c r="E413" s="19"/>
      <c r="F413" s="19"/>
      <c r="G413" s="19"/>
      <c r="H413" s="19"/>
      <c r="I413" s="19"/>
      <c r="J413" s="19"/>
      <c r="K413" s="19"/>
      <c r="L413" s="33"/>
      <c r="M413" s="33"/>
    </row>
    <row r="414" spans="1:13" x14ac:dyDescent="0.2">
      <c r="A414" s="13" t="s">
        <v>366</v>
      </c>
      <c r="B414" s="13" t="s">
        <v>22</v>
      </c>
      <c r="C414" s="13" t="s">
        <v>43</v>
      </c>
      <c r="D414" s="25" t="s">
        <v>367</v>
      </c>
      <c r="E414" s="14"/>
      <c r="F414" s="14"/>
      <c r="G414" s="14"/>
      <c r="H414" s="14"/>
      <c r="I414" s="14"/>
      <c r="J414" s="14"/>
      <c r="K414" s="15">
        <f>K418</f>
        <v>2</v>
      </c>
      <c r="L414" s="31">
        <v>174</v>
      </c>
      <c r="M414" s="31">
        <f>K414*L414</f>
        <v>348</v>
      </c>
    </row>
    <row r="415" spans="1:13" ht="84" x14ac:dyDescent="0.2">
      <c r="A415" s="14"/>
      <c r="B415" s="14"/>
      <c r="C415" s="14"/>
      <c r="D415" s="16" t="s">
        <v>368</v>
      </c>
      <c r="E415" s="14"/>
      <c r="F415" s="14"/>
      <c r="G415" s="14"/>
      <c r="H415" s="14"/>
      <c r="I415" s="14"/>
      <c r="J415" s="14"/>
      <c r="K415" s="14"/>
      <c r="L415" s="32"/>
      <c r="M415" s="32"/>
    </row>
    <row r="416" spans="1:13" x14ac:dyDescent="0.2">
      <c r="A416" s="14"/>
      <c r="B416" s="14"/>
      <c r="C416" s="14"/>
      <c r="D416" s="16"/>
      <c r="E416" s="13" t="s">
        <v>352</v>
      </c>
      <c r="F416" s="14">
        <v>1</v>
      </c>
      <c r="G416" s="17">
        <v>0</v>
      </c>
      <c r="H416" s="17">
        <v>0</v>
      </c>
      <c r="I416" s="17">
        <v>0</v>
      </c>
      <c r="J416" s="15">
        <f>F416*(G416+ (G416= 0))*(H416+ (H416= 0))*(I416+ (I416= 0))</f>
        <v>1</v>
      </c>
      <c r="K416" s="14"/>
      <c r="L416" s="32"/>
      <c r="M416" s="32"/>
    </row>
    <row r="417" spans="1:13" x14ac:dyDescent="0.2">
      <c r="A417" s="14"/>
      <c r="B417" s="14"/>
      <c r="C417" s="14"/>
      <c r="D417" s="16"/>
      <c r="E417" s="13" t="s">
        <v>164</v>
      </c>
      <c r="F417" s="14">
        <v>1</v>
      </c>
      <c r="G417" s="17">
        <v>0</v>
      </c>
      <c r="H417" s="17">
        <v>0</v>
      </c>
      <c r="I417" s="17">
        <v>0</v>
      </c>
      <c r="J417" s="15">
        <f>F417*(G417+ (G417= 0))*(H417+ (H417= 0))*(I417+ (I417= 0))</f>
        <v>1</v>
      </c>
      <c r="K417" s="14"/>
      <c r="L417" s="32"/>
      <c r="M417" s="32"/>
    </row>
    <row r="418" spans="1:13" x14ac:dyDescent="0.2">
      <c r="A418" s="14"/>
      <c r="B418" s="14"/>
      <c r="C418" s="14"/>
      <c r="D418" s="16"/>
      <c r="E418" s="14"/>
      <c r="F418" s="14"/>
      <c r="G418" s="14"/>
      <c r="H418" s="14"/>
      <c r="I418" s="14"/>
      <c r="J418" s="18" t="s">
        <v>369</v>
      </c>
      <c r="K418" s="12">
        <f>SUM(J416:J417)</f>
        <v>2</v>
      </c>
      <c r="L418" s="32">
        <v>174</v>
      </c>
      <c r="M418" s="30">
        <f>ROUND(L418*K418,2)</f>
        <v>348</v>
      </c>
    </row>
    <row r="419" spans="1:13" ht="1.25" customHeight="1" x14ac:dyDescent="0.2">
      <c r="A419" s="19"/>
      <c r="B419" s="19"/>
      <c r="C419" s="19"/>
      <c r="D419" s="26"/>
      <c r="E419" s="19"/>
      <c r="F419" s="19"/>
      <c r="G419" s="19"/>
      <c r="H419" s="19"/>
      <c r="I419" s="19"/>
      <c r="J419" s="19"/>
      <c r="K419" s="19"/>
      <c r="L419" s="33"/>
      <c r="M419" s="33"/>
    </row>
    <row r="420" spans="1:13" x14ac:dyDescent="0.2">
      <c r="A420" s="13" t="s">
        <v>370</v>
      </c>
      <c r="B420" s="13" t="s">
        <v>22</v>
      </c>
      <c r="C420" s="13" t="s">
        <v>371</v>
      </c>
      <c r="D420" s="25" t="s">
        <v>372</v>
      </c>
      <c r="E420" s="14"/>
      <c r="F420" s="14"/>
      <c r="G420" s="14"/>
      <c r="H420" s="14"/>
      <c r="I420" s="14"/>
      <c r="J420" s="14"/>
      <c r="K420" s="15">
        <f>K424</f>
        <v>2</v>
      </c>
      <c r="L420" s="31">
        <v>243.6</v>
      </c>
      <c r="M420" s="31">
        <f>K420*L420</f>
        <v>487.2</v>
      </c>
    </row>
    <row r="421" spans="1:13" ht="132" x14ac:dyDescent="0.2">
      <c r="A421" s="14"/>
      <c r="B421" s="14"/>
      <c r="C421" s="14"/>
      <c r="D421" s="16" t="s">
        <v>373</v>
      </c>
      <c r="E421" s="14"/>
      <c r="F421" s="14"/>
      <c r="G421" s="14"/>
      <c r="H421" s="14"/>
      <c r="I421" s="14"/>
      <c r="J421" s="14"/>
      <c r="K421" s="14"/>
      <c r="L421" s="32"/>
      <c r="M421" s="32"/>
    </row>
    <row r="422" spans="1:13" x14ac:dyDescent="0.2">
      <c r="A422" s="14"/>
      <c r="B422" s="14"/>
      <c r="C422" s="14"/>
      <c r="D422" s="16"/>
      <c r="E422" s="13" t="s">
        <v>352</v>
      </c>
      <c r="F422" s="14">
        <v>1</v>
      </c>
      <c r="G422" s="17">
        <v>0</v>
      </c>
      <c r="H422" s="17">
        <v>0</v>
      </c>
      <c r="I422" s="17">
        <v>0</v>
      </c>
      <c r="J422" s="15">
        <f>F422*(G422+ (G422= 0))*(H422+ (H422= 0))*(I422+ (I422= 0))</f>
        <v>1</v>
      </c>
      <c r="K422" s="14"/>
      <c r="L422" s="32"/>
      <c r="M422" s="32"/>
    </row>
    <row r="423" spans="1:13" x14ac:dyDescent="0.2">
      <c r="A423" s="14"/>
      <c r="B423" s="14"/>
      <c r="C423" s="14"/>
      <c r="D423" s="16"/>
      <c r="E423" s="13" t="s">
        <v>164</v>
      </c>
      <c r="F423" s="14">
        <v>1</v>
      </c>
      <c r="G423" s="17">
        <v>0</v>
      </c>
      <c r="H423" s="17">
        <v>0</v>
      </c>
      <c r="I423" s="17">
        <v>0</v>
      </c>
      <c r="J423" s="15">
        <f>F423*(G423+ (G423= 0))*(H423+ (H423= 0))*(I423+ (I423= 0))</f>
        <v>1</v>
      </c>
      <c r="K423" s="14"/>
      <c r="L423" s="32"/>
      <c r="M423" s="32"/>
    </row>
    <row r="424" spans="1:13" x14ac:dyDescent="0.2">
      <c r="A424" s="14"/>
      <c r="B424" s="14"/>
      <c r="C424" s="14"/>
      <c r="D424" s="16"/>
      <c r="E424" s="14"/>
      <c r="F424" s="14"/>
      <c r="G424" s="14"/>
      <c r="H424" s="14"/>
      <c r="I424" s="14"/>
      <c r="J424" s="18" t="s">
        <v>374</v>
      </c>
      <c r="K424" s="12">
        <f>SUM(J422:J423)</f>
        <v>2</v>
      </c>
      <c r="L424" s="32">
        <v>243.6</v>
      </c>
      <c r="M424" s="30">
        <f>ROUND(L424*K424,2)</f>
        <v>487.2</v>
      </c>
    </row>
    <row r="425" spans="1:13" ht="1.25" customHeight="1" x14ac:dyDescent="0.2">
      <c r="A425" s="19"/>
      <c r="B425" s="19"/>
      <c r="C425" s="19"/>
      <c r="D425" s="26"/>
      <c r="E425" s="19"/>
      <c r="F425" s="19"/>
      <c r="G425" s="19"/>
      <c r="H425" s="19"/>
      <c r="I425" s="19"/>
      <c r="J425" s="19"/>
      <c r="K425" s="19"/>
      <c r="L425" s="33"/>
      <c r="M425" s="33"/>
    </row>
    <row r="426" spans="1:13" x14ac:dyDescent="0.2">
      <c r="A426" s="13" t="s">
        <v>375</v>
      </c>
      <c r="B426" s="13" t="s">
        <v>22</v>
      </c>
      <c r="C426" s="13" t="s">
        <v>43</v>
      </c>
      <c r="D426" s="25" t="s">
        <v>376</v>
      </c>
      <c r="E426" s="14"/>
      <c r="F426" s="14"/>
      <c r="G426" s="14"/>
      <c r="H426" s="14"/>
      <c r="I426" s="14"/>
      <c r="J426" s="14"/>
      <c r="K426" s="15">
        <f>K429</f>
        <v>1</v>
      </c>
      <c r="L426" s="31">
        <v>336.4</v>
      </c>
      <c r="M426" s="31">
        <f>K426*L426</f>
        <v>336.4</v>
      </c>
    </row>
    <row r="427" spans="1:13" ht="108" x14ac:dyDescent="0.2">
      <c r="A427" s="14"/>
      <c r="B427" s="14"/>
      <c r="C427" s="14"/>
      <c r="D427" s="16" t="s">
        <v>377</v>
      </c>
      <c r="E427" s="14"/>
      <c r="F427" s="14"/>
      <c r="G427" s="14"/>
      <c r="H427" s="14"/>
      <c r="I427" s="14"/>
      <c r="J427" s="14"/>
      <c r="K427" s="14"/>
      <c r="L427" s="32"/>
      <c r="M427" s="32"/>
    </row>
    <row r="428" spans="1:13" x14ac:dyDescent="0.2">
      <c r="A428" s="14"/>
      <c r="B428" s="14"/>
      <c r="C428" s="14"/>
      <c r="D428" s="16"/>
      <c r="E428" s="13" t="s">
        <v>352</v>
      </c>
      <c r="F428" s="14">
        <v>1</v>
      </c>
      <c r="G428" s="17">
        <v>0</v>
      </c>
      <c r="H428" s="17">
        <v>0</v>
      </c>
      <c r="I428" s="17">
        <v>0</v>
      </c>
      <c r="J428" s="15">
        <f>F428*(G428+ (G428= 0))*(H428+ (H428= 0))*(I428+ (I428= 0))</f>
        <v>1</v>
      </c>
      <c r="K428" s="14"/>
      <c r="L428" s="32"/>
      <c r="M428" s="32"/>
    </row>
    <row r="429" spans="1:13" x14ac:dyDescent="0.2">
      <c r="A429" s="14"/>
      <c r="B429" s="14"/>
      <c r="C429" s="14"/>
      <c r="D429" s="16"/>
      <c r="E429" s="14"/>
      <c r="F429" s="14"/>
      <c r="G429" s="14"/>
      <c r="H429" s="14"/>
      <c r="I429" s="14"/>
      <c r="J429" s="18" t="s">
        <v>378</v>
      </c>
      <c r="K429" s="12">
        <f>SUM(J428:J428)</f>
        <v>1</v>
      </c>
      <c r="L429" s="32">
        <v>336.4</v>
      </c>
      <c r="M429" s="30">
        <f>ROUND(L429*K429,2)</f>
        <v>336.4</v>
      </c>
    </row>
    <row r="430" spans="1:13" ht="1.25" customHeight="1" x14ac:dyDescent="0.2">
      <c r="A430" s="19"/>
      <c r="B430" s="19"/>
      <c r="C430" s="19"/>
      <c r="D430" s="26"/>
      <c r="E430" s="19"/>
      <c r="F430" s="19"/>
      <c r="G430" s="19"/>
      <c r="H430" s="19"/>
      <c r="I430" s="19"/>
      <c r="J430" s="19"/>
      <c r="K430" s="19"/>
      <c r="L430" s="33"/>
      <c r="M430" s="33"/>
    </row>
    <row r="431" spans="1:13" x14ac:dyDescent="0.2">
      <c r="A431" s="13" t="s">
        <v>379</v>
      </c>
      <c r="B431" s="13" t="s">
        <v>22</v>
      </c>
      <c r="C431" s="13" t="s">
        <v>43</v>
      </c>
      <c r="D431" s="25" t="s">
        <v>380</v>
      </c>
      <c r="E431" s="14"/>
      <c r="F431" s="14"/>
      <c r="G431" s="14"/>
      <c r="H431" s="14"/>
      <c r="I431" s="14"/>
      <c r="J431" s="14"/>
      <c r="K431" s="15">
        <f>K434</f>
        <v>2</v>
      </c>
      <c r="L431" s="31">
        <v>208.8</v>
      </c>
      <c r="M431" s="31">
        <f>K431*L431</f>
        <v>417.6</v>
      </c>
    </row>
    <row r="432" spans="1:13" ht="108" x14ac:dyDescent="0.2">
      <c r="A432" s="14"/>
      <c r="B432" s="14"/>
      <c r="C432" s="14"/>
      <c r="D432" s="16" t="s">
        <v>381</v>
      </c>
      <c r="E432" s="14"/>
      <c r="F432" s="14"/>
      <c r="G432" s="14"/>
      <c r="H432" s="14"/>
      <c r="I432" s="14"/>
      <c r="J432" s="14"/>
      <c r="K432" s="14"/>
      <c r="L432" s="32"/>
      <c r="M432" s="32"/>
    </row>
    <row r="433" spans="1:13" x14ac:dyDescent="0.2">
      <c r="A433" s="14"/>
      <c r="B433" s="14"/>
      <c r="C433" s="14"/>
      <c r="D433" s="16"/>
      <c r="E433" s="13" t="s">
        <v>352</v>
      </c>
      <c r="F433" s="14">
        <v>2</v>
      </c>
      <c r="G433" s="17">
        <v>0</v>
      </c>
      <c r="H433" s="17">
        <v>0</v>
      </c>
      <c r="I433" s="17">
        <v>0</v>
      </c>
      <c r="J433" s="15">
        <f>F433*(G433+ (G433= 0))*(H433+ (H433= 0))*(I433+ (I433= 0))</f>
        <v>2</v>
      </c>
      <c r="K433" s="14"/>
      <c r="L433" s="32"/>
      <c r="M433" s="32"/>
    </row>
    <row r="434" spans="1:13" x14ac:dyDescent="0.2">
      <c r="A434" s="14"/>
      <c r="B434" s="14"/>
      <c r="C434" s="14"/>
      <c r="D434" s="16"/>
      <c r="E434" s="14"/>
      <c r="F434" s="14"/>
      <c r="G434" s="14"/>
      <c r="H434" s="14"/>
      <c r="I434" s="14"/>
      <c r="J434" s="18" t="s">
        <v>382</v>
      </c>
      <c r="K434" s="12">
        <f>SUM(J433:J433)</f>
        <v>2</v>
      </c>
      <c r="L434" s="32">
        <v>208.8</v>
      </c>
      <c r="M434" s="30">
        <f>ROUND(L434*K434,2)</f>
        <v>417.6</v>
      </c>
    </row>
    <row r="435" spans="1:13" ht="1.25" customHeight="1" x14ac:dyDescent="0.2">
      <c r="A435" s="19"/>
      <c r="B435" s="19"/>
      <c r="C435" s="19"/>
      <c r="D435" s="26"/>
      <c r="E435" s="19"/>
      <c r="F435" s="19"/>
      <c r="G435" s="19"/>
      <c r="H435" s="19"/>
      <c r="I435" s="19"/>
      <c r="J435" s="19"/>
      <c r="K435" s="19"/>
      <c r="L435" s="33"/>
      <c r="M435" s="33"/>
    </row>
    <row r="436" spans="1:13" x14ac:dyDescent="0.2">
      <c r="A436" s="13" t="s">
        <v>383</v>
      </c>
      <c r="B436" s="13" t="s">
        <v>22</v>
      </c>
      <c r="C436" s="13" t="s">
        <v>43</v>
      </c>
      <c r="D436" s="25" t="s">
        <v>384</v>
      </c>
      <c r="E436" s="14"/>
      <c r="F436" s="14"/>
      <c r="G436" s="14"/>
      <c r="H436" s="14"/>
      <c r="I436" s="14"/>
      <c r="J436" s="14"/>
      <c r="K436" s="15">
        <f>K439</f>
        <v>1</v>
      </c>
      <c r="L436" s="31">
        <v>197.2</v>
      </c>
      <c r="M436" s="31">
        <f>K436*L436</f>
        <v>197.2</v>
      </c>
    </row>
    <row r="437" spans="1:13" ht="96" x14ac:dyDescent="0.2">
      <c r="A437" s="14"/>
      <c r="B437" s="14"/>
      <c r="C437" s="14"/>
      <c r="D437" s="16" t="s">
        <v>385</v>
      </c>
      <c r="E437" s="14"/>
      <c r="F437" s="14"/>
      <c r="G437" s="14"/>
      <c r="H437" s="14"/>
      <c r="I437" s="14"/>
      <c r="J437" s="14"/>
      <c r="K437" s="14"/>
      <c r="L437" s="32"/>
      <c r="M437" s="32"/>
    </row>
    <row r="438" spans="1:13" x14ac:dyDescent="0.2">
      <c r="A438" s="14"/>
      <c r="B438" s="14"/>
      <c r="C438" s="14"/>
      <c r="D438" s="16"/>
      <c r="E438" s="13" t="s">
        <v>352</v>
      </c>
      <c r="F438" s="14">
        <v>1</v>
      </c>
      <c r="G438" s="17">
        <v>0</v>
      </c>
      <c r="H438" s="17">
        <v>0</v>
      </c>
      <c r="I438" s="17">
        <v>0</v>
      </c>
      <c r="J438" s="15">
        <f>F438*(G438+ (G438= 0))*(H438+ (H438= 0))*(I438+ (I438= 0))</f>
        <v>1</v>
      </c>
      <c r="K438" s="14"/>
      <c r="L438" s="32"/>
      <c r="M438" s="32"/>
    </row>
    <row r="439" spans="1:13" x14ac:dyDescent="0.2">
      <c r="A439" s="14"/>
      <c r="B439" s="14"/>
      <c r="C439" s="14"/>
      <c r="D439" s="16"/>
      <c r="E439" s="14"/>
      <c r="F439" s="14"/>
      <c r="G439" s="14"/>
      <c r="H439" s="14"/>
      <c r="I439" s="14"/>
      <c r="J439" s="18" t="s">
        <v>386</v>
      </c>
      <c r="K439" s="12">
        <f>SUM(J438:J438)</f>
        <v>1</v>
      </c>
      <c r="L439" s="32">
        <v>197.2</v>
      </c>
      <c r="M439" s="30">
        <f>ROUND(L439*K439,2)</f>
        <v>197.2</v>
      </c>
    </row>
    <row r="440" spans="1:13" ht="1.25" customHeight="1" x14ac:dyDescent="0.2">
      <c r="A440" s="19"/>
      <c r="B440" s="19"/>
      <c r="C440" s="19"/>
      <c r="D440" s="26"/>
      <c r="E440" s="19"/>
      <c r="F440" s="19"/>
      <c r="G440" s="19"/>
      <c r="H440" s="19"/>
      <c r="I440" s="19"/>
      <c r="J440" s="19"/>
      <c r="K440" s="19"/>
      <c r="L440" s="33"/>
      <c r="M440" s="33"/>
    </row>
    <row r="441" spans="1:13" x14ac:dyDescent="0.2">
      <c r="A441" s="13" t="s">
        <v>387</v>
      </c>
      <c r="B441" s="13" t="s">
        <v>22</v>
      </c>
      <c r="C441" s="13" t="s">
        <v>17</v>
      </c>
      <c r="D441" s="25" t="s">
        <v>388</v>
      </c>
      <c r="E441" s="14"/>
      <c r="F441" s="14"/>
      <c r="G441" s="14"/>
      <c r="H441" s="14"/>
      <c r="I441" s="14"/>
      <c r="J441" s="14"/>
      <c r="K441" s="17">
        <v>1</v>
      </c>
      <c r="L441" s="32">
        <v>522</v>
      </c>
      <c r="M441" s="31">
        <f>K441*L441</f>
        <v>522</v>
      </c>
    </row>
    <row r="442" spans="1:13" ht="84" x14ac:dyDescent="0.2">
      <c r="A442" s="14"/>
      <c r="B442" s="14"/>
      <c r="C442" s="14"/>
      <c r="D442" s="16" t="s">
        <v>389</v>
      </c>
      <c r="E442" s="14"/>
      <c r="F442" s="14"/>
      <c r="G442" s="14"/>
      <c r="H442" s="14"/>
      <c r="I442" s="14"/>
      <c r="J442" s="14"/>
      <c r="K442" s="14"/>
      <c r="L442" s="32"/>
      <c r="M442" s="32"/>
    </row>
    <row r="443" spans="1:13" x14ac:dyDescent="0.2">
      <c r="A443" s="14"/>
      <c r="B443" s="14"/>
      <c r="C443" s="14"/>
      <c r="D443" s="16"/>
      <c r="E443" s="14"/>
      <c r="F443" s="14"/>
      <c r="G443" s="14"/>
      <c r="H443" s="14"/>
      <c r="I443" s="14"/>
      <c r="J443" s="18" t="s">
        <v>390</v>
      </c>
      <c r="K443" s="20">
        <v>1</v>
      </c>
      <c r="L443" s="30">
        <f>M396+M402+M407+M412+M418+M424+M429+M434+M439+M441</f>
        <v>5440.4000000000005</v>
      </c>
      <c r="M443" s="30">
        <f>ROUND(L443*K443,2)</f>
        <v>5440.4</v>
      </c>
    </row>
    <row r="444" spans="1:13" ht="1.25" customHeight="1" x14ac:dyDescent="0.2">
      <c r="A444" s="19"/>
      <c r="B444" s="19"/>
      <c r="C444" s="19"/>
      <c r="D444" s="26"/>
      <c r="E444" s="19"/>
      <c r="F444" s="19"/>
      <c r="G444" s="19"/>
      <c r="H444" s="19"/>
      <c r="I444" s="19"/>
      <c r="J444" s="19"/>
      <c r="K444" s="19"/>
      <c r="L444" s="33"/>
      <c r="M444" s="33"/>
    </row>
    <row r="445" spans="1:13" x14ac:dyDescent="0.2">
      <c r="A445" s="7" t="s">
        <v>391</v>
      </c>
      <c r="B445" s="7" t="s">
        <v>16</v>
      </c>
      <c r="C445" s="7" t="s">
        <v>17</v>
      </c>
      <c r="D445" s="23" t="s">
        <v>392</v>
      </c>
      <c r="E445" s="8"/>
      <c r="F445" s="8"/>
      <c r="G445" s="8"/>
      <c r="H445" s="8"/>
      <c r="I445" s="8"/>
      <c r="J445" s="8"/>
      <c r="K445" s="21">
        <v>1</v>
      </c>
      <c r="L445" s="34">
        <v>0</v>
      </c>
      <c r="M445" s="34">
        <f>ROUND(K445*L445,2)</f>
        <v>0</v>
      </c>
    </row>
    <row r="446" spans="1:13" ht="24" x14ac:dyDescent="0.2">
      <c r="A446" s="14"/>
      <c r="B446" s="14"/>
      <c r="C446" s="14"/>
      <c r="D446" s="16" t="s">
        <v>393</v>
      </c>
      <c r="E446" s="14"/>
      <c r="F446" s="14"/>
      <c r="G446" s="14"/>
      <c r="H446" s="14"/>
      <c r="I446" s="14"/>
      <c r="J446" s="14"/>
      <c r="K446" s="14"/>
      <c r="L446" s="32"/>
      <c r="M446" s="32"/>
    </row>
    <row r="447" spans="1:13" x14ac:dyDescent="0.2">
      <c r="A447" s="7" t="s">
        <v>394</v>
      </c>
      <c r="B447" s="7" t="s">
        <v>16</v>
      </c>
      <c r="C447" s="7" t="s">
        <v>17</v>
      </c>
      <c r="D447" s="23" t="s">
        <v>395</v>
      </c>
      <c r="E447" s="8"/>
      <c r="F447" s="8"/>
      <c r="G447" s="8"/>
      <c r="H447" s="8"/>
      <c r="I447" s="8"/>
      <c r="J447" s="8"/>
      <c r="K447" s="21">
        <v>1</v>
      </c>
      <c r="L447" s="34">
        <v>0</v>
      </c>
      <c r="M447" s="34">
        <f>ROUND(K447*L447,2)</f>
        <v>0</v>
      </c>
    </row>
    <row r="448" spans="1:13" ht="24" x14ac:dyDescent="0.2">
      <c r="A448" s="14"/>
      <c r="B448" s="14"/>
      <c r="C448" s="14"/>
      <c r="D448" s="16" t="s">
        <v>393</v>
      </c>
      <c r="E448" s="14"/>
      <c r="F448" s="14"/>
      <c r="G448" s="14"/>
      <c r="H448" s="14"/>
      <c r="I448" s="14"/>
      <c r="J448" s="14"/>
      <c r="K448" s="14"/>
      <c r="L448" s="32"/>
      <c r="M448" s="32"/>
    </row>
    <row r="449" spans="1:13" x14ac:dyDescent="0.2">
      <c r="A449" s="7" t="s">
        <v>396</v>
      </c>
      <c r="B449" s="7" t="s">
        <v>16</v>
      </c>
      <c r="C449" s="7" t="s">
        <v>17</v>
      </c>
      <c r="D449" s="23" t="s">
        <v>397</v>
      </c>
      <c r="E449" s="8"/>
      <c r="F449" s="8"/>
      <c r="G449" s="8"/>
      <c r="H449" s="8"/>
      <c r="I449" s="8"/>
      <c r="J449" s="8"/>
      <c r="K449" s="9">
        <f>K473</f>
        <v>1</v>
      </c>
      <c r="L449" s="30">
        <f>L473</f>
        <v>14983.839999999998</v>
      </c>
      <c r="M449" s="30">
        <f>M473</f>
        <v>14983.84</v>
      </c>
    </row>
    <row r="450" spans="1:13" ht="24" x14ac:dyDescent="0.2">
      <c r="A450" s="13" t="s">
        <v>398</v>
      </c>
      <c r="B450" s="13" t="s">
        <v>22</v>
      </c>
      <c r="C450" s="13" t="s">
        <v>43</v>
      </c>
      <c r="D450" s="25" t="s">
        <v>399</v>
      </c>
      <c r="E450" s="14"/>
      <c r="F450" s="14"/>
      <c r="G450" s="14"/>
      <c r="H450" s="14"/>
      <c r="I450" s="14"/>
      <c r="J450" s="14"/>
      <c r="K450" s="15">
        <f>K453</f>
        <v>1</v>
      </c>
      <c r="L450" s="31">
        <v>4524</v>
      </c>
      <c r="M450" s="31">
        <f>K450*L450</f>
        <v>4524</v>
      </c>
    </row>
    <row r="451" spans="1:13" ht="228" x14ac:dyDescent="0.2">
      <c r="A451" s="14"/>
      <c r="B451" s="14"/>
      <c r="C451" s="14"/>
      <c r="D451" s="16" t="s">
        <v>400</v>
      </c>
      <c r="E451" s="14"/>
      <c r="F451" s="14"/>
      <c r="G451" s="14"/>
      <c r="H451" s="14"/>
      <c r="I451" s="14"/>
      <c r="J451" s="14"/>
      <c r="K451" s="14"/>
      <c r="L451" s="32"/>
      <c r="M451" s="32"/>
    </row>
    <row r="452" spans="1:13" x14ac:dyDescent="0.2">
      <c r="A452" s="14"/>
      <c r="B452" s="14"/>
      <c r="C452" s="14"/>
      <c r="D452" s="16"/>
      <c r="E452" s="13" t="s">
        <v>89</v>
      </c>
      <c r="F452" s="14">
        <v>1</v>
      </c>
      <c r="G452" s="17">
        <v>0</v>
      </c>
      <c r="H452" s="17">
        <v>0</v>
      </c>
      <c r="I452" s="17">
        <v>0</v>
      </c>
      <c r="J452" s="15">
        <f>F452*(G452+ (G452= 0))*(H452+ (H452= 0))*(I452+ (I452= 0))</f>
        <v>1</v>
      </c>
      <c r="K452" s="14"/>
      <c r="L452" s="32"/>
      <c r="M452" s="32"/>
    </row>
    <row r="453" spans="1:13" x14ac:dyDescent="0.2">
      <c r="A453" s="14"/>
      <c r="B453" s="14"/>
      <c r="C453" s="14"/>
      <c r="D453" s="16"/>
      <c r="E453" s="14"/>
      <c r="F453" s="14"/>
      <c r="G453" s="14"/>
      <c r="H453" s="14"/>
      <c r="I453" s="14"/>
      <c r="J453" s="18" t="s">
        <v>401</v>
      </c>
      <c r="K453" s="12">
        <f>SUM(J452:J452)</f>
        <v>1</v>
      </c>
      <c r="L453" s="32">
        <v>4524</v>
      </c>
      <c r="M453" s="30">
        <f>ROUND(L453*K453,2)</f>
        <v>4524</v>
      </c>
    </row>
    <row r="454" spans="1:13" ht="1.25" customHeight="1" x14ac:dyDescent="0.2">
      <c r="A454" s="19"/>
      <c r="B454" s="19"/>
      <c r="C454" s="19"/>
      <c r="D454" s="26"/>
      <c r="E454" s="19"/>
      <c r="F454" s="19"/>
      <c r="G454" s="19"/>
      <c r="H454" s="19"/>
      <c r="I454" s="19"/>
      <c r="J454" s="19"/>
      <c r="K454" s="19"/>
      <c r="L454" s="33"/>
      <c r="M454" s="33"/>
    </row>
    <row r="455" spans="1:13" x14ac:dyDescent="0.2">
      <c r="A455" s="13" t="s">
        <v>402</v>
      </c>
      <c r="B455" s="13" t="s">
        <v>22</v>
      </c>
      <c r="C455" s="13" t="s">
        <v>403</v>
      </c>
      <c r="D455" s="25" t="s">
        <v>404</v>
      </c>
      <c r="E455" s="14"/>
      <c r="F455" s="14"/>
      <c r="G455" s="14"/>
      <c r="H455" s="14"/>
      <c r="I455" s="14"/>
      <c r="J455" s="14"/>
      <c r="K455" s="15">
        <f>K459</f>
        <v>17</v>
      </c>
      <c r="L455" s="31">
        <v>214.6</v>
      </c>
      <c r="M455" s="31">
        <f>K455*L455</f>
        <v>3648.2</v>
      </c>
    </row>
    <row r="456" spans="1:13" ht="204" x14ac:dyDescent="0.2">
      <c r="A456" s="14"/>
      <c r="B456" s="14"/>
      <c r="C456" s="14"/>
      <c r="D456" s="16" t="s">
        <v>405</v>
      </c>
      <c r="E456" s="14"/>
      <c r="F456" s="14"/>
      <c r="G456" s="14"/>
      <c r="H456" s="14"/>
      <c r="I456" s="14"/>
      <c r="J456" s="14"/>
      <c r="K456" s="14"/>
      <c r="L456" s="32"/>
      <c r="M456" s="32"/>
    </row>
    <row r="457" spans="1:13" x14ac:dyDescent="0.2">
      <c r="A457" s="14"/>
      <c r="B457" s="14"/>
      <c r="C457" s="14"/>
      <c r="D457" s="16"/>
      <c r="E457" s="13" t="s">
        <v>406</v>
      </c>
      <c r="F457" s="14">
        <v>13</v>
      </c>
      <c r="G457" s="17">
        <v>0</v>
      </c>
      <c r="H457" s="17">
        <v>0</v>
      </c>
      <c r="I457" s="17">
        <v>0</v>
      </c>
      <c r="J457" s="15">
        <f>F457*(G457+ (G457= 0))*(H457+ (H457= 0))*(I457+ (I457= 0))</f>
        <v>13</v>
      </c>
      <c r="K457" s="14"/>
      <c r="L457" s="32"/>
      <c r="M457" s="32"/>
    </row>
    <row r="458" spans="1:13" x14ac:dyDescent="0.2">
      <c r="A458" s="14"/>
      <c r="B458" s="14"/>
      <c r="C458" s="14"/>
      <c r="D458" s="16"/>
      <c r="E458" s="13" t="s">
        <v>407</v>
      </c>
      <c r="F458" s="14">
        <v>4</v>
      </c>
      <c r="G458" s="17">
        <v>0</v>
      </c>
      <c r="H458" s="17">
        <v>0</v>
      </c>
      <c r="I458" s="17">
        <v>0</v>
      </c>
      <c r="J458" s="15">
        <f>F458*(G458+ (G458= 0))*(H458+ (H458= 0))*(I458+ (I458= 0))</f>
        <v>4</v>
      </c>
      <c r="K458" s="14"/>
      <c r="L458" s="32"/>
      <c r="M458" s="32"/>
    </row>
    <row r="459" spans="1:13" x14ac:dyDescent="0.2">
      <c r="A459" s="14"/>
      <c r="B459" s="14"/>
      <c r="C459" s="14"/>
      <c r="D459" s="16"/>
      <c r="E459" s="14"/>
      <c r="F459" s="14"/>
      <c r="G459" s="14"/>
      <c r="H459" s="14"/>
      <c r="I459" s="14"/>
      <c r="J459" s="18" t="s">
        <v>408</v>
      </c>
      <c r="K459" s="12">
        <f>SUM(J457:J458)</f>
        <v>17</v>
      </c>
      <c r="L459" s="32">
        <v>214.6</v>
      </c>
      <c r="M459" s="30">
        <f>ROUND(L459*K459,2)</f>
        <v>3648.2</v>
      </c>
    </row>
    <row r="460" spans="1:13" ht="1.25" customHeight="1" x14ac:dyDescent="0.2">
      <c r="A460" s="19"/>
      <c r="B460" s="19"/>
      <c r="C460" s="19"/>
      <c r="D460" s="26"/>
      <c r="E460" s="19"/>
      <c r="F460" s="19"/>
      <c r="G460" s="19"/>
      <c r="H460" s="19"/>
      <c r="I460" s="19"/>
      <c r="J460" s="19"/>
      <c r="K460" s="19"/>
      <c r="L460" s="33"/>
      <c r="M460" s="33"/>
    </row>
    <row r="461" spans="1:13" x14ac:dyDescent="0.2">
      <c r="A461" s="13" t="s">
        <v>409</v>
      </c>
      <c r="B461" s="13" t="s">
        <v>22</v>
      </c>
      <c r="C461" s="13" t="s">
        <v>410</v>
      </c>
      <c r="D461" s="25" t="s">
        <v>411</v>
      </c>
      <c r="E461" s="14"/>
      <c r="F461" s="14"/>
      <c r="G461" s="14"/>
      <c r="H461" s="14"/>
      <c r="I461" s="14"/>
      <c r="J461" s="14"/>
      <c r="K461" s="15">
        <f>K465</f>
        <v>61.95</v>
      </c>
      <c r="L461" s="31">
        <v>90.48</v>
      </c>
      <c r="M461" s="31">
        <f>K461*L461</f>
        <v>5605.2360000000008</v>
      </c>
    </row>
    <row r="462" spans="1:13" ht="228" x14ac:dyDescent="0.2">
      <c r="A462" s="14"/>
      <c r="B462" s="14"/>
      <c r="C462" s="14"/>
      <c r="D462" s="16" t="s">
        <v>412</v>
      </c>
      <c r="E462" s="14"/>
      <c r="F462" s="14"/>
      <c r="G462" s="14"/>
      <c r="H462" s="14"/>
      <c r="I462" s="14"/>
      <c r="J462" s="14"/>
      <c r="K462" s="14"/>
      <c r="L462" s="32"/>
      <c r="M462" s="32"/>
    </row>
    <row r="463" spans="1:13" x14ac:dyDescent="0.2">
      <c r="A463" s="14"/>
      <c r="B463" s="14"/>
      <c r="C463" s="14"/>
      <c r="D463" s="16"/>
      <c r="E463" s="13" t="s">
        <v>406</v>
      </c>
      <c r="F463" s="14">
        <v>1.05</v>
      </c>
      <c r="G463" s="17">
        <v>45</v>
      </c>
      <c r="H463" s="17">
        <v>0</v>
      </c>
      <c r="I463" s="17">
        <v>0</v>
      </c>
      <c r="J463" s="15">
        <f>F463*(G463+ (G463= 0))*(H463+ (H463= 0))*(I463+ (I463= 0))</f>
        <v>47.25</v>
      </c>
      <c r="K463" s="14"/>
      <c r="L463" s="32"/>
      <c r="M463" s="32"/>
    </row>
    <row r="464" spans="1:13" x14ac:dyDescent="0.2">
      <c r="A464" s="14"/>
      <c r="B464" s="14"/>
      <c r="C464" s="14"/>
      <c r="D464" s="16"/>
      <c r="E464" s="13" t="s">
        <v>407</v>
      </c>
      <c r="F464" s="14">
        <v>1.05</v>
      </c>
      <c r="G464" s="17">
        <v>14</v>
      </c>
      <c r="H464" s="17">
        <v>0</v>
      </c>
      <c r="I464" s="17">
        <v>0</v>
      </c>
      <c r="J464" s="15">
        <f>F464*(G464+ (G464= 0))*(H464+ (H464= 0))*(I464+ (I464= 0))</f>
        <v>14.700000000000001</v>
      </c>
      <c r="K464" s="14"/>
      <c r="L464" s="32"/>
      <c r="M464" s="32"/>
    </row>
    <row r="465" spans="1:13" x14ac:dyDescent="0.2">
      <c r="A465" s="14"/>
      <c r="B465" s="14"/>
      <c r="C465" s="14"/>
      <c r="D465" s="16"/>
      <c r="E465" s="14"/>
      <c r="F465" s="14"/>
      <c r="G465" s="14"/>
      <c r="H465" s="14"/>
      <c r="I465" s="14"/>
      <c r="J465" s="18" t="s">
        <v>413</v>
      </c>
      <c r="K465" s="12">
        <f>SUM(J463:J464)</f>
        <v>61.95</v>
      </c>
      <c r="L465" s="32">
        <v>90.48</v>
      </c>
      <c r="M465" s="30">
        <f>ROUND(L465*K465,2)</f>
        <v>5605.24</v>
      </c>
    </row>
    <row r="466" spans="1:13" ht="1.25" customHeight="1" x14ac:dyDescent="0.2">
      <c r="A466" s="19"/>
      <c r="B466" s="19"/>
      <c r="C466" s="19"/>
      <c r="D466" s="26"/>
      <c r="E466" s="19"/>
      <c r="F466" s="19"/>
      <c r="G466" s="19"/>
      <c r="H466" s="19"/>
      <c r="I466" s="19"/>
      <c r="J466" s="19"/>
      <c r="K466" s="19"/>
      <c r="L466" s="33"/>
      <c r="M466" s="33"/>
    </row>
    <row r="467" spans="1:13" x14ac:dyDescent="0.2">
      <c r="A467" s="13" t="s">
        <v>414</v>
      </c>
      <c r="B467" s="13" t="s">
        <v>22</v>
      </c>
      <c r="C467" s="13" t="s">
        <v>403</v>
      </c>
      <c r="D467" s="25" t="s">
        <v>415</v>
      </c>
      <c r="E467" s="14"/>
      <c r="F467" s="14"/>
      <c r="G467" s="14"/>
      <c r="H467" s="14"/>
      <c r="I467" s="14"/>
      <c r="J467" s="14"/>
      <c r="K467" s="15">
        <f>K471</f>
        <v>2</v>
      </c>
      <c r="L467" s="31">
        <v>603.20000000000005</v>
      </c>
      <c r="M467" s="31">
        <f>K467*L467</f>
        <v>1206.4000000000001</v>
      </c>
    </row>
    <row r="468" spans="1:13" ht="144" x14ac:dyDescent="0.2">
      <c r="A468" s="14"/>
      <c r="B468" s="14"/>
      <c r="C468" s="14"/>
      <c r="D468" s="16" t="s">
        <v>416</v>
      </c>
      <c r="E468" s="14"/>
      <c r="F468" s="14"/>
      <c r="G468" s="14"/>
      <c r="H468" s="14"/>
      <c r="I468" s="14"/>
      <c r="J468" s="14"/>
      <c r="K468" s="14"/>
      <c r="L468" s="32"/>
      <c r="M468" s="32"/>
    </row>
    <row r="469" spans="1:13" x14ac:dyDescent="0.2">
      <c r="A469" s="14"/>
      <c r="B469" s="14"/>
      <c r="C469" s="14"/>
      <c r="D469" s="16"/>
      <c r="E469" s="13" t="s">
        <v>200</v>
      </c>
      <c r="F469" s="14">
        <v>1</v>
      </c>
      <c r="G469" s="17">
        <v>0</v>
      </c>
      <c r="H469" s="17">
        <v>0</v>
      </c>
      <c r="I469" s="17">
        <v>0</v>
      </c>
      <c r="J469" s="15">
        <f>F469*(G469+ (G469= 0))*(H469+ (H469= 0))*(I469+ (I469= 0))</f>
        <v>1</v>
      </c>
      <c r="K469" s="14"/>
      <c r="L469" s="32"/>
      <c r="M469" s="32"/>
    </row>
    <row r="470" spans="1:13" x14ac:dyDescent="0.2">
      <c r="A470" s="14"/>
      <c r="B470" s="14"/>
      <c r="C470" s="14"/>
      <c r="D470" s="16"/>
      <c r="E470" s="13" t="s">
        <v>261</v>
      </c>
      <c r="F470" s="14">
        <v>1</v>
      </c>
      <c r="G470" s="17">
        <v>0</v>
      </c>
      <c r="H470" s="17">
        <v>0</v>
      </c>
      <c r="I470" s="17">
        <v>0</v>
      </c>
      <c r="J470" s="15">
        <f>F470*(G470+ (G470= 0))*(H470+ (H470= 0))*(I470+ (I470= 0))</f>
        <v>1</v>
      </c>
      <c r="K470" s="14"/>
      <c r="L470" s="32"/>
      <c r="M470" s="32"/>
    </row>
    <row r="471" spans="1:13" x14ac:dyDescent="0.2">
      <c r="A471" s="14"/>
      <c r="B471" s="14"/>
      <c r="C471" s="14"/>
      <c r="D471" s="16"/>
      <c r="E471" s="14"/>
      <c r="F471" s="14"/>
      <c r="G471" s="14"/>
      <c r="H471" s="14"/>
      <c r="I471" s="14"/>
      <c r="J471" s="18" t="s">
        <v>417</v>
      </c>
      <c r="K471" s="12">
        <f>SUM(J469:J470)</f>
        <v>2</v>
      </c>
      <c r="L471" s="32">
        <v>603.20000000000005</v>
      </c>
      <c r="M471" s="30">
        <f>ROUND(L471*K471,2)</f>
        <v>1206.4000000000001</v>
      </c>
    </row>
    <row r="472" spans="1:13" ht="1.25" customHeight="1" x14ac:dyDescent="0.2">
      <c r="A472" s="19"/>
      <c r="B472" s="19"/>
      <c r="C472" s="19"/>
      <c r="D472" s="26"/>
      <c r="E472" s="19"/>
      <c r="F472" s="19"/>
      <c r="G472" s="19"/>
      <c r="H472" s="19"/>
      <c r="I472" s="19"/>
      <c r="J472" s="19"/>
      <c r="K472" s="19"/>
      <c r="L472" s="33"/>
      <c r="M472" s="33"/>
    </row>
    <row r="473" spans="1:13" x14ac:dyDescent="0.2">
      <c r="A473" s="14"/>
      <c r="B473" s="14"/>
      <c r="C473" s="14"/>
      <c r="D473" s="16"/>
      <c r="E473" s="14"/>
      <c r="F473" s="14"/>
      <c r="G473" s="14"/>
      <c r="H473" s="14"/>
      <c r="I473" s="14"/>
      <c r="J473" s="18" t="s">
        <v>418</v>
      </c>
      <c r="K473" s="20">
        <v>1</v>
      </c>
      <c r="L473" s="30">
        <f>M453+M459+M465+M471</f>
        <v>14983.839999999998</v>
      </c>
      <c r="M473" s="30">
        <f>ROUND(L473*K473,2)</f>
        <v>14983.84</v>
      </c>
    </row>
    <row r="474" spans="1:13" ht="1.25" customHeight="1" x14ac:dyDescent="0.2">
      <c r="A474" s="19"/>
      <c r="B474" s="19"/>
      <c r="C474" s="19"/>
      <c r="D474" s="26"/>
      <c r="E474" s="19"/>
      <c r="F474" s="19"/>
      <c r="G474" s="19"/>
      <c r="H474" s="19"/>
      <c r="I474" s="19"/>
      <c r="J474" s="19"/>
      <c r="K474" s="19"/>
      <c r="L474" s="33"/>
      <c r="M474" s="33"/>
    </row>
    <row r="475" spans="1:13" x14ac:dyDescent="0.2">
      <c r="A475" s="7" t="s">
        <v>419</v>
      </c>
      <c r="B475" s="7" t="s">
        <v>16</v>
      </c>
      <c r="C475" s="7" t="s">
        <v>17</v>
      </c>
      <c r="D475" s="23" t="s">
        <v>420</v>
      </c>
      <c r="E475" s="8"/>
      <c r="F475" s="8"/>
      <c r="G475" s="8"/>
      <c r="H475" s="8"/>
      <c r="I475" s="8"/>
      <c r="J475" s="8"/>
      <c r="K475" s="9">
        <f>K513</f>
        <v>1</v>
      </c>
      <c r="L475" s="30">
        <f>L513</f>
        <v>3057.05</v>
      </c>
      <c r="M475" s="30">
        <f>M513</f>
        <v>3057.05</v>
      </c>
    </row>
    <row r="476" spans="1:13" x14ac:dyDescent="0.2">
      <c r="A476" s="13" t="s">
        <v>421</v>
      </c>
      <c r="B476" s="13" t="s">
        <v>22</v>
      </c>
      <c r="C476" s="13" t="s">
        <v>403</v>
      </c>
      <c r="D476" s="25" t="s">
        <v>422</v>
      </c>
      <c r="E476" s="14"/>
      <c r="F476" s="14"/>
      <c r="G476" s="14"/>
      <c r="H476" s="14"/>
      <c r="I476" s="14"/>
      <c r="J476" s="14"/>
      <c r="K476" s="15">
        <f>K480</f>
        <v>2</v>
      </c>
      <c r="L476" s="31">
        <v>208.8</v>
      </c>
      <c r="M476" s="31">
        <f>K476*L476</f>
        <v>417.6</v>
      </c>
    </row>
    <row r="477" spans="1:13" ht="168" x14ac:dyDescent="0.2">
      <c r="A477" s="14"/>
      <c r="B477" s="14"/>
      <c r="C477" s="14"/>
      <c r="D477" s="16" t="s">
        <v>423</v>
      </c>
      <c r="E477" s="14"/>
      <c r="F477" s="14"/>
      <c r="G477" s="14"/>
      <c r="H477" s="14"/>
      <c r="I477" s="14"/>
      <c r="J477" s="14"/>
      <c r="K477" s="14"/>
      <c r="L477" s="32"/>
      <c r="M477" s="32"/>
    </row>
    <row r="478" spans="1:13" x14ac:dyDescent="0.2">
      <c r="A478" s="14"/>
      <c r="B478" s="14"/>
      <c r="C478" s="14"/>
      <c r="D478" s="16"/>
      <c r="E478" s="13" t="s">
        <v>352</v>
      </c>
      <c r="F478" s="14">
        <v>1</v>
      </c>
      <c r="G478" s="17">
        <v>0</v>
      </c>
      <c r="H478" s="17">
        <v>0</v>
      </c>
      <c r="I478" s="17">
        <v>0</v>
      </c>
      <c r="J478" s="15">
        <f>F478*(G478+ (G478= 0))*(H478+ (H478= 0))*(I478+ (I478= 0))</f>
        <v>1</v>
      </c>
      <c r="K478" s="14"/>
      <c r="L478" s="32"/>
      <c r="M478" s="32"/>
    </row>
    <row r="479" spans="1:13" x14ac:dyDescent="0.2">
      <c r="A479" s="14"/>
      <c r="B479" s="14"/>
      <c r="C479" s="14"/>
      <c r="D479" s="16"/>
      <c r="E479" s="13" t="s">
        <v>164</v>
      </c>
      <c r="F479" s="14">
        <v>1</v>
      </c>
      <c r="G479" s="17">
        <v>0</v>
      </c>
      <c r="H479" s="17">
        <v>0</v>
      </c>
      <c r="I479" s="17">
        <v>0</v>
      </c>
      <c r="J479" s="15">
        <f>F479*(G479+ (G479= 0))*(H479+ (H479= 0))*(I479+ (I479= 0))</f>
        <v>1</v>
      </c>
      <c r="K479" s="14"/>
      <c r="L479" s="32"/>
      <c r="M479" s="32"/>
    </row>
    <row r="480" spans="1:13" x14ac:dyDescent="0.2">
      <c r="A480" s="14"/>
      <c r="B480" s="14"/>
      <c r="C480" s="14"/>
      <c r="D480" s="16"/>
      <c r="E480" s="14"/>
      <c r="F480" s="14"/>
      <c r="G480" s="14"/>
      <c r="H480" s="14"/>
      <c r="I480" s="14"/>
      <c r="J480" s="18" t="s">
        <v>424</v>
      </c>
      <c r="K480" s="12">
        <f>SUM(J478:J479)</f>
        <v>2</v>
      </c>
      <c r="L480" s="32">
        <v>208.8</v>
      </c>
      <c r="M480" s="30">
        <f>ROUND(L480*K480,2)</f>
        <v>417.6</v>
      </c>
    </row>
    <row r="481" spans="1:13" ht="1.25" customHeight="1" x14ac:dyDescent="0.2">
      <c r="A481" s="19"/>
      <c r="B481" s="19"/>
      <c r="C481" s="19"/>
      <c r="D481" s="26"/>
      <c r="E481" s="19"/>
      <c r="F481" s="19"/>
      <c r="G481" s="19"/>
      <c r="H481" s="19"/>
      <c r="I481" s="19"/>
      <c r="J481" s="19"/>
      <c r="K481" s="19"/>
      <c r="L481" s="33"/>
      <c r="M481" s="33"/>
    </row>
    <row r="482" spans="1:13" x14ac:dyDescent="0.2">
      <c r="A482" s="13" t="s">
        <v>425</v>
      </c>
      <c r="B482" s="13" t="s">
        <v>22</v>
      </c>
      <c r="C482" s="13" t="s">
        <v>403</v>
      </c>
      <c r="D482" s="25" t="s">
        <v>426</v>
      </c>
      <c r="E482" s="14"/>
      <c r="F482" s="14"/>
      <c r="G482" s="14"/>
      <c r="H482" s="14"/>
      <c r="I482" s="14"/>
      <c r="J482" s="14"/>
      <c r="K482" s="15">
        <f>K486</f>
        <v>2</v>
      </c>
      <c r="L482" s="31">
        <v>255.2</v>
      </c>
      <c r="M482" s="31">
        <f>K482*L482</f>
        <v>510.4</v>
      </c>
    </row>
    <row r="483" spans="1:13" ht="180" x14ac:dyDescent="0.2">
      <c r="A483" s="14"/>
      <c r="B483" s="14"/>
      <c r="C483" s="14"/>
      <c r="D483" s="16" t="s">
        <v>427</v>
      </c>
      <c r="E483" s="14"/>
      <c r="F483" s="14"/>
      <c r="G483" s="14"/>
      <c r="H483" s="14"/>
      <c r="I483" s="14"/>
      <c r="J483" s="14"/>
      <c r="K483" s="14"/>
      <c r="L483" s="32"/>
      <c r="M483" s="32"/>
    </row>
    <row r="484" spans="1:13" x14ac:dyDescent="0.2">
      <c r="A484" s="14"/>
      <c r="B484" s="14"/>
      <c r="C484" s="14"/>
      <c r="D484" s="16"/>
      <c r="E484" s="13" t="s">
        <v>352</v>
      </c>
      <c r="F484" s="14">
        <v>1</v>
      </c>
      <c r="G484" s="17">
        <v>0</v>
      </c>
      <c r="H484" s="17">
        <v>0</v>
      </c>
      <c r="I484" s="17">
        <v>0</v>
      </c>
      <c r="J484" s="15">
        <f>F484*(G484+ (G484= 0))*(H484+ (H484= 0))*(I484+ (I484= 0))</f>
        <v>1</v>
      </c>
      <c r="K484" s="14"/>
      <c r="L484" s="32"/>
      <c r="M484" s="32"/>
    </row>
    <row r="485" spans="1:13" x14ac:dyDescent="0.2">
      <c r="A485" s="14"/>
      <c r="B485" s="14"/>
      <c r="C485" s="14"/>
      <c r="D485" s="16"/>
      <c r="E485" s="13" t="s">
        <v>164</v>
      </c>
      <c r="F485" s="14">
        <v>1</v>
      </c>
      <c r="G485" s="17">
        <v>0</v>
      </c>
      <c r="H485" s="17">
        <v>0</v>
      </c>
      <c r="I485" s="17">
        <v>0</v>
      </c>
      <c r="J485" s="15">
        <f>F485*(G485+ (G485= 0))*(H485+ (H485= 0))*(I485+ (I485= 0))</f>
        <v>1</v>
      </c>
      <c r="K485" s="14"/>
      <c r="L485" s="32"/>
      <c r="M485" s="32"/>
    </row>
    <row r="486" spans="1:13" x14ac:dyDescent="0.2">
      <c r="A486" s="14"/>
      <c r="B486" s="14"/>
      <c r="C486" s="14"/>
      <c r="D486" s="16"/>
      <c r="E486" s="14"/>
      <c r="F486" s="14"/>
      <c r="G486" s="14"/>
      <c r="H486" s="14"/>
      <c r="I486" s="14"/>
      <c r="J486" s="18" t="s">
        <v>428</v>
      </c>
      <c r="K486" s="12">
        <f>SUM(J484:J485)</f>
        <v>2</v>
      </c>
      <c r="L486" s="32">
        <v>255.2</v>
      </c>
      <c r="M486" s="30">
        <f>ROUND(L486*K486,2)</f>
        <v>510.4</v>
      </c>
    </row>
    <row r="487" spans="1:13" ht="1.25" customHeight="1" x14ac:dyDescent="0.2">
      <c r="A487" s="19"/>
      <c r="B487" s="19"/>
      <c r="C487" s="19"/>
      <c r="D487" s="26"/>
      <c r="E487" s="19"/>
      <c r="F487" s="19"/>
      <c r="G487" s="19"/>
      <c r="H487" s="19"/>
      <c r="I487" s="19"/>
      <c r="J487" s="19"/>
      <c r="K487" s="19"/>
      <c r="L487" s="33"/>
      <c r="M487" s="33"/>
    </row>
    <row r="488" spans="1:13" x14ac:dyDescent="0.2">
      <c r="A488" s="13" t="s">
        <v>429</v>
      </c>
      <c r="B488" s="13" t="s">
        <v>22</v>
      </c>
      <c r="C488" s="13" t="s">
        <v>403</v>
      </c>
      <c r="D488" s="25" t="s">
        <v>430</v>
      </c>
      <c r="E488" s="14"/>
      <c r="F488" s="14"/>
      <c r="G488" s="14"/>
      <c r="H488" s="14"/>
      <c r="I488" s="14"/>
      <c r="J488" s="14"/>
      <c r="K488" s="15">
        <f>K492</f>
        <v>2</v>
      </c>
      <c r="L488" s="31">
        <v>191.4</v>
      </c>
      <c r="M488" s="31">
        <f>K488*L488</f>
        <v>382.8</v>
      </c>
    </row>
    <row r="489" spans="1:13" ht="180" x14ac:dyDescent="0.2">
      <c r="A489" s="14"/>
      <c r="B489" s="14"/>
      <c r="C489" s="14"/>
      <c r="D489" s="16" t="s">
        <v>431</v>
      </c>
      <c r="E489" s="14"/>
      <c r="F489" s="14"/>
      <c r="G489" s="14"/>
      <c r="H489" s="14"/>
      <c r="I489" s="14"/>
      <c r="J489" s="14"/>
      <c r="K489" s="14"/>
      <c r="L489" s="32"/>
      <c r="M489" s="32"/>
    </row>
    <row r="490" spans="1:13" x14ac:dyDescent="0.2">
      <c r="A490" s="14"/>
      <c r="B490" s="14"/>
      <c r="C490" s="14"/>
      <c r="D490" s="16"/>
      <c r="E490" s="13" t="s">
        <v>352</v>
      </c>
      <c r="F490" s="14">
        <v>1</v>
      </c>
      <c r="G490" s="17">
        <v>0</v>
      </c>
      <c r="H490" s="17">
        <v>0</v>
      </c>
      <c r="I490" s="17">
        <v>0</v>
      </c>
      <c r="J490" s="15">
        <f>F490*(G490+ (G490= 0))*(H490+ (H490= 0))*(I490+ (I490= 0))</f>
        <v>1</v>
      </c>
      <c r="K490" s="14"/>
      <c r="L490" s="32"/>
      <c r="M490" s="32"/>
    </row>
    <row r="491" spans="1:13" x14ac:dyDescent="0.2">
      <c r="A491" s="14"/>
      <c r="B491" s="14"/>
      <c r="C491" s="14"/>
      <c r="D491" s="16"/>
      <c r="E491" s="13" t="s">
        <v>164</v>
      </c>
      <c r="F491" s="14">
        <v>1</v>
      </c>
      <c r="G491" s="17">
        <v>0</v>
      </c>
      <c r="H491" s="17">
        <v>0</v>
      </c>
      <c r="I491" s="17">
        <v>0</v>
      </c>
      <c r="J491" s="15">
        <f>F491*(G491+ (G491= 0))*(H491+ (H491= 0))*(I491+ (I491= 0))</f>
        <v>1</v>
      </c>
      <c r="K491" s="14"/>
      <c r="L491" s="32"/>
      <c r="M491" s="32"/>
    </row>
    <row r="492" spans="1:13" x14ac:dyDescent="0.2">
      <c r="A492" s="14"/>
      <c r="B492" s="14"/>
      <c r="C492" s="14"/>
      <c r="D492" s="16"/>
      <c r="E492" s="14"/>
      <c r="F492" s="14"/>
      <c r="G492" s="14"/>
      <c r="H492" s="14"/>
      <c r="I492" s="14"/>
      <c r="J492" s="18" t="s">
        <v>432</v>
      </c>
      <c r="K492" s="12">
        <f>SUM(J490:J491)</f>
        <v>2</v>
      </c>
      <c r="L492" s="32">
        <v>191.4</v>
      </c>
      <c r="M492" s="30">
        <f>ROUND(L492*K492,2)</f>
        <v>382.8</v>
      </c>
    </row>
    <row r="493" spans="1:13" ht="1.25" customHeight="1" x14ac:dyDescent="0.2">
      <c r="A493" s="19"/>
      <c r="B493" s="19"/>
      <c r="C493" s="19"/>
      <c r="D493" s="26"/>
      <c r="E493" s="19"/>
      <c r="F493" s="19"/>
      <c r="G493" s="19"/>
      <c r="H493" s="19"/>
      <c r="I493" s="19"/>
      <c r="J493" s="19"/>
      <c r="K493" s="19"/>
      <c r="L493" s="33"/>
      <c r="M493" s="33"/>
    </row>
    <row r="494" spans="1:13" x14ac:dyDescent="0.2">
      <c r="A494" s="13" t="s">
        <v>433</v>
      </c>
      <c r="B494" s="13" t="s">
        <v>22</v>
      </c>
      <c r="C494" s="13" t="s">
        <v>403</v>
      </c>
      <c r="D494" s="25" t="s">
        <v>434</v>
      </c>
      <c r="E494" s="14"/>
      <c r="F494" s="14"/>
      <c r="G494" s="14"/>
      <c r="H494" s="14"/>
      <c r="I494" s="14"/>
      <c r="J494" s="14"/>
      <c r="K494" s="15">
        <f>K497</f>
        <v>1</v>
      </c>
      <c r="L494" s="31">
        <v>191.4</v>
      </c>
      <c r="M494" s="31">
        <f>K494*L494</f>
        <v>191.4</v>
      </c>
    </row>
    <row r="495" spans="1:13" ht="192" x14ac:dyDescent="0.2">
      <c r="A495" s="14"/>
      <c r="B495" s="14"/>
      <c r="C495" s="14"/>
      <c r="D495" s="16" t="s">
        <v>435</v>
      </c>
      <c r="E495" s="14"/>
      <c r="F495" s="14"/>
      <c r="G495" s="14"/>
      <c r="H495" s="14"/>
      <c r="I495" s="14"/>
      <c r="J495" s="14"/>
      <c r="K495" s="14"/>
      <c r="L495" s="32"/>
      <c r="M495" s="32"/>
    </row>
    <row r="496" spans="1:13" x14ac:dyDescent="0.2">
      <c r="A496" s="14"/>
      <c r="B496" s="14"/>
      <c r="C496" s="14"/>
      <c r="D496" s="16"/>
      <c r="E496" s="13" t="s">
        <v>199</v>
      </c>
      <c r="F496" s="14">
        <v>1</v>
      </c>
      <c r="G496" s="17">
        <v>0</v>
      </c>
      <c r="H496" s="17">
        <v>0</v>
      </c>
      <c r="I496" s="17">
        <v>0</v>
      </c>
      <c r="J496" s="15">
        <f>F496*(G496+ (G496= 0))*(H496+ (H496= 0))*(I496+ (I496= 0))</f>
        <v>1</v>
      </c>
      <c r="K496" s="14"/>
      <c r="L496" s="32"/>
      <c r="M496" s="32"/>
    </row>
    <row r="497" spans="1:13" x14ac:dyDescent="0.2">
      <c r="A497" s="14"/>
      <c r="B497" s="14"/>
      <c r="C497" s="14"/>
      <c r="D497" s="16"/>
      <c r="E497" s="14"/>
      <c r="F497" s="14"/>
      <c r="G497" s="14"/>
      <c r="H497" s="14"/>
      <c r="I497" s="14"/>
      <c r="J497" s="18" t="s">
        <v>436</v>
      </c>
      <c r="K497" s="12">
        <f>SUM(J496:J496)</f>
        <v>1</v>
      </c>
      <c r="L497" s="32">
        <v>191.4</v>
      </c>
      <c r="M497" s="30">
        <f>ROUND(L497*K497,2)</f>
        <v>191.4</v>
      </c>
    </row>
    <row r="498" spans="1:13" ht="1.25" customHeight="1" x14ac:dyDescent="0.2">
      <c r="A498" s="19"/>
      <c r="B498" s="19"/>
      <c r="C498" s="19"/>
      <c r="D498" s="26"/>
      <c r="E498" s="19"/>
      <c r="F498" s="19"/>
      <c r="G498" s="19"/>
      <c r="H498" s="19"/>
      <c r="I498" s="19"/>
      <c r="J498" s="19"/>
      <c r="K498" s="19"/>
      <c r="L498" s="33"/>
      <c r="M498" s="33"/>
    </row>
    <row r="499" spans="1:13" x14ac:dyDescent="0.2">
      <c r="A499" s="13" t="s">
        <v>437</v>
      </c>
      <c r="B499" s="13" t="s">
        <v>22</v>
      </c>
      <c r="C499" s="13" t="s">
        <v>403</v>
      </c>
      <c r="D499" s="25" t="s">
        <v>438</v>
      </c>
      <c r="E499" s="14"/>
      <c r="F499" s="14"/>
      <c r="G499" s="14"/>
      <c r="H499" s="14"/>
      <c r="I499" s="14"/>
      <c r="J499" s="14"/>
      <c r="K499" s="15">
        <f>K505</f>
        <v>18</v>
      </c>
      <c r="L499" s="31">
        <v>32.479999999999997</v>
      </c>
      <c r="M499" s="31">
        <f>K499*L499</f>
        <v>584.64</v>
      </c>
    </row>
    <row r="500" spans="1:13" ht="108" x14ac:dyDescent="0.2">
      <c r="A500" s="14"/>
      <c r="B500" s="14"/>
      <c r="C500" s="14"/>
      <c r="D500" s="16" t="s">
        <v>439</v>
      </c>
      <c r="E500" s="14"/>
      <c r="F500" s="14"/>
      <c r="G500" s="14"/>
      <c r="H500" s="14"/>
      <c r="I500" s="14"/>
      <c r="J500" s="14"/>
      <c r="K500" s="14"/>
      <c r="L500" s="32"/>
      <c r="M500" s="32"/>
    </row>
    <row r="501" spans="1:13" x14ac:dyDescent="0.2">
      <c r="A501" s="14"/>
      <c r="B501" s="14"/>
      <c r="C501" s="14"/>
      <c r="D501" s="16"/>
      <c r="E501" s="13" t="s">
        <v>352</v>
      </c>
      <c r="F501" s="14">
        <v>7</v>
      </c>
      <c r="G501" s="17">
        <v>0</v>
      </c>
      <c r="H501" s="17">
        <v>0</v>
      </c>
      <c r="I501" s="17">
        <v>0</v>
      </c>
      <c r="J501" s="15">
        <f>F501*(G501+ (G501= 0))*(H501+ (H501= 0))*(I501+ (I501= 0))</f>
        <v>7</v>
      </c>
      <c r="K501" s="14"/>
      <c r="L501" s="32"/>
      <c r="M501" s="32"/>
    </row>
    <row r="502" spans="1:13" x14ac:dyDescent="0.2">
      <c r="A502" s="14"/>
      <c r="B502" s="14"/>
      <c r="C502" s="14"/>
      <c r="D502" s="16"/>
      <c r="E502" s="13" t="s">
        <v>164</v>
      </c>
      <c r="F502" s="14">
        <v>7</v>
      </c>
      <c r="G502" s="17">
        <v>0</v>
      </c>
      <c r="H502" s="17">
        <v>0</v>
      </c>
      <c r="I502" s="17">
        <v>0</v>
      </c>
      <c r="J502" s="15">
        <f>F502*(G502+ (G502= 0))*(H502+ (H502= 0))*(I502+ (I502= 0))</f>
        <v>7</v>
      </c>
      <c r="K502" s="14"/>
      <c r="L502" s="32"/>
      <c r="M502" s="32"/>
    </row>
    <row r="503" spans="1:13" x14ac:dyDescent="0.2">
      <c r="A503" s="14"/>
      <c r="B503" s="14"/>
      <c r="C503" s="14"/>
      <c r="D503" s="16"/>
      <c r="E503" s="13" t="s">
        <v>199</v>
      </c>
      <c r="F503" s="14">
        <v>2</v>
      </c>
      <c r="G503" s="17">
        <v>0</v>
      </c>
      <c r="H503" s="17">
        <v>0</v>
      </c>
      <c r="I503" s="17">
        <v>0</v>
      </c>
      <c r="J503" s="15">
        <f>F503*(G503+ (G503= 0))*(H503+ (H503= 0))*(I503+ (I503= 0))</f>
        <v>2</v>
      </c>
      <c r="K503" s="14"/>
      <c r="L503" s="32"/>
      <c r="M503" s="32"/>
    </row>
    <row r="504" spans="1:13" x14ac:dyDescent="0.2">
      <c r="A504" s="14"/>
      <c r="B504" s="14"/>
      <c r="C504" s="14"/>
      <c r="D504" s="16"/>
      <c r="E504" s="13" t="s">
        <v>440</v>
      </c>
      <c r="F504" s="14">
        <v>2</v>
      </c>
      <c r="G504" s="17">
        <v>0</v>
      </c>
      <c r="H504" s="17">
        <v>0</v>
      </c>
      <c r="I504" s="17">
        <v>0</v>
      </c>
      <c r="J504" s="15">
        <f>F504*(G504+ (G504= 0))*(H504+ (H504= 0))*(I504+ (I504= 0))</f>
        <v>2</v>
      </c>
      <c r="K504" s="14"/>
      <c r="L504" s="32"/>
      <c r="M504" s="32"/>
    </row>
    <row r="505" spans="1:13" x14ac:dyDescent="0.2">
      <c r="A505" s="14"/>
      <c r="B505" s="14"/>
      <c r="C505" s="14"/>
      <c r="D505" s="16"/>
      <c r="E505" s="14"/>
      <c r="F505" s="14"/>
      <c r="G505" s="14"/>
      <c r="H505" s="14"/>
      <c r="I505" s="14"/>
      <c r="J505" s="18" t="s">
        <v>441</v>
      </c>
      <c r="K505" s="12">
        <f>SUM(J501:J504)</f>
        <v>18</v>
      </c>
      <c r="L505" s="32">
        <v>32.479999999999997</v>
      </c>
      <c r="M505" s="30">
        <f>ROUND(L505*K505,2)</f>
        <v>584.64</v>
      </c>
    </row>
    <row r="506" spans="1:13" ht="1.25" customHeight="1" x14ac:dyDescent="0.2">
      <c r="A506" s="19"/>
      <c r="B506" s="19"/>
      <c r="C506" s="19"/>
      <c r="D506" s="26"/>
      <c r="E506" s="19"/>
      <c r="F506" s="19"/>
      <c r="G506" s="19"/>
      <c r="H506" s="19"/>
      <c r="I506" s="19"/>
      <c r="J506" s="19"/>
      <c r="K506" s="19"/>
      <c r="L506" s="33"/>
      <c r="M506" s="33"/>
    </row>
    <row r="507" spans="1:13" x14ac:dyDescent="0.2">
      <c r="A507" s="13" t="s">
        <v>442</v>
      </c>
      <c r="B507" s="13" t="s">
        <v>22</v>
      </c>
      <c r="C507" s="13" t="s">
        <v>237</v>
      </c>
      <c r="D507" s="25" t="s">
        <v>443</v>
      </c>
      <c r="E507" s="14"/>
      <c r="F507" s="14"/>
      <c r="G507" s="14"/>
      <c r="H507" s="14"/>
      <c r="I507" s="14"/>
      <c r="J507" s="14"/>
      <c r="K507" s="15">
        <f>K511</f>
        <v>45.210000000000008</v>
      </c>
      <c r="L507" s="31">
        <v>21.46</v>
      </c>
      <c r="M507" s="31">
        <f>K507*L507</f>
        <v>970.20660000000021</v>
      </c>
    </row>
    <row r="508" spans="1:13" ht="216" x14ac:dyDescent="0.2">
      <c r="A508" s="14"/>
      <c r="B508" s="14"/>
      <c r="C508" s="14"/>
      <c r="D508" s="16" t="s">
        <v>444</v>
      </c>
      <c r="E508" s="14"/>
      <c r="F508" s="14"/>
      <c r="G508" s="14"/>
      <c r="H508" s="14"/>
      <c r="I508" s="14"/>
      <c r="J508" s="14"/>
      <c r="K508" s="14"/>
      <c r="L508" s="32"/>
      <c r="M508" s="32"/>
    </row>
    <row r="509" spans="1:13" x14ac:dyDescent="0.2">
      <c r="A509" s="14"/>
      <c r="B509" s="14"/>
      <c r="C509" s="14"/>
      <c r="D509" s="16"/>
      <c r="E509" s="13" t="s">
        <v>445</v>
      </c>
      <c r="F509" s="14">
        <v>1.1000000000000001</v>
      </c>
      <c r="G509" s="17">
        <v>24.1</v>
      </c>
      <c r="H509" s="17">
        <v>0</v>
      </c>
      <c r="I509" s="17">
        <v>0</v>
      </c>
      <c r="J509" s="15">
        <f>F509*(G509+ (G509= 0))*(H509+ (H509= 0))*(I509+ (I509= 0))</f>
        <v>26.510000000000005</v>
      </c>
      <c r="K509" s="14"/>
      <c r="L509" s="32"/>
      <c r="M509" s="32"/>
    </row>
    <row r="510" spans="1:13" x14ac:dyDescent="0.2">
      <c r="A510" s="14"/>
      <c r="B510" s="14"/>
      <c r="C510" s="14"/>
      <c r="D510" s="16"/>
      <c r="E510" s="13" t="s">
        <v>446</v>
      </c>
      <c r="F510" s="14">
        <v>1.1000000000000001</v>
      </c>
      <c r="G510" s="17">
        <v>17</v>
      </c>
      <c r="H510" s="17">
        <v>0</v>
      </c>
      <c r="I510" s="17">
        <v>0</v>
      </c>
      <c r="J510" s="15">
        <f>F510*(G510+ (G510= 0))*(H510+ (H510= 0))*(I510+ (I510= 0))</f>
        <v>18.700000000000003</v>
      </c>
      <c r="K510" s="14"/>
      <c r="L510" s="32"/>
      <c r="M510" s="32"/>
    </row>
    <row r="511" spans="1:13" x14ac:dyDescent="0.2">
      <c r="A511" s="14"/>
      <c r="B511" s="14"/>
      <c r="C511" s="14"/>
      <c r="D511" s="16"/>
      <c r="E511" s="14"/>
      <c r="F511" s="14"/>
      <c r="G511" s="14"/>
      <c r="H511" s="14"/>
      <c r="I511" s="14"/>
      <c r="J511" s="18" t="s">
        <v>447</v>
      </c>
      <c r="K511" s="12">
        <f>SUM(J509:J510)</f>
        <v>45.210000000000008</v>
      </c>
      <c r="L511" s="32">
        <v>21.46</v>
      </c>
      <c r="M511" s="30">
        <f>ROUND(L511*K511,2)</f>
        <v>970.21</v>
      </c>
    </row>
    <row r="512" spans="1:13" ht="1.25" customHeight="1" x14ac:dyDescent="0.2">
      <c r="A512" s="19"/>
      <c r="B512" s="19"/>
      <c r="C512" s="19"/>
      <c r="D512" s="26"/>
      <c r="E512" s="19"/>
      <c r="F512" s="19"/>
      <c r="G512" s="19"/>
      <c r="H512" s="19"/>
      <c r="I512" s="19"/>
      <c r="J512" s="19"/>
      <c r="K512" s="19"/>
      <c r="L512" s="33"/>
      <c r="M512" s="33"/>
    </row>
    <row r="513" spans="1:13" x14ac:dyDescent="0.2">
      <c r="A513" s="14"/>
      <c r="B513" s="14"/>
      <c r="C513" s="14"/>
      <c r="D513" s="16"/>
      <c r="E513" s="14"/>
      <c r="F513" s="14"/>
      <c r="G513" s="14"/>
      <c r="H513" s="14"/>
      <c r="I513" s="14"/>
      <c r="J513" s="18" t="s">
        <v>448</v>
      </c>
      <c r="K513" s="20">
        <v>1</v>
      </c>
      <c r="L513" s="30">
        <f>M480+M486+M492+M497+M505+M511</f>
        <v>3057.05</v>
      </c>
      <c r="M513" s="30">
        <f>ROUND(L513*K513,2)</f>
        <v>3057.05</v>
      </c>
    </row>
    <row r="514" spans="1:13" ht="1.25" customHeight="1" x14ac:dyDescent="0.2">
      <c r="A514" s="19"/>
      <c r="B514" s="19"/>
      <c r="C514" s="19"/>
      <c r="D514" s="26"/>
      <c r="E514" s="19"/>
      <c r="F514" s="19"/>
      <c r="G514" s="19"/>
      <c r="H514" s="19"/>
      <c r="I514" s="19"/>
      <c r="J514" s="19"/>
      <c r="K514" s="19"/>
      <c r="L514" s="33"/>
      <c r="M514" s="33"/>
    </row>
    <row r="515" spans="1:13" x14ac:dyDescent="0.2">
      <c r="A515" s="7" t="s">
        <v>449</v>
      </c>
      <c r="B515" s="7" t="s">
        <v>16</v>
      </c>
      <c r="C515" s="7" t="s">
        <v>17</v>
      </c>
      <c r="D515" s="23" t="s">
        <v>450</v>
      </c>
      <c r="E515" s="8"/>
      <c r="F515" s="8"/>
      <c r="G515" s="8"/>
      <c r="H515" s="8"/>
      <c r="I515" s="8"/>
      <c r="J515" s="8"/>
      <c r="K515" s="9">
        <f>K544</f>
        <v>1</v>
      </c>
      <c r="L515" s="30">
        <f>L544</f>
        <v>1972.6499999999999</v>
      </c>
      <c r="M515" s="30">
        <f>M544</f>
        <v>1972.65</v>
      </c>
    </row>
    <row r="516" spans="1:13" x14ac:dyDescent="0.2">
      <c r="A516" s="13" t="s">
        <v>451</v>
      </c>
      <c r="B516" s="13" t="s">
        <v>22</v>
      </c>
      <c r="C516" s="13" t="s">
        <v>43</v>
      </c>
      <c r="D516" s="25" t="s">
        <v>452</v>
      </c>
      <c r="E516" s="14"/>
      <c r="F516" s="14"/>
      <c r="G516" s="14"/>
      <c r="H516" s="14"/>
      <c r="I516" s="14"/>
      <c r="J516" s="14"/>
      <c r="K516" s="15">
        <f>K519</f>
        <v>1</v>
      </c>
      <c r="L516" s="31">
        <v>522</v>
      </c>
      <c r="M516" s="31">
        <f>K516*L516</f>
        <v>522</v>
      </c>
    </row>
    <row r="517" spans="1:13" ht="132" x14ac:dyDescent="0.2">
      <c r="A517" s="14"/>
      <c r="B517" s="14"/>
      <c r="C517" s="14"/>
      <c r="D517" s="16" t="s">
        <v>453</v>
      </c>
      <c r="E517" s="14"/>
      <c r="F517" s="14"/>
      <c r="G517" s="14"/>
      <c r="H517" s="14"/>
      <c r="I517" s="14"/>
      <c r="J517" s="14"/>
      <c r="K517" s="14"/>
      <c r="L517" s="32"/>
      <c r="M517" s="32"/>
    </row>
    <row r="518" spans="1:13" x14ac:dyDescent="0.2">
      <c r="A518" s="14"/>
      <c r="B518" s="14"/>
      <c r="C518" s="14"/>
      <c r="D518" s="16"/>
      <c r="E518" s="13" t="s">
        <v>17</v>
      </c>
      <c r="F518" s="14">
        <v>1</v>
      </c>
      <c r="G518" s="17">
        <v>0</v>
      </c>
      <c r="H518" s="17">
        <v>0</v>
      </c>
      <c r="I518" s="17">
        <v>0</v>
      </c>
      <c r="J518" s="15">
        <f>F518*(G518+ (G518= 0))*(H518+ (H518= 0))*(I518+ (I518= 0))</f>
        <v>1</v>
      </c>
      <c r="K518" s="14"/>
      <c r="L518" s="32"/>
      <c r="M518" s="32"/>
    </row>
    <row r="519" spans="1:13" x14ac:dyDescent="0.2">
      <c r="A519" s="14"/>
      <c r="B519" s="14"/>
      <c r="C519" s="14"/>
      <c r="D519" s="16"/>
      <c r="E519" s="14"/>
      <c r="F519" s="14"/>
      <c r="G519" s="14"/>
      <c r="H519" s="14"/>
      <c r="I519" s="14"/>
      <c r="J519" s="18" t="s">
        <v>454</v>
      </c>
      <c r="K519" s="12">
        <f>SUM(J518:J518)</f>
        <v>1</v>
      </c>
      <c r="L519" s="32">
        <v>522</v>
      </c>
      <c r="M519" s="30">
        <f>ROUND(L519*K519,2)</f>
        <v>522</v>
      </c>
    </row>
    <row r="520" spans="1:13" ht="1.25" customHeight="1" x14ac:dyDescent="0.2">
      <c r="A520" s="19"/>
      <c r="B520" s="19"/>
      <c r="C520" s="19"/>
      <c r="D520" s="26"/>
      <c r="E520" s="19"/>
      <c r="F520" s="19"/>
      <c r="G520" s="19"/>
      <c r="H520" s="19"/>
      <c r="I520" s="19"/>
      <c r="J520" s="19"/>
      <c r="K520" s="19"/>
      <c r="L520" s="33"/>
      <c r="M520" s="33"/>
    </row>
    <row r="521" spans="1:13" x14ac:dyDescent="0.2">
      <c r="A521" s="13" t="s">
        <v>455</v>
      </c>
      <c r="B521" s="13" t="s">
        <v>22</v>
      </c>
      <c r="C521" s="13" t="s">
        <v>237</v>
      </c>
      <c r="D521" s="25" t="s">
        <v>456</v>
      </c>
      <c r="E521" s="14"/>
      <c r="F521" s="14"/>
      <c r="G521" s="14"/>
      <c r="H521" s="14"/>
      <c r="I521" s="14"/>
      <c r="J521" s="14"/>
      <c r="K521" s="15">
        <f>K524</f>
        <v>7.5900000000000007</v>
      </c>
      <c r="L521" s="31">
        <v>27.84</v>
      </c>
      <c r="M521" s="31">
        <f>K521*L521</f>
        <v>211.30560000000003</v>
      </c>
    </row>
    <row r="522" spans="1:13" ht="156" x14ac:dyDescent="0.2">
      <c r="A522" s="14"/>
      <c r="B522" s="14"/>
      <c r="C522" s="14"/>
      <c r="D522" s="16" t="s">
        <v>457</v>
      </c>
      <c r="E522" s="14"/>
      <c r="F522" s="14"/>
      <c r="G522" s="14"/>
      <c r="H522" s="14"/>
      <c r="I522" s="14"/>
      <c r="J522" s="14"/>
      <c r="K522" s="14"/>
      <c r="L522" s="32"/>
      <c r="M522" s="32"/>
    </row>
    <row r="523" spans="1:13" x14ac:dyDescent="0.2">
      <c r="A523" s="14"/>
      <c r="B523" s="14"/>
      <c r="C523" s="14"/>
      <c r="D523" s="16"/>
      <c r="E523" s="13" t="s">
        <v>17</v>
      </c>
      <c r="F523" s="14">
        <v>1.1000000000000001</v>
      </c>
      <c r="G523" s="17">
        <v>6.9</v>
      </c>
      <c r="H523" s="17">
        <v>0</v>
      </c>
      <c r="I523" s="17">
        <v>0</v>
      </c>
      <c r="J523" s="15">
        <f>F523*(G523+ (G523= 0))*(H523+ (H523= 0))*(I523+ (I523= 0))</f>
        <v>7.5900000000000007</v>
      </c>
      <c r="K523" s="14"/>
      <c r="L523" s="32"/>
      <c r="M523" s="32"/>
    </row>
    <row r="524" spans="1:13" x14ac:dyDescent="0.2">
      <c r="A524" s="14"/>
      <c r="B524" s="14"/>
      <c r="C524" s="14"/>
      <c r="D524" s="16"/>
      <c r="E524" s="14"/>
      <c r="F524" s="14"/>
      <c r="G524" s="14"/>
      <c r="H524" s="14"/>
      <c r="I524" s="14"/>
      <c r="J524" s="18" t="s">
        <v>458</v>
      </c>
      <c r="K524" s="12">
        <f>SUM(J523:J523)</f>
        <v>7.5900000000000007</v>
      </c>
      <c r="L524" s="32">
        <v>27.84</v>
      </c>
      <c r="M524" s="30">
        <f>ROUND(L524*K524,2)</f>
        <v>211.31</v>
      </c>
    </row>
    <row r="525" spans="1:13" ht="1.25" customHeight="1" x14ac:dyDescent="0.2">
      <c r="A525" s="19"/>
      <c r="B525" s="19"/>
      <c r="C525" s="19"/>
      <c r="D525" s="26"/>
      <c r="E525" s="19"/>
      <c r="F525" s="19"/>
      <c r="G525" s="19"/>
      <c r="H525" s="19"/>
      <c r="I525" s="19"/>
      <c r="J525" s="19"/>
      <c r="K525" s="19"/>
      <c r="L525" s="33"/>
      <c r="M525" s="33"/>
    </row>
    <row r="526" spans="1:13" x14ac:dyDescent="0.2">
      <c r="A526" s="13" t="s">
        <v>459</v>
      </c>
      <c r="B526" s="13" t="s">
        <v>22</v>
      </c>
      <c r="C526" s="13" t="s">
        <v>237</v>
      </c>
      <c r="D526" s="25" t="s">
        <v>460</v>
      </c>
      <c r="E526" s="14"/>
      <c r="F526" s="14"/>
      <c r="G526" s="14"/>
      <c r="H526" s="14"/>
      <c r="I526" s="14"/>
      <c r="J526" s="14"/>
      <c r="K526" s="15">
        <f>K529</f>
        <v>7.7000000000000011</v>
      </c>
      <c r="L526" s="31">
        <v>48.72</v>
      </c>
      <c r="M526" s="31">
        <f>K526*L526</f>
        <v>375.14400000000006</v>
      </c>
    </row>
    <row r="527" spans="1:13" ht="168" x14ac:dyDescent="0.2">
      <c r="A527" s="14"/>
      <c r="B527" s="14"/>
      <c r="C527" s="14"/>
      <c r="D527" s="16" t="s">
        <v>461</v>
      </c>
      <c r="E527" s="14"/>
      <c r="F527" s="14"/>
      <c r="G527" s="14"/>
      <c r="H527" s="14"/>
      <c r="I527" s="14"/>
      <c r="J527" s="14"/>
      <c r="K527" s="14"/>
      <c r="L527" s="32"/>
      <c r="M527" s="32"/>
    </row>
    <row r="528" spans="1:13" x14ac:dyDescent="0.2">
      <c r="A528" s="14"/>
      <c r="B528" s="14"/>
      <c r="C528" s="14"/>
      <c r="D528" s="16"/>
      <c r="E528" s="13" t="s">
        <v>17</v>
      </c>
      <c r="F528" s="14">
        <v>1.1000000000000001</v>
      </c>
      <c r="G528" s="17">
        <v>7</v>
      </c>
      <c r="H528" s="17">
        <v>0</v>
      </c>
      <c r="I528" s="17">
        <v>0</v>
      </c>
      <c r="J528" s="15">
        <f>F528*(G528+ (G528= 0))*(H528+ (H528= 0))*(I528+ (I528= 0))</f>
        <v>7.7000000000000011</v>
      </c>
      <c r="K528" s="14"/>
      <c r="L528" s="32"/>
      <c r="M528" s="32"/>
    </row>
    <row r="529" spans="1:13" x14ac:dyDescent="0.2">
      <c r="A529" s="14"/>
      <c r="B529" s="14"/>
      <c r="C529" s="14"/>
      <c r="D529" s="16"/>
      <c r="E529" s="14"/>
      <c r="F529" s="14"/>
      <c r="G529" s="14"/>
      <c r="H529" s="14"/>
      <c r="I529" s="14"/>
      <c r="J529" s="18" t="s">
        <v>462</v>
      </c>
      <c r="K529" s="12">
        <f>SUM(J528:J528)</f>
        <v>7.7000000000000011</v>
      </c>
      <c r="L529" s="32">
        <v>48.72</v>
      </c>
      <c r="M529" s="30">
        <f>ROUND(L529*K529,2)</f>
        <v>375.14</v>
      </c>
    </row>
    <row r="530" spans="1:13" ht="1.25" customHeight="1" x14ac:dyDescent="0.2">
      <c r="A530" s="19"/>
      <c r="B530" s="19"/>
      <c r="C530" s="19"/>
      <c r="D530" s="26"/>
      <c r="E530" s="19"/>
      <c r="F530" s="19"/>
      <c r="G530" s="19"/>
      <c r="H530" s="19"/>
      <c r="I530" s="19"/>
      <c r="J530" s="19"/>
      <c r="K530" s="19"/>
      <c r="L530" s="33"/>
      <c r="M530" s="33"/>
    </row>
    <row r="531" spans="1:13" x14ac:dyDescent="0.2">
      <c r="A531" s="13" t="s">
        <v>463</v>
      </c>
      <c r="B531" s="13" t="s">
        <v>22</v>
      </c>
      <c r="C531" s="13" t="s">
        <v>403</v>
      </c>
      <c r="D531" s="25" t="s">
        <v>464</v>
      </c>
      <c r="E531" s="14"/>
      <c r="F531" s="14"/>
      <c r="G531" s="14"/>
      <c r="H531" s="14"/>
      <c r="I531" s="14"/>
      <c r="J531" s="14"/>
      <c r="K531" s="15">
        <f>K535</f>
        <v>2</v>
      </c>
      <c r="L531" s="31">
        <v>156.6</v>
      </c>
      <c r="M531" s="31">
        <f>K531*L531</f>
        <v>313.2</v>
      </c>
    </row>
    <row r="532" spans="1:13" ht="284" x14ac:dyDescent="0.2">
      <c r="A532" s="14"/>
      <c r="B532" s="14"/>
      <c r="C532" s="14"/>
      <c r="D532" s="16" t="s">
        <v>465</v>
      </c>
      <c r="E532" s="14"/>
      <c r="F532" s="14"/>
      <c r="G532" s="14"/>
      <c r="H532" s="14"/>
      <c r="I532" s="14"/>
      <c r="J532" s="14"/>
      <c r="K532" s="14"/>
      <c r="L532" s="32"/>
      <c r="M532" s="32"/>
    </row>
    <row r="533" spans="1:13" x14ac:dyDescent="0.2">
      <c r="A533" s="14"/>
      <c r="B533" s="14"/>
      <c r="C533" s="14"/>
      <c r="D533" s="16"/>
      <c r="E533" s="13" t="s">
        <v>352</v>
      </c>
      <c r="F533" s="14">
        <v>1</v>
      </c>
      <c r="G533" s="17">
        <v>0</v>
      </c>
      <c r="H533" s="17">
        <v>0</v>
      </c>
      <c r="I533" s="17">
        <v>0</v>
      </c>
      <c r="J533" s="15">
        <f>F533*(G533+ (G533= 0))*(H533+ (H533= 0))*(I533+ (I533= 0))</f>
        <v>1</v>
      </c>
      <c r="K533" s="14"/>
      <c r="L533" s="32"/>
      <c r="M533" s="32"/>
    </row>
    <row r="534" spans="1:13" x14ac:dyDescent="0.2">
      <c r="A534" s="14"/>
      <c r="B534" s="14"/>
      <c r="C534" s="14"/>
      <c r="D534" s="16"/>
      <c r="E534" s="13" t="s">
        <v>164</v>
      </c>
      <c r="F534" s="14">
        <v>1</v>
      </c>
      <c r="G534" s="17">
        <v>0</v>
      </c>
      <c r="H534" s="17">
        <v>0</v>
      </c>
      <c r="I534" s="17">
        <v>0</v>
      </c>
      <c r="J534" s="15">
        <f>F534*(G534+ (G534= 0))*(H534+ (H534= 0))*(I534+ (I534= 0))</f>
        <v>1</v>
      </c>
      <c r="K534" s="14"/>
      <c r="L534" s="32"/>
      <c r="M534" s="32"/>
    </row>
    <row r="535" spans="1:13" x14ac:dyDescent="0.2">
      <c r="A535" s="14"/>
      <c r="B535" s="14"/>
      <c r="C535" s="14"/>
      <c r="D535" s="16"/>
      <c r="E535" s="14"/>
      <c r="F535" s="14"/>
      <c r="G535" s="14"/>
      <c r="H535" s="14"/>
      <c r="I535" s="14"/>
      <c r="J535" s="18" t="s">
        <v>466</v>
      </c>
      <c r="K535" s="12">
        <f>SUM(J533:J534)</f>
        <v>2</v>
      </c>
      <c r="L535" s="32">
        <v>156.6</v>
      </c>
      <c r="M535" s="30">
        <f>ROUND(L535*K535,2)</f>
        <v>313.2</v>
      </c>
    </row>
    <row r="536" spans="1:13" ht="1.25" customHeight="1" x14ac:dyDescent="0.2">
      <c r="A536" s="19"/>
      <c r="B536" s="19"/>
      <c r="C536" s="19"/>
      <c r="D536" s="26"/>
      <c r="E536" s="19"/>
      <c r="F536" s="19"/>
      <c r="G536" s="19"/>
      <c r="H536" s="19"/>
      <c r="I536" s="19"/>
      <c r="J536" s="19"/>
      <c r="K536" s="19"/>
      <c r="L536" s="33"/>
      <c r="M536" s="33"/>
    </row>
    <row r="537" spans="1:13" x14ac:dyDescent="0.2">
      <c r="A537" s="13" t="s">
        <v>467</v>
      </c>
      <c r="B537" s="13" t="s">
        <v>22</v>
      </c>
      <c r="C537" s="13" t="s">
        <v>403</v>
      </c>
      <c r="D537" s="25" t="s">
        <v>468</v>
      </c>
      <c r="E537" s="14"/>
      <c r="F537" s="14"/>
      <c r="G537" s="14"/>
      <c r="H537" s="14"/>
      <c r="I537" s="14"/>
      <c r="J537" s="14"/>
      <c r="K537" s="15">
        <f>K542</f>
        <v>5</v>
      </c>
      <c r="L537" s="31">
        <v>110.2</v>
      </c>
      <c r="M537" s="31">
        <f>K537*L537</f>
        <v>551</v>
      </c>
    </row>
    <row r="538" spans="1:13" ht="284" x14ac:dyDescent="0.2">
      <c r="A538" s="14"/>
      <c r="B538" s="14"/>
      <c r="C538" s="14"/>
      <c r="D538" s="16" t="s">
        <v>469</v>
      </c>
      <c r="E538" s="14"/>
      <c r="F538" s="14"/>
      <c r="G538" s="14"/>
      <c r="H538" s="14"/>
      <c r="I538" s="14"/>
      <c r="J538" s="14"/>
      <c r="K538" s="14"/>
      <c r="L538" s="32"/>
      <c r="M538" s="32"/>
    </row>
    <row r="539" spans="1:13" x14ac:dyDescent="0.2">
      <c r="A539" s="14"/>
      <c r="B539" s="14"/>
      <c r="C539" s="14"/>
      <c r="D539" s="16"/>
      <c r="E539" s="13" t="s">
        <v>352</v>
      </c>
      <c r="F539" s="14">
        <v>2</v>
      </c>
      <c r="G539" s="17">
        <v>0</v>
      </c>
      <c r="H539" s="17">
        <v>0</v>
      </c>
      <c r="I539" s="17">
        <v>0</v>
      </c>
      <c r="J539" s="15">
        <f>F539*(G539+ (G539= 0))*(H539+ (H539= 0))*(I539+ (I539= 0))</f>
        <v>2</v>
      </c>
      <c r="K539" s="14"/>
      <c r="L539" s="32"/>
      <c r="M539" s="32"/>
    </row>
    <row r="540" spans="1:13" x14ac:dyDescent="0.2">
      <c r="A540" s="14"/>
      <c r="B540" s="14"/>
      <c r="C540" s="14"/>
      <c r="D540" s="16"/>
      <c r="E540" s="13" t="s">
        <v>164</v>
      </c>
      <c r="F540" s="14">
        <v>2</v>
      </c>
      <c r="G540" s="17">
        <v>0</v>
      </c>
      <c r="H540" s="17">
        <v>0</v>
      </c>
      <c r="I540" s="17">
        <v>0</v>
      </c>
      <c r="J540" s="15">
        <f>F540*(G540+ (G540= 0))*(H540+ (H540= 0))*(I540+ (I540= 0))</f>
        <v>2</v>
      </c>
      <c r="K540" s="14"/>
      <c r="L540" s="32"/>
      <c r="M540" s="32"/>
    </row>
    <row r="541" spans="1:13" x14ac:dyDescent="0.2">
      <c r="A541" s="14"/>
      <c r="B541" s="14"/>
      <c r="C541" s="14"/>
      <c r="D541" s="16"/>
      <c r="E541" s="13" t="s">
        <v>199</v>
      </c>
      <c r="F541" s="14">
        <v>1</v>
      </c>
      <c r="G541" s="17">
        <v>0</v>
      </c>
      <c r="H541" s="17">
        <v>0</v>
      </c>
      <c r="I541" s="17">
        <v>0</v>
      </c>
      <c r="J541" s="15">
        <f>F541*(G541+ (G541= 0))*(H541+ (H541= 0))*(I541+ (I541= 0))</f>
        <v>1</v>
      </c>
      <c r="K541" s="14"/>
      <c r="L541" s="32"/>
      <c r="M541" s="32"/>
    </row>
    <row r="542" spans="1:13" x14ac:dyDescent="0.2">
      <c r="A542" s="14"/>
      <c r="B542" s="14"/>
      <c r="C542" s="14"/>
      <c r="D542" s="16"/>
      <c r="E542" s="14"/>
      <c r="F542" s="14"/>
      <c r="G542" s="14"/>
      <c r="H542" s="14"/>
      <c r="I542" s="14"/>
      <c r="J542" s="18" t="s">
        <v>470</v>
      </c>
      <c r="K542" s="12">
        <f>SUM(J539:J541)</f>
        <v>5</v>
      </c>
      <c r="L542" s="32">
        <v>110.2</v>
      </c>
      <c r="M542" s="30">
        <f>ROUND(L542*K542,2)</f>
        <v>551</v>
      </c>
    </row>
    <row r="543" spans="1:13" ht="1.25" customHeight="1" x14ac:dyDescent="0.2">
      <c r="A543" s="19"/>
      <c r="B543" s="19"/>
      <c r="C543" s="19"/>
      <c r="D543" s="26"/>
      <c r="E543" s="19"/>
      <c r="F543" s="19"/>
      <c r="G543" s="19"/>
      <c r="H543" s="19"/>
      <c r="I543" s="19"/>
      <c r="J543" s="19"/>
      <c r="K543" s="19"/>
      <c r="L543" s="33"/>
      <c r="M543" s="33"/>
    </row>
    <row r="544" spans="1:13" x14ac:dyDescent="0.2">
      <c r="A544" s="14"/>
      <c r="B544" s="14"/>
      <c r="C544" s="14"/>
      <c r="D544" s="16"/>
      <c r="E544" s="14"/>
      <c r="F544" s="14"/>
      <c r="G544" s="14"/>
      <c r="H544" s="14"/>
      <c r="I544" s="14"/>
      <c r="J544" s="18" t="s">
        <v>471</v>
      </c>
      <c r="K544" s="20">
        <v>1</v>
      </c>
      <c r="L544" s="30">
        <f>M519+M524+M529+M535+M542</f>
        <v>1972.6499999999999</v>
      </c>
      <c r="M544" s="30">
        <f>ROUND(L544*K544,2)</f>
        <v>1972.65</v>
      </c>
    </row>
    <row r="545" spans="1:13" ht="1.25" customHeight="1" x14ac:dyDescent="0.2">
      <c r="A545" s="19"/>
      <c r="B545" s="19"/>
      <c r="C545" s="19"/>
      <c r="D545" s="26"/>
      <c r="E545" s="19"/>
      <c r="F545" s="19"/>
      <c r="G545" s="19"/>
      <c r="H545" s="19"/>
      <c r="I545" s="19"/>
      <c r="J545" s="19"/>
      <c r="K545" s="19"/>
      <c r="L545" s="33"/>
      <c r="M545" s="33"/>
    </row>
    <row r="546" spans="1:13" x14ac:dyDescent="0.2">
      <c r="A546" s="7" t="s">
        <v>472</v>
      </c>
      <c r="B546" s="7" t="s">
        <v>16</v>
      </c>
      <c r="C546" s="7" t="s">
        <v>17</v>
      </c>
      <c r="D546" s="23" t="s">
        <v>473</v>
      </c>
      <c r="E546" s="8"/>
      <c r="F546" s="8"/>
      <c r="G546" s="8"/>
      <c r="H546" s="8"/>
      <c r="I546" s="8"/>
      <c r="J546" s="8"/>
      <c r="K546" s="9">
        <f>K559</f>
        <v>1</v>
      </c>
      <c r="L546" s="30">
        <f>L559</f>
        <v>458.20000000000005</v>
      </c>
      <c r="M546" s="30">
        <f>M559</f>
        <v>458.2</v>
      </c>
    </row>
    <row r="547" spans="1:13" x14ac:dyDescent="0.2">
      <c r="A547" s="13" t="s">
        <v>474</v>
      </c>
      <c r="B547" s="13" t="s">
        <v>22</v>
      </c>
      <c r="C547" s="13" t="s">
        <v>4</v>
      </c>
      <c r="D547" s="25" t="s">
        <v>475</v>
      </c>
      <c r="E547" s="14"/>
      <c r="F547" s="14"/>
      <c r="G547" s="14"/>
      <c r="H547" s="14"/>
      <c r="I547" s="14"/>
      <c r="J547" s="14"/>
      <c r="K547" s="15">
        <f>K552</f>
        <v>3</v>
      </c>
      <c r="L547" s="31">
        <v>110.2</v>
      </c>
      <c r="M547" s="31">
        <f>K547*L547</f>
        <v>330.6</v>
      </c>
    </row>
    <row r="548" spans="1:13" ht="108" x14ac:dyDescent="0.2">
      <c r="A548" s="14"/>
      <c r="B548" s="14"/>
      <c r="C548" s="14"/>
      <c r="D548" s="16" t="s">
        <v>476</v>
      </c>
      <c r="E548" s="14"/>
      <c r="F548" s="14"/>
      <c r="G548" s="14"/>
      <c r="H548" s="14"/>
      <c r="I548" s="14"/>
      <c r="J548" s="14"/>
      <c r="K548" s="14"/>
      <c r="L548" s="32"/>
      <c r="M548" s="32"/>
    </row>
    <row r="549" spans="1:13" x14ac:dyDescent="0.2">
      <c r="A549" s="14"/>
      <c r="B549" s="14"/>
      <c r="C549" s="14"/>
      <c r="D549" s="16"/>
      <c r="E549" s="13" t="s">
        <v>477</v>
      </c>
      <c r="F549" s="14">
        <v>1</v>
      </c>
      <c r="G549" s="17">
        <v>0</v>
      </c>
      <c r="H549" s="17">
        <v>0</v>
      </c>
      <c r="I549" s="17">
        <v>0</v>
      </c>
      <c r="J549" s="15">
        <f>F549*(G549+ (G549= 0))*(H549+ (H549= 0))*(I549+ (I549= 0))</f>
        <v>1</v>
      </c>
      <c r="K549" s="14"/>
      <c r="L549" s="32"/>
      <c r="M549" s="32"/>
    </row>
    <row r="550" spans="1:13" x14ac:dyDescent="0.2">
      <c r="A550" s="14"/>
      <c r="B550" s="14"/>
      <c r="C550" s="14"/>
      <c r="D550" s="16"/>
      <c r="E550" s="13" t="s">
        <v>478</v>
      </c>
      <c r="F550" s="14">
        <v>1</v>
      </c>
      <c r="G550" s="17">
        <v>0</v>
      </c>
      <c r="H550" s="17">
        <v>0</v>
      </c>
      <c r="I550" s="17">
        <v>0</v>
      </c>
      <c r="J550" s="15">
        <f>F550*(G550+ (G550= 0))*(H550+ (H550= 0))*(I550+ (I550= 0))</f>
        <v>1</v>
      </c>
      <c r="K550" s="14"/>
      <c r="L550" s="32"/>
      <c r="M550" s="32"/>
    </row>
    <row r="551" spans="1:13" x14ac:dyDescent="0.2">
      <c r="A551" s="14"/>
      <c r="B551" s="14"/>
      <c r="C551" s="14"/>
      <c r="D551" s="16"/>
      <c r="E551" s="13" t="s">
        <v>261</v>
      </c>
      <c r="F551" s="14">
        <v>1</v>
      </c>
      <c r="G551" s="17">
        <v>0</v>
      </c>
      <c r="H551" s="17">
        <v>0</v>
      </c>
      <c r="I551" s="17">
        <v>0</v>
      </c>
      <c r="J551" s="15">
        <f>F551*(G551+ (G551= 0))*(H551+ (H551= 0))*(I551+ (I551= 0))</f>
        <v>1</v>
      </c>
      <c r="K551" s="14"/>
      <c r="L551" s="32"/>
      <c r="M551" s="32"/>
    </row>
    <row r="552" spans="1:13" x14ac:dyDescent="0.2">
      <c r="A552" s="14"/>
      <c r="B552" s="14"/>
      <c r="C552" s="14"/>
      <c r="D552" s="16"/>
      <c r="E552" s="14"/>
      <c r="F552" s="14"/>
      <c r="G552" s="14"/>
      <c r="H552" s="14"/>
      <c r="I552" s="14"/>
      <c r="J552" s="18" t="s">
        <v>479</v>
      </c>
      <c r="K552" s="12">
        <f>SUM(J549:J551)</f>
        <v>3</v>
      </c>
      <c r="L552" s="32">
        <v>110.2</v>
      </c>
      <c r="M552" s="30">
        <f>ROUND(L552*K552,2)</f>
        <v>330.6</v>
      </c>
    </row>
    <row r="553" spans="1:13" ht="1.25" customHeight="1" x14ac:dyDescent="0.2">
      <c r="A553" s="19"/>
      <c r="B553" s="19"/>
      <c r="C553" s="19"/>
      <c r="D553" s="26"/>
      <c r="E553" s="19"/>
      <c r="F553" s="19"/>
      <c r="G553" s="19"/>
      <c r="H553" s="19"/>
      <c r="I553" s="19"/>
      <c r="J553" s="19"/>
      <c r="K553" s="19"/>
      <c r="L553" s="33"/>
      <c r="M553" s="33"/>
    </row>
    <row r="554" spans="1:13" x14ac:dyDescent="0.2">
      <c r="A554" s="13" t="s">
        <v>480</v>
      </c>
      <c r="B554" s="13" t="s">
        <v>22</v>
      </c>
      <c r="C554" s="13" t="s">
        <v>403</v>
      </c>
      <c r="D554" s="25" t="s">
        <v>481</v>
      </c>
      <c r="E554" s="14"/>
      <c r="F554" s="14"/>
      <c r="G554" s="14"/>
      <c r="H554" s="14"/>
      <c r="I554" s="14"/>
      <c r="J554" s="14"/>
      <c r="K554" s="15">
        <f>K557</f>
        <v>5</v>
      </c>
      <c r="L554" s="31">
        <v>25.52</v>
      </c>
      <c r="M554" s="31">
        <f>K554*L554</f>
        <v>127.6</v>
      </c>
    </row>
    <row r="555" spans="1:13" ht="108" x14ac:dyDescent="0.2">
      <c r="A555" s="14"/>
      <c r="B555" s="14"/>
      <c r="C555" s="14"/>
      <c r="D555" s="16" t="s">
        <v>482</v>
      </c>
      <c r="E555" s="14"/>
      <c r="F555" s="14"/>
      <c r="G555" s="14"/>
      <c r="H555" s="14"/>
      <c r="I555" s="14"/>
      <c r="J555" s="14"/>
      <c r="K555" s="14"/>
      <c r="L555" s="32"/>
      <c r="M555" s="32"/>
    </row>
    <row r="556" spans="1:13" x14ac:dyDescent="0.2">
      <c r="A556" s="14"/>
      <c r="B556" s="14"/>
      <c r="C556" s="14"/>
      <c r="D556" s="16"/>
      <c r="E556" s="13" t="s">
        <v>89</v>
      </c>
      <c r="F556" s="14">
        <v>5</v>
      </c>
      <c r="G556" s="17">
        <v>0</v>
      </c>
      <c r="H556" s="17">
        <v>0</v>
      </c>
      <c r="I556" s="17">
        <v>0</v>
      </c>
      <c r="J556" s="15">
        <f>F556*(G556+ (G556= 0))*(H556+ (H556= 0))*(I556+ (I556= 0))</f>
        <v>5</v>
      </c>
      <c r="K556" s="14"/>
      <c r="L556" s="32"/>
      <c r="M556" s="32"/>
    </row>
    <row r="557" spans="1:13" x14ac:dyDescent="0.2">
      <c r="A557" s="14"/>
      <c r="B557" s="14"/>
      <c r="C557" s="14"/>
      <c r="D557" s="16"/>
      <c r="E557" s="14"/>
      <c r="F557" s="14"/>
      <c r="G557" s="14"/>
      <c r="H557" s="14"/>
      <c r="I557" s="14"/>
      <c r="J557" s="18" t="s">
        <v>483</v>
      </c>
      <c r="K557" s="12">
        <f>SUM(J556:J556)</f>
        <v>5</v>
      </c>
      <c r="L557" s="32">
        <v>25.52</v>
      </c>
      <c r="M557" s="30">
        <f>ROUND(L557*K557,2)</f>
        <v>127.6</v>
      </c>
    </row>
    <row r="558" spans="1:13" ht="1.25" customHeight="1" x14ac:dyDescent="0.2">
      <c r="A558" s="19"/>
      <c r="B558" s="19"/>
      <c r="C558" s="19"/>
      <c r="D558" s="26"/>
      <c r="E558" s="19"/>
      <c r="F558" s="19"/>
      <c r="G558" s="19"/>
      <c r="H558" s="19"/>
      <c r="I558" s="19"/>
      <c r="J558" s="19"/>
      <c r="K558" s="19"/>
      <c r="L558" s="33"/>
      <c r="M558" s="33"/>
    </row>
    <row r="559" spans="1:13" x14ac:dyDescent="0.2">
      <c r="A559" s="14"/>
      <c r="B559" s="14"/>
      <c r="C559" s="14"/>
      <c r="D559" s="16"/>
      <c r="E559" s="14"/>
      <c r="F559" s="14"/>
      <c r="G559" s="14"/>
      <c r="H559" s="14"/>
      <c r="I559" s="14"/>
      <c r="J559" s="18" t="s">
        <v>484</v>
      </c>
      <c r="K559" s="20">
        <v>1</v>
      </c>
      <c r="L559" s="30">
        <f>M552+M557</f>
        <v>458.20000000000005</v>
      </c>
      <c r="M559" s="30">
        <f>ROUND(L559*K559,2)</f>
        <v>458.2</v>
      </c>
    </row>
    <row r="560" spans="1:13" ht="1.25" customHeight="1" x14ac:dyDescent="0.2">
      <c r="A560" s="19"/>
      <c r="B560" s="19"/>
      <c r="C560" s="19"/>
      <c r="D560" s="26"/>
      <c r="E560" s="19"/>
      <c r="F560" s="19"/>
      <c r="G560" s="19"/>
      <c r="H560" s="19"/>
      <c r="I560" s="19"/>
      <c r="J560" s="19"/>
      <c r="K560" s="19"/>
      <c r="L560" s="33"/>
      <c r="M560" s="33"/>
    </row>
    <row r="561" spans="1:13" x14ac:dyDescent="0.2">
      <c r="A561" s="7" t="s">
        <v>485</v>
      </c>
      <c r="B561" s="7" t="s">
        <v>16</v>
      </c>
      <c r="C561" s="7" t="s">
        <v>17</v>
      </c>
      <c r="D561" s="23" t="s">
        <v>486</v>
      </c>
      <c r="E561" s="8"/>
      <c r="F561" s="8"/>
      <c r="G561" s="8"/>
      <c r="H561" s="8"/>
      <c r="I561" s="8"/>
      <c r="J561" s="8"/>
      <c r="K561" s="9">
        <f>K568</f>
        <v>1</v>
      </c>
      <c r="L561" s="30">
        <f>L568</f>
        <v>627.92999999999995</v>
      </c>
      <c r="M561" s="30">
        <f>M568</f>
        <v>627.92999999999995</v>
      </c>
    </row>
    <row r="562" spans="1:13" x14ac:dyDescent="0.2">
      <c r="A562" s="13" t="s">
        <v>487</v>
      </c>
      <c r="B562" s="13" t="s">
        <v>22</v>
      </c>
      <c r="C562" s="13" t="s">
        <v>149</v>
      </c>
      <c r="D562" s="25" t="s">
        <v>488</v>
      </c>
      <c r="E562" s="14"/>
      <c r="F562" s="14"/>
      <c r="G562" s="14"/>
      <c r="H562" s="14"/>
      <c r="I562" s="14"/>
      <c r="J562" s="14"/>
      <c r="K562" s="15">
        <f>K566</f>
        <v>22.555</v>
      </c>
      <c r="L562" s="31">
        <v>27.84</v>
      </c>
      <c r="M562" s="31">
        <f>K562*L562</f>
        <v>627.93119999999999</v>
      </c>
    </row>
    <row r="563" spans="1:13" ht="84" x14ac:dyDescent="0.2">
      <c r="A563" s="14"/>
      <c r="B563" s="14"/>
      <c r="C563" s="14"/>
      <c r="D563" s="16" t="s">
        <v>489</v>
      </c>
      <c r="E563" s="14"/>
      <c r="F563" s="14"/>
      <c r="G563" s="14"/>
      <c r="H563" s="14"/>
      <c r="I563" s="14"/>
      <c r="J563" s="14"/>
      <c r="K563" s="14"/>
      <c r="L563" s="32"/>
      <c r="M563" s="32"/>
    </row>
    <row r="564" spans="1:13" x14ac:dyDescent="0.2">
      <c r="A564" s="14"/>
      <c r="B564" s="14"/>
      <c r="C564" s="14"/>
      <c r="D564" s="16"/>
      <c r="E564" s="13" t="s">
        <v>199</v>
      </c>
      <c r="F564" s="14">
        <v>1</v>
      </c>
      <c r="G564" s="17">
        <v>5.18</v>
      </c>
      <c r="H564" s="17">
        <v>0</v>
      </c>
      <c r="I564" s="17">
        <v>3.25</v>
      </c>
      <c r="J564" s="15">
        <f>F564*(G564+ (G564= 0))*(H564+ (H564= 0))*(I564+ (I564= 0))</f>
        <v>16.835000000000001</v>
      </c>
      <c r="K564" s="14"/>
      <c r="L564" s="32"/>
      <c r="M564" s="32"/>
    </row>
    <row r="565" spans="1:13" x14ac:dyDescent="0.2">
      <c r="A565" s="14"/>
      <c r="B565" s="14"/>
      <c r="C565" s="14"/>
      <c r="D565" s="16"/>
      <c r="E565" s="13" t="s">
        <v>200</v>
      </c>
      <c r="F565" s="14">
        <v>1</v>
      </c>
      <c r="G565" s="17">
        <v>1.76</v>
      </c>
      <c r="H565" s="17">
        <v>0</v>
      </c>
      <c r="I565" s="17">
        <v>3.25</v>
      </c>
      <c r="J565" s="15">
        <f>F565*(G565+ (G565= 0))*(H565+ (H565= 0))*(I565+ (I565= 0))</f>
        <v>5.72</v>
      </c>
      <c r="K565" s="14"/>
      <c r="L565" s="32"/>
      <c r="M565" s="32"/>
    </row>
    <row r="566" spans="1:13" x14ac:dyDescent="0.2">
      <c r="A566" s="14"/>
      <c r="B566" s="14"/>
      <c r="C566" s="14"/>
      <c r="D566" s="16"/>
      <c r="E566" s="14"/>
      <c r="F566" s="14"/>
      <c r="G566" s="14"/>
      <c r="H566" s="14"/>
      <c r="I566" s="14"/>
      <c r="J566" s="18" t="s">
        <v>490</v>
      </c>
      <c r="K566" s="12">
        <f>SUM(J564:J565)</f>
        <v>22.555</v>
      </c>
      <c r="L566" s="32">
        <v>27.84</v>
      </c>
      <c r="M566" s="30">
        <f>ROUND(L566*K566,2)</f>
        <v>627.92999999999995</v>
      </c>
    </row>
    <row r="567" spans="1:13" ht="1.25" customHeight="1" x14ac:dyDescent="0.2">
      <c r="A567" s="19"/>
      <c r="B567" s="19"/>
      <c r="C567" s="19"/>
      <c r="D567" s="26"/>
      <c r="E567" s="19"/>
      <c r="F567" s="19"/>
      <c r="G567" s="19"/>
      <c r="H567" s="19"/>
      <c r="I567" s="19"/>
      <c r="J567" s="19"/>
      <c r="K567" s="19"/>
      <c r="L567" s="33"/>
      <c r="M567" s="33"/>
    </row>
    <row r="568" spans="1:13" x14ac:dyDescent="0.2">
      <c r="A568" s="14"/>
      <c r="B568" s="14"/>
      <c r="C568" s="14"/>
      <c r="D568" s="16"/>
      <c r="E568" s="14"/>
      <c r="F568" s="14"/>
      <c r="G568" s="14"/>
      <c r="H568" s="14"/>
      <c r="I568" s="14"/>
      <c r="J568" s="18" t="s">
        <v>491</v>
      </c>
      <c r="K568" s="20">
        <v>1</v>
      </c>
      <c r="L568" s="30">
        <f>M566</f>
        <v>627.92999999999995</v>
      </c>
      <c r="M568" s="30">
        <f>ROUND(L568*K568,2)</f>
        <v>627.92999999999995</v>
      </c>
    </row>
    <row r="569" spans="1:13" ht="1.25" customHeight="1" x14ac:dyDescent="0.2">
      <c r="A569" s="19"/>
      <c r="B569" s="19"/>
      <c r="C569" s="19"/>
      <c r="D569" s="26"/>
      <c r="E569" s="19"/>
      <c r="F569" s="19"/>
      <c r="G569" s="19"/>
      <c r="H569" s="19"/>
      <c r="I569" s="19"/>
      <c r="J569" s="19"/>
      <c r="K569" s="19"/>
      <c r="L569" s="33"/>
      <c r="M569" s="33"/>
    </row>
    <row r="570" spans="1:13" x14ac:dyDescent="0.2">
      <c r="A570" s="7" t="s">
        <v>492</v>
      </c>
      <c r="B570" s="7" t="s">
        <v>16</v>
      </c>
      <c r="C570" s="7" t="s">
        <v>17</v>
      </c>
      <c r="D570" s="23" t="s">
        <v>493</v>
      </c>
      <c r="E570" s="8"/>
      <c r="F570" s="8"/>
      <c r="G570" s="8"/>
      <c r="H570" s="8"/>
      <c r="I570" s="8"/>
      <c r="J570" s="8"/>
      <c r="K570" s="9">
        <f>K605</f>
        <v>1</v>
      </c>
      <c r="L570" s="30">
        <f>L605</f>
        <v>6410.6799999999994</v>
      </c>
      <c r="M570" s="30">
        <f>M605</f>
        <v>6410.68</v>
      </c>
    </row>
    <row r="571" spans="1:13" ht="24" x14ac:dyDescent="0.2">
      <c r="A571" s="13" t="s">
        <v>494</v>
      </c>
      <c r="B571" s="13" t="s">
        <v>22</v>
      </c>
      <c r="C571" s="13" t="s">
        <v>149</v>
      </c>
      <c r="D571" s="25" t="s">
        <v>495</v>
      </c>
      <c r="E571" s="14"/>
      <c r="F571" s="14"/>
      <c r="G571" s="14"/>
      <c r="H571" s="14"/>
      <c r="I571" s="14"/>
      <c r="J571" s="14"/>
      <c r="K571" s="15">
        <f>K598</f>
        <v>355.15519999999992</v>
      </c>
      <c r="L571" s="31">
        <v>15.66</v>
      </c>
      <c r="M571" s="31">
        <f>K571*L571</f>
        <v>5561.7304319999985</v>
      </c>
    </row>
    <row r="572" spans="1:13" ht="228" x14ac:dyDescent="0.2">
      <c r="A572" s="14"/>
      <c r="B572" s="14"/>
      <c r="C572" s="14"/>
      <c r="D572" s="16" t="s">
        <v>496</v>
      </c>
      <c r="E572" s="14"/>
      <c r="F572" s="14"/>
      <c r="G572" s="14"/>
      <c r="H572" s="14"/>
      <c r="I572" s="14"/>
      <c r="J572" s="14"/>
      <c r="K572" s="14"/>
      <c r="L572" s="32"/>
      <c r="M572" s="32"/>
    </row>
    <row r="573" spans="1:13" x14ac:dyDescent="0.2">
      <c r="A573" s="14"/>
      <c r="B573" s="14"/>
      <c r="C573" s="14"/>
      <c r="D573" s="16"/>
      <c r="E573" s="13" t="s">
        <v>497</v>
      </c>
      <c r="F573" s="14">
        <v>0</v>
      </c>
      <c r="G573" s="17">
        <v>0</v>
      </c>
      <c r="H573" s="17">
        <v>0</v>
      </c>
      <c r="I573" s="17">
        <v>0</v>
      </c>
      <c r="J573" s="15">
        <f t="shared" ref="J573:J589" si="1">F573*(G573+ (G573= 0))*(H573+ (H573= 0))*(I573+ (I573= 0))</f>
        <v>0</v>
      </c>
      <c r="K573" s="14"/>
      <c r="L573" s="32"/>
      <c r="M573" s="32"/>
    </row>
    <row r="574" spans="1:13" x14ac:dyDescent="0.2">
      <c r="A574" s="14"/>
      <c r="B574" s="14"/>
      <c r="C574" s="14"/>
      <c r="D574" s="16"/>
      <c r="E574" s="13" t="s">
        <v>152</v>
      </c>
      <c r="F574" s="14">
        <v>1</v>
      </c>
      <c r="G574" s="17">
        <v>5.52</v>
      </c>
      <c r="H574" s="17">
        <v>0</v>
      </c>
      <c r="I574" s="17">
        <v>2.66</v>
      </c>
      <c r="J574" s="15">
        <f t="shared" si="1"/>
        <v>14.683199999999999</v>
      </c>
      <c r="K574" s="14"/>
      <c r="L574" s="32"/>
      <c r="M574" s="32"/>
    </row>
    <row r="575" spans="1:13" x14ac:dyDescent="0.2">
      <c r="A575" s="14"/>
      <c r="B575" s="14"/>
      <c r="C575" s="14"/>
      <c r="D575" s="16"/>
      <c r="E575" s="13" t="s">
        <v>154</v>
      </c>
      <c r="F575" s="14">
        <v>1</v>
      </c>
      <c r="G575" s="17">
        <v>1.63</v>
      </c>
      <c r="H575" s="17">
        <v>0</v>
      </c>
      <c r="I575" s="17">
        <v>2.66</v>
      </c>
      <c r="J575" s="15">
        <f t="shared" si="1"/>
        <v>4.3357999999999999</v>
      </c>
      <c r="K575" s="14"/>
      <c r="L575" s="32"/>
      <c r="M575" s="32"/>
    </row>
    <row r="576" spans="1:13" x14ac:dyDescent="0.2">
      <c r="A576" s="14"/>
      <c r="B576" s="14"/>
      <c r="C576" s="14"/>
      <c r="D576" s="16"/>
      <c r="E576" s="13" t="s">
        <v>158</v>
      </c>
      <c r="F576" s="14">
        <v>1</v>
      </c>
      <c r="G576" s="17">
        <v>7.35</v>
      </c>
      <c r="H576" s="17">
        <v>0</v>
      </c>
      <c r="I576" s="17">
        <v>2.66</v>
      </c>
      <c r="J576" s="15">
        <f t="shared" si="1"/>
        <v>19.550999999999998</v>
      </c>
      <c r="K576" s="14"/>
      <c r="L576" s="32"/>
      <c r="M576" s="32"/>
    </row>
    <row r="577" spans="1:13" x14ac:dyDescent="0.2">
      <c r="A577" s="14"/>
      <c r="B577" s="14"/>
      <c r="C577" s="14"/>
      <c r="D577" s="16"/>
      <c r="E577" s="13" t="s">
        <v>498</v>
      </c>
      <c r="F577" s="14">
        <v>1</v>
      </c>
      <c r="G577" s="17">
        <v>4.05</v>
      </c>
      <c r="H577" s="17">
        <v>0</v>
      </c>
      <c r="I577" s="17">
        <v>2.66</v>
      </c>
      <c r="J577" s="15">
        <f t="shared" si="1"/>
        <v>10.773</v>
      </c>
      <c r="K577" s="14"/>
      <c r="L577" s="32"/>
      <c r="M577" s="32"/>
    </row>
    <row r="578" spans="1:13" x14ac:dyDescent="0.2">
      <c r="A578" s="14"/>
      <c r="B578" s="14"/>
      <c r="C578" s="14"/>
      <c r="D578" s="16"/>
      <c r="E578" s="13" t="s">
        <v>156</v>
      </c>
      <c r="F578" s="14">
        <v>1</v>
      </c>
      <c r="G578" s="17">
        <v>3.52</v>
      </c>
      <c r="H578" s="17">
        <v>0</v>
      </c>
      <c r="I578" s="17">
        <v>2.66</v>
      </c>
      <c r="J578" s="15">
        <f t="shared" si="1"/>
        <v>9.3632000000000009</v>
      </c>
      <c r="K578" s="14"/>
      <c r="L578" s="32"/>
      <c r="M578" s="32"/>
    </row>
    <row r="579" spans="1:13" x14ac:dyDescent="0.2">
      <c r="A579" s="14"/>
      <c r="B579" s="14"/>
      <c r="C579" s="14"/>
      <c r="D579" s="16"/>
      <c r="E579" s="13" t="s">
        <v>17</v>
      </c>
      <c r="F579" s="14">
        <v>1</v>
      </c>
      <c r="G579" s="17">
        <v>1.19</v>
      </c>
      <c r="H579" s="17">
        <v>0</v>
      </c>
      <c r="I579" s="17">
        <v>0.97</v>
      </c>
      <c r="J579" s="15">
        <f t="shared" si="1"/>
        <v>1.1542999999999999</v>
      </c>
      <c r="K579" s="14"/>
      <c r="L579" s="32"/>
      <c r="M579" s="32"/>
    </row>
    <row r="580" spans="1:13" x14ac:dyDescent="0.2">
      <c r="A580" s="14"/>
      <c r="B580" s="14"/>
      <c r="C580" s="14"/>
      <c r="D580" s="16"/>
      <c r="E580" s="13" t="s">
        <v>17</v>
      </c>
      <c r="F580" s="14">
        <v>1</v>
      </c>
      <c r="G580" s="17">
        <v>3.87</v>
      </c>
      <c r="H580" s="17">
        <v>0</v>
      </c>
      <c r="I580" s="17">
        <v>1.1299999999999999</v>
      </c>
      <c r="J580" s="15">
        <f t="shared" si="1"/>
        <v>4.3731</v>
      </c>
      <c r="K580" s="14"/>
      <c r="L580" s="32"/>
      <c r="M580" s="32"/>
    </row>
    <row r="581" spans="1:13" x14ac:dyDescent="0.2">
      <c r="A581" s="14"/>
      <c r="B581" s="14"/>
      <c r="C581" s="14"/>
      <c r="D581" s="16"/>
      <c r="E581" s="13" t="s">
        <v>158</v>
      </c>
      <c r="F581" s="14">
        <v>1</v>
      </c>
      <c r="G581" s="17">
        <v>3.57</v>
      </c>
      <c r="H581" s="17">
        <v>0</v>
      </c>
      <c r="I581" s="17">
        <v>2.66</v>
      </c>
      <c r="J581" s="15">
        <f t="shared" si="1"/>
        <v>9.4962</v>
      </c>
      <c r="K581" s="14"/>
      <c r="L581" s="32"/>
      <c r="M581" s="32"/>
    </row>
    <row r="582" spans="1:13" x14ac:dyDescent="0.2">
      <c r="A582" s="14"/>
      <c r="B582" s="14"/>
      <c r="C582" s="14"/>
      <c r="D582" s="16"/>
      <c r="E582" s="13" t="s">
        <v>498</v>
      </c>
      <c r="F582" s="14">
        <v>1</v>
      </c>
      <c r="G582" s="17">
        <v>8.77</v>
      </c>
      <c r="H582" s="17">
        <v>0</v>
      </c>
      <c r="I582" s="17">
        <v>2.66</v>
      </c>
      <c r="J582" s="15">
        <f t="shared" si="1"/>
        <v>23.328199999999999</v>
      </c>
      <c r="K582" s="14"/>
      <c r="L582" s="32"/>
      <c r="M582" s="32"/>
    </row>
    <row r="583" spans="1:13" x14ac:dyDescent="0.2">
      <c r="A583" s="14"/>
      <c r="B583" s="14"/>
      <c r="C583" s="14"/>
      <c r="D583" s="16"/>
      <c r="E583" s="13" t="s">
        <v>156</v>
      </c>
      <c r="F583" s="14">
        <v>1</v>
      </c>
      <c r="G583" s="17">
        <v>6.34</v>
      </c>
      <c r="H583" s="17">
        <v>0</v>
      </c>
      <c r="I583" s="17">
        <v>2.66</v>
      </c>
      <c r="J583" s="15">
        <f t="shared" si="1"/>
        <v>16.8644</v>
      </c>
      <c r="K583" s="14"/>
      <c r="L583" s="32"/>
      <c r="M583" s="32"/>
    </row>
    <row r="584" spans="1:13" x14ac:dyDescent="0.2">
      <c r="A584" s="14"/>
      <c r="B584" s="14"/>
      <c r="C584" s="14"/>
      <c r="D584" s="16"/>
      <c r="E584" s="13" t="s">
        <v>17</v>
      </c>
      <c r="F584" s="14">
        <v>1</v>
      </c>
      <c r="G584" s="17">
        <v>12.36</v>
      </c>
      <c r="H584" s="17">
        <v>0</v>
      </c>
      <c r="I584" s="17">
        <v>1.2</v>
      </c>
      <c r="J584" s="15">
        <f t="shared" si="1"/>
        <v>14.831999999999999</v>
      </c>
      <c r="K584" s="14"/>
      <c r="L584" s="32"/>
      <c r="M584" s="32"/>
    </row>
    <row r="585" spans="1:13" x14ac:dyDescent="0.2">
      <c r="A585" s="14"/>
      <c r="B585" s="14"/>
      <c r="C585" s="14"/>
      <c r="D585" s="16"/>
      <c r="E585" s="13" t="s">
        <v>261</v>
      </c>
      <c r="F585" s="14">
        <v>1</v>
      </c>
      <c r="G585" s="17">
        <v>0</v>
      </c>
      <c r="H585" s="17">
        <v>0</v>
      </c>
      <c r="I585" s="17">
        <v>0</v>
      </c>
      <c r="J585" s="15">
        <f t="shared" si="1"/>
        <v>1</v>
      </c>
      <c r="K585" s="14"/>
      <c r="L585" s="32"/>
      <c r="M585" s="32"/>
    </row>
    <row r="586" spans="1:13" x14ac:dyDescent="0.2">
      <c r="A586" s="14"/>
      <c r="B586" s="14"/>
      <c r="C586" s="14"/>
      <c r="D586" s="16"/>
      <c r="E586" s="13" t="s">
        <v>17</v>
      </c>
      <c r="F586" s="14">
        <v>1</v>
      </c>
      <c r="G586" s="17">
        <v>8.68</v>
      </c>
      <c r="H586" s="17">
        <v>0</v>
      </c>
      <c r="I586" s="17">
        <v>2.0499999999999998</v>
      </c>
      <c r="J586" s="15">
        <f t="shared" si="1"/>
        <v>17.793999999999997</v>
      </c>
      <c r="K586" s="14"/>
      <c r="L586" s="32"/>
      <c r="M586" s="32"/>
    </row>
    <row r="587" spans="1:13" x14ac:dyDescent="0.2">
      <c r="A587" s="14"/>
      <c r="B587" s="14"/>
      <c r="C587" s="14"/>
      <c r="D587" s="16"/>
      <c r="E587" s="13" t="s">
        <v>17</v>
      </c>
      <c r="F587" s="14">
        <v>1</v>
      </c>
      <c r="G587" s="17">
        <v>17.39</v>
      </c>
      <c r="H587" s="17">
        <v>0</v>
      </c>
      <c r="I587" s="17">
        <v>0.97</v>
      </c>
      <c r="J587" s="15">
        <f t="shared" si="1"/>
        <v>16.868300000000001</v>
      </c>
      <c r="K587" s="14"/>
      <c r="L587" s="32"/>
      <c r="M587" s="32"/>
    </row>
    <row r="588" spans="1:13" x14ac:dyDescent="0.2">
      <c r="A588" s="14"/>
      <c r="B588" s="14"/>
      <c r="C588" s="14"/>
      <c r="D588" s="16"/>
      <c r="E588" s="13" t="s">
        <v>17</v>
      </c>
      <c r="F588" s="14">
        <v>1</v>
      </c>
      <c r="G588" s="17">
        <v>8.81</v>
      </c>
      <c r="H588" s="17">
        <v>0</v>
      </c>
      <c r="I588" s="17">
        <v>0.85</v>
      </c>
      <c r="J588" s="15">
        <f t="shared" si="1"/>
        <v>7.4885000000000002</v>
      </c>
      <c r="K588" s="14"/>
      <c r="L588" s="32"/>
      <c r="M588" s="32"/>
    </row>
    <row r="589" spans="1:13" x14ac:dyDescent="0.2">
      <c r="A589" s="14"/>
      <c r="B589" s="14"/>
      <c r="C589" s="14"/>
      <c r="D589" s="16"/>
      <c r="E589" s="13" t="s">
        <v>499</v>
      </c>
      <c r="F589" s="14">
        <v>0</v>
      </c>
      <c r="G589" s="17">
        <v>0</v>
      </c>
      <c r="H589" s="17">
        <v>0</v>
      </c>
      <c r="I589" s="17">
        <v>0</v>
      </c>
      <c r="J589" s="15">
        <f t="shared" si="1"/>
        <v>0</v>
      </c>
      <c r="K589" s="14"/>
      <c r="L589" s="32"/>
      <c r="M589" s="32"/>
    </row>
    <row r="590" spans="1:13" x14ac:dyDescent="0.2">
      <c r="A590" s="14"/>
      <c r="B590" s="14"/>
      <c r="C590" s="14"/>
      <c r="D590" s="16"/>
      <c r="E590" s="13" t="s">
        <v>152</v>
      </c>
      <c r="F590" s="14">
        <v>1</v>
      </c>
      <c r="G590" s="17">
        <v>0</v>
      </c>
      <c r="H590" s="17">
        <v>0</v>
      </c>
      <c r="I590" s="17">
        <v>0</v>
      </c>
      <c r="J590" s="17">
        <v>7.08</v>
      </c>
      <c r="K590" s="13" t="s">
        <v>153</v>
      </c>
      <c r="L590" s="32"/>
      <c r="M590" s="32"/>
    </row>
    <row r="591" spans="1:13" x14ac:dyDescent="0.2">
      <c r="A591" s="14"/>
      <c r="B591" s="14"/>
      <c r="C591" s="14"/>
      <c r="D591" s="16"/>
      <c r="E591" s="13" t="s">
        <v>154</v>
      </c>
      <c r="F591" s="14">
        <v>1</v>
      </c>
      <c r="G591" s="17">
        <v>0</v>
      </c>
      <c r="H591" s="17">
        <v>0</v>
      </c>
      <c r="I591" s="17">
        <v>0</v>
      </c>
      <c r="J591" s="17">
        <v>5.46</v>
      </c>
      <c r="K591" s="13" t="s">
        <v>155</v>
      </c>
      <c r="L591" s="32"/>
      <c r="M591" s="32"/>
    </row>
    <row r="592" spans="1:13" x14ac:dyDescent="0.2">
      <c r="A592" s="14"/>
      <c r="B592" s="14"/>
      <c r="C592" s="14"/>
      <c r="D592" s="16"/>
      <c r="E592" s="13" t="s">
        <v>156</v>
      </c>
      <c r="F592" s="14">
        <v>1</v>
      </c>
      <c r="G592" s="17">
        <v>0</v>
      </c>
      <c r="H592" s="17">
        <v>0</v>
      </c>
      <c r="I592" s="17">
        <v>0</v>
      </c>
      <c r="J592" s="17">
        <v>33.22</v>
      </c>
      <c r="K592" s="13" t="s">
        <v>157</v>
      </c>
      <c r="L592" s="32"/>
      <c r="M592" s="32"/>
    </row>
    <row r="593" spans="1:13" x14ac:dyDescent="0.2">
      <c r="A593" s="14"/>
      <c r="B593" s="14"/>
      <c r="C593" s="14"/>
      <c r="D593" s="16"/>
      <c r="E593" s="13" t="s">
        <v>158</v>
      </c>
      <c r="F593" s="14">
        <v>1</v>
      </c>
      <c r="G593" s="17">
        <v>0</v>
      </c>
      <c r="H593" s="17">
        <v>0</v>
      </c>
      <c r="I593" s="17">
        <v>0</v>
      </c>
      <c r="J593" s="17">
        <v>17.440000000000001</v>
      </c>
      <c r="K593" s="13" t="s">
        <v>159</v>
      </c>
      <c r="L593" s="32"/>
      <c r="M593" s="32"/>
    </row>
    <row r="594" spans="1:13" x14ac:dyDescent="0.2">
      <c r="A594" s="14"/>
      <c r="B594" s="14"/>
      <c r="C594" s="14"/>
      <c r="D594" s="16"/>
      <c r="E594" s="13" t="s">
        <v>160</v>
      </c>
      <c r="F594" s="14">
        <v>1</v>
      </c>
      <c r="G594" s="17">
        <v>0</v>
      </c>
      <c r="H594" s="17">
        <v>0</v>
      </c>
      <c r="I594" s="17">
        <v>0</v>
      </c>
      <c r="J594" s="17">
        <v>16.84</v>
      </c>
      <c r="K594" s="13" t="s">
        <v>161</v>
      </c>
      <c r="L594" s="32"/>
      <c r="M594" s="32"/>
    </row>
    <row r="595" spans="1:13" x14ac:dyDescent="0.2">
      <c r="A595" s="14"/>
      <c r="B595" s="14"/>
      <c r="C595" s="14"/>
      <c r="D595" s="16"/>
      <c r="E595" s="13" t="s">
        <v>162</v>
      </c>
      <c r="F595" s="14">
        <v>1</v>
      </c>
      <c r="G595" s="17">
        <v>0</v>
      </c>
      <c r="H595" s="17">
        <v>0</v>
      </c>
      <c r="I595" s="17">
        <v>0</v>
      </c>
      <c r="J595" s="17">
        <v>6.43</v>
      </c>
      <c r="K595" s="13" t="s">
        <v>163</v>
      </c>
      <c r="L595" s="32"/>
      <c r="M595" s="32"/>
    </row>
    <row r="596" spans="1:13" x14ac:dyDescent="0.2">
      <c r="A596" s="14"/>
      <c r="B596" s="14"/>
      <c r="C596" s="14"/>
      <c r="D596" s="16"/>
      <c r="E596" s="13" t="s">
        <v>164</v>
      </c>
      <c r="F596" s="14">
        <v>1</v>
      </c>
      <c r="G596" s="17">
        <v>0</v>
      </c>
      <c r="H596" s="17">
        <v>0</v>
      </c>
      <c r="I596" s="17">
        <v>0</v>
      </c>
      <c r="J596" s="17">
        <v>3.84</v>
      </c>
      <c r="K596" s="13" t="s">
        <v>74</v>
      </c>
      <c r="L596" s="32"/>
      <c r="M596" s="32"/>
    </row>
    <row r="597" spans="1:13" x14ac:dyDescent="0.2">
      <c r="A597" s="14"/>
      <c r="B597" s="14"/>
      <c r="C597" s="14"/>
      <c r="D597" s="16"/>
      <c r="E597" s="13" t="s">
        <v>165</v>
      </c>
      <c r="F597" s="14">
        <v>1</v>
      </c>
      <c r="G597" s="17">
        <v>0</v>
      </c>
      <c r="H597" s="17">
        <v>0</v>
      </c>
      <c r="I597" s="17">
        <v>0</v>
      </c>
      <c r="J597" s="17">
        <v>92.94</v>
      </c>
      <c r="K597" s="13" t="s">
        <v>166</v>
      </c>
      <c r="L597" s="32"/>
      <c r="M597" s="32"/>
    </row>
    <row r="598" spans="1:13" x14ac:dyDescent="0.2">
      <c r="A598" s="14"/>
      <c r="B598" s="14"/>
      <c r="C598" s="14"/>
      <c r="D598" s="16"/>
      <c r="E598" s="14"/>
      <c r="F598" s="14"/>
      <c r="G598" s="14"/>
      <c r="H598" s="14"/>
      <c r="I598" s="14"/>
      <c r="J598" s="18" t="s">
        <v>500</v>
      </c>
      <c r="K598" s="12">
        <f>SUM(J573:J597)</f>
        <v>355.15519999999992</v>
      </c>
      <c r="L598" s="32">
        <v>15.66</v>
      </c>
      <c r="M598" s="30">
        <f>ROUND(L598*K598,2)</f>
        <v>5561.73</v>
      </c>
    </row>
    <row r="599" spans="1:13" ht="1.25" customHeight="1" x14ac:dyDescent="0.2">
      <c r="A599" s="19"/>
      <c r="B599" s="19"/>
      <c r="C599" s="19"/>
      <c r="D599" s="26"/>
      <c r="E599" s="19"/>
      <c r="F599" s="19"/>
      <c r="G599" s="19"/>
      <c r="H599" s="19"/>
      <c r="I599" s="19"/>
      <c r="J599" s="19"/>
      <c r="K599" s="19"/>
      <c r="L599" s="33"/>
      <c r="M599" s="33"/>
    </row>
    <row r="600" spans="1:13" x14ac:dyDescent="0.2">
      <c r="A600" s="13" t="s">
        <v>501</v>
      </c>
      <c r="B600" s="13" t="s">
        <v>22</v>
      </c>
      <c r="C600" s="13" t="s">
        <v>149</v>
      </c>
      <c r="D600" s="25" t="s">
        <v>502</v>
      </c>
      <c r="E600" s="14"/>
      <c r="F600" s="14"/>
      <c r="G600" s="14"/>
      <c r="H600" s="14"/>
      <c r="I600" s="14"/>
      <c r="J600" s="14"/>
      <c r="K600" s="15">
        <f>K603</f>
        <v>33.266100000000002</v>
      </c>
      <c r="L600" s="31">
        <v>25.52</v>
      </c>
      <c r="M600" s="31">
        <f>K600*L600</f>
        <v>848.950872</v>
      </c>
    </row>
    <row r="601" spans="1:13" ht="108" x14ac:dyDescent="0.2">
      <c r="A601" s="14"/>
      <c r="B601" s="14"/>
      <c r="C601" s="14"/>
      <c r="D601" s="16" t="s">
        <v>503</v>
      </c>
      <c r="E601" s="14"/>
      <c r="F601" s="14"/>
      <c r="G601" s="14"/>
      <c r="H601" s="14"/>
      <c r="I601" s="14"/>
      <c r="J601" s="14"/>
      <c r="K601" s="14"/>
      <c r="L601" s="32"/>
      <c r="M601" s="32"/>
    </row>
    <row r="602" spans="1:13" x14ac:dyDescent="0.2">
      <c r="A602" s="14"/>
      <c r="B602" s="14"/>
      <c r="C602" s="14"/>
      <c r="D602" s="16"/>
      <c r="E602" s="13" t="s">
        <v>17</v>
      </c>
      <c r="F602" s="14">
        <v>3</v>
      </c>
      <c r="G602" s="17">
        <v>5.1100000000000003</v>
      </c>
      <c r="H602" s="17">
        <v>0</v>
      </c>
      <c r="I602" s="17">
        <v>2.17</v>
      </c>
      <c r="J602" s="15">
        <f>F602*(G602+ (G602= 0))*(H602+ (H602= 0))*(I602+ (I602= 0))</f>
        <v>33.266100000000002</v>
      </c>
      <c r="K602" s="14"/>
      <c r="L602" s="32"/>
      <c r="M602" s="32"/>
    </row>
    <row r="603" spans="1:13" x14ac:dyDescent="0.2">
      <c r="A603" s="14"/>
      <c r="B603" s="14"/>
      <c r="C603" s="14"/>
      <c r="D603" s="16"/>
      <c r="E603" s="14"/>
      <c r="F603" s="14"/>
      <c r="G603" s="14"/>
      <c r="H603" s="14"/>
      <c r="I603" s="14"/>
      <c r="J603" s="18" t="s">
        <v>504</v>
      </c>
      <c r="K603" s="12">
        <f>SUM(J602:J602)</f>
        <v>33.266100000000002</v>
      </c>
      <c r="L603" s="32">
        <v>25.52</v>
      </c>
      <c r="M603" s="30">
        <f>ROUND(L603*K603,2)</f>
        <v>848.95</v>
      </c>
    </row>
    <row r="604" spans="1:13" ht="1.25" customHeight="1" x14ac:dyDescent="0.2">
      <c r="A604" s="19"/>
      <c r="B604" s="19"/>
      <c r="C604" s="19"/>
      <c r="D604" s="26"/>
      <c r="E604" s="19"/>
      <c r="F604" s="19"/>
      <c r="G604" s="19"/>
      <c r="H604" s="19"/>
      <c r="I604" s="19"/>
      <c r="J604" s="19"/>
      <c r="K604" s="19"/>
      <c r="L604" s="33"/>
      <c r="M604" s="33"/>
    </row>
    <row r="605" spans="1:13" x14ac:dyDescent="0.2">
      <c r="A605" s="14"/>
      <c r="B605" s="14"/>
      <c r="C605" s="14"/>
      <c r="D605" s="16"/>
      <c r="E605" s="14"/>
      <c r="F605" s="14"/>
      <c r="G605" s="14"/>
      <c r="H605" s="14"/>
      <c r="I605" s="14"/>
      <c r="J605" s="18" t="s">
        <v>505</v>
      </c>
      <c r="K605" s="20">
        <v>1</v>
      </c>
      <c r="L605" s="30">
        <f>M598+M603</f>
        <v>6410.6799999999994</v>
      </c>
      <c r="M605" s="30">
        <f>ROUND(L605*K605,2)</f>
        <v>6410.68</v>
      </c>
    </row>
    <row r="606" spans="1:13" ht="1.25" customHeight="1" x14ac:dyDescent="0.2">
      <c r="A606" s="19"/>
      <c r="B606" s="19"/>
      <c r="C606" s="19"/>
      <c r="D606" s="26"/>
      <c r="E606" s="19"/>
      <c r="F606" s="19"/>
      <c r="G606" s="19"/>
      <c r="H606" s="19"/>
      <c r="I606" s="19"/>
      <c r="J606" s="19"/>
      <c r="K606" s="19"/>
      <c r="L606" s="33"/>
      <c r="M606" s="33"/>
    </row>
    <row r="607" spans="1:13" x14ac:dyDescent="0.2">
      <c r="A607" s="7" t="s">
        <v>506</v>
      </c>
      <c r="B607" s="7" t="s">
        <v>16</v>
      </c>
      <c r="C607" s="7" t="s">
        <v>17</v>
      </c>
      <c r="D607" s="23" t="s">
        <v>507</v>
      </c>
      <c r="E607" s="8"/>
      <c r="F607" s="8"/>
      <c r="G607" s="8"/>
      <c r="H607" s="8"/>
      <c r="I607" s="8"/>
      <c r="J607" s="8"/>
      <c r="K607" s="9">
        <f>K633</f>
        <v>1</v>
      </c>
      <c r="L607" s="30">
        <f>L633</f>
        <v>1102</v>
      </c>
      <c r="M607" s="30">
        <f>M633</f>
        <v>1102</v>
      </c>
    </row>
    <row r="608" spans="1:13" x14ac:dyDescent="0.2">
      <c r="A608" s="13" t="s">
        <v>508</v>
      </c>
      <c r="B608" s="13" t="s">
        <v>22</v>
      </c>
      <c r="C608" s="13" t="s">
        <v>17</v>
      </c>
      <c r="D608" s="25" t="s">
        <v>509</v>
      </c>
      <c r="E608" s="14"/>
      <c r="F608" s="14"/>
      <c r="G608" s="14"/>
      <c r="H608" s="14"/>
      <c r="I608" s="14"/>
      <c r="J608" s="14"/>
      <c r="K608" s="15">
        <f>K611</f>
        <v>1</v>
      </c>
      <c r="L608" s="31">
        <v>0</v>
      </c>
      <c r="M608" s="31">
        <f>K608*L608</f>
        <v>0</v>
      </c>
    </row>
    <row r="609" spans="1:13" ht="60" x14ac:dyDescent="0.2">
      <c r="A609" s="14"/>
      <c r="B609" s="14"/>
      <c r="C609" s="14"/>
      <c r="D609" s="16" t="s">
        <v>510</v>
      </c>
      <c r="E609" s="14"/>
      <c r="F609" s="14"/>
      <c r="G609" s="14"/>
      <c r="H609" s="14"/>
      <c r="I609" s="14"/>
      <c r="J609" s="14"/>
      <c r="K609" s="14"/>
      <c r="L609" s="32"/>
      <c r="M609" s="32"/>
    </row>
    <row r="610" spans="1:13" x14ac:dyDescent="0.2">
      <c r="A610" s="14"/>
      <c r="B610" s="14"/>
      <c r="C610" s="14"/>
      <c r="D610" s="27" t="s">
        <v>511</v>
      </c>
      <c r="E610" s="13" t="s">
        <v>512</v>
      </c>
      <c r="F610" s="14">
        <v>1</v>
      </c>
      <c r="G610" s="17">
        <v>0</v>
      </c>
      <c r="H610" s="17">
        <v>0</v>
      </c>
      <c r="I610" s="17">
        <v>0</v>
      </c>
      <c r="J610" s="15">
        <f>F610*(G610+ (G610= 0))*(H610+ (H610= 0))*(I610+ (I610= 0))</f>
        <v>1</v>
      </c>
      <c r="K610" s="14"/>
      <c r="L610" s="32"/>
      <c r="M610" s="32"/>
    </row>
    <row r="611" spans="1:13" x14ac:dyDescent="0.2">
      <c r="A611" s="14"/>
      <c r="B611" s="14"/>
      <c r="C611" s="14"/>
      <c r="D611" s="16"/>
      <c r="E611" s="14"/>
      <c r="F611" s="14"/>
      <c r="G611" s="14"/>
      <c r="H611" s="14"/>
      <c r="I611" s="14"/>
      <c r="J611" s="18" t="s">
        <v>513</v>
      </c>
      <c r="K611" s="12">
        <f>SUM(J610:J610)</f>
        <v>1</v>
      </c>
      <c r="L611" s="32">
        <v>0</v>
      </c>
      <c r="M611" s="30">
        <f>ROUND(L611*K611,2)</f>
        <v>0</v>
      </c>
    </row>
    <row r="612" spans="1:13" ht="1.25" customHeight="1" x14ac:dyDescent="0.2">
      <c r="A612" s="19"/>
      <c r="B612" s="19"/>
      <c r="C612" s="19"/>
      <c r="D612" s="26"/>
      <c r="E612" s="19"/>
      <c r="F612" s="19"/>
      <c r="G612" s="19"/>
      <c r="H612" s="19"/>
      <c r="I612" s="19"/>
      <c r="J612" s="19"/>
      <c r="K612" s="19"/>
      <c r="L612" s="33"/>
      <c r="M612" s="33"/>
    </row>
    <row r="613" spans="1:13" x14ac:dyDescent="0.2">
      <c r="A613" s="13" t="s">
        <v>514</v>
      </c>
      <c r="B613" s="13" t="s">
        <v>22</v>
      </c>
      <c r="C613" s="13" t="s">
        <v>17</v>
      </c>
      <c r="D613" s="25" t="s">
        <v>515</v>
      </c>
      <c r="E613" s="14"/>
      <c r="F613" s="14"/>
      <c r="G613" s="14"/>
      <c r="H613" s="14"/>
      <c r="I613" s="14"/>
      <c r="J613" s="14"/>
      <c r="K613" s="15">
        <f>K616</f>
        <v>2</v>
      </c>
      <c r="L613" s="31">
        <v>0</v>
      </c>
      <c r="M613" s="31">
        <f>K613*L613</f>
        <v>0</v>
      </c>
    </row>
    <row r="614" spans="1:13" ht="48" x14ac:dyDescent="0.2">
      <c r="A614" s="14"/>
      <c r="B614" s="14"/>
      <c r="C614" s="14"/>
      <c r="D614" s="16" t="s">
        <v>516</v>
      </c>
      <c r="E614" s="14"/>
      <c r="F614" s="14"/>
      <c r="G614" s="14"/>
      <c r="H614" s="14"/>
      <c r="I614" s="14"/>
      <c r="J614" s="14"/>
      <c r="K614" s="14"/>
      <c r="L614" s="32"/>
      <c r="M614" s="32"/>
    </row>
    <row r="615" spans="1:13" x14ac:dyDescent="0.2">
      <c r="A615" s="14"/>
      <c r="B615" s="14"/>
      <c r="C615" s="14"/>
      <c r="D615" s="27" t="s">
        <v>511</v>
      </c>
      <c r="E615" s="13" t="s">
        <v>517</v>
      </c>
      <c r="F615" s="14">
        <v>2</v>
      </c>
      <c r="G615" s="17">
        <v>0</v>
      </c>
      <c r="H615" s="17">
        <v>0</v>
      </c>
      <c r="I615" s="17">
        <v>0</v>
      </c>
      <c r="J615" s="15">
        <f>F615*(G615+ (G615= 0))*(H615+ (H615= 0))*(I615+ (I615= 0))</f>
        <v>2</v>
      </c>
      <c r="K615" s="14"/>
      <c r="L615" s="32"/>
      <c r="M615" s="32"/>
    </row>
    <row r="616" spans="1:13" x14ac:dyDescent="0.2">
      <c r="A616" s="14"/>
      <c r="B616" s="14"/>
      <c r="C616" s="14"/>
      <c r="D616" s="16"/>
      <c r="E616" s="14"/>
      <c r="F616" s="14"/>
      <c r="G616" s="14"/>
      <c r="H616" s="14"/>
      <c r="I616" s="14"/>
      <c r="J616" s="18" t="s">
        <v>518</v>
      </c>
      <c r="K616" s="12">
        <f>SUM(J615:J615)</f>
        <v>2</v>
      </c>
      <c r="L616" s="32">
        <v>0</v>
      </c>
      <c r="M616" s="30">
        <f>ROUND(L616*K616,2)</f>
        <v>0</v>
      </c>
    </row>
    <row r="617" spans="1:13" ht="1.25" customHeight="1" x14ac:dyDescent="0.2">
      <c r="A617" s="19"/>
      <c r="B617" s="19"/>
      <c r="C617" s="19"/>
      <c r="D617" s="26"/>
      <c r="E617" s="19"/>
      <c r="F617" s="19"/>
      <c r="G617" s="19"/>
      <c r="H617" s="19"/>
      <c r="I617" s="19"/>
      <c r="J617" s="19"/>
      <c r="K617" s="19"/>
      <c r="L617" s="33"/>
      <c r="M617" s="33"/>
    </row>
    <row r="618" spans="1:13" x14ac:dyDescent="0.2">
      <c r="A618" s="13" t="s">
        <v>519</v>
      </c>
      <c r="B618" s="13" t="s">
        <v>22</v>
      </c>
      <c r="C618" s="13" t="s">
        <v>17</v>
      </c>
      <c r="D618" s="25" t="s">
        <v>520</v>
      </c>
      <c r="E618" s="14"/>
      <c r="F618" s="14"/>
      <c r="G618" s="14"/>
      <c r="H618" s="14"/>
      <c r="I618" s="14"/>
      <c r="J618" s="14"/>
      <c r="K618" s="15">
        <f>K621</f>
        <v>8</v>
      </c>
      <c r="L618" s="31">
        <v>0</v>
      </c>
      <c r="M618" s="31">
        <f>K618*L618</f>
        <v>0</v>
      </c>
    </row>
    <row r="619" spans="1:13" ht="48" x14ac:dyDescent="0.2">
      <c r="A619" s="14"/>
      <c r="B619" s="14"/>
      <c r="C619" s="14"/>
      <c r="D619" s="16" t="s">
        <v>521</v>
      </c>
      <c r="E619" s="14"/>
      <c r="F619" s="14"/>
      <c r="G619" s="14"/>
      <c r="H619" s="14"/>
      <c r="I619" s="14"/>
      <c r="J619" s="14"/>
      <c r="K619" s="14"/>
      <c r="L619" s="32"/>
      <c r="M619" s="32"/>
    </row>
    <row r="620" spans="1:13" x14ac:dyDescent="0.2">
      <c r="A620" s="14"/>
      <c r="B620" s="14"/>
      <c r="C620" s="14"/>
      <c r="D620" s="27" t="s">
        <v>511</v>
      </c>
      <c r="E620" s="13" t="s">
        <v>522</v>
      </c>
      <c r="F620" s="14">
        <v>1</v>
      </c>
      <c r="G620" s="17">
        <v>0</v>
      </c>
      <c r="H620" s="17">
        <v>0</v>
      </c>
      <c r="I620" s="17">
        <v>0</v>
      </c>
      <c r="J620" s="17">
        <v>8</v>
      </c>
      <c r="K620" s="13" t="s">
        <v>523</v>
      </c>
      <c r="L620" s="32"/>
      <c r="M620" s="32"/>
    </row>
    <row r="621" spans="1:13" x14ac:dyDescent="0.2">
      <c r="A621" s="14"/>
      <c r="B621" s="14"/>
      <c r="C621" s="14"/>
      <c r="D621" s="16"/>
      <c r="E621" s="14"/>
      <c r="F621" s="14"/>
      <c r="G621" s="14"/>
      <c r="H621" s="14"/>
      <c r="I621" s="14"/>
      <c r="J621" s="18" t="s">
        <v>524</v>
      </c>
      <c r="K621" s="12">
        <f>SUM(J620:J620)</f>
        <v>8</v>
      </c>
      <c r="L621" s="32">
        <v>0</v>
      </c>
      <c r="M621" s="30">
        <f>ROUND(L621*K621,2)</f>
        <v>0</v>
      </c>
    </row>
    <row r="622" spans="1:13" ht="1.25" customHeight="1" x14ac:dyDescent="0.2">
      <c r="A622" s="19"/>
      <c r="B622" s="19"/>
      <c r="C622" s="19"/>
      <c r="D622" s="26"/>
      <c r="E622" s="19"/>
      <c r="F622" s="19"/>
      <c r="G622" s="19"/>
      <c r="H622" s="19"/>
      <c r="I622" s="19"/>
      <c r="J622" s="19"/>
      <c r="K622" s="19"/>
      <c r="L622" s="33"/>
      <c r="M622" s="33"/>
    </row>
    <row r="623" spans="1:13" x14ac:dyDescent="0.2">
      <c r="A623" s="13" t="s">
        <v>525</v>
      </c>
      <c r="B623" s="13" t="s">
        <v>22</v>
      </c>
      <c r="C623" s="13" t="s">
        <v>17</v>
      </c>
      <c r="D623" s="25" t="s">
        <v>526</v>
      </c>
      <c r="E623" s="14"/>
      <c r="F623" s="14"/>
      <c r="G623" s="14"/>
      <c r="H623" s="14"/>
      <c r="I623" s="14"/>
      <c r="J623" s="14"/>
      <c r="K623" s="15">
        <f>K626</f>
        <v>4</v>
      </c>
      <c r="L623" s="31">
        <v>0</v>
      </c>
      <c r="M623" s="31">
        <f>K623*L623</f>
        <v>0</v>
      </c>
    </row>
    <row r="624" spans="1:13" ht="36" x14ac:dyDescent="0.2">
      <c r="A624" s="14"/>
      <c r="B624" s="14"/>
      <c r="C624" s="14"/>
      <c r="D624" s="16" t="s">
        <v>527</v>
      </c>
      <c r="E624" s="14"/>
      <c r="F624" s="14"/>
      <c r="G624" s="14"/>
      <c r="H624" s="14"/>
      <c r="I624" s="14"/>
      <c r="J624" s="14"/>
      <c r="K624" s="14"/>
      <c r="L624" s="32"/>
      <c r="M624" s="32"/>
    </row>
    <row r="625" spans="1:13" x14ac:dyDescent="0.2">
      <c r="A625" s="14"/>
      <c r="B625" s="14"/>
      <c r="C625" s="14"/>
      <c r="D625" s="27" t="s">
        <v>511</v>
      </c>
      <c r="E625" s="13" t="s">
        <v>17</v>
      </c>
      <c r="F625" s="14">
        <v>1</v>
      </c>
      <c r="G625" s="17">
        <v>0</v>
      </c>
      <c r="H625" s="17">
        <v>0</v>
      </c>
      <c r="I625" s="17">
        <v>0</v>
      </c>
      <c r="J625" s="17">
        <v>4</v>
      </c>
      <c r="K625" s="13" t="s">
        <v>528</v>
      </c>
      <c r="L625" s="32"/>
      <c r="M625" s="32"/>
    </row>
    <row r="626" spans="1:13" x14ac:dyDescent="0.2">
      <c r="A626" s="14"/>
      <c r="B626" s="14"/>
      <c r="C626" s="14"/>
      <c r="D626" s="16"/>
      <c r="E626" s="14"/>
      <c r="F626" s="14"/>
      <c r="G626" s="14"/>
      <c r="H626" s="14"/>
      <c r="I626" s="14"/>
      <c r="J626" s="18" t="s">
        <v>529</v>
      </c>
      <c r="K626" s="12">
        <f>SUM(J625:J625)</f>
        <v>4</v>
      </c>
      <c r="L626" s="32">
        <v>0</v>
      </c>
      <c r="M626" s="30">
        <f>ROUND(L626*K626,2)</f>
        <v>0</v>
      </c>
    </row>
    <row r="627" spans="1:13" ht="1.25" customHeight="1" x14ac:dyDescent="0.2">
      <c r="A627" s="19"/>
      <c r="B627" s="19"/>
      <c r="C627" s="19"/>
      <c r="D627" s="26"/>
      <c r="E627" s="19"/>
      <c r="F627" s="19"/>
      <c r="G627" s="19"/>
      <c r="H627" s="19"/>
      <c r="I627" s="19"/>
      <c r="J627" s="19"/>
      <c r="K627" s="19"/>
      <c r="L627" s="33"/>
      <c r="M627" s="33"/>
    </row>
    <row r="628" spans="1:13" x14ac:dyDescent="0.2">
      <c r="A628" s="13" t="s">
        <v>530</v>
      </c>
      <c r="B628" s="13" t="s">
        <v>22</v>
      </c>
      <c r="C628" s="13" t="s">
        <v>17</v>
      </c>
      <c r="D628" s="25" t="s">
        <v>531</v>
      </c>
      <c r="E628" s="14"/>
      <c r="F628" s="14"/>
      <c r="G628" s="14"/>
      <c r="H628" s="14"/>
      <c r="I628" s="14"/>
      <c r="J628" s="14"/>
      <c r="K628" s="15">
        <f>K631</f>
        <v>1</v>
      </c>
      <c r="L628" s="31">
        <v>1102</v>
      </c>
      <c r="M628" s="31">
        <f>K628*L628</f>
        <v>1102</v>
      </c>
    </row>
    <row r="629" spans="1:13" ht="48" x14ac:dyDescent="0.2">
      <c r="A629" s="14"/>
      <c r="B629" s="14"/>
      <c r="C629" s="14"/>
      <c r="D629" s="16" t="s">
        <v>532</v>
      </c>
      <c r="E629" s="14"/>
      <c r="F629" s="14"/>
      <c r="G629" s="14"/>
      <c r="H629" s="14"/>
      <c r="I629" s="14"/>
      <c r="J629" s="14"/>
      <c r="K629" s="14"/>
      <c r="L629" s="32"/>
      <c r="M629" s="32"/>
    </row>
    <row r="630" spans="1:13" x14ac:dyDescent="0.2">
      <c r="A630" s="14"/>
      <c r="B630" s="14"/>
      <c r="C630" s="14"/>
      <c r="D630" s="16"/>
      <c r="E630" s="13" t="s">
        <v>17</v>
      </c>
      <c r="F630" s="14">
        <v>1</v>
      </c>
      <c r="G630" s="17">
        <v>0</v>
      </c>
      <c r="H630" s="17">
        <v>0</v>
      </c>
      <c r="I630" s="17">
        <v>0</v>
      </c>
      <c r="J630" s="15">
        <f>F630*(G630+ (G630= 0))*(H630+ (H630= 0))*(I630+ (I630= 0))</f>
        <v>1</v>
      </c>
      <c r="K630" s="14"/>
      <c r="L630" s="32"/>
      <c r="M630" s="32"/>
    </row>
    <row r="631" spans="1:13" x14ac:dyDescent="0.2">
      <c r="A631" s="14"/>
      <c r="B631" s="14"/>
      <c r="C631" s="14"/>
      <c r="D631" s="16"/>
      <c r="E631" s="14"/>
      <c r="F631" s="14"/>
      <c r="G631" s="14"/>
      <c r="H631" s="14"/>
      <c r="I631" s="14"/>
      <c r="J631" s="18" t="s">
        <v>533</v>
      </c>
      <c r="K631" s="12">
        <f>SUM(J630:J630)</f>
        <v>1</v>
      </c>
      <c r="L631" s="32">
        <v>1102</v>
      </c>
      <c r="M631" s="30">
        <f>ROUND(L631*K631,2)</f>
        <v>1102</v>
      </c>
    </row>
    <row r="632" spans="1:13" ht="1.25" customHeight="1" x14ac:dyDescent="0.2">
      <c r="A632" s="19"/>
      <c r="B632" s="19"/>
      <c r="C632" s="19"/>
      <c r="D632" s="26"/>
      <c r="E632" s="19"/>
      <c r="F632" s="19"/>
      <c r="G632" s="19"/>
      <c r="H632" s="19"/>
      <c r="I632" s="19"/>
      <c r="J632" s="19"/>
      <c r="K632" s="19"/>
      <c r="L632" s="33"/>
      <c r="M632" s="33"/>
    </row>
    <row r="633" spans="1:13" x14ac:dyDescent="0.2">
      <c r="A633" s="14"/>
      <c r="B633" s="14"/>
      <c r="C633" s="14"/>
      <c r="D633" s="16"/>
      <c r="E633" s="14"/>
      <c r="F633" s="14"/>
      <c r="G633" s="14"/>
      <c r="H633" s="14"/>
      <c r="I633" s="14"/>
      <c r="J633" s="18" t="s">
        <v>534</v>
      </c>
      <c r="K633" s="20">
        <v>1</v>
      </c>
      <c r="L633" s="30">
        <f>M611+M616+M621+M626+M631</f>
        <v>1102</v>
      </c>
      <c r="M633" s="30">
        <f>ROUND(L633*K633,2)</f>
        <v>1102</v>
      </c>
    </row>
    <row r="634" spans="1:13" ht="1.25" customHeight="1" x14ac:dyDescent="0.2">
      <c r="A634" s="19"/>
      <c r="B634" s="19"/>
      <c r="C634" s="19"/>
      <c r="D634" s="26"/>
      <c r="E634" s="19"/>
      <c r="F634" s="19"/>
      <c r="G634" s="19"/>
      <c r="H634" s="19"/>
      <c r="I634" s="19"/>
      <c r="J634" s="19"/>
      <c r="K634" s="19"/>
      <c r="L634" s="33"/>
      <c r="M634" s="33"/>
    </row>
    <row r="635" spans="1:13" x14ac:dyDescent="0.2">
      <c r="A635" s="7" t="s">
        <v>535</v>
      </c>
      <c r="B635" s="7" t="s">
        <v>16</v>
      </c>
      <c r="C635" s="7" t="s">
        <v>17</v>
      </c>
      <c r="D635" s="23" t="s">
        <v>536</v>
      </c>
      <c r="E635" s="8"/>
      <c r="F635" s="8"/>
      <c r="G635" s="8"/>
      <c r="H635" s="8"/>
      <c r="I635" s="8"/>
      <c r="J635" s="8"/>
      <c r="K635" s="9">
        <f>K641</f>
        <v>1</v>
      </c>
      <c r="L635" s="30">
        <f>L641</f>
        <v>870</v>
      </c>
      <c r="M635" s="30">
        <f>M641</f>
        <v>870</v>
      </c>
    </row>
    <row r="636" spans="1:13" x14ac:dyDescent="0.2">
      <c r="A636" s="13" t="s">
        <v>537</v>
      </c>
      <c r="B636" s="13" t="s">
        <v>22</v>
      </c>
      <c r="C636" s="13" t="s">
        <v>538</v>
      </c>
      <c r="D636" s="25" t="s">
        <v>536</v>
      </c>
      <c r="E636" s="14"/>
      <c r="F636" s="14"/>
      <c r="G636" s="14"/>
      <c r="H636" s="14"/>
      <c r="I636" s="14"/>
      <c r="J636" s="14"/>
      <c r="K636" s="15">
        <f>K639</f>
        <v>1</v>
      </c>
      <c r="L636" s="31">
        <v>870</v>
      </c>
      <c r="M636" s="31">
        <f>K636*L636</f>
        <v>870</v>
      </c>
    </row>
    <row r="637" spans="1:13" ht="36" x14ac:dyDescent="0.2">
      <c r="A637" s="14"/>
      <c r="B637" s="14"/>
      <c r="C637" s="14"/>
      <c r="D637" s="16" t="s">
        <v>539</v>
      </c>
      <c r="E637" s="14"/>
      <c r="F637" s="14"/>
      <c r="G637" s="14"/>
      <c r="H637" s="14"/>
      <c r="I637" s="14"/>
      <c r="J637" s="14"/>
      <c r="K637" s="14"/>
      <c r="L637" s="32"/>
      <c r="M637" s="32"/>
    </row>
    <row r="638" spans="1:13" x14ac:dyDescent="0.2">
      <c r="A638" s="14"/>
      <c r="B638" s="14"/>
      <c r="C638" s="14"/>
      <c r="D638" s="16"/>
      <c r="E638" s="13" t="s">
        <v>89</v>
      </c>
      <c r="F638" s="14">
        <v>1</v>
      </c>
      <c r="G638" s="17">
        <v>0</v>
      </c>
      <c r="H638" s="17">
        <v>0</v>
      </c>
      <c r="I638" s="17">
        <v>0</v>
      </c>
      <c r="J638" s="15">
        <f>F638*(G638+ (G638= 0))*(H638+ (H638= 0))*(I638+ (I638= 0))</f>
        <v>1</v>
      </c>
      <c r="K638" s="14"/>
      <c r="L638" s="32"/>
      <c r="M638" s="32"/>
    </row>
    <row r="639" spans="1:13" x14ac:dyDescent="0.2">
      <c r="A639" s="14"/>
      <c r="B639" s="14"/>
      <c r="C639" s="14"/>
      <c r="D639" s="16"/>
      <c r="E639" s="14"/>
      <c r="F639" s="14"/>
      <c r="G639" s="14"/>
      <c r="H639" s="14"/>
      <c r="I639" s="14"/>
      <c r="J639" s="18" t="s">
        <v>540</v>
      </c>
      <c r="K639" s="12">
        <f>SUM(J638:J638)</f>
        <v>1</v>
      </c>
      <c r="L639" s="32">
        <v>870</v>
      </c>
      <c r="M639" s="30">
        <f>ROUND(L639*K639,2)</f>
        <v>870</v>
      </c>
    </row>
    <row r="640" spans="1:13" ht="1.25" customHeight="1" x14ac:dyDescent="0.2">
      <c r="A640" s="19"/>
      <c r="B640" s="19"/>
      <c r="C640" s="19"/>
      <c r="D640" s="26"/>
      <c r="E640" s="19"/>
      <c r="F640" s="19"/>
      <c r="G640" s="19"/>
      <c r="H640" s="19"/>
      <c r="I640" s="19"/>
      <c r="J640" s="19"/>
      <c r="K640" s="19"/>
      <c r="L640" s="33"/>
      <c r="M640" s="33"/>
    </row>
    <row r="641" spans="1:13" x14ac:dyDescent="0.2">
      <c r="A641" s="14"/>
      <c r="B641" s="14"/>
      <c r="C641" s="14"/>
      <c r="D641" s="16"/>
      <c r="E641" s="14"/>
      <c r="F641" s="14"/>
      <c r="G641" s="14"/>
      <c r="H641" s="14"/>
      <c r="I641" s="14"/>
      <c r="J641" s="18" t="s">
        <v>541</v>
      </c>
      <c r="K641" s="20">
        <v>1</v>
      </c>
      <c r="L641" s="30">
        <f>M639</f>
        <v>870</v>
      </c>
      <c r="M641" s="30">
        <f>ROUND(L641*K641,2)</f>
        <v>870</v>
      </c>
    </row>
    <row r="642" spans="1:13" ht="1.25" customHeight="1" x14ac:dyDescent="0.2">
      <c r="A642" s="19"/>
      <c r="B642" s="19"/>
      <c r="C642" s="19"/>
      <c r="D642" s="26"/>
      <c r="E642" s="19"/>
      <c r="F642" s="19"/>
      <c r="G642" s="19"/>
      <c r="H642" s="19"/>
      <c r="I642" s="19"/>
      <c r="J642" s="19"/>
      <c r="K642" s="19"/>
      <c r="L642" s="33"/>
      <c r="M642" s="33"/>
    </row>
    <row r="643" spans="1:13" x14ac:dyDescent="0.2">
      <c r="A643" s="7" t="s">
        <v>542</v>
      </c>
      <c r="B643" s="7" t="s">
        <v>16</v>
      </c>
      <c r="C643" s="7" t="s">
        <v>17</v>
      </c>
      <c r="D643" s="23" t="s">
        <v>543</v>
      </c>
      <c r="E643" s="8"/>
      <c r="F643" s="8"/>
      <c r="G643" s="8"/>
      <c r="H643" s="8"/>
      <c r="I643" s="8"/>
      <c r="J643" s="8"/>
      <c r="K643" s="9">
        <f>K649</f>
        <v>1</v>
      </c>
      <c r="L643" s="30">
        <f>L649</f>
        <v>1856</v>
      </c>
      <c r="M643" s="30">
        <f>M649</f>
        <v>1856</v>
      </c>
    </row>
    <row r="644" spans="1:13" x14ac:dyDescent="0.2">
      <c r="A644" s="13" t="s">
        <v>544</v>
      </c>
      <c r="B644" s="13" t="s">
        <v>22</v>
      </c>
      <c r="C644" s="13" t="s">
        <v>4</v>
      </c>
      <c r="D644" s="25" t="s">
        <v>545</v>
      </c>
      <c r="E644" s="14"/>
      <c r="F644" s="14"/>
      <c r="G644" s="14"/>
      <c r="H644" s="14"/>
      <c r="I644" s="14"/>
      <c r="J644" s="14"/>
      <c r="K644" s="15">
        <f>K647</f>
        <v>1</v>
      </c>
      <c r="L644" s="31">
        <v>1856</v>
      </c>
      <c r="M644" s="31">
        <f>K644*L644</f>
        <v>1856</v>
      </c>
    </row>
    <row r="645" spans="1:13" ht="132" x14ac:dyDescent="0.2">
      <c r="A645" s="14"/>
      <c r="B645" s="14"/>
      <c r="C645" s="14"/>
      <c r="D645" s="16" t="s">
        <v>546</v>
      </c>
      <c r="E645" s="14"/>
      <c r="F645" s="14"/>
      <c r="G645" s="14"/>
      <c r="H645" s="14"/>
      <c r="I645" s="14"/>
      <c r="J645" s="14"/>
      <c r="K645" s="14"/>
      <c r="L645" s="32"/>
      <c r="M645" s="32"/>
    </row>
    <row r="646" spans="1:13" x14ac:dyDescent="0.2">
      <c r="A646" s="14"/>
      <c r="B646" s="14"/>
      <c r="C646" s="14"/>
      <c r="D646" s="16"/>
      <c r="E646" s="13" t="s">
        <v>17</v>
      </c>
      <c r="F646" s="14">
        <v>1</v>
      </c>
      <c r="G646" s="17">
        <v>0</v>
      </c>
      <c r="H646" s="17">
        <v>0</v>
      </c>
      <c r="I646" s="17">
        <v>0</v>
      </c>
      <c r="J646" s="15">
        <f>F646*(G646+ (G646= 0))*(H646+ (H646= 0))*(I646+ (I646= 0))</f>
        <v>1</v>
      </c>
      <c r="K646" s="14"/>
      <c r="L646" s="32"/>
      <c r="M646" s="32"/>
    </row>
    <row r="647" spans="1:13" x14ac:dyDescent="0.2">
      <c r="A647" s="14"/>
      <c r="B647" s="14"/>
      <c r="C647" s="14"/>
      <c r="D647" s="16"/>
      <c r="E647" s="14"/>
      <c r="F647" s="14"/>
      <c r="G647" s="14"/>
      <c r="H647" s="14"/>
      <c r="I647" s="14"/>
      <c r="J647" s="18" t="s">
        <v>547</v>
      </c>
      <c r="K647" s="12">
        <f>SUM(J646:J646)</f>
        <v>1</v>
      </c>
      <c r="L647" s="32">
        <v>1856</v>
      </c>
      <c r="M647" s="30">
        <f>ROUND(L647*K647,2)</f>
        <v>1856</v>
      </c>
    </row>
    <row r="648" spans="1:13" ht="1.25" customHeight="1" x14ac:dyDescent="0.2">
      <c r="A648" s="19"/>
      <c r="B648" s="19"/>
      <c r="C648" s="19"/>
      <c r="D648" s="26"/>
      <c r="E648" s="19"/>
      <c r="F648" s="19"/>
      <c r="G648" s="19"/>
      <c r="H648" s="19"/>
      <c r="I648" s="19"/>
      <c r="J648" s="19"/>
      <c r="K648" s="19"/>
      <c r="L648" s="33"/>
      <c r="M648" s="33"/>
    </row>
    <row r="649" spans="1:13" x14ac:dyDescent="0.2">
      <c r="A649" s="14"/>
      <c r="B649" s="14"/>
      <c r="C649" s="14"/>
      <c r="D649" s="16"/>
      <c r="E649" s="14"/>
      <c r="F649" s="14"/>
      <c r="G649" s="14"/>
      <c r="H649" s="14"/>
      <c r="I649" s="14"/>
      <c r="J649" s="18" t="s">
        <v>548</v>
      </c>
      <c r="K649" s="20">
        <v>1</v>
      </c>
      <c r="L649" s="30">
        <f>M647</f>
        <v>1856</v>
      </c>
      <c r="M649" s="30">
        <f>ROUND(L649*K649,2)</f>
        <v>1856</v>
      </c>
    </row>
    <row r="650" spans="1:13" ht="1.25" customHeight="1" x14ac:dyDescent="0.2">
      <c r="A650" s="19"/>
      <c r="B650" s="19"/>
      <c r="C650" s="19"/>
      <c r="D650" s="26"/>
      <c r="E650" s="19"/>
      <c r="F650" s="19"/>
      <c r="G650" s="19"/>
      <c r="H650" s="19"/>
      <c r="I650" s="19"/>
      <c r="J650" s="19"/>
      <c r="K650" s="19"/>
      <c r="L650" s="33"/>
      <c r="M650" s="33"/>
    </row>
    <row r="651" spans="1:13" x14ac:dyDescent="0.2">
      <c r="A651" s="14"/>
      <c r="B651" s="14"/>
      <c r="C651" s="14"/>
      <c r="D651" s="16"/>
      <c r="E651" s="14"/>
      <c r="F651" s="14"/>
      <c r="G651" s="14"/>
      <c r="H651" s="14"/>
      <c r="I651" s="14"/>
      <c r="J651" s="18" t="s">
        <v>549</v>
      </c>
      <c r="K651" s="20">
        <v>1</v>
      </c>
      <c r="L651" s="30">
        <f>M140+M186+M210+M302+M345+M369+M389+M443+M445+M447+M473+M513+M544+M559+M568+M605+M633+M641+M649</f>
        <v>122965.13999999998</v>
      </c>
      <c r="M651" s="30">
        <f>ROUND(L651*K651,2)</f>
        <v>122965.14</v>
      </c>
    </row>
    <row r="652" spans="1:13" x14ac:dyDescent="0.2">
      <c r="A652" s="14"/>
      <c r="B652" s="14"/>
      <c r="C652" s="14"/>
      <c r="D652" s="16"/>
      <c r="E652" s="14"/>
      <c r="F652" s="14"/>
      <c r="G652" s="14"/>
      <c r="H652" s="14"/>
      <c r="I652" s="14"/>
      <c r="J652" s="14"/>
      <c r="K652" s="14"/>
      <c r="L652" s="32" t="s">
        <v>550</v>
      </c>
      <c r="M652" s="32"/>
    </row>
  </sheetData>
  <dataValidations count="1">
    <dataValidation type="list" allowBlank="1" showInputMessage="1" showErrorMessage="1" sqref="B4:B652" xr:uid="{00000000-0002-0000-0000-000000000000}">
      <formula1>"Capítulo,Partida,Mano de obra,Maquinaria,Material,Otros,"</formula1>
    </dataValidation>
  </dataValidation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Alberto Moreno</cp:lastModifiedBy>
  <dcterms:modified xsi:type="dcterms:W3CDTF">2026-09-10T16:12:35Z</dcterms:modified>
</cp:coreProperties>
</file>