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03_TÉCNICO\00 EXPEDIENTES\2025\TRM25-0467_ADECUACIÓN LOCAL CLUB PILATES CARABANCHEL - MADRID\03 COSTE\01 ESTUDIO PREVIO\"/>
    </mc:Choice>
  </mc:AlternateContent>
  <xr:revisionPtr revIDLastSave="0" documentId="8_{F24A5123-FF3D-454D-9244-F9A18D2835DE}" xr6:coauthVersionLast="47" xr6:coauthVersionMax="47" xr10:uidLastSave="{00000000-0000-0000-0000-000000000000}"/>
  <bookViews>
    <workbookView xWindow="705" yWindow="705" windowWidth="23010" windowHeight="12210" xr2:uid="{11AF06D9-FB6D-4C76-9FED-45D858620C4C}"/>
  </bookViews>
  <sheets>
    <sheet name="Hoja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4" i="1" l="1"/>
  <c r="E220" i="1"/>
  <c r="G221" i="1"/>
  <c r="F222" i="1" s="1"/>
  <c r="F216" i="1"/>
  <c r="E216" i="1"/>
  <c r="F218" i="1"/>
  <c r="G218" i="1" s="1"/>
  <c r="G216" i="1" s="1"/>
  <c r="G217" i="1"/>
  <c r="E212" i="1"/>
  <c r="G213" i="1"/>
  <c r="F214" i="1" s="1"/>
  <c r="E206" i="1"/>
  <c r="G209" i="1"/>
  <c r="G208" i="1"/>
  <c r="G207" i="1"/>
  <c r="F210" i="1" s="1"/>
  <c r="E201" i="1"/>
  <c r="G203" i="1"/>
  <c r="G202" i="1"/>
  <c r="F204" i="1" s="1"/>
  <c r="E197" i="1"/>
  <c r="F199" i="1"/>
  <c r="F197" i="1" s="1"/>
  <c r="G198" i="1"/>
  <c r="E187" i="1"/>
  <c r="G194" i="1"/>
  <c r="F195" i="1" s="1"/>
  <c r="G193" i="1"/>
  <c r="G192" i="1"/>
  <c r="G191" i="1"/>
  <c r="G190" i="1"/>
  <c r="G189" i="1"/>
  <c r="G188" i="1"/>
  <c r="E178" i="1"/>
  <c r="G184" i="1"/>
  <c r="F185" i="1" s="1"/>
  <c r="G183" i="1"/>
  <c r="G182" i="1"/>
  <c r="G181" i="1"/>
  <c r="G180" i="1"/>
  <c r="G179" i="1"/>
  <c r="E168" i="1"/>
  <c r="G175" i="1"/>
  <c r="G174" i="1"/>
  <c r="F176" i="1" s="1"/>
  <c r="G173" i="1"/>
  <c r="G172" i="1"/>
  <c r="G171" i="1"/>
  <c r="G170" i="1"/>
  <c r="G169" i="1"/>
  <c r="E154" i="1"/>
  <c r="E161" i="1"/>
  <c r="G163" i="1"/>
  <c r="G162" i="1"/>
  <c r="F164" i="1" s="1"/>
  <c r="E155" i="1"/>
  <c r="G158" i="1"/>
  <c r="G157" i="1"/>
  <c r="F159" i="1" s="1"/>
  <c r="G156" i="1"/>
  <c r="E91" i="1"/>
  <c r="E148" i="1"/>
  <c r="G149" i="1"/>
  <c r="F150" i="1" s="1"/>
  <c r="E143" i="1"/>
  <c r="G145" i="1"/>
  <c r="G144" i="1"/>
  <c r="F146" i="1" s="1"/>
  <c r="E139" i="1"/>
  <c r="F141" i="1"/>
  <c r="F139" i="1" s="1"/>
  <c r="G140" i="1"/>
  <c r="E130" i="1"/>
  <c r="G136" i="1"/>
  <c r="G135" i="1"/>
  <c r="G134" i="1"/>
  <c r="G133" i="1"/>
  <c r="G132" i="1"/>
  <c r="G131" i="1"/>
  <c r="F137" i="1" s="1"/>
  <c r="E116" i="1"/>
  <c r="G127" i="1"/>
  <c r="G126" i="1"/>
  <c r="G125" i="1"/>
  <c r="G124" i="1"/>
  <c r="G123" i="1"/>
  <c r="G122" i="1"/>
  <c r="G121" i="1"/>
  <c r="F128" i="1" s="1"/>
  <c r="G120" i="1"/>
  <c r="G119" i="1"/>
  <c r="G118" i="1"/>
  <c r="G117" i="1"/>
  <c r="E108" i="1"/>
  <c r="G113" i="1"/>
  <c r="G112" i="1"/>
  <c r="G111" i="1"/>
  <c r="F114" i="1" s="1"/>
  <c r="G110" i="1"/>
  <c r="G109" i="1"/>
  <c r="E104" i="1"/>
  <c r="G105" i="1"/>
  <c r="F106" i="1" s="1"/>
  <c r="E100" i="1"/>
  <c r="G101" i="1"/>
  <c r="F102" i="1" s="1"/>
  <c r="E96" i="1"/>
  <c r="G97" i="1"/>
  <c r="F98" i="1" s="1"/>
  <c r="E92" i="1"/>
  <c r="G93" i="1"/>
  <c r="F94" i="1" s="1"/>
  <c r="E75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F89" i="1" s="1"/>
  <c r="E69" i="1"/>
  <c r="G72" i="1"/>
  <c r="G71" i="1"/>
  <c r="G70" i="1"/>
  <c r="F73" i="1" s="1"/>
  <c r="E64" i="1"/>
  <c r="G66" i="1"/>
  <c r="G65" i="1"/>
  <c r="F67" i="1" s="1"/>
  <c r="E56" i="1"/>
  <c r="G61" i="1"/>
  <c r="G60" i="1"/>
  <c r="G59" i="1"/>
  <c r="G58" i="1"/>
  <c r="G57" i="1"/>
  <c r="F62" i="1" s="1"/>
  <c r="F52" i="1"/>
  <c r="E52" i="1"/>
  <c r="F54" i="1"/>
  <c r="G54" i="1" s="1"/>
  <c r="G52" i="1" s="1"/>
  <c r="G53" i="1"/>
  <c r="E45" i="1"/>
  <c r="G49" i="1"/>
  <c r="G48" i="1"/>
  <c r="G47" i="1"/>
  <c r="G46" i="1"/>
  <c r="F50" i="1" s="1"/>
  <c r="E39" i="1"/>
  <c r="G42" i="1"/>
  <c r="G41" i="1"/>
  <c r="G40" i="1"/>
  <c r="F43" i="1" s="1"/>
  <c r="E29" i="1"/>
  <c r="G36" i="1"/>
  <c r="G35" i="1"/>
  <c r="G34" i="1"/>
  <c r="G33" i="1"/>
  <c r="G32" i="1"/>
  <c r="G31" i="1"/>
  <c r="G30" i="1"/>
  <c r="F37" i="1" s="1"/>
  <c r="E20" i="1"/>
  <c r="G26" i="1"/>
  <c r="G25" i="1"/>
  <c r="G24" i="1"/>
  <c r="G23" i="1"/>
  <c r="G22" i="1"/>
  <c r="G21" i="1"/>
  <c r="F27" i="1" s="1"/>
  <c r="E4" i="1"/>
  <c r="G17" i="1"/>
  <c r="G16" i="1"/>
  <c r="G15" i="1"/>
  <c r="G14" i="1"/>
  <c r="G13" i="1"/>
  <c r="G12" i="1"/>
  <c r="G11" i="1"/>
  <c r="G10" i="1"/>
  <c r="G9" i="1"/>
  <c r="G8" i="1"/>
  <c r="G7" i="1"/>
  <c r="G6" i="1"/>
  <c r="F18" i="1" s="1"/>
  <c r="G5" i="1"/>
  <c r="G43" i="1" l="1"/>
  <c r="G39" i="1" s="1"/>
  <c r="F39" i="1"/>
  <c r="F56" i="1"/>
  <c r="G62" i="1"/>
  <c r="G56" i="1" s="1"/>
  <c r="F108" i="1"/>
  <c r="G114" i="1"/>
  <c r="G108" i="1" s="1"/>
  <c r="G164" i="1"/>
  <c r="G161" i="1" s="1"/>
  <c r="F161" i="1"/>
  <c r="G195" i="1"/>
  <c r="G187" i="1" s="1"/>
  <c r="F187" i="1"/>
  <c r="F45" i="1"/>
  <c r="G50" i="1"/>
  <c r="G45" i="1" s="1"/>
  <c r="G94" i="1"/>
  <c r="G92" i="1" s="1"/>
  <c r="F92" i="1"/>
  <c r="F143" i="1"/>
  <c r="G146" i="1"/>
  <c r="G143" i="1" s="1"/>
  <c r="F96" i="1"/>
  <c r="G98" i="1"/>
  <c r="G96" i="1" s="1"/>
  <c r="F130" i="1"/>
  <c r="G137" i="1"/>
  <c r="G130" i="1" s="1"/>
  <c r="G37" i="1"/>
  <c r="G29" i="1" s="1"/>
  <c r="F29" i="1"/>
  <c r="F75" i="1"/>
  <c r="G89" i="1"/>
  <c r="G75" i="1" s="1"/>
  <c r="F212" i="1"/>
  <c r="G214" i="1"/>
  <c r="G212" i="1" s="1"/>
  <c r="G67" i="1"/>
  <c r="G64" i="1" s="1"/>
  <c r="F64" i="1"/>
  <c r="F148" i="1"/>
  <c r="G150" i="1"/>
  <c r="G148" i="1" s="1"/>
  <c r="G185" i="1"/>
  <c r="G178" i="1" s="1"/>
  <c r="F178" i="1"/>
  <c r="F4" i="1"/>
  <c r="G18" i="1"/>
  <c r="G4" i="1" s="1"/>
  <c r="G102" i="1"/>
  <c r="G100" i="1" s="1"/>
  <c r="F100" i="1"/>
  <c r="F201" i="1"/>
  <c r="G204" i="1"/>
  <c r="G201" i="1" s="1"/>
  <c r="F20" i="1"/>
  <c r="G27" i="1"/>
  <c r="G20" i="1" s="1"/>
  <c r="F220" i="1"/>
  <c r="G222" i="1"/>
  <c r="G220" i="1" s="1"/>
  <c r="G73" i="1"/>
  <c r="G69" i="1" s="1"/>
  <c r="F69" i="1"/>
  <c r="F104" i="1"/>
  <c r="G106" i="1"/>
  <c r="G104" i="1" s="1"/>
  <c r="F116" i="1"/>
  <c r="G128" i="1"/>
  <c r="G116" i="1" s="1"/>
  <c r="G159" i="1"/>
  <c r="G155" i="1" s="1"/>
  <c r="F166" i="1" s="1"/>
  <c r="F155" i="1"/>
  <c r="F168" i="1"/>
  <c r="G176" i="1"/>
  <c r="G168" i="1" s="1"/>
  <c r="G210" i="1"/>
  <c r="G206" i="1" s="1"/>
  <c r="F206" i="1"/>
  <c r="G141" i="1"/>
  <c r="G139" i="1" s="1"/>
  <c r="G199" i="1"/>
  <c r="G197" i="1" s="1"/>
  <c r="F154" i="1" l="1"/>
  <c r="G166" i="1"/>
  <c r="G154" i="1" s="1"/>
  <c r="F152" i="1"/>
  <c r="G152" i="1" l="1"/>
  <c r="G91" i="1" s="1"/>
  <c r="F225" i="1" s="1"/>
  <c r="G225" i="1" s="1"/>
  <c r="F9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Pablo Ruiz Luque | Tailor.</author>
  </authors>
  <commentList>
    <comment ref="A3" authorId="0" shapeId="0" xr:uid="{866D87D3-ED57-443D-AC65-5E6920445F3C}">
      <text>
        <r>
          <rPr>
            <b/>
            <sz val="9"/>
            <color indexed="81"/>
            <rFont val="Tahoma"/>
            <family val="2"/>
          </rPr>
          <t>Código único que identifica el concepto. Ver colores en "Entorno de trabajo: Apariencia"
Es el primer campo que hay que rellenar para crear un concepto.
Al escribir un código:
•	Si no existe en la obra, se crea un concepto nuevo
•	Si ya figura en otro lugar de la obra, se inserta también bajo el concepto superior
•	Si deriva de un concepto paramétrico, se inserta el concepto derivado
Es sensible a la opción "Archivo: Entorno de trabajo: Generales: Aceptar códigos en minúsculas"</t>
        </r>
      </text>
    </comment>
    <comment ref="B3" authorId="0" shapeId="0" xr:uid="{6B79E64E-9302-497C-95F5-6AA2234D13A3}">
      <text>
        <r>
          <rPr>
            <b/>
            <sz val="9"/>
            <color indexed="81"/>
            <rFont val="Tahoma"/>
            <family val="2"/>
          </rPr>
          <t>Naturaleza del concepto o de la entidad (ver menú contextual)</t>
        </r>
      </text>
    </comment>
    <comment ref="C3" authorId="0" shapeId="0" xr:uid="{48A730E7-F5E3-46FA-A3BF-AD8AB755B1BF}">
      <text>
        <r>
          <rPr>
            <b/>
            <sz val="9"/>
            <color indexed="81"/>
            <rFont val="Tahoma"/>
            <family val="2"/>
          </rPr>
          <t>Unidad de medida a la que se refiere el precio unitario
Las unidades de tiempo de la maquinaria y la mano de obra afectan a los cálculos de duraciones y recursos
D*, d*: Dias x Horas laborables del día (Obra.CalcDurLab)
S*, s*, W*, w*: Semanas x 5 días
M*, m*: Meses x Días laborables del mes (Obra.CalcDurMes)
A*, a*, Y*, y*: Años x 12</t>
        </r>
      </text>
    </comment>
    <comment ref="D3" authorId="0" shapeId="0" xr:uid="{4A159343-29D6-42BF-AAEC-1DA85305A96C}">
      <text>
        <r>
          <rPr>
            <b/>
            <sz val="9"/>
            <color indexed="81"/>
            <rFont val="Tahoma"/>
            <family val="2"/>
          </rPr>
          <t>Texto breve que facilita la visualización, la búsqueda y la impresión del concepto en lugar del texto
El color corresponde al estado, que se modifica con el menú contextual, actualizándose la fecha del color correspondiente</t>
        </r>
      </text>
    </comment>
    <comment ref="E3" authorId="0" shapeId="0" xr:uid="{302D437C-E6E5-4718-B918-0AD8DA19A760}">
      <text>
        <r>
          <rPr>
            <b/>
            <sz val="9"/>
            <color indexed="81"/>
            <rFont val="Tahoma"/>
            <family val="2"/>
          </rPr>
          <t>Cantidad o rendimiento del concepto en su superior en el presupuesto
Magenta: Proviene de las líneas de medición 
Negro: Si se introduce por el usuario se retiran del presupuesto las líneas de medición, si existen
Fondo gris: Puede anularse para no tener en cuenta la cantidad del concepto en un superior determinado</t>
        </r>
      </text>
    </comment>
    <comment ref="F3" authorId="0" shapeId="0" xr:uid="{AE62D122-2EC5-4B52-918F-A23F67FF0A48}">
      <text>
        <r>
          <rPr>
            <b/>
            <sz val="9"/>
            <color indexed="81"/>
            <rFont val="Tahoma"/>
            <family val="2"/>
          </rPr>
          <t>Precio unitario principal del concepto
Puede ser el precio del presupuesto, de venta o de oferta
Cuando se usan precios de coste y de venta el coste estimado figura en el precio objetivo "Obj"
Magenta: Calculado a partir de los conceptos inferiores, si se modifica pasa a ser bloqueado
Rojo: Bloqueado, puede ser distinto al resultante de sus inferiores
Fondo gris: Anulado, el concepto no interviene en el presupuesto
Precios.Pres
Precio asignado a la entidad que aparece en las ventanas de precios múltiples, como divisas, precios y ofertantes
Negro: Introducido por usuario
Magenta: Calculado
Fondo rosa: Valor de defecto</t>
        </r>
      </text>
    </comment>
    <comment ref="G3" authorId="0" shapeId="0" xr:uid="{7EEF0630-98CC-4DDF-8CCA-DB6217B76911}">
      <text>
        <r>
          <rPr>
            <b/>
            <sz val="9"/>
            <color indexed="81"/>
            <rFont val="Tahoma"/>
            <family val="2"/>
          </rPr>
          <t>Presupuesto vigente, suma de presupuesto inicial y modificaciones aprobadas
Incluye costes indirectos (PEM) si esta definido el porcentaje
Magenta: El producto de la cantidad por el precio del presupuesto está afectado por la producción, la dificultad, un factor, los costes indirectos o la divisa</t>
        </r>
      </text>
    </comment>
  </commentList>
</comments>
</file>

<file path=xl/sharedStrings.xml><?xml version="1.0" encoding="utf-8"?>
<sst xmlns="http://schemas.openxmlformats.org/spreadsheetml/2006/main" count="663" uniqueCount="363">
  <si>
    <t>ADAPTACIÓN LOCAL A CLUB DE PILATES</t>
  </si>
  <si>
    <t>Presupuesto</t>
  </si>
  <si>
    <t>Código</t>
  </si>
  <si>
    <t>Nat</t>
  </si>
  <si>
    <t>Ud</t>
  </si>
  <si>
    <t>Resumen</t>
  </si>
  <si>
    <t>CanPres</t>
  </si>
  <si>
    <t>Pres</t>
  </si>
  <si>
    <t>ImpPres</t>
  </si>
  <si>
    <t>01</t>
  </si>
  <si>
    <t>Capítulo</t>
  </si>
  <si>
    <t/>
  </si>
  <si>
    <t>TRABAJOS PREVIOS</t>
  </si>
  <si>
    <t>01.01</t>
  </si>
  <si>
    <t>Partida</t>
  </si>
  <si>
    <t>UD</t>
  </si>
  <si>
    <t>DESMONTAJE DE PUERTA CORREDERA DE ACCESO</t>
  </si>
  <si>
    <t>01.02</t>
  </si>
  <si>
    <t>M2</t>
  </si>
  <si>
    <t>DESMONTAJE DE CARPINTERIA METALICA</t>
  </si>
  <si>
    <t>01.03</t>
  </si>
  <si>
    <t>RETIRADA DE MOBILIARIO Y ELEMENTOS FIJOS</t>
  </si>
  <si>
    <t>01.04</t>
  </si>
  <si>
    <t>DEMOLICION DE FALSO TECHO</t>
  </si>
  <si>
    <t>01.05</t>
  </si>
  <si>
    <t>DEMOLICION DE PAVIMENTO</t>
  </si>
  <si>
    <t>01.06</t>
  </si>
  <si>
    <t>m2</t>
  </si>
  <si>
    <t>DEMOLICIÓN DE TABIQUERÍA</t>
  </si>
  <si>
    <t>01.07</t>
  </si>
  <si>
    <t>ANULACIÓN Y DESMONTAJE INSTALACIONES</t>
  </si>
  <si>
    <t>01.08</t>
  </si>
  <si>
    <t>RETIRADA DE MAQUINARIA DE CLIMATIZACIÓN</t>
  </si>
  <si>
    <t>01.09</t>
  </si>
  <si>
    <t>CONTENEDORES 6 M3</t>
  </si>
  <si>
    <t>01.10</t>
  </si>
  <si>
    <t>LEVANTADO AP. SANITARIOS</t>
  </si>
  <si>
    <t>01.11</t>
  </si>
  <si>
    <t>LEVANTADO DE CARPINTERIA INTERIOR</t>
  </si>
  <si>
    <t>01.12</t>
  </si>
  <si>
    <t>DEMOLICION DE AZULEJO</t>
  </si>
  <si>
    <t>01.13</t>
  </si>
  <si>
    <t>DEMOLICION DE REVESTIMIENTO</t>
  </si>
  <si>
    <t>Total 01</t>
  </si>
  <si>
    <t>02</t>
  </si>
  <si>
    <t>ALBAÑILERÍA</t>
  </si>
  <si>
    <t>02.1</t>
  </si>
  <si>
    <t>BASE DE PAVIMENTO CON MORTERO AUTONIVELANTE</t>
  </si>
  <si>
    <t>02.2</t>
  </si>
  <si>
    <t>AYUDA ALBAÑILERIA INST.RED EVACUACION LOCAL</t>
  </si>
  <si>
    <t>02.3</t>
  </si>
  <si>
    <t>AYUDA ALBAÑILERÍA INST. FONTANERÍA LOCAL</t>
  </si>
  <si>
    <t>02.4</t>
  </si>
  <si>
    <t>AYUDA ALBAÑILERÍA INST. ELECTRICIDAD LOCAL</t>
  </si>
  <si>
    <t>02.5</t>
  </si>
  <si>
    <t>AYUDA ALBAÑILERÍA INST. ILUMINACIÓN LOCAL</t>
  </si>
  <si>
    <t>02.6</t>
  </si>
  <si>
    <t>AYUDA ALBAÑILERÍA INST.CLIMATIZACION Y VENTILACION LOCAL</t>
  </si>
  <si>
    <t>Total 02</t>
  </si>
  <si>
    <t>03</t>
  </si>
  <si>
    <t>TABIQUERIA DE PLADUR Y REFUERZOS PARAMENTOS VERTICALES</t>
  </si>
  <si>
    <t>03.1</t>
  </si>
  <si>
    <t>TABIQUE C/Y 15+70+15 / 400 ST</t>
  </si>
  <si>
    <t>03.2</t>
  </si>
  <si>
    <t>TABIQUE C/Y 15+70+15 / 400 MIXTO ST/HF</t>
  </si>
  <si>
    <t>03.3</t>
  </si>
  <si>
    <t>TRASDOSADO C/Y 15mm /400 ST</t>
  </si>
  <si>
    <t>03.4</t>
  </si>
  <si>
    <t>TRASDOSADO ESPECIAL REFORZADO ZONA REFORMERS</t>
  </si>
  <si>
    <t>03.5</t>
  </si>
  <si>
    <t>TABIQUE ESPECIAL REFORZADO ZONA REFORMERS</t>
  </si>
  <si>
    <t>03.6</t>
  </si>
  <si>
    <t>REFUERZO ESTRUCTURAL TRASDOSADO DE PLADUR</t>
  </si>
  <si>
    <t>03.7</t>
  </si>
  <si>
    <t>REFUERZOS PARA COLGAR</t>
  </si>
  <si>
    <t>Total 03</t>
  </si>
  <si>
    <t>04</t>
  </si>
  <si>
    <t>FALSOS TECHOS</t>
  </si>
  <si>
    <t>04.01</t>
  </si>
  <si>
    <t>FALSO TECHO CONTINUO DE CARTÓN-YESO ST</t>
  </si>
  <si>
    <t>04.02</t>
  </si>
  <si>
    <t>FALSO TECHO CONTINUO DE CARTÓN-YESO WF</t>
  </si>
  <si>
    <t>04.03</t>
  </si>
  <si>
    <t>m</t>
  </si>
  <si>
    <t>FORMACION DE FOSA O CANDILEJA</t>
  </si>
  <si>
    <t>Total 04</t>
  </si>
  <si>
    <t>05</t>
  </si>
  <si>
    <t>PAVIMENTOS</t>
  </si>
  <si>
    <t>05.01</t>
  </si>
  <si>
    <t>PASTA NIVELADORA 2-3 mm</t>
  </si>
  <si>
    <t>05.02</t>
  </si>
  <si>
    <t>RODAPIÉ DM HIDRÓFUGO 10 CM LACADO BLANCO</t>
  </si>
  <si>
    <t>05.03</t>
  </si>
  <si>
    <t>PAV. PVC CREATION 70 LOOSELAY</t>
  </si>
  <si>
    <t>05.04</t>
  </si>
  <si>
    <t>FELPUDO DE COCO</t>
  </si>
  <si>
    <t>Total 05</t>
  </si>
  <si>
    <t>06</t>
  </si>
  <si>
    <t>REVESTIMIENTOS</t>
  </si>
  <si>
    <t>06.01</t>
  </si>
  <si>
    <t>ALICATADO DE GRES PORCELÁNICO 1200X600x10</t>
  </si>
  <si>
    <t>Total 06</t>
  </si>
  <si>
    <t>07</t>
  </si>
  <si>
    <t>CARPINTERÍA INTERIOR</t>
  </si>
  <si>
    <t>07.1</t>
  </si>
  <si>
    <t>PUERTA CORREDERA 100 DM LACADA</t>
  </si>
  <si>
    <t>07.2</t>
  </si>
  <si>
    <t>PUERTA ABATIBLE DM 82.5 LACADA</t>
  </si>
  <si>
    <t>07.3</t>
  </si>
  <si>
    <t>MOSTRADOR</t>
  </si>
  <si>
    <t>07.4</t>
  </si>
  <si>
    <t>MUEBLE TRAS MOSTRADOR</t>
  </si>
  <si>
    <t>07.6</t>
  </si>
  <si>
    <t>FORMACION DE BALDA</t>
  </si>
  <si>
    <t>Total 07</t>
  </si>
  <si>
    <t>08</t>
  </si>
  <si>
    <t>CARPINTERÍA EXTERIOR</t>
  </si>
  <si>
    <t>08.01</t>
  </si>
  <si>
    <t>PUERTA CORREDERA AUTOMATICA</t>
  </si>
  <si>
    <t>08.03</t>
  </si>
  <si>
    <t>CARPINTERÍA FACHADA ALUMINIO MÓDULOS FIJOS</t>
  </si>
  <si>
    <t>Total 08</t>
  </si>
  <si>
    <t>09</t>
  </si>
  <si>
    <t>VIDRIERÍA</t>
  </si>
  <si>
    <t>09.01</t>
  </si>
  <si>
    <t>PUERTA ABATIBLE DE VIDRIO TEMPLADO</t>
  </si>
  <si>
    <t>09.02</t>
  </si>
  <si>
    <t>MAMPARA DE VIDRIO</t>
  </si>
  <si>
    <t>09.03</t>
  </si>
  <si>
    <t>ESPEJOS</t>
  </si>
  <si>
    <t>Total 09</t>
  </si>
  <si>
    <t>10</t>
  </si>
  <si>
    <t>CLIMATIZACIÓN Y VENTILACIÓN</t>
  </si>
  <si>
    <t>ICN012</t>
  </si>
  <si>
    <t>kg</t>
  </si>
  <si>
    <t>CARGA DE GAS REFRIGERANTE R-410A</t>
  </si>
  <si>
    <t>ICV070</t>
  </si>
  <si>
    <t>ud</t>
  </si>
  <si>
    <t>UNIDAD EXTERIOR BOMBA DE CALOR HITACHI RASC-6HNPE</t>
  </si>
  <si>
    <t>ICN120</t>
  </si>
  <si>
    <t>UNIDAD INTERIOR HITACHI CONDUCTO RPI-4FSN4E</t>
  </si>
  <si>
    <t>ICN12022</t>
  </si>
  <si>
    <t>UNIDAD INTERIOR HITACHI CONDUCTO RPI-1.5FSN4E</t>
  </si>
  <si>
    <t>ECN1202</t>
  </si>
  <si>
    <t>UNIDAD INTERIOR HITACHI SPLIT RPK-0.8FSN4M</t>
  </si>
  <si>
    <t>ICN015</t>
  </si>
  <si>
    <t>TUBERIA FRIGORÍFICA 3/8" CON AISLAMIENTO</t>
  </si>
  <si>
    <t>ICN016</t>
  </si>
  <si>
    <t>TUBERIA FRIGORÍFICA 1/2" CON AISLAMIENTO</t>
  </si>
  <si>
    <t>ICN018</t>
  </si>
  <si>
    <t>DESAGÜE PVC D=32mm EQUIPO CLIMATIZACIÓN</t>
  </si>
  <si>
    <t>ICR021</t>
  </si>
  <si>
    <t>CONDUCTO ISOVER CLIMAVER PLUS R</t>
  </si>
  <si>
    <t>E23DCH020</t>
  </si>
  <si>
    <t>m.</t>
  </si>
  <si>
    <t>CONDUCTO CIRCULAR PARA VENTILACION</t>
  </si>
  <si>
    <t>IVM041</t>
  </si>
  <si>
    <t>EXTRACTOR EN LINEA SV-250H</t>
  </si>
  <si>
    <t>ICP021</t>
  </si>
  <si>
    <t>DIFUSOR IMPULSION MADEL DCN+R3E+PFLEX+AA D=355mm</t>
  </si>
  <si>
    <t>E23DRS0102</t>
  </si>
  <si>
    <t>REJILLA INTERIOR VENTILACION</t>
  </si>
  <si>
    <t>Total 10</t>
  </si>
  <si>
    <t>11</t>
  </si>
  <si>
    <t>ELECTRICIDAD E ILUMINACION</t>
  </si>
  <si>
    <t>11.01</t>
  </si>
  <si>
    <t>Red de tierras</t>
  </si>
  <si>
    <t>C07E120N</t>
  </si>
  <si>
    <t>u</t>
  </si>
  <si>
    <t>PRUEBA RED DE TIERRAS EXISTENTE</t>
  </si>
  <si>
    <t>Total 11.01</t>
  </si>
  <si>
    <t>11.02</t>
  </si>
  <si>
    <t>Instalaciones de enlace</t>
  </si>
  <si>
    <t>E17BDT040</t>
  </si>
  <si>
    <t>DERIVACIÓN INDIVIDUAL TRIFÁSICA 5x16 mm2</t>
  </si>
  <si>
    <t>Total 11.02</t>
  </si>
  <si>
    <t>11.03</t>
  </si>
  <si>
    <t>Cuadros eléctricos</t>
  </si>
  <si>
    <t>E17CBO200</t>
  </si>
  <si>
    <t>CUADRO GENERAL BAJA TENSIÓN (CGBT)</t>
  </si>
  <si>
    <t>Total 11.03</t>
  </si>
  <si>
    <t>11.04</t>
  </si>
  <si>
    <t>Canalizaciones</t>
  </si>
  <si>
    <t>E17NH063</t>
  </si>
  <si>
    <t>CANALIZACIÓN TUBO FLEXIBLE D=63 mm</t>
  </si>
  <si>
    <t>Total 11.04</t>
  </si>
  <si>
    <t>11.05</t>
  </si>
  <si>
    <t>Circuitos interiores</t>
  </si>
  <si>
    <t>E01JBBA0010</t>
  </si>
  <si>
    <t>CIRCUITO MONOFASICO 2x1,5+TTx1,5 (07Z1-K)</t>
  </si>
  <si>
    <t>E01JBBA0020</t>
  </si>
  <si>
    <t>CIRCUITO MONOFASICO 2x2,5+TTx2,5 (07Z1-K)</t>
  </si>
  <si>
    <t>E01JBDE0020</t>
  </si>
  <si>
    <t>CIRCUITO MONOFÁSICO 2x2,5+TTx2,5 (RZ1-K)</t>
  </si>
  <si>
    <t>E01JBDH0040B</t>
  </si>
  <si>
    <t>CIRCUITO MONOFÁSICO 2x6+TTx6 (RZ1-K)</t>
  </si>
  <si>
    <t>E01JBDA0100</t>
  </si>
  <si>
    <t>CIRCUITO TRIFASICO 4x6+TTx6 (RZ1-K 0,6/1 KV)</t>
  </si>
  <si>
    <t>Total 11.05</t>
  </si>
  <si>
    <t>11.06</t>
  </si>
  <si>
    <t>Mecanismos</t>
  </si>
  <si>
    <t>E17MNB140</t>
  </si>
  <si>
    <t>BASE DE ENCHUFE 16A BJC IRIS BLANCO</t>
  </si>
  <si>
    <t>E17MNB140N</t>
  </si>
  <si>
    <t>BASE DE ENCHUFE DOBLE 16A BJC IRIS BLANCO</t>
  </si>
  <si>
    <t>E17MNB140N3</t>
  </si>
  <si>
    <t>BASE DE ENCHUFE TRIPLE 16A BJC IRIS BLANCO</t>
  </si>
  <si>
    <t>E17MNB140PMR</t>
  </si>
  <si>
    <t>KIT ALARMA ACCESIBLE ASEOS PMR</t>
  </si>
  <si>
    <t>E17CEM080N</t>
  </si>
  <si>
    <t>PUNTO ALIMENTACIÓN A EQUIPO MONOFÁSICO 3x2,5 mm2 (AS)</t>
  </si>
  <si>
    <t>E17CEM080NT</t>
  </si>
  <si>
    <t>PUNTO ALIMENTACÍON A EQUIPO TRIFÁSICO 5x6 mm2 (AS)</t>
  </si>
  <si>
    <t>E17MNB010</t>
  </si>
  <si>
    <t>PUNTO LUZ SENCILLO BJC IRIS BLANCO</t>
  </si>
  <si>
    <t>E17MAA005</t>
  </si>
  <si>
    <t>PUNTO LUZ ADICIONAL</t>
  </si>
  <si>
    <t>E17MNB010EM</t>
  </si>
  <si>
    <t>PUNTO LUZ EMERGENCIA</t>
  </si>
  <si>
    <t>E17MNB0PL</t>
  </si>
  <si>
    <t>PULSADOR APERTURA PUERTA BJC IRIS BLANCO</t>
  </si>
  <si>
    <t>E28RDV190LM</t>
  </si>
  <si>
    <t>DETECTOR DE PRESENCIA ASEOS</t>
  </si>
  <si>
    <t>Total 11.06</t>
  </si>
  <si>
    <t>11.07</t>
  </si>
  <si>
    <t>Iluminación normal</t>
  </si>
  <si>
    <t>E18IDF350MS31</t>
  </si>
  <si>
    <t>FOCO LED ORIENTABLE 20W 3000K 24V IP20</t>
  </si>
  <si>
    <t>E18IDF350MS32</t>
  </si>
  <si>
    <t>FOCO LED ORIENTABLE 12W 3000K 24V IP20</t>
  </si>
  <si>
    <t>E18IDF350MS33</t>
  </si>
  <si>
    <t>FOCO LED FIJO 10W 3000K 24V IP20</t>
  </si>
  <si>
    <t>ILUNOR00MS39</t>
  </si>
  <si>
    <t>TIRA LED 14W/M 24V IP20 3000K + PERFIL + DIFUSOR.</t>
  </si>
  <si>
    <t>ILUNOR00MS40B</t>
  </si>
  <si>
    <t>TIRA LED 14W/M 24V IP20 RBG + TELECOMANDO + PERFIL + DIFUSOR</t>
  </si>
  <si>
    <t>E18IDF350MSF1</t>
  </si>
  <si>
    <t>FUENTE DE ALIMENTACIÓN LÍNEAS LED A 24V 250W</t>
  </si>
  <si>
    <t>Total 11.07</t>
  </si>
  <si>
    <t>11.08</t>
  </si>
  <si>
    <t>Iluminacion de emergencia</t>
  </si>
  <si>
    <t>E18GIS055</t>
  </si>
  <si>
    <t>LUMINARIA EMERGENCIA AUTOTEST CIRCULAR LED 200LM</t>
  </si>
  <si>
    <t>Total 11.08</t>
  </si>
  <si>
    <t>11.09</t>
  </si>
  <si>
    <t>Pruebas y puesta en marcha</t>
  </si>
  <si>
    <t>C07E140N</t>
  </si>
  <si>
    <t>DOCUMENTACIÓN AS-BUILT</t>
  </si>
  <si>
    <t>C07E130N</t>
  </si>
  <si>
    <t>PRUEBAS Y PUESTA EN MARCHA DE LA INSTALACIÓN</t>
  </si>
  <si>
    <t>Total 11.09</t>
  </si>
  <si>
    <t>11.10</t>
  </si>
  <si>
    <t>Tramitaciones, legalizaciones e inspecciones</t>
  </si>
  <si>
    <t>E17V010</t>
  </si>
  <si>
    <t>BOLETÍN INST. BAJA TENSIÓN CON PROYECTO</t>
  </si>
  <si>
    <t>Total 11.10</t>
  </si>
  <si>
    <t>Total 11</t>
  </si>
  <si>
    <t>12</t>
  </si>
  <si>
    <t>TELECOMUNICACIONES</t>
  </si>
  <si>
    <t>12.01</t>
  </si>
  <si>
    <t>Equipamiento CE</t>
  </si>
  <si>
    <t>IAF070</t>
  </si>
  <si>
    <t>CABLE PARES DE COBRE UTP CAT. 6A</t>
  </si>
  <si>
    <t>IAF090</t>
  </si>
  <si>
    <t>TOMA DE USUARIO RJ45 CAT. 6A</t>
  </si>
  <si>
    <t>E17NH020</t>
  </si>
  <si>
    <t>CANALIZACIÓN TUBO FLEXIBLE CABLEADO TELECOMUNICACIONES D20 mm</t>
  </si>
  <si>
    <t>Total 12.01</t>
  </si>
  <si>
    <t>12.02</t>
  </si>
  <si>
    <t>C09I210N</t>
  </si>
  <si>
    <t>CERTIFICACIÓN CABLEADO ESTRUCTURADO</t>
  </si>
  <si>
    <t>C07E130TC</t>
  </si>
  <si>
    <t>PRUEBAS Y PUESTA EN MARCHA DE LA INSTALACIÓN TELECO</t>
  </si>
  <si>
    <t>Total 12.02</t>
  </si>
  <si>
    <t>Total 12</t>
  </si>
  <si>
    <t>13</t>
  </si>
  <si>
    <t>FONTANERIA</t>
  </si>
  <si>
    <t>13.01</t>
  </si>
  <si>
    <t>PUNTO CONSUMO F-C LAVABO</t>
  </si>
  <si>
    <t>13.02</t>
  </si>
  <si>
    <t>PUNTO CONSUMO F-C DUCHA</t>
  </si>
  <si>
    <t>13.03</t>
  </si>
  <si>
    <t>PUNTO CONSUMO FRIO INODORO</t>
  </si>
  <si>
    <t>13.04</t>
  </si>
  <si>
    <t>PUNTO CONSUMO FRIO FUENTE</t>
  </si>
  <si>
    <t>13.05</t>
  </si>
  <si>
    <t>LLAVE DE PASO CROMADA</t>
  </si>
  <si>
    <t>13.06</t>
  </si>
  <si>
    <t>TUBERÍA MULTICAPA BARRA PERT-AL-PERT D=20 mm</t>
  </si>
  <si>
    <t>13.07</t>
  </si>
  <si>
    <t>TERMO ELÉCTRICO 75 l.</t>
  </si>
  <si>
    <t>Total 13</t>
  </si>
  <si>
    <t>14</t>
  </si>
  <si>
    <t>SANEAMIENTO</t>
  </si>
  <si>
    <t>14.01</t>
  </si>
  <si>
    <t>ACOMETIDA RED GENERAL SANEAMIENTO</t>
  </si>
  <si>
    <t>14.02</t>
  </si>
  <si>
    <t>TUBERÍA PVC SERIE B JUNTA PEGADA D=40 mm</t>
  </si>
  <si>
    <t>14.03</t>
  </si>
  <si>
    <t>TUBERIA PVC SERIE B JUNTA PEGADA D=110 mm</t>
  </si>
  <si>
    <t>14.04</t>
  </si>
  <si>
    <t>SIFON INDIVIDUAL PVC</t>
  </si>
  <si>
    <t>14.05</t>
  </si>
  <si>
    <t>PUNTO DE DESAGÜE PVC D110</t>
  </si>
  <si>
    <t>14.06</t>
  </si>
  <si>
    <t>PUNTO DE DESAGÜE PVC D40</t>
  </si>
  <si>
    <t>Total 14</t>
  </si>
  <si>
    <t>15</t>
  </si>
  <si>
    <t>SANITARIOS Y EQUIPAMIENTO</t>
  </si>
  <si>
    <t>15.01</t>
  </si>
  <si>
    <t>INODORO TANQUE BAJO ROCA VICTORIA BLANCO</t>
  </si>
  <si>
    <t>15.02</t>
  </si>
  <si>
    <t>LAVABO 65x51 cm SUSPENDIDO ROCA VICTORIA BLANCO CON MONOMANDO</t>
  </si>
  <si>
    <t>15.03</t>
  </si>
  <si>
    <t>VERTEDERO ROCA</t>
  </si>
  <si>
    <t>15.04</t>
  </si>
  <si>
    <t>PLATO DE DUCHA DIMENSIONES ESPECIALES</t>
  </si>
  <si>
    <t>15.05</t>
  </si>
  <si>
    <t>MAMPARA DUCHA</t>
  </si>
  <si>
    <t>15.06</t>
  </si>
  <si>
    <t>ESPEJO RETROILUMINADO CON LED 70X80</t>
  </si>
  <si>
    <t>15.07</t>
  </si>
  <si>
    <t>Total 15</t>
  </si>
  <si>
    <t>16</t>
  </si>
  <si>
    <t>PINTURA</t>
  </si>
  <si>
    <t>16.01</t>
  </si>
  <si>
    <t>PINTURA PLÁSTICA LISA MATE LAVABLE MÁXIMA CALIDAD.</t>
  </si>
  <si>
    <t>Total 16</t>
  </si>
  <si>
    <t>17</t>
  </si>
  <si>
    <t>INCENDIOS</t>
  </si>
  <si>
    <t>17.01</t>
  </si>
  <si>
    <t>EXTINTOR PORTATIL ABC</t>
  </si>
  <si>
    <t>17.03</t>
  </si>
  <si>
    <t>SEÑAL FOTOLUMINISCENTE INCENDIOS 297x210 mm</t>
  </si>
  <si>
    <t>Total 17</t>
  </si>
  <si>
    <t>18</t>
  </si>
  <si>
    <t>AISLAMIENTO ACUSTICO</t>
  </si>
  <si>
    <t>18.01</t>
  </si>
  <si>
    <t>AISLAMIENTO ACUSTICO A RUEDO AEREO DE RED DE SANEAMIENTO</t>
  </si>
  <si>
    <t>18.02</t>
  </si>
  <si>
    <t>AISLAMIENTO ACUSTICO A RUIDO AEREO EN TRASDOSADO</t>
  </si>
  <si>
    <t>18.03</t>
  </si>
  <si>
    <t>AISLAMIENTO ACUSTICO A RUIDO AEREO SOBRE FALSO TECHO</t>
  </si>
  <si>
    <t>Total 18</t>
  </si>
  <si>
    <t>19</t>
  </si>
  <si>
    <t>VARIOS</t>
  </si>
  <si>
    <t>19.01</t>
  </si>
  <si>
    <t>TAQUILLAS</t>
  </si>
  <si>
    <t>Total 19</t>
  </si>
  <si>
    <t>20</t>
  </si>
  <si>
    <t>GESTIÓN DE RESIDUOS</t>
  </si>
  <si>
    <t>20.01</t>
  </si>
  <si>
    <t>Ud.</t>
  </si>
  <si>
    <t>GESTION DE RESIDUOS</t>
  </si>
  <si>
    <t>Total 20</t>
  </si>
  <si>
    <t>21</t>
  </si>
  <si>
    <t>SEGURIDAD Y SALUD</t>
  </si>
  <si>
    <t>21.01</t>
  </si>
  <si>
    <t>SEGURIDAD Y SALUD DURANTE EJECUCION</t>
  </si>
  <si>
    <t>Total 21</t>
  </si>
  <si>
    <t>22</t>
  </si>
  <si>
    <t>ADICIONALES. PARTIDAS NO REFLEJADAS EN MEDICION</t>
  </si>
  <si>
    <t>Total CLUB PILATES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</si>
</sst>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indexed="81"/>
      <name val="Tahoma"/>
      <family val="2"/>
    </font>
    <font>
      <b/>
      <i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rgb="FFFF40FF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rgb="FFFF40FF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ED2B7"/>
        <bgColor indexed="64"/>
      </patternFill>
    </fill>
    <fill>
      <patternFill patternType="solid">
        <fgColor rgb="FFFFEDDB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ADAC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5" fillId="2" borderId="0" xfId="0" applyNumberFormat="1" applyFont="1" applyFill="1" applyAlignment="1">
      <alignment vertical="top"/>
    </xf>
    <xf numFmtId="3" fontId="6" fillId="2" borderId="0" xfId="0" applyNumberFormat="1" applyFont="1" applyFill="1" applyAlignment="1">
      <alignment vertical="top"/>
    </xf>
    <xf numFmtId="4" fontId="6" fillId="2" borderId="0" xfId="0" applyNumberFormat="1" applyFont="1" applyFill="1" applyAlignment="1">
      <alignment vertical="top"/>
    </xf>
    <xf numFmtId="49" fontId="7" fillId="3" borderId="0" xfId="0" applyNumberFormat="1" applyFont="1" applyFill="1" applyAlignment="1">
      <alignment vertical="top"/>
    </xf>
    <xf numFmtId="49" fontId="7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3" fontId="7" fillId="0" borderId="0" xfId="0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0" fontId="7" fillId="4" borderId="0" xfId="0" applyFont="1" applyFill="1" applyAlignment="1">
      <alignment vertical="top"/>
    </xf>
    <xf numFmtId="49" fontId="5" fillId="5" borderId="0" xfId="0" applyNumberFormat="1" applyFont="1" applyFill="1" applyAlignment="1">
      <alignment vertical="top"/>
    </xf>
    <xf numFmtId="4" fontId="6" fillId="5" borderId="0" xfId="0" applyNumberFormat="1" applyFont="1" applyFill="1" applyAlignment="1">
      <alignment vertical="top"/>
    </xf>
    <xf numFmtId="3" fontId="5" fillId="2" borderId="0" xfId="0" applyNumberFormat="1" applyFont="1" applyFill="1" applyAlignment="1">
      <alignment vertical="top"/>
    </xf>
    <xf numFmtId="4" fontId="5" fillId="2" borderId="0" xfId="0" applyNumberFormat="1" applyFont="1" applyFill="1" applyAlignment="1">
      <alignment vertical="top"/>
    </xf>
    <xf numFmtId="0" fontId="4" fillId="0" borderId="0" xfId="0" applyFont="1" applyAlignment="1">
      <alignment vertical="top" wrapText="1"/>
    </xf>
    <xf numFmtId="49" fontId="5" fillId="2" borderId="0" xfId="0" applyNumberFormat="1" applyFont="1" applyFill="1" applyAlignment="1">
      <alignment vertical="top" wrapText="1"/>
    </xf>
    <xf numFmtId="49" fontId="7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7" fillId="4" borderId="0" xfId="0" applyFont="1" applyFill="1" applyAlignment="1">
      <alignment vertical="top" wrapText="1"/>
    </xf>
    <xf numFmtId="49" fontId="5" fillId="5" borderId="0" xfId="0" applyNumberFormat="1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C8829-388B-4F08-A781-B76392A59363}">
  <dimension ref="A1:G226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RowHeight="15" x14ac:dyDescent="0.25"/>
  <cols>
    <col min="1" max="1" width="12.28515625" bestFit="1" customWidth="1"/>
    <col min="2" max="2" width="6.7109375" bestFit="1" customWidth="1"/>
    <col min="3" max="3" width="3.7109375" bestFit="1" customWidth="1"/>
    <col min="4" max="4" width="32.85546875" customWidth="1"/>
    <col min="5" max="5" width="8" bestFit="1" customWidth="1"/>
    <col min="6" max="7" width="8.710937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ht="18.75" x14ac:dyDescent="0.25">
      <c r="A2" s="3" t="s">
        <v>1</v>
      </c>
      <c r="B2" s="2"/>
      <c r="C2" s="2"/>
      <c r="D2" s="2"/>
      <c r="E2" s="2"/>
      <c r="F2" s="2"/>
      <c r="G2" s="2"/>
    </row>
    <row r="3" spans="1:7" x14ac:dyDescent="0.25">
      <c r="A3" s="4" t="s">
        <v>2</v>
      </c>
      <c r="B3" s="4" t="s">
        <v>3</v>
      </c>
      <c r="C3" s="4" t="s">
        <v>4</v>
      </c>
      <c r="D3" s="20" t="s">
        <v>5</v>
      </c>
      <c r="E3" s="4" t="s">
        <v>6</v>
      </c>
      <c r="F3" s="4" t="s">
        <v>7</v>
      </c>
      <c r="G3" s="4" t="s">
        <v>8</v>
      </c>
    </row>
    <row r="4" spans="1:7" x14ac:dyDescent="0.25">
      <c r="A4" s="5" t="s">
        <v>9</v>
      </c>
      <c r="B4" s="5" t="s">
        <v>10</v>
      </c>
      <c r="C4" s="5" t="s">
        <v>11</v>
      </c>
      <c r="D4" s="21" t="s">
        <v>12</v>
      </c>
      <c r="E4" s="6">
        <f>E18</f>
        <v>1</v>
      </c>
      <c r="F4" s="7">
        <f>F18</f>
        <v>8772.4699999999993</v>
      </c>
      <c r="G4" s="7">
        <f>G18</f>
        <v>8772.4699999999993</v>
      </c>
    </row>
    <row r="5" spans="1:7" ht="22.5" x14ac:dyDescent="0.25">
      <c r="A5" s="8" t="s">
        <v>13</v>
      </c>
      <c r="B5" s="9" t="s">
        <v>14</v>
      </c>
      <c r="C5" s="9" t="s">
        <v>15</v>
      </c>
      <c r="D5" s="22" t="s">
        <v>16</v>
      </c>
      <c r="E5" s="10">
        <v>1</v>
      </c>
      <c r="F5" s="10">
        <v>184.22</v>
      </c>
      <c r="G5" s="11">
        <f>ROUND(E5*F5,2)</f>
        <v>184.22</v>
      </c>
    </row>
    <row r="6" spans="1:7" x14ac:dyDescent="0.25">
      <c r="A6" s="8" t="s">
        <v>17</v>
      </c>
      <c r="B6" s="9" t="s">
        <v>14</v>
      </c>
      <c r="C6" s="9" t="s">
        <v>18</v>
      </c>
      <c r="D6" s="22" t="s">
        <v>19</v>
      </c>
      <c r="E6" s="10">
        <v>31.24</v>
      </c>
      <c r="F6" s="10">
        <v>23.04</v>
      </c>
      <c r="G6" s="11">
        <f>ROUND(E6*F6,2)</f>
        <v>719.77</v>
      </c>
    </row>
    <row r="7" spans="1:7" x14ac:dyDescent="0.25">
      <c r="A7" s="8" t="s">
        <v>20</v>
      </c>
      <c r="B7" s="9" t="s">
        <v>14</v>
      </c>
      <c r="C7" s="9" t="s">
        <v>15</v>
      </c>
      <c r="D7" s="22" t="s">
        <v>21</v>
      </c>
      <c r="E7" s="10">
        <v>1</v>
      </c>
      <c r="F7" s="10">
        <v>766.75</v>
      </c>
      <c r="G7" s="11">
        <f>ROUND(E7*F7,2)</f>
        <v>766.75</v>
      </c>
    </row>
    <row r="8" spans="1:7" x14ac:dyDescent="0.25">
      <c r="A8" s="8" t="s">
        <v>22</v>
      </c>
      <c r="B8" s="9" t="s">
        <v>14</v>
      </c>
      <c r="C8" s="9" t="s">
        <v>18</v>
      </c>
      <c r="D8" s="22" t="s">
        <v>23</v>
      </c>
      <c r="E8" s="10">
        <v>152.43</v>
      </c>
      <c r="F8" s="10">
        <v>8.92</v>
      </c>
      <c r="G8" s="11">
        <f>ROUND(E8*F8,2)</f>
        <v>1359.68</v>
      </c>
    </row>
    <row r="9" spans="1:7" x14ac:dyDescent="0.25">
      <c r="A9" s="8" t="s">
        <v>24</v>
      </c>
      <c r="B9" s="9" t="s">
        <v>14</v>
      </c>
      <c r="C9" s="9" t="s">
        <v>18</v>
      </c>
      <c r="D9" s="22" t="s">
        <v>25</v>
      </c>
      <c r="E9" s="10">
        <v>152.43</v>
      </c>
      <c r="F9" s="10">
        <v>15.35</v>
      </c>
      <c r="G9" s="11">
        <f>ROUND(E9*F9,2)</f>
        <v>2339.8000000000002</v>
      </c>
    </row>
    <row r="10" spans="1:7" x14ac:dyDescent="0.25">
      <c r="A10" s="8" t="s">
        <v>26</v>
      </c>
      <c r="B10" s="9" t="s">
        <v>14</v>
      </c>
      <c r="C10" s="9" t="s">
        <v>27</v>
      </c>
      <c r="D10" s="22" t="s">
        <v>28</v>
      </c>
      <c r="E10" s="10">
        <v>45.27</v>
      </c>
      <c r="F10" s="10">
        <v>8.92</v>
      </c>
      <c r="G10" s="11">
        <f>ROUND(E10*F10,2)</f>
        <v>403.81</v>
      </c>
    </row>
    <row r="11" spans="1:7" x14ac:dyDescent="0.25">
      <c r="A11" s="8" t="s">
        <v>29</v>
      </c>
      <c r="B11" s="9" t="s">
        <v>14</v>
      </c>
      <c r="C11" s="9" t="s">
        <v>15</v>
      </c>
      <c r="D11" s="22" t="s">
        <v>30</v>
      </c>
      <c r="E11" s="10">
        <v>1</v>
      </c>
      <c r="F11" s="10">
        <v>807.36</v>
      </c>
      <c r="G11" s="11">
        <f>ROUND(E11*F11,2)</f>
        <v>807.36</v>
      </c>
    </row>
    <row r="12" spans="1:7" x14ac:dyDescent="0.25">
      <c r="A12" s="8" t="s">
        <v>31</v>
      </c>
      <c r="B12" s="9" t="s">
        <v>14</v>
      </c>
      <c r="C12" s="9" t="s">
        <v>15</v>
      </c>
      <c r="D12" s="22" t="s">
        <v>32</v>
      </c>
      <c r="E12" s="10">
        <v>1</v>
      </c>
      <c r="F12" s="10">
        <v>421.22</v>
      </c>
      <c r="G12" s="11">
        <f>ROUND(E12*F12,2)</f>
        <v>421.22</v>
      </c>
    </row>
    <row r="13" spans="1:7" x14ac:dyDescent="0.25">
      <c r="A13" s="8" t="s">
        <v>33</v>
      </c>
      <c r="B13" s="9" t="s">
        <v>14</v>
      </c>
      <c r="C13" s="9" t="s">
        <v>15</v>
      </c>
      <c r="D13" s="22" t="s">
        <v>34</v>
      </c>
      <c r="E13" s="10">
        <v>3</v>
      </c>
      <c r="F13" s="10">
        <v>253.3</v>
      </c>
      <c r="G13" s="11">
        <f>ROUND(E13*F13,2)</f>
        <v>759.9</v>
      </c>
    </row>
    <row r="14" spans="1:7" x14ac:dyDescent="0.25">
      <c r="A14" s="8" t="s">
        <v>35</v>
      </c>
      <c r="B14" s="9" t="s">
        <v>14</v>
      </c>
      <c r="C14" s="9" t="s">
        <v>15</v>
      </c>
      <c r="D14" s="22" t="s">
        <v>36</v>
      </c>
      <c r="E14" s="10">
        <v>2</v>
      </c>
      <c r="F14" s="10">
        <v>17.600000000000001</v>
      </c>
      <c r="G14" s="11">
        <f>ROUND(E14*F14,2)</f>
        <v>35.200000000000003</v>
      </c>
    </row>
    <row r="15" spans="1:7" x14ac:dyDescent="0.25">
      <c r="A15" s="8" t="s">
        <v>37</v>
      </c>
      <c r="B15" s="9" t="s">
        <v>14</v>
      </c>
      <c r="C15" s="9" t="s">
        <v>27</v>
      </c>
      <c r="D15" s="22" t="s">
        <v>38</v>
      </c>
      <c r="E15" s="10">
        <v>10.09</v>
      </c>
      <c r="F15" s="10">
        <v>15.49</v>
      </c>
      <c r="G15" s="11">
        <f>ROUND(E15*F15,2)</f>
        <v>156.29</v>
      </c>
    </row>
    <row r="16" spans="1:7" x14ac:dyDescent="0.25">
      <c r="A16" s="8" t="s">
        <v>39</v>
      </c>
      <c r="B16" s="9" t="s">
        <v>14</v>
      </c>
      <c r="C16" s="9" t="s">
        <v>27</v>
      </c>
      <c r="D16" s="22" t="s">
        <v>40</v>
      </c>
      <c r="E16" s="10">
        <v>22.75</v>
      </c>
      <c r="F16" s="10">
        <v>7.8</v>
      </c>
      <c r="G16" s="11">
        <f>ROUND(E16*F16,2)</f>
        <v>177.45</v>
      </c>
    </row>
    <row r="17" spans="1:7" x14ac:dyDescent="0.25">
      <c r="A17" s="8" t="s">
        <v>41</v>
      </c>
      <c r="B17" s="9" t="s">
        <v>14</v>
      </c>
      <c r="C17" s="9" t="s">
        <v>18</v>
      </c>
      <c r="D17" s="22" t="s">
        <v>42</v>
      </c>
      <c r="E17" s="10">
        <v>60.76</v>
      </c>
      <c r="F17" s="10">
        <v>10.55</v>
      </c>
      <c r="G17" s="11">
        <f>ROUND(E17*F17,2)</f>
        <v>641.02</v>
      </c>
    </row>
    <row r="18" spans="1:7" x14ac:dyDescent="0.25">
      <c r="A18" s="12"/>
      <c r="B18" s="12"/>
      <c r="C18" s="12"/>
      <c r="D18" s="23" t="s">
        <v>43</v>
      </c>
      <c r="E18" s="13">
        <v>1</v>
      </c>
      <c r="F18" s="14">
        <f>SUM(G5:G17)</f>
        <v>8772.4699999999993</v>
      </c>
      <c r="G18" s="14">
        <f>ROUND(E18*F18,2)</f>
        <v>8772.4699999999993</v>
      </c>
    </row>
    <row r="19" spans="1:7" ht="0.95" customHeight="1" x14ac:dyDescent="0.25">
      <c r="A19" s="15"/>
      <c r="B19" s="15"/>
      <c r="C19" s="15"/>
      <c r="D19" s="24"/>
      <c r="E19" s="15"/>
      <c r="F19" s="15"/>
      <c r="G19" s="15"/>
    </row>
    <row r="20" spans="1:7" x14ac:dyDescent="0.25">
      <c r="A20" s="5" t="s">
        <v>44</v>
      </c>
      <c r="B20" s="5" t="s">
        <v>10</v>
      </c>
      <c r="C20" s="5" t="s">
        <v>11</v>
      </c>
      <c r="D20" s="21" t="s">
        <v>45</v>
      </c>
      <c r="E20" s="6">
        <f>E27</f>
        <v>1</v>
      </c>
      <c r="F20" s="7">
        <f>F27</f>
        <v>5874</v>
      </c>
      <c r="G20" s="7">
        <f>G27</f>
        <v>5874</v>
      </c>
    </row>
    <row r="21" spans="1:7" ht="22.5" x14ac:dyDescent="0.25">
      <c r="A21" s="8" t="s">
        <v>46</v>
      </c>
      <c r="B21" s="9" t="s">
        <v>14</v>
      </c>
      <c r="C21" s="9" t="s">
        <v>27</v>
      </c>
      <c r="D21" s="22" t="s">
        <v>47</v>
      </c>
      <c r="E21" s="10">
        <v>158</v>
      </c>
      <c r="F21" s="10">
        <v>28.86</v>
      </c>
      <c r="G21" s="11">
        <f>ROUND(E21*F21,2)</f>
        <v>4559.88</v>
      </c>
    </row>
    <row r="22" spans="1:7" ht="22.5" x14ac:dyDescent="0.25">
      <c r="A22" s="8" t="s">
        <v>48</v>
      </c>
      <c r="B22" s="9" t="s">
        <v>14</v>
      </c>
      <c r="C22" s="9" t="s">
        <v>4</v>
      </c>
      <c r="D22" s="22" t="s">
        <v>49</v>
      </c>
      <c r="E22" s="10">
        <v>1</v>
      </c>
      <c r="F22" s="10">
        <v>322.39</v>
      </c>
      <c r="G22" s="11">
        <f>ROUND(E22*F22,2)</f>
        <v>322.39</v>
      </c>
    </row>
    <row r="23" spans="1:7" x14ac:dyDescent="0.25">
      <c r="A23" s="8" t="s">
        <v>50</v>
      </c>
      <c r="B23" s="9" t="s">
        <v>14</v>
      </c>
      <c r="C23" s="9" t="s">
        <v>4</v>
      </c>
      <c r="D23" s="22" t="s">
        <v>51</v>
      </c>
      <c r="E23" s="10">
        <v>1</v>
      </c>
      <c r="F23" s="10">
        <v>230.29</v>
      </c>
      <c r="G23" s="11">
        <f>ROUND(E23*F23,2)</f>
        <v>230.29</v>
      </c>
    </row>
    <row r="24" spans="1:7" ht="22.5" x14ac:dyDescent="0.25">
      <c r="A24" s="8" t="s">
        <v>52</v>
      </c>
      <c r="B24" s="9" t="s">
        <v>14</v>
      </c>
      <c r="C24" s="9" t="s">
        <v>4</v>
      </c>
      <c r="D24" s="22" t="s">
        <v>53</v>
      </c>
      <c r="E24" s="10">
        <v>1</v>
      </c>
      <c r="F24" s="10">
        <v>270.18</v>
      </c>
      <c r="G24" s="11">
        <f>ROUND(E24*F24,2)</f>
        <v>270.18</v>
      </c>
    </row>
    <row r="25" spans="1:7" x14ac:dyDescent="0.25">
      <c r="A25" s="8" t="s">
        <v>54</v>
      </c>
      <c r="B25" s="9" t="s">
        <v>14</v>
      </c>
      <c r="C25" s="9" t="s">
        <v>4</v>
      </c>
      <c r="D25" s="22" t="s">
        <v>55</v>
      </c>
      <c r="E25" s="10">
        <v>1</v>
      </c>
      <c r="F25" s="10">
        <v>184.22</v>
      </c>
      <c r="G25" s="11">
        <f>ROUND(E25*F25,2)</f>
        <v>184.22</v>
      </c>
    </row>
    <row r="26" spans="1:7" ht="22.5" x14ac:dyDescent="0.25">
      <c r="A26" s="8" t="s">
        <v>56</v>
      </c>
      <c r="B26" s="9" t="s">
        <v>14</v>
      </c>
      <c r="C26" s="9" t="s">
        <v>4</v>
      </c>
      <c r="D26" s="22" t="s">
        <v>57</v>
      </c>
      <c r="E26" s="10">
        <v>1</v>
      </c>
      <c r="F26" s="10">
        <v>307.04000000000002</v>
      </c>
      <c r="G26" s="11">
        <f>ROUND(E26*F26,2)</f>
        <v>307.04000000000002</v>
      </c>
    </row>
    <row r="27" spans="1:7" x14ac:dyDescent="0.25">
      <c r="A27" s="12"/>
      <c r="B27" s="12"/>
      <c r="C27" s="12"/>
      <c r="D27" s="23" t="s">
        <v>58</v>
      </c>
      <c r="E27" s="13">
        <v>1</v>
      </c>
      <c r="F27" s="14">
        <f>SUM(G21:G26)</f>
        <v>5874</v>
      </c>
      <c r="G27" s="14">
        <f>ROUND(E27*F27,2)</f>
        <v>5874</v>
      </c>
    </row>
    <row r="28" spans="1:7" ht="0.95" customHeight="1" x14ac:dyDescent="0.25">
      <c r="A28" s="15"/>
      <c r="B28" s="15"/>
      <c r="C28" s="15"/>
      <c r="D28" s="24"/>
      <c r="E28" s="15"/>
      <c r="F28" s="15"/>
      <c r="G28" s="15"/>
    </row>
    <row r="29" spans="1:7" ht="22.5" x14ac:dyDescent="0.25">
      <c r="A29" s="5" t="s">
        <v>59</v>
      </c>
      <c r="B29" s="5" t="s">
        <v>10</v>
      </c>
      <c r="C29" s="5" t="s">
        <v>11</v>
      </c>
      <c r="D29" s="21" t="s">
        <v>60</v>
      </c>
      <c r="E29" s="6">
        <f>E37</f>
        <v>1</v>
      </c>
      <c r="F29" s="7">
        <f>F37</f>
        <v>14070.37</v>
      </c>
      <c r="G29" s="7">
        <f>G37</f>
        <v>14070.37</v>
      </c>
    </row>
    <row r="30" spans="1:7" x14ac:dyDescent="0.25">
      <c r="A30" s="8" t="s">
        <v>61</v>
      </c>
      <c r="B30" s="9" t="s">
        <v>14</v>
      </c>
      <c r="C30" s="9" t="s">
        <v>27</v>
      </c>
      <c r="D30" s="22" t="s">
        <v>62</v>
      </c>
      <c r="E30" s="10">
        <v>63.73</v>
      </c>
      <c r="F30" s="10">
        <v>50.52</v>
      </c>
      <c r="G30" s="11">
        <f>ROUND(E30*F30,2)</f>
        <v>3219.64</v>
      </c>
    </row>
    <row r="31" spans="1:7" x14ac:dyDescent="0.25">
      <c r="A31" s="8" t="s">
        <v>63</v>
      </c>
      <c r="B31" s="9" t="s">
        <v>14</v>
      </c>
      <c r="C31" s="9" t="s">
        <v>27</v>
      </c>
      <c r="D31" s="22" t="s">
        <v>64</v>
      </c>
      <c r="E31" s="10">
        <v>53.12</v>
      </c>
      <c r="F31" s="10">
        <v>55.1</v>
      </c>
      <c r="G31" s="11">
        <f>ROUND(E31*F31,2)</f>
        <v>2926.91</v>
      </c>
    </row>
    <row r="32" spans="1:7" x14ac:dyDescent="0.25">
      <c r="A32" s="8" t="s">
        <v>65</v>
      </c>
      <c r="B32" s="9" t="s">
        <v>14</v>
      </c>
      <c r="C32" s="9" t="s">
        <v>27</v>
      </c>
      <c r="D32" s="22" t="s">
        <v>66</v>
      </c>
      <c r="E32" s="10">
        <v>28.32</v>
      </c>
      <c r="F32" s="10">
        <v>38.22</v>
      </c>
      <c r="G32" s="11">
        <f>ROUND(E32*F32,2)</f>
        <v>1082.3900000000001</v>
      </c>
    </row>
    <row r="33" spans="1:7" ht="22.5" x14ac:dyDescent="0.25">
      <c r="A33" s="8" t="s">
        <v>67</v>
      </c>
      <c r="B33" s="9" t="s">
        <v>14</v>
      </c>
      <c r="C33" s="9" t="s">
        <v>27</v>
      </c>
      <c r="D33" s="22" t="s">
        <v>68</v>
      </c>
      <c r="E33" s="10">
        <v>73.73</v>
      </c>
      <c r="F33" s="10">
        <v>64.16</v>
      </c>
      <c r="G33" s="11">
        <f>ROUND(E33*F33,2)</f>
        <v>4730.5200000000004</v>
      </c>
    </row>
    <row r="34" spans="1:7" ht="22.5" x14ac:dyDescent="0.25">
      <c r="A34" s="8" t="s">
        <v>69</v>
      </c>
      <c r="B34" s="9" t="s">
        <v>14</v>
      </c>
      <c r="C34" s="9" t="s">
        <v>27</v>
      </c>
      <c r="D34" s="22" t="s">
        <v>70</v>
      </c>
      <c r="E34" s="10">
        <v>10.029999999999999</v>
      </c>
      <c r="F34" s="10">
        <v>106.99</v>
      </c>
      <c r="G34" s="11">
        <f>ROUND(E34*F34,2)</f>
        <v>1073.1099999999999</v>
      </c>
    </row>
    <row r="35" spans="1:7" ht="22.5" x14ac:dyDescent="0.25">
      <c r="A35" s="8" t="s">
        <v>71</v>
      </c>
      <c r="B35" s="9" t="s">
        <v>14</v>
      </c>
      <c r="C35" s="9" t="s">
        <v>4</v>
      </c>
      <c r="D35" s="22" t="s">
        <v>72</v>
      </c>
      <c r="E35" s="10">
        <v>12</v>
      </c>
      <c r="F35" s="10">
        <v>51.89</v>
      </c>
      <c r="G35" s="11">
        <f>ROUND(E35*F35,2)</f>
        <v>622.67999999999995</v>
      </c>
    </row>
    <row r="36" spans="1:7" x14ac:dyDescent="0.25">
      <c r="A36" s="8" t="s">
        <v>73</v>
      </c>
      <c r="B36" s="9" t="s">
        <v>14</v>
      </c>
      <c r="C36" s="9" t="s">
        <v>4</v>
      </c>
      <c r="D36" s="22" t="s">
        <v>74</v>
      </c>
      <c r="E36" s="10">
        <v>8</v>
      </c>
      <c r="F36" s="10">
        <v>51.89</v>
      </c>
      <c r="G36" s="11">
        <f>ROUND(E36*F36,2)</f>
        <v>415.12</v>
      </c>
    </row>
    <row r="37" spans="1:7" x14ac:dyDescent="0.25">
      <c r="A37" s="12"/>
      <c r="B37" s="12"/>
      <c r="C37" s="12"/>
      <c r="D37" s="23" t="s">
        <v>75</v>
      </c>
      <c r="E37" s="13">
        <v>1</v>
      </c>
      <c r="F37" s="14">
        <f>SUM(G30:G36)</f>
        <v>14070.37</v>
      </c>
      <c r="G37" s="14">
        <f>ROUND(E37*F37,2)</f>
        <v>14070.37</v>
      </c>
    </row>
    <row r="38" spans="1:7" ht="0.95" customHeight="1" x14ac:dyDescent="0.25">
      <c r="A38" s="15"/>
      <c r="B38" s="15"/>
      <c r="C38" s="15"/>
      <c r="D38" s="24"/>
      <c r="E38" s="15"/>
      <c r="F38" s="15"/>
      <c r="G38" s="15"/>
    </row>
    <row r="39" spans="1:7" x14ac:dyDescent="0.25">
      <c r="A39" s="5" t="s">
        <v>76</v>
      </c>
      <c r="B39" s="5" t="s">
        <v>10</v>
      </c>
      <c r="C39" s="5" t="s">
        <v>11</v>
      </c>
      <c r="D39" s="21" t="s">
        <v>77</v>
      </c>
      <c r="E39" s="6">
        <f>E43</f>
        <v>1</v>
      </c>
      <c r="F39" s="7">
        <f>F43</f>
        <v>11081.84</v>
      </c>
      <c r="G39" s="7">
        <f>G43</f>
        <v>11081.84</v>
      </c>
    </row>
    <row r="40" spans="1:7" x14ac:dyDescent="0.25">
      <c r="A40" s="8" t="s">
        <v>78</v>
      </c>
      <c r="B40" s="9" t="s">
        <v>14</v>
      </c>
      <c r="C40" s="9" t="s">
        <v>27</v>
      </c>
      <c r="D40" s="22" t="s">
        <v>79</v>
      </c>
      <c r="E40" s="10">
        <v>137.72999999999999</v>
      </c>
      <c r="F40" s="10">
        <v>45.89</v>
      </c>
      <c r="G40" s="11">
        <f>ROUND(E40*F40,2)</f>
        <v>6320.43</v>
      </c>
    </row>
    <row r="41" spans="1:7" x14ac:dyDescent="0.25">
      <c r="A41" s="8" t="s">
        <v>80</v>
      </c>
      <c r="B41" s="9" t="s">
        <v>14</v>
      </c>
      <c r="C41" s="9" t="s">
        <v>27</v>
      </c>
      <c r="D41" s="22" t="s">
        <v>81</v>
      </c>
      <c r="E41" s="10">
        <v>9.83</v>
      </c>
      <c r="F41" s="10">
        <v>50.81</v>
      </c>
      <c r="G41" s="11">
        <f>ROUND(E41*F41,2)</f>
        <v>499.46</v>
      </c>
    </row>
    <row r="42" spans="1:7" x14ac:dyDescent="0.25">
      <c r="A42" s="8" t="s">
        <v>82</v>
      </c>
      <c r="B42" s="9" t="s">
        <v>14</v>
      </c>
      <c r="C42" s="9" t="s">
        <v>83</v>
      </c>
      <c r="D42" s="22" t="s">
        <v>84</v>
      </c>
      <c r="E42" s="10">
        <v>80.489999999999995</v>
      </c>
      <c r="F42" s="10">
        <v>52.95</v>
      </c>
      <c r="G42" s="11">
        <f>ROUND(E42*F42,2)</f>
        <v>4261.95</v>
      </c>
    </row>
    <row r="43" spans="1:7" x14ac:dyDescent="0.25">
      <c r="A43" s="12"/>
      <c r="B43" s="12"/>
      <c r="C43" s="12"/>
      <c r="D43" s="23" t="s">
        <v>85</v>
      </c>
      <c r="E43" s="13">
        <v>1</v>
      </c>
      <c r="F43" s="14">
        <f>SUM(G40:G42)</f>
        <v>11081.84</v>
      </c>
      <c r="G43" s="14">
        <f>ROUND(E43*F43,2)</f>
        <v>11081.84</v>
      </c>
    </row>
    <row r="44" spans="1:7" ht="0.95" customHeight="1" x14ac:dyDescent="0.25">
      <c r="A44" s="15"/>
      <c r="B44" s="15"/>
      <c r="C44" s="15"/>
      <c r="D44" s="24"/>
      <c r="E44" s="15"/>
      <c r="F44" s="15"/>
      <c r="G44" s="15"/>
    </row>
    <row r="45" spans="1:7" x14ac:dyDescent="0.25">
      <c r="A45" s="5" t="s">
        <v>86</v>
      </c>
      <c r="B45" s="5" t="s">
        <v>10</v>
      </c>
      <c r="C45" s="5" t="s">
        <v>11</v>
      </c>
      <c r="D45" s="21" t="s">
        <v>87</v>
      </c>
      <c r="E45" s="6">
        <f>E50</f>
        <v>1</v>
      </c>
      <c r="F45" s="7">
        <f>F50</f>
        <v>355.01</v>
      </c>
      <c r="G45" s="7">
        <f>G50</f>
        <v>355.01</v>
      </c>
    </row>
    <row r="46" spans="1:7" x14ac:dyDescent="0.25">
      <c r="A46" s="8" t="s">
        <v>88</v>
      </c>
      <c r="B46" s="9" t="s">
        <v>14</v>
      </c>
      <c r="C46" s="9" t="s">
        <v>27</v>
      </c>
      <c r="D46" s="22" t="s">
        <v>89</v>
      </c>
      <c r="E46" s="10">
        <v>147.56</v>
      </c>
      <c r="F46" s="10">
        <v>0</v>
      </c>
      <c r="G46" s="11">
        <f>ROUND(E46*F46,2)</f>
        <v>0</v>
      </c>
    </row>
    <row r="47" spans="1:7" ht="22.5" x14ac:dyDescent="0.25">
      <c r="A47" s="8" t="s">
        <v>90</v>
      </c>
      <c r="B47" s="9" t="s">
        <v>14</v>
      </c>
      <c r="C47" s="9" t="s">
        <v>83</v>
      </c>
      <c r="D47" s="22" t="s">
        <v>91</v>
      </c>
      <c r="E47" s="10">
        <v>102.2</v>
      </c>
      <c r="F47" s="10">
        <v>0</v>
      </c>
      <c r="G47" s="11">
        <f>ROUND(E47*F47,2)</f>
        <v>0</v>
      </c>
    </row>
    <row r="48" spans="1:7" x14ac:dyDescent="0.25">
      <c r="A48" s="8" t="s">
        <v>92</v>
      </c>
      <c r="B48" s="9" t="s">
        <v>14</v>
      </c>
      <c r="C48" s="9" t="s">
        <v>27</v>
      </c>
      <c r="D48" s="22" t="s">
        <v>93</v>
      </c>
      <c r="E48" s="10">
        <v>147.56</v>
      </c>
      <c r="F48" s="10">
        <v>0</v>
      </c>
      <c r="G48" s="11">
        <f>ROUND(E48*F48,2)</f>
        <v>0</v>
      </c>
    </row>
    <row r="49" spans="1:7" x14ac:dyDescent="0.25">
      <c r="A49" s="8" t="s">
        <v>94</v>
      </c>
      <c r="B49" s="9" t="s">
        <v>14</v>
      </c>
      <c r="C49" s="9" t="s">
        <v>27</v>
      </c>
      <c r="D49" s="22" t="s">
        <v>95</v>
      </c>
      <c r="E49" s="10">
        <v>1.2</v>
      </c>
      <c r="F49" s="10">
        <v>295.83999999999997</v>
      </c>
      <c r="G49" s="11">
        <f>ROUND(E49*F49,2)</f>
        <v>355.01</v>
      </c>
    </row>
    <row r="50" spans="1:7" x14ac:dyDescent="0.25">
      <c r="A50" s="12"/>
      <c r="B50" s="12"/>
      <c r="C50" s="12"/>
      <c r="D50" s="23" t="s">
        <v>96</v>
      </c>
      <c r="E50" s="13">
        <v>1</v>
      </c>
      <c r="F50" s="14">
        <f>SUM(G46:G49)</f>
        <v>355.01</v>
      </c>
      <c r="G50" s="14">
        <f>ROUND(E50*F50,2)</f>
        <v>355.01</v>
      </c>
    </row>
    <row r="51" spans="1:7" ht="0.95" customHeight="1" x14ac:dyDescent="0.25">
      <c r="A51" s="15"/>
      <c r="B51" s="15"/>
      <c r="C51" s="15"/>
      <c r="D51" s="24"/>
      <c r="E51" s="15"/>
      <c r="F51" s="15"/>
      <c r="G51" s="15"/>
    </row>
    <row r="52" spans="1:7" x14ac:dyDescent="0.25">
      <c r="A52" s="5" t="s">
        <v>97</v>
      </c>
      <c r="B52" s="5" t="s">
        <v>10</v>
      </c>
      <c r="C52" s="5" t="s">
        <v>11</v>
      </c>
      <c r="D52" s="21" t="s">
        <v>98</v>
      </c>
      <c r="E52" s="6">
        <f>E54</f>
        <v>1</v>
      </c>
      <c r="F52" s="7">
        <f>F54</f>
        <v>3718.43</v>
      </c>
      <c r="G52" s="7">
        <f>G54</f>
        <v>3718.43</v>
      </c>
    </row>
    <row r="53" spans="1:7" ht="22.5" x14ac:dyDescent="0.25">
      <c r="A53" s="8" t="s">
        <v>99</v>
      </c>
      <c r="B53" s="9" t="s">
        <v>14</v>
      </c>
      <c r="C53" s="9" t="s">
        <v>27</v>
      </c>
      <c r="D53" s="22" t="s">
        <v>100</v>
      </c>
      <c r="E53" s="10">
        <v>53.75</v>
      </c>
      <c r="F53" s="10">
        <v>69.180000000000007</v>
      </c>
      <c r="G53" s="11">
        <f>ROUND(E53*F53,2)</f>
        <v>3718.43</v>
      </c>
    </row>
    <row r="54" spans="1:7" x14ac:dyDescent="0.25">
      <c r="A54" s="12"/>
      <c r="B54" s="12"/>
      <c r="C54" s="12"/>
      <c r="D54" s="23" t="s">
        <v>101</v>
      </c>
      <c r="E54" s="13">
        <v>1</v>
      </c>
      <c r="F54" s="14">
        <f>G53</f>
        <v>3718.43</v>
      </c>
      <c r="G54" s="14">
        <f>ROUND(E54*F54,2)</f>
        <v>3718.43</v>
      </c>
    </row>
    <row r="55" spans="1:7" ht="0.95" customHeight="1" x14ac:dyDescent="0.25">
      <c r="A55" s="15"/>
      <c r="B55" s="15"/>
      <c r="C55" s="15"/>
      <c r="D55" s="24"/>
      <c r="E55" s="15"/>
      <c r="F55" s="15"/>
      <c r="G55" s="15"/>
    </row>
    <row r="56" spans="1:7" x14ac:dyDescent="0.25">
      <c r="A56" s="5" t="s">
        <v>102</v>
      </c>
      <c r="B56" s="5" t="s">
        <v>10</v>
      </c>
      <c r="C56" s="5" t="s">
        <v>11</v>
      </c>
      <c r="D56" s="21" t="s">
        <v>103</v>
      </c>
      <c r="E56" s="6">
        <f>E62</f>
        <v>1</v>
      </c>
      <c r="F56" s="7">
        <f>F62</f>
        <v>8608.81</v>
      </c>
      <c r="G56" s="7">
        <f>G62</f>
        <v>8608.81</v>
      </c>
    </row>
    <row r="57" spans="1:7" x14ac:dyDescent="0.25">
      <c r="A57" s="8" t="s">
        <v>104</v>
      </c>
      <c r="B57" s="9" t="s">
        <v>14</v>
      </c>
      <c r="C57" s="9" t="s">
        <v>4</v>
      </c>
      <c r="D57" s="22" t="s">
        <v>105</v>
      </c>
      <c r="E57" s="10">
        <v>1</v>
      </c>
      <c r="F57" s="10">
        <v>951.81</v>
      </c>
      <c r="G57" s="11">
        <f>ROUND(E57*F57,2)</f>
        <v>951.81</v>
      </c>
    </row>
    <row r="58" spans="1:7" x14ac:dyDescent="0.25">
      <c r="A58" s="8" t="s">
        <v>106</v>
      </c>
      <c r="B58" s="9" t="s">
        <v>14</v>
      </c>
      <c r="C58" s="9" t="s">
        <v>4</v>
      </c>
      <c r="D58" s="22" t="s">
        <v>107</v>
      </c>
      <c r="E58" s="10">
        <v>5</v>
      </c>
      <c r="F58" s="10">
        <v>380.73</v>
      </c>
      <c r="G58" s="11">
        <f>ROUND(E58*F58,2)</f>
        <v>1903.65</v>
      </c>
    </row>
    <row r="59" spans="1:7" x14ac:dyDescent="0.25">
      <c r="A59" s="8" t="s">
        <v>108</v>
      </c>
      <c r="B59" s="9" t="s">
        <v>14</v>
      </c>
      <c r="C59" s="9" t="s">
        <v>4</v>
      </c>
      <c r="D59" s="22" t="s">
        <v>109</v>
      </c>
      <c r="E59" s="10">
        <v>1</v>
      </c>
      <c r="F59" s="10">
        <v>2565.4899999999998</v>
      </c>
      <c r="G59" s="11">
        <f>ROUND(E59*F59,2)</f>
        <v>2565.4899999999998</v>
      </c>
    </row>
    <row r="60" spans="1:7" x14ac:dyDescent="0.25">
      <c r="A60" s="8" t="s">
        <v>110</v>
      </c>
      <c r="B60" s="9" t="s">
        <v>14</v>
      </c>
      <c r="C60" s="9" t="s">
        <v>4</v>
      </c>
      <c r="D60" s="22" t="s">
        <v>111</v>
      </c>
      <c r="E60" s="10">
        <v>1</v>
      </c>
      <c r="F60" s="10">
        <v>1796.64</v>
      </c>
      <c r="G60" s="11">
        <f>ROUND(E60*F60,2)</f>
        <v>1796.64</v>
      </c>
    </row>
    <row r="61" spans="1:7" x14ac:dyDescent="0.25">
      <c r="A61" s="8" t="s">
        <v>112</v>
      </c>
      <c r="B61" s="9" t="s">
        <v>14</v>
      </c>
      <c r="C61" s="9" t="s">
        <v>83</v>
      </c>
      <c r="D61" s="22" t="s">
        <v>113</v>
      </c>
      <c r="E61" s="10">
        <v>3.35</v>
      </c>
      <c r="F61" s="10">
        <v>415.29</v>
      </c>
      <c r="G61" s="11">
        <f>ROUND(E61*F61,2)</f>
        <v>1391.22</v>
      </c>
    </row>
    <row r="62" spans="1:7" x14ac:dyDescent="0.25">
      <c r="A62" s="12"/>
      <c r="B62" s="12"/>
      <c r="C62" s="12"/>
      <c r="D62" s="23" t="s">
        <v>114</v>
      </c>
      <c r="E62" s="13">
        <v>1</v>
      </c>
      <c r="F62" s="14">
        <f>SUM(G57:G61)</f>
        <v>8608.81</v>
      </c>
      <c r="G62" s="14">
        <f>ROUND(E62*F62,2)</f>
        <v>8608.81</v>
      </c>
    </row>
    <row r="63" spans="1:7" ht="0.95" customHeight="1" x14ac:dyDescent="0.25">
      <c r="A63" s="15"/>
      <c r="B63" s="15"/>
      <c r="C63" s="15"/>
      <c r="D63" s="24"/>
      <c r="E63" s="15"/>
      <c r="F63" s="15"/>
      <c r="G63" s="15"/>
    </row>
    <row r="64" spans="1:7" x14ac:dyDescent="0.25">
      <c r="A64" s="5" t="s">
        <v>115</v>
      </c>
      <c r="B64" s="5" t="s">
        <v>10</v>
      </c>
      <c r="C64" s="5" t="s">
        <v>11</v>
      </c>
      <c r="D64" s="21" t="s">
        <v>116</v>
      </c>
      <c r="E64" s="6">
        <f>E67</f>
        <v>1</v>
      </c>
      <c r="F64" s="7">
        <f>F67</f>
        <v>6088.83</v>
      </c>
      <c r="G64" s="7">
        <f>G67</f>
        <v>6088.83</v>
      </c>
    </row>
    <row r="65" spans="1:7" x14ac:dyDescent="0.25">
      <c r="A65" s="8" t="s">
        <v>117</v>
      </c>
      <c r="B65" s="9" t="s">
        <v>14</v>
      </c>
      <c r="C65" s="9" t="s">
        <v>4</v>
      </c>
      <c r="D65" s="22" t="s">
        <v>118</v>
      </c>
      <c r="E65" s="10">
        <v>1</v>
      </c>
      <c r="F65" s="10">
        <v>4298.51</v>
      </c>
      <c r="G65" s="11">
        <f>ROUND(E65*F65,2)</f>
        <v>4298.51</v>
      </c>
    </row>
    <row r="66" spans="1:7" ht="22.5" x14ac:dyDescent="0.25">
      <c r="A66" s="8" t="s">
        <v>119</v>
      </c>
      <c r="B66" s="9" t="s">
        <v>14</v>
      </c>
      <c r="C66" s="9" t="s">
        <v>27</v>
      </c>
      <c r="D66" s="22" t="s">
        <v>120</v>
      </c>
      <c r="E66" s="10">
        <v>6.86</v>
      </c>
      <c r="F66" s="10">
        <v>260.98</v>
      </c>
      <c r="G66" s="11">
        <f>ROUND(E66*F66,2)</f>
        <v>1790.32</v>
      </c>
    </row>
    <row r="67" spans="1:7" x14ac:dyDescent="0.25">
      <c r="A67" s="12"/>
      <c r="B67" s="12"/>
      <c r="C67" s="12"/>
      <c r="D67" s="23" t="s">
        <v>121</v>
      </c>
      <c r="E67" s="13">
        <v>1</v>
      </c>
      <c r="F67" s="14">
        <f>SUM(G65:G66)</f>
        <v>6088.83</v>
      </c>
      <c r="G67" s="14">
        <f>ROUND(E67*F67,2)</f>
        <v>6088.83</v>
      </c>
    </row>
    <row r="68" spans="1:7" ht="0.95" customHeight="1" x14ac:dyDescent="0.25">
      <c r="A68" s="15"/>
      <c r="B68" s="15"/>
      <c r="C68" s="15"/>
      <c r="D68" s="24"/>
      <c r="E68" s="15"/>
      <c r="F68" s="15"/>
      <c r="G68" s="15"/>
    </row>
    <row r="69" spans="1:7" x14ac:dyDescent="0.25">
      <c r="A69" s="5" t="s">
        <v>122</v>
      </c>
      <c r="B69" s="5" t="s">
        <v>10</v>
      </c>
      <c r="C69" s="5" t="s">
        <v>11</v>
      </c>
      <c r="D69" s="21" t="s">
        <v>123</v>
      </c>
      <c r="E69" s="6">
        <f>E73</f>
        <v>1</v>
      </c>
      <c r="F69" s="7">
        <f>F73</f>
        <v>9474.3799999999992</v>
      </c>
      <c r="G69" s="7">
        <f>G73</f>
        <v>9474.3799999999992</v>
      </c>
    </row>
    <row r="70" spans="1:7" x14ac:dyDescent="0.25">
      <c r="A70" s="8" t="s">
        <v>124</v>
      </c>
      <c r="B70" s="9" t="s">
        <v>14</v>
      </c>
      <c r="C70" s="9" t="s">
        <v>4</v>
      </c>
      <c r="D70" s="22" t="s">
        <v>125</v>
      </c>
      <c r="E70" s="10">
        <v>2</v>
      </c>
      <c r="F70" s="10">
        <v>1458.43</v>
      </c>
      <c r="G70" s="11">
        <f>ROUND(E70*F70,2)</f>
        <v>2916.86</v>
      </c>
    </row>
    <row r="71" spans="1:7" x14ac:dyDescent="0.25">
      <c r="A71" s="8" t="s">
        <v>126</v>
      </c>
      <c r="B71" s="9" t="s">
        <v>14</v>
      </c>
      <c r="C71" s="9" t="s">
        <v>27</v>
      </c>
      <c r="D71" s="22" t="s">
        <v>127</v>
      </c>
      <c r="E71" s="10">
        <v>6.73</v>
      </c>
      <c r="F71" s="10">
        <v>222.61</v>
      </c>
      <c r="G71" s="11">
        <f>ROUND(E71*F71,2)</f>
        <v>1498.17</v>
      </c>
    </row>
    <row r="72" spans="1:7" x14ac:dyDescent="0.25">
      <c r="A72" s="8" t="s">
        <v>128</v>
      </c>
      <c r="B72" s="9" t="s">
        <v>14</v>
      </c>
      <c r="C72" s="9" t="s">
        <v>4</v>
      </c>
      <c r="D72" s="22" t="s">
        <v>129</v>
      </c>
      <c r="E72" s="10">
        <v>50.7</v>
      </c>
      <c r="F72" s="10">
        <v>99.79</v>
      </c>
      <c r="G72" s="11">
        <f>ROUND(E72*F72,2)</f>
        <v>5059.3500000000004</v>
      </c>
    </row>
    <row r="73" spans="1:7" x14ac:dyDescent="0.25">
      <c r="A73" s="12"/>
      <c r="B73" s="12"/>
      <c r="C73" s="12"/>
      <c r="D73" s="23" t="s">
        <v>130</v>
      </c>
      <c r="E73" s="13">
        <v>1</v>
      </c>
      <c r="F73" s="14">
        <f>SUM(G70:G72)</f>
        <v>9474.3799999999992</v>
      </c>
      <c r="G73" s="14">
        <f>ROUND(E73*F73,2)</f>
        <v>9474.3799999999992</v>
      </c>
    </row>
    <row r="74" spans="1:7" ht="0.95" customHeight="1" x14ac:dyDescent="0.25">
      <c r="A74" s="15"/>
      <c r="B74" s="15"/>
      <c r="C74" s="15"/>
      <c r="D74" s="24"/>
      <c r="E74" s="15"/>
      <c r="F74" s="15"/>
      <c r="G74" s="15"/>
    </row>
    <row r="75" spans="1:7" x14ac:dyDescent="0.25">
      <c r="A75" s="5" t="s">
        <v>131</v>
      </c>
      <c r="B75" s="5" t="s">
        <v>10</v>
      </c>
      <c r="C75" s="5" t="s">
        <v>11</v>
      </c>
      <c r="D75" s="21" t="s">
        <v>132</v>
      </c>
      <c r="E75" s="6">
        <f>E89</f>
        <v>1</v>
      </c>
      <c r="F75" s="7">
        <f>F89</f>
        <v>22917.56</v>
      </c>
      <c r="G75" s="7">
        <f>G89</f>
        <v>22917.56</v>
      </c>
    </row>
    <row r="76" spans="1:7" x14ac:dyDescent="0.25">
      <c r="A76" s="8" t="s">
        <v>133</v>
      </c>
      <c r="B76" s="9" t="s">
        <v>14</v>
      </c>
      <c r="C76" s="9" t="s">
        <v>134</v>
      </c>
      <c r="D76" s="22" t="s">
        <v>135</v>
      </c>
      <c r="E76" s="10">
        <v>10</v>
      </c>
      <c r="F76" s="10">
        <v>115.14</v>
      </c>
      <c r="G76" s="11">
        <f>ROUND(E76*F76,2)</f>
        <v>1151.4000000000001</v>
      </c>
    </row>
    <row r="77" spans="1:7" ht="22.5" x14ac:dyDescent="0.25">
      <c r="A77" s="8" t="s">
        <v>136</v>
      </c>
      <c r="B77" s="9" t="s">
        <v>14</v>
      </c>
      <c r="C77" s="9" t="s">
        <v>137</v>
      </c>
      <c r="D77" s="22" t="s">
        <v>138</v>
      </c>
      <c r="E77" s="10">
        <v>1</v>
      </c>
      <c r="F77" s="10">
        <v>10480.91</v>
      </c>
      <c r="G77" s="11">
        <f>ROUND(E77*F77,2)</f>
        <v>10480.91</v>
      </c>
    </row>
    <row r="78" spans="1:7" ht="22.5" x14ac:dyDescent="0.25">
      <c r="A78" s="8" t="s">
        <v>139</v>
      </c>
      <c r="B78" s="9" t="s">
        <v>14</v>
      </c>
      <c r="C78" s="9" t="s">
        <v>137</v>
      </c>
      <c r="D78" s="22" t="s">
        <v>140</v>
      </c>
      <c r="E78" s="10">
        <v>1</v>
      </c>
      <c r="F78" s="10">
        <v>1759.93</v>
      </c>
      <c r="G78" s="11">
        <f>ROUND(E78*F78,2)</f>
        <v>1759.93</v>
      </c>
    </row>
    <row r="79" spans="1:7" ht="22.5" x14ac:dyDescent="0.25">
      <c r="A79" s="8" t="s">
        <v>141</v>
      </c>
      <c r="B79" s="9" t="s">
        <v>14</v>
      </c>
      <c r="C79" s="9" t="s">
        <v>137</v>
      </c>
      <c r="D79" s="22" t="s">
        <v>142</v>
      </c>
      <c r="E79" s="10">
        <v>1</v>
      </c>
      <c r="F79" s="10">
        <v>1466.03</v>
      </c>
      <c r="G79" s="11">
        <f>ROUND(E79*F79,2)</f>
        <v>1466.03</v>
      </c>
    </row>
    <row r="80" spans="1:7" x14ac:dyDescent="0.25">
      <c r="A80" s="8" t="s">
        <v>143</v>
      </c>
      <c r="B80" s="9" t="s">
        <v>14</v>
      </c>
      <c r="C80" s="9" t="s">
        <v>137</v>
      </c>
      <c r="D80" s="22" t="s">
        <v>144</v>
      </c>
      <c r="E80" s="10">
        <v>1</v>
      </c>
      <c r="F80" s="10">
        <v>1183.26</v>
      </c>
      <c r="G80" s="11">
        <f>ROUND(E80*F80,2)</f>
        <v>1183.26</v>
      </c>
    </row>
    <row r="81" spans="1:7" x14ac:dyDescent="0.25">
      <c r="A81" s="8" t="s">
        <v>145</v>
      </c>
      <c r="B81" s="9" t="s">
        <v>14</v>
      </c>
      <c r="C81" s="9" t="s">
        <v>83</v>
      </c>
      <c r="D81" s="22" t="s">
        <v>146</v>
      </c>
      <c r="E81" s="10">
        <v>30</v>
      </c>
      <c r="F81" s="10">
        <v>18.809999999999999</v>
      </c>
      <c r="G81" s="11">
        <f>ROUND(E81*F81,2)</f>
        <v>564.29999999999995</v>
      </c>
    </row>
    <row r="82" spans="1:7" x14ac:dyDescent="0.25">
      <c r="A82" s="8" t="s">
        <v>147</v>
      </c>
      <c r="B82" s="9" t="s">
        <v>14</v>
      </c>
      <c r="C82" s="9" t="s">
        <v>83</v>
      </c>
      <c r="D82" s="22" t="s">
        <v>148</v>
      </c>
      <c r="E82" s="10">
        <v>30</v>
      </c>
      <c r="F82" s="10">
        <v>24.19</v>
      </c>
      <c r="G82" s="11">
        <f>ROUND(E82*F82,2)</f>
        <v>725.7</v>
      </c>
    </row>
    <row r="83" spans="1:7" ht="22.5" x14ac:dyDescent="0.25">
      <c r="A83" s="8" t="s">
        <v>149</v>
      </c>
      <c r="B83" s="9" t="s">
        <v>14</v>
      </c>
      <c r="C83" s="9" t="s">
        <v>137</v>
      </c>
      <c r="D83" s="22" t="s">
        <v>150</v>
      </c>
      <c r="E83" s="10">
        <v>1</v>
      </c>
      <c r="F83" s="10">
        <v>35.28</v>
      </c>
      <c r="G83" s="11">
        <f>ROUND(E83*F83,2)</f>
        <v>35.28</v>
      </c>
    </row>
    <row r="84" spans="1:7" x14ac:dyDescent="0.25">
      <c r="A84" s="8" t="s">
        <v>151</v>
      </c>
      <c r="B84" s="9" t="s">
        <v>14</v>
      </c>
      <c r="C84" s="9" t="s">
        <v>83</v>
      </c>
      <c r="D84" s="22" t="s">
        <v>152</v>
      </c>
      <c r="E84" s="10">
        <v>32</v>
      </c>
      <c r="F84" s="10">
        <v>46.07</v>
      </c>
      <c r="G84" s="11">
        <f>ROUND(E84*F84,2)</f>
        <v>1474.24</v>
      </c>
    </row>
    <row r="85" spans="1:7" x14ac:dyDescent="0.25">
      <c r="A85" s="8" t="s">
        <v>153</v>
      </c>
      <c r="B85" s="9" t="s">
        <v>14</v>
      </c>
      <c r="C85" s="9" t="s">
        <v>154</v>
      </c>
      <c r="D85" s="22" t="s">
        <v>155</v>
      </c>
      <c r="E85" s="10">
        <v>70</v>
      </c>
      <c r="F85" s="10">
        <v>28.31</v>
      </c>
      <c r="G85" s="11">
        <f>ROUND(E85*F85,2)</f>
        <v>1981.7</v>
      </c>
    </row>
    <row r="86" spans="1:7" x14ac:dyDescent="0.25">
      <c r="A86" s="8" t="s">
        <v>156</v>
      </c>
      <c r="B86" s="9" t="s">
        <v>14</v>
      </c>
      <c r="C86" s="9" t="s">
        <v>137</v>
      </c>
      <c r="D86" s="22" t="s">
        <v>157</v>
      </c>
      <c r="E86" s="10">
        <v>1</v>
      </c>
      <c r="F86" s="10">
        <v>659.07</v>
      </c>
      <c r="G86" s="11">
        <f>ROUND(E86*F86,2)</f>
        <v>659.07</v>
      </c>
    </row>
    <row r="87" spans="1:7" ht="22.5" x14ac:dyDescent="0.25">
      <c r="A87" s="8" t="s">
        <v>158</v>
      </c>
      <c r="B87" s="9" t="s">
        <v>14</v>
      </c>
      <c r="C87" s="9" t="s">
        <v>137</v>
      </c>
      <c r="D87" s="22" t="s">
        <v>159</v>
      </c>
      <c r="E87" s="10">
        <v>9</v>
      </c>
      <c r="F87" s="10">
        <v>103.86</v>
      </c>
      <c r="G87" s="11">
        <f>ROUND(E87*F87,2)</f>
        <v>934.74</v>
      </c>
    </row>
    <row r="88" spans="1:7" x14ac:dyDescent="0.25">
      <c r="A88" s="8" t="s">
        <v>160</v>
      </c>
      <c r="B88" s="9" t="s">
        <v>14</v>
      </c>
      <c r="C88" s="9" t="s">
        <v>137</v>
      </c>
      <c r="D88" s="22" t="s">
        <v>161</v>
      </c>
      <c r="E88" s="10">
        <v>10</v>
      </c>
      <c r="F88" s="10">
        <v>50.1</v>
      </c>
      <c r="G88" s="11">
        <f>ROUND(E88*F88,2)</f>
        <v>501</v>
      </c>
    </row>
    <row r="89" spans="1:7" x14ac:dyDescent="0.25">
      <c r="A89" s="12"/>
      <c r="B89" s="12"/>
      <c r="C89" s="12"/>
      <c r="D89" s="23" t="s">
        <v>162</v>
      </c>
      <c r="E89" s="13">
        <v>1</v>
      </c>
      <c r="F89" s="14">
        <f>SUM(G76:G88)</f>
        <v>22917.56</v>
      </c>
      <c r="G89" s="14">
        <f>ROUND(E89*F89,2)</f>
        <v>22917.56</v>
      </c>
    </row>
    <row r="90" spans="1:7" ht="0.95" customHeight="1" x14ac:dyDescent="0.25">
      <c r="A90" s="15"/>
      <c r="B90" s="15"/>
      <c r="C90" s="15"/>
      <c r="D90" s="24"/>
      <c r="E90" s="15"/>
      <c r="F90" s="15"/>
      <c r="G90" s="15"/>
    </row>
    <row r="91" spans="1:7" x14ac:dyDescent="0.25">
      <c r="A91" s="5" t="s">
        <v>163</v>
      </c>
      <c r="B91" s="5" t="s">
        <v>10</v>
      </c>
      <c r="C91" s="5" t="s">
        <v>11</v>
      </c>
      <c r="D91" s="21" t="s">
        <v>164</v>
      </c>
      <c r="E91" s="6">
        <f>E152</f>
        <v>1</v>
      </c>
      <c r="F91" s="7">
        <f>F152</f>
        <v>25570.49</v>
      </c>
      <c r="G91" s="7">
        <f>G152</f>
        <v>25570.49</v>
      </c>
    </row>
    <row r="92" spans="1:7" x14ac:dyDescent="0.25">
      <c r="A92" s="16" t="s">
        <v>165</v>
      </c>
      <c r="B92" s="16" t="s">
        <v>10</v>
      </c>
      <c r="C92" s="16" t="s">
        <v>11</v>
      </c>
      <c r="D92" s="25" t="s">
        <v>166</v>
      </c>
      <c r="E92" s="17">
        <f>E94</f>
        <v>1</v>
      </c>
      <c r="F92" s="17">
        <f>F94</f>
        <v>146.44</v>
      </c>
      <c r="G92" s="17">
        <f>G94</f>
        <v>146.44</v>
      </c>
    </row>
    <row r="93" spans="1:7" x14ac:dyDescent="0.25">
      <c r="A93" s="8" t="s">
        <v>167</v>
      </c>
      <c r="B93" s="9" t="s">
        <v>14</v>
      </c>
      <c r="C93" s="9" t="s">
        <v>168</v>
      </c>
      <c r="D93" s="22" t="s">
        <v>169</v>
      </c>
      <c r="E93" s="10">
        <v>1</v>
      </c>
      <c r="F93" s="10">
        <v>146.44</v>
      </c>
      <c r="G93" s="11">
        <f>ROUND(E93*F93,2)</f>
        <v>146.44</v>
      </c>
    </row>
    <row r="94" spans="1:7" x14ac:dyDescent="0.25">
      <c r="A94" s="12"/>
      <c r="B94" s="12"/>
      <c r="C94" s="12"/>
      <c r="D94" s="23" t="s">
        <v>170</v>
      </c>
      <c r="E94" s="10">
        <v>1</v>
      </c>
      <c r="F94" s="14">
        <f>G93</f>
        <v>146.44</v>
      </c>
      <c r="G94" s="14">
        <f>ROUND(E94*F94,2)</f>
        <v>146.44</v>
      </c>
    </row>
    <row r="95" spans="1:7" ht="0.95" customHeight="1" x14ac:dyDescent="0.25">
      <c r="A95" s="15"/>
      <c r="B95" s="15"/>
      <c r="C95" s="15"/>
      <c r="D95" s="24"/>
      <c r="E95" s="15"/>
      <c r="F95" s="15"/>
      <c r="G95" s="15"/>
    </row>
    <row r="96" spans="1:7" x14ac:dyDescent="0.25">
      <c r="A96" s="16" t="s">
        <v>171</v>
      </c>
      <c r="B96" s="16" t="s">
        <v>10</v>
      </c>
      <c r="C96" s="16" t="s">
        <v>11</v>
      </c>
      <c r="D96" s="25" t="s">
        <v>172</v>
      </c>
      <c r="E96" s="17">
        <f>E98</f>
        <v>1</v>
      </c>
      <c r="F96" s="17">
        <f>F98</f>
        <v>418.35</v>
      </c>
      <c r="G96" s="17">
        <f>G98</f>
        <v>418.35</v>
      </c>
    </row>
    <row r="97" spans="1:7" x14ac:dyDescent="0.25">
      <c r="A97" s="8" t="s">
        <v>173</v>
      </c>
      <c r="B97" s="9" t="s">
        <v>14</v>
      </c>
      <c r="C97" s="9" t="s">
        <v>83</v>
      </c>
      <c r="D97" s="22" t="s">
        <v>174</v>
      </c>
      <c r="E97" s="10">
        <v>15</v>
      </c>
      <c r="F97" s="10">
        <v>27.89</v>
      </c>
      <c r="G97" s="11">
        <f>ROUND(E97*F97,2)</f>
        <v>418.35</v>
      </c>
    </row>
    <row r="98" spans="1:7" x14ac:dyDescent="0.25">
      <c r="A98" s="12"/>
      <c r="B98" s="12"/>
      <c r="C98" s="12"/>
      <c r="D98" s="23" t="s">
        <v>175</v>
      </c>
      <c r="E98" s="10">
        <v>1</v>
      </c>
      <c r="F98" s="14">
        <f>G97</f>
        <v>418.35</v>
      </c>
      <c r="G98" s="14">
        <f>ROUND(E98*F98,2)</f>
        <v>418.35</v>
      </c>
    </row>
    <row r="99" spans="1:7" ht="0.95" customHeight="1" x14ac:dyDescent="0.25">
      <c r="A99" s="15"/>
      <c r="B99" s="15"/>
      <c r="C99" s="15"/>
      <c r="D99" s="24"/>
      <c r="E99" s="15"/>
      <c r="F99" s="15"/>
      <c r="G99" s="15"/>
    </row>
    <row r="100" spans="1:7" x14ac:dyDescent="0.25">
      <c r="A100" s="16" t="s">
        <v>176</v>
      </c>
      <c r="B100" s="16" t="s">
        <v>10</v>
      </c>
      <c r="C100" s="16" t="s">
        <v>11</v>
      </c>
      <c r="D100" s="25" t="s">
        <v>177</v>
      </c>
      <c r="E100" s="17">
        <f>E102</f>
        <v>1</v>
      </c>
      <c r="F100" s="17">
        <f>F102</f>
        <v>7220.71</v>
      </c>
      <c r="G100" s="17">
        <f>G102</f>
        <v>7220.71</v>
      </c>
    </row>
    <row r="101" spans="1:7" x14ac:dyDescent="0.25">
      <c r="A101" s="8" t="s">
        <v>178</v>
      </c>
      <c r="B101" s="9" t="s">
        <v>14</v>
      </c>
      <c r="C101" s="9" t="s">
        <v>168</v>
      </c>
      <c r="D101" s="22" t="s">
        <v>179</v>
      </c>
      <c r="E101" s="10">
        <v>1</v>
      </c>
      <c r="F101" s="10">
        <v>7220.71</v>
      </c>
      <c r="G101" s="11">
        <f>ROUND(E101*F101,2)</f>
        <v>7220.71</v>
      </c>
    </row>
    <row r="102" spans="1:7" x14ac:dyDescent="0.25">
      <c r="A102" s="12"/>
      <c r="B102" s="12"/>
      <c r="C102" s="12"/>
      <c r="D102" s="23" t="s">
        <v>180</v>
      </c>
      <c r="E102" s="10">
        <v>1</v>
      </c>
      <c r="F102" s="14">
        <f>G101</f>
        <v>7220.71</v>
      </c>
      <c r="G102" s="14">
        <f>ROUND(E102*F102,2)</f>
        <v>7220.71</v>
      </c>
    </row>
    <row r="103" spans="1:7" ht="0.95" customHeight="1" x14ac:dyDescent="0.25">
      <c r="A103" s="15"/>
      <c r="B103" s="15"/>
      <c r="C103" s="15"/>
      <c r="D103" s="24"/>
      <c r="E103" s="15"/>
      <c r="F103" s="15"/>
      <c r="G103" s="15"/>
    </row>
    <row r="104" spans="1:7" x14ac:dyDescent="0.25">
      <c r="A104" s="16" t="s">
        <v>181</v>
      </c>
      <c r="B104" s="16" t="s">
        <v>10</v>
      </c>
      <c r="C104" s="16" t="s">
        <v>11</v>
      </c>
      <c r="D104" s="25" t="s">
        <v>182</v>
      </c>
      <c r="E104" s="17">
        <f>E106</f>
        <v>1</v>
      </c>
      <c r="F104" s="17">
        <f>F106</f>
        <v>71.400000000000006</v>
      </c>
      <c r="G104" s="17">
        <f>G106</f>
        <v>71.400000000000006</v>
      </c>
    </row>
    <row r="105" spans="1:7" x14ac:dyDescent="0.25">
      <c r="A105" s="8" t="s">
        <v>183</v>
      </c>
      <c r="B105" s="9" t="s">
        <v>14</v>
      </c>
      <c r="C105" s="9" t="s">
        <v>83</v>
      </c>
      <c r="D105" s="22" t="s">
        <v>184</v>
      </c>
      <c r="E105" s="10">
        <v>15</v>
      </c>
      <c r="F105" s="10">
        <v>4.76</v>
      </c>
      <c r="G105" s="11">
        <f>ROUND(E105*F105,2)</f>
        <v>71.400000000000006</v>
      </c>
    </row>
    <row r="106" spans="1:7" x14ac:dyDescent="0.25">
      <c r="A106" s="12"/>
      <c r="B106" s="12"/>
      <c r="C106" s="12"/>
      <c r="D106" s="23" t="s">
        <v>185</v>
      </c>
      <c r="E106" s="10">
        <v>1</v>
      </c>
      <c r="F106" s="14">
        <f>G105</f>
        <v>71.400000000000006</v>
      </c>
      <c r="G106" s="14">
        <f>ROUND(E106*F106,2)</f>
        <v>71.400000000000006</v>
      </c>
    </row>
    <row r="107" spans="1:7" ht="0.95" customHeight="1" x14ac:dyDescent="0.25">
      <c r="A107" s="15"/>
      <c r="B107" s="15"/>
      <c r="C107" s="15"/>
      <c r="D107" s="24"/>
      <c r="E107" s="15"/>
      <c r="F107" s="15"/>
      <c r="G107" s="15"/>
    </row>
    <row r="108" spans="1:7" x14ac:dyDescent="0.25">
      <c r="A108" s="16" t="s">
        <v>186</v>
      </c>
      <c r="B108" s="16" t="s">
        <v>10</v>
      </c>
      <c r="C108" s="16" t="s">
        <v>11</v>
      </c>
      <c r="D108" s="25" t="s">
        <v>187</v>
      </c>
      <c r="E108" s="17">
        <f>E114</f>
        <v>1</v>
      </c>
      <c r="F108" s="17">
        <f>F114</f>
        <v>5861.15</v>
      </c>
      <c r="G108" s="17">
        <f>G114</f>
        <v>5861.15</v>
      </c>
    </row>
    <row r="109" spans="1:7" x14ac:dyDescent="0.25">
      <c r="A109" s="8" t="s">
        <v>188</v>
      </c>
      <c r="B109" s="9" t="s">
        <v>14</v>
      </c>
      <c r="C109" s="9" t="s">
        <v>83</v>
      </c>
      <c r="D109" s="22" t="s">
        <v>189</v>
      </c>
      <c r="E109" s="10">
        <v>250</v>
      </c>
      <c r="F109" s="10">
        <v>6.95</v>
      </c>
      <c r="G109" s="11">
        <f>ROUND(E109*F109,2)</f>
        <v>1737.5</v>
      </c>
    </row>
    <row r="110" spans="1:7" x14ac:dyDescent="0.25">
      <c r="A110" s="8" t="s">
        <v>190</v>
      </c>
      <c r="B110" s="9" t="s">
        <v>14</v>
      </c>
      <c r="C110" s="9" t="s">
        <v>83</v>
      </c>
      <c r="D110" s="22" t="s">
        <v>191</v>
      </c>
      <c r="E110" s="10">
        <v>400</v>
      </c>
      <c r="F110" s="10">
        <v>7.71</v>
      </c>
      <c r="G110" s="11">
        <f>ROUND(E110*F110,2)</f>
        <v>3084</v>
      </c>
    </row>
    <row r="111" spans="1:7" x14ac:dyDescent="0.25">
      <c r="A111" s="8" t="s">
        <v>192</v>
      </c>
      <c r="B111" s="9" t="s">
        <v>14</v>
      </c>
      <c r="C111" s="9" t="s">
        <v>83</v>
      </c>
      <c r="D111" s="22" t="s">
        <v>193</v>
      </c>
      <c r="E111" s="10">
        <v>30</v>
      </c>
      <c r="F111" s="10">
        <v>7.71</v>
      </c>
      <c r="G111" s="11">
        <f>ROUND(E111*F111,2)</f>
        <v>231.3</v>
      </c>
    </row>
    <row r="112" spans="1:7" x14ac:dyDescent="0.25">
      <c r="A112" s="8" t="s">
        <v>194</v>
      </c>
      <c r="B112" s="9" t="s">
        <v>14</v>
      </c>
      <c r="C112" s="9" t="s">
        <v>83</v>
      </c>
      <c r="D112" s="22" t="s">
        <v>195</v>
      </c>
      <c r="E112" s="10">
        <v>15</v>
      </c>
      <c r="F112" s="10">
        <v>10.93</v>
      </c>
      <c r="G112" s="11">
        <f>ROUND(E112*F112,2)</f>
        <v>163.95</v>
      </c>
    </row>
    <row r="113" spans="1:7" x14ac:dyDescent="0.25">
      <c r="A113" s="8" t="s">
        <v>196</v>
      </c>
      <c r="B113" s="9" t="s">
        <v>14</v>
      </c>
      <c r="C113" s="9" t="s">
        <v>83</v>
      </c>
      <c r="D113" s="22" t="s">
        <v>197</v>
      </c>
      <c r="E113" s="10">
        <v>40</v>
      </c>
      <c r="F113" s="10">
        <v>16.11</v>
      </c>
      <c r="G113" s="11">
        <f>ROUND(E113*F113,2)</f>
        <v>644.4</v>
      </c>
    </row>
    <row r="114" spans="1:7" x14ac:dyDescent="0.25">
      <c r="A114" s="12"/>
      <c r="B114" s="12"/>
      <c r="C114" s="12"/>
      <c r="D114" s="23" t="s">
        <v>198</v>
      </c>
      <c r="E114" s="10">
        <v>1</v>
      </c>
      <c r="F114" s="14">
        <f>SUM(G109:G113)</f>
        <v>5861.15</v>
      </c>
      <c r="G114" s="14">
        <f>ROUND(E114*F114,2)</f>
        <v>5861.15</v>
      </c>
    </row>
    <row r="115" spans="1:7" ht="0.95" customHeight="1" x14ac:dyDescent="0.25">
      <c r="A115" s="15"/>
      <c r="B115" s="15"/>
      <c r="C115" s="15"/>
      <c r="D115" s="24"/>
      <c r="E115" s="15"/>
      <c r="F115" s="15"/>
      <c r="G115" s="15"/>
    </row>
    <row r="116" spans="1:7" x14ac:dyDescent="0.25">
      <c r="A116" s="16" t="s">
        <v>199</v>
      </c>
      <c r="B116" s="16" t="s">
        <v>10</v>
      </c>
      <c r="C116" s="16" t="s">
        <v>11</v>
      </c>
      <c r="D116" s="25" t="s">
        <v>200</v>
      </c>
      <c r="E116" s="17">
        <f>E128</f>
        <v>1</v>
      </c>
      <c r="F116" s="17">
        <f>F128</f>
        <v>6406.54</v>
      </c>
      <c r="G116" s="17">
        <f>G128</f>
        <v>6406.54</v>
      </c>
    </row>
    <row r="117" spans="1:7" x14ac:dyDescent="0.25">
      <c r="A117" s="8" t="s">
        <v>201</v>
      </c>
      <c r="B117" s="9" t="s">
        <v>14</v>
      </c>
      <c r="C117" s="9" t="s">
        <v>168</v>
      </c>
      <c r="D117" s="22" t="s">
        <v>202</v>
      </c>
      <c r="E117" s="10">
        <v>18</v>
      </c>
      <c r="F117" s="10">
        <v>58.74</v>
      </c>
      <c r="G117" s="11">
        <f>ROUND(E117*F117,2)</f>
        <v>1057.32</v>
      </c>
    </row>
    <row r="118" spans="1:7" x14ac:dyDescent="0.25">
      <c r="A118" s="8" t="s">
        <v>203</v>
      </c>
      <c r="B118" s="9" t="s">
        <v>14</v>
      </c>
      <c r="C118" s="9" t="s">
        <v>168</v>
      </c>
      <c r="D118" s="22" t="s">
        <v>204</v>
      </c>
      <c r="E118" s="10">
        <v>13</v>
      </c>
      <c r="F118" s="10">
        <v>77.849999999999994</v>
      </c>
      <c r="G118" s="11">
        <f>ROUND(E118*F118,2)</f>
        <v>1012.05</v>
      </c>
    </row>
    <row r="119" spans="1:7" x14ac:dyDescent="0.25">
      <c r="A119" s="8" t="s">
        <v>205</v>
      </c>
      <c r="B119" s="9" t="s">
        <v>14</v>
      </c>
      <c r="C119" s="9" t="s">
        <v>168</v>
      </c>
      <c r="D119" s="22" t="s">
        <v>206</v>
      </c>
      <c r="E119" s="10">
        <v>2</v>
      </c>
      <c r="F119" s="10">
        <v>100.96</v>
      </c>
      <c r="G119" s="11">
        <f>ROUND(E119*F119,2)</f>
        <v>201.92</v>
      </c>
    </row>
    <row r="120" spans="1:7" x14ac:dyDescent="0.25">
      <c r="A120" s="8" t="s">
        <v>207</v>
      </c>
      <c r="B120" s="9" t="s">
        <v>14</v>
      </c>
      <c r="C120" s="9" t="s">
        <v>168</v>
      </c>
      <c r="D120" s="22" t="s">
        <v>208</v>
      </c>
      <c r="E120" s="10">
        <v>1</v>
      </c>
      <c r="F120" s="10">
        <v>822.41</v>
      </c>
      <c r="G120" s="11">
        <f>ROUND(E120*F120,2)</f>
        <v>822.41</v>
      </c>
    </row>
    <row r="121" spans="1:7" ht="22.5" x14ac:dyDescent="0.25">
      <c r="A121" s="8" t="s">
        <v>209</v>
      </c>
      <c r="B121" s="9" t="s">
        <v>14</v>
      </c>
      <c r="C121" s="9" t="s">
        <v>83</v>
      </c>
      <c r="D121" s="22" t="s">
        <v>210</v>
      </c>
      <c r="E121" s="10">
        <v>8</v>
      </c>
      <c r="F121" s="10">
        <v>38.630000000000003</v>
      </c>
      <c r="G121" s="11">
        <f>ROUND(E121*F121,2)</f>
        <v>309.04000000000002</v>
      </c>
    </row>
    <row r="122" spans="1:7" ht="22.5" x14ac:dyDescent="0.25">
      <c r="A122" s="8" t="s">
        <v>211</v>
      </c>
      <c r="B122" s="9" t="s">
        <v>14</v>
      </c>
      <c r="C122" s="9" t="s">
        <v>83</v>
      </c>
      <c r="D122" s="22" t="s">
        <v>212</v>
      </c>
      <c r="E122" s="10">
        <v>1</v>
      </c>
      <c r="F122" s="10">
        <v>76.88</v>
      </c>
      <c r="G122" s="11">
        <f>ROUND(E122*F122,2)</f>
        <v>76.88</v>
      </c>
    </row>
    <row r="123" spans="1:7" x14ac:dyDescent="0.25">
      <c r="A123" s="8" t="s">
        <v>213</v>
      </c>
      <c r="B123" s="9" t="s">
        <v>14</v>
      </c>
      <c r="C123" s="9" t="s">
        <v>168</v>
      </c>
      <c r="D123" s="22" t="s">
        <v>214</v>
      </c>
      <c r="E123" s="10">
        <v>13</v>
      </c>
      <c r="F123" s="10">
        <v>55.72</v>
      </c>
      <c r="G123" s="11">
        <f>ROUND(E123*F123,2)</f>
        <v>724.36</v>
      </c>
    </row>
    <row r="124" spans="1:7" x14ac:dyDescent="0.25">
      <c r="A124" s="8" t="s">
        <v>215</v>
      </c>
      <c r="B124" s="9" t="s">
        <v>14</v>
      </c>
      <c r="C124" s="9" t="s">
        <v>168</v>
      </c>
      <c r="D124" s="22" t="s">
        <v>216</v>
      </c>
      <c r="E124" s="10">
        <v>47</v>
      </c>
      <c r="F124" s="10">
        <v>33.11</v>
      </c>
      <c r="G124" s="11">
        <f>ROUND(E124*F124,2)</f>
        <v>1556.17</v>
      </c>
    </row>
    <row r="125" spans="1:7" x14ac:dyDescent="0.25">
      <c r="A125" s="8" t="s">
        <v>217</v>
      </c>
      <c r="B125" s="9" t="s">
        <v>14</v>
      </c>
      <c r="C125" s="9" t="s">
        <v>168</v>
      </c>
      <c r="D125" s="22" t="s">
        <v>218</v>
      </c>
      <c r="E125" s="10">
        <v>12</v>
      </c>
      <c r="F125" s="10">
        <v>33.11</v>
      </c>
      <c r="G125" s="11">
        <f>ROUND(E125*F125,2)</f>
        <v>397.32</v>
      </c>
    </row>
    <row r="126" spans="1:7" x14ac:dyDescent="0.25">
      <c r="A126" s="8" t="s">
        <v>219</v>
      </c>
      <c r="B126" s="9" t="s">
        <v>14</v>
      </c>
      <c r="C126" s="9" t="s">
        <v>168</v>
      </c>
      <c r="D126" s="22" t="s">
        <v>220</v>
      </c>
      <c r="E126" s="10">
        <v>1</v>
      </c>
      <c r="F126" s="10">
        <v>56.11</v>
      </c>
      <c r="G126" s="11">
        <f>ROUND(E126*F126,2)</f>
        <v>56.11</v>
      </c>
    </row>
    <row r="127" spans="1:7" x14ac:dyDescent="0.25">
      <c r="A127" s="8" t="s">
        <v>221</v>
      </c>
      <c r="B127" s="9" t="s">
        <v>14</v>
      </c>
      <c r="C127" s="9" t="s">
        <v>168</v>
      </c>
      <c r="D127" s="22" t="s">
        <v>222</v>
      </c>
      <c r="E127" s="10">
        <v>2</v>
      </c>
      <c r="F127" s="10">
        <v>96.48</v>
      </c>
      <c r="G127" s="11">
        <f>ROUND(E127*F127,2)</f>
        <v>192.96</v>
      </c>
    </row>
    <row r="128" spans="1:7" x14ac:dyDescent="0.25">
      <c r="A128" s="12"/>
      <c r="B128" s="12"/>
      <c r="C128" s="12"/>
      <c r="D128" s="23" t="s">
        <v>223</v>
      </c>
      <c r="E128" s="10">
        <v>1</v>
      </c>
      <c r="F128" s="14">
        <f>SUM(G117:G127)</f>
        <v>6406.54</v>
      </c>
      <c r="G128" s="14">
        <f>ROUND(E128*F128,2)</f>
        <v>6406.54</v>
      </c>
    </row>
    <row r="129" spans="1:7" ht="0.95" customHeight="1" x14ac:dyDescent="0.25">
      <c r="A129" s="15"/>
      <c r="B129" s="15"/>
      <c r="C129" s="15"/>
      <c r="D129" s="24"/>
      <c r="E129" s="15"/>
      <c r="F129" s="15"/>
      <c r="G129" s="15"/>
    </row>
    <row r="130" spans="1:7" x14ac:dyDescent="0.25">
      <c r="A130" s="16" t="s">
        <v>224</v>
      </c>
      <c r="B130" s="16" t="s">
        <v>10</v>
      </c>
      <c r="C130" s="16" t="s">
        <v>11</v>
      </c>
      <c r="D130" s="25" t="s">
        <v>225</v>
      </c>
      <c r="E130" s="17">
        <f>E137</f>
        <v>1</v>
      </c>
      <c r="F130" s="17">
        <f>F137</f>
        <v>2811.74</v>
      </c>
      <c r="G130" s="17">
        <f>G137</f>
        <v>2811.74</v>
      </c>
    </row>
    <row r="131" spans="1:7" x14ac:dyDescent="0.25">
      <c r="A131" s="8" t="s">
        <v>226</v>
      </c>
      <c r="B131" s="9" t="s">
        <v>14</v>
      </c>
      <c r="C131" s="9" t="s">
        <v>168</v>
      </c>
      <c r="D131" s="22" t="s">
        <v>227</v>
      </c>
      <c r="E131" s="10">
        <v>6</v>
      </c>
      <c r="F131" s="10">
        <v>29.31</v>
      </c>
      <c r="G131" s="11">
        <f>ROUND(E131*F131,2)</f>
        <v>175.86</v>
      </c>
    </row>
    <row r="132" spans="1:7" x14ac:dyDescent="0.25">
      <c r="A132" s="8" t="s">
        <v>228</v>
      </c>
      <c r="B132" s="9" t="s">
        <v>14</v>
      </c>
      <c r="C132" s="9" t="s">
        <v>168</v>
      </c>
      <c r="D132" s="22" t="s">
        <v>229</v>
      </c>
      <c r="E132" s="10">
        <v>18</v>
      </c>
      <c r="F132" s="10">
        <v>29.31</v>
      </c>
      <c r="G132" s="11">
        <f>ROUND(E132*F132,2)</f>
        <v>527.58000000000004</v>
      </c>
    </row>
    <row r="133" spans="1:7" x14ac:dyDescent="0.25">
      <c r="A133" s="8" t="s">
        <v>230</v>
      </c>
      <c r="B133" s="9" t="s">
        <v>14</v>
      </c>
      <c r="C133" s="9" t="s">
        <v>168</v>
      </c>
      <c r="D133" s="22" t="s">
        <v>231</v>
      </c>
      <c r="E133" s="10">
        <v>16</v>
      </c>
      <c r="F133" s="10">
        <v>29.31</v>
      </c>
      <c r="G133" s="11">
        <f>ROUND(E133*F133,2)</f>
        <v>468.96</v>
      </c>
    </row>
    <row r="134" spans="1:7" ht="22.5" x14ac:dyDescent="0.25">
      <c r="A134" s="8" t="s">
        <v>232</v>
      </c>
      <c r="B134" s="9" t="s">
        <v>14</v>
      </c>
      <c r="C134" s="9" t="s">
        <v>83</v>
      </c>
      <c r="D134" s="22" t="s">
        <v>233</v>
      </c>
      <c r="E134" s="10">
        <v>61</v>
      </c>
      <c r="F134" s="10">
        <v>15.37</v>
      </c>
      <c r="G134" s="11">
        <f>ROUND(E134*F134,2)</f>
        <v>937.57</v>
      </c>
    </row>
    <row r="135" spans="1:7" ht="22.5" x14ac:dyDescent="0.25">
      <c r="A135" s="8" t="s">
        <v>234</v>
      </c>
      <c r="B135" s="9" t="s">
        <v>14</v>
      </c>
      <c r="C135" s="9" t="s">
        <v>83</v>
      </c>
      <c r="D135" s="22" t="s">
        <v>235</v>
      </c>
      <c r="E135" s="10">
        <v>39</v>
      </c>
      <c r="F135" s="10">
        <v>15.37</v>
      </c>
      <c r="G135" s="11">
        <f>ROUND(E135*F135,2)</f>
        <v>599.42999999999995</v>
      </c>
    </row>
    <row r="136" spans="1:7" ht="22.5" x14ac:dyDescent="0.25">
      <c r="A136" s="8" t="s">
        <v>236</v>
      </c>
      <c r="B136" s="9" t="s">
        <v>14</v>
      </c>
      <c r="C136" s="9" t="s">
        <v>168</v>
      </c>
      <c r="D136" s="22" t="s">
        <v>237</v>
      </c>
      <c r="E136" s="10">
        <v>7</v>
      </c>
      <c r="F136" s="10">
        <v>14.62</v>
      </c>
      <c r="G136" s="11">
        <f>ROUND(E136*F136,2)</f>
        <v>102.34</v>
      </c>
    </row>
    <row r="137" spans="1:7" x14ac:dyDescent="0.25">
      <c r="A137" s="12"/>
      <c r="B137" s="12"/>
      <c r="C137" s="12"/>
      <c r="D137" s="23" t="s">
        <v>238</v>
      </c>
      <c r="E137" s="10">
        <v>1</v>
      </c>
      <c r="F137" s="14">
        <f>SUM(G131:G136)</f>
        <v>2811.74</v>
      </c>
      <c r="G137" s="14">
        <f>ROUND(E137*F137,2)</f>
        <v>2811.74</v>
      </c>
    </row>
    <row r="138" spans="1:7" ht="0.95" customHeight="1" x14ac:dyDescent="0.25">
      <c r="A138" s="15"/>
      <c r="B138" s="15"/>
      <c r="C138" s="15"/>
      <c r="D138" s="24"/>
      <c r="E138" s="15"/>
      <c r="F138" s="15"/>
      <c r="G138" s="15"/>
    </row>
    <row r="139" spans="1:7" x14ac:dyDescent="0.25">
      <c r="A139" s="16" t="s">
        <v>239</v>
      </c>
      <c r="B139" s="16" t="s">
        <v>10</v>
      </c>
      <c r="C139" s="16" t="s">
        <v>11</v>
      </c>
      <c r="D139" s="25" t="s">
        <v>240</v>
      </c>
      <c r="E139" s="17">
        <f>E141</f>
        <v>1</v>
      </c>
      <c r="F139" s="17">
        <f>F141</f>
        <v>666.2</v>
      </c>
      <c r="G139" s="17">
        <f>G141</f>
        <v>666.2</v>
      </c>
    </row>
    <row r="140" spans="1:7" ht="22.5" x14ac:dyDescent="0.25">
      <c r="A140" s="8" t="s">
        <v>241</v>
      </c>
      <c r="B140" s="9" t="s">
        <v>14</v>
      </c>
      <c r="C140" s="9" t="s">
        <v>168</v>
      </c>
      <c r="D140" s="22" t="s">
        <v>242</v>
      </c>
      <c r="E140" s="10">
        <v>10</v>
      </c>
      <c r="F140" s="10">
        <v>66.62</v>
      </c>
      <c r="G140" s="11">
        <f>ROUND(E140*F140,2)</f>
        <v>666.2</v>
      </c>
    </row>
    <row r="141" spans="1:7" x14ac:dyDescent="0.25">
      <c r="A141" s="12"/>
      <c r="B141" s="12"/>
      <c r="C141" s="12"/>
      <c r="D141" s="23" t="s">
        <v>243</v>
      </c>
      <c r="E141" s="10">
        <v>1</v>
      </c>
      <c r="F141" s="14">
        <f>G140</f>
        <v>666.2</v>
      </c>
      <c r="G141" s="14">
        <f>ROUND(E141*F141,2)</f>
        <v>666.2</v>
      </c>
    </row>
    <row r="142" spans="1:7" ht="0.95" customHeight="1" x14ac:dyDescent="0.25">
      <c r="A142" s="15"/>
      <c r="B142" s="15"/>
      <c r="C142" s="15"/>
      <c r="D142" s="24"/>
      <c r="E142" s="15"/>
      <c r="F142" s="15"/>
      <c r="G142" s="15"/>
    </row>
    <row r="143" spans="1:7" x14ac:dyDescent="0.25">
      <c r="A143" s="16" t="s">
        <v>244</v>
      </c>
      <c r="B143" s="16" t="s">
        <v>10</v>
      </c>
      <c r="C143" s="16" t="s">
        <v>11</v>
      </c>
      <c r="D143" s="25" t="s">
        <v>245</v>
      </c>
      <c r="E143" s="17">
        <f>E146</f>
        <v>1</v>
      </c>
      <c r="F143" s="17">
        <f>F146</f>
        <v>1643.9</v>
      </c>
      <c r="G143" s="17">
        <f>G146</f>
        <v>1643.9</v>
      </c>
    </row>
    <row r="144" spans="1:7" x14ac:dyDescent="0.25">
      <c r="A144" s="8" t="s">
        <v>246</v>
      </c>
      <c r="B144" s="9" t="s">
        <v>14</v>
      </c>
      <c r="C144" s="9" t="s">
        <v>168</v>
      </c>
      <c r="D144" s="22" t="s">
        <v>247</v>
      </c>
      <c r="E144" s="10">
        <v>1</v>
      </c>
      <c r="F144" s="10">
        <v>1497.46</v>
      </c>
      <c r="G144" s="11">
        <f>ROUND(E144*F144,2)</f>
        <v>1497.46</v>
      </c>
    </row>
    <row r="145" spans="1:7" ht="22.5" x14ac:dyDescent="0.25">
      <c r="A145" s="8" t="s">
        <v>248</v>
      </c>
      <c r="B145" s="9" t="s">
        <v>14</v>
      </c>
      <c r="C145" s="9" t="s">
        <v>168</v>
      </c>
      <c r="D145" s="22" t="s">
        <v>249</v>
      </c>
      <c r="E145" s="10">
        <v>1</v>
      </c>
      <c r="F145" s="10">
        <v>146.44</v>
      </c>
      <c r="G145" s="11">
        <f>ROUND(E145*F145,2)</f>
        <v>146.44</v>
      </c>
    </row>
    <row r="146" spans="1:7" x14ac:dyDescent="0.25">
      <c r="A146" s="12"/>
      <c r="B146" s="12"/>
      <c r="C146" s="12"/>
      <c r="D146" s="23" t="s">
        <v>250</v>
      </c>
      <c r="E146" s="10">
        <v>1</v>
      </c>
      <c r="F146" s="14">
        <f>SUM(G144:G145)</f>
        <v>1643.9</v>
      </c>
      <c r="G146" s="14">
        <f>ROUND(E146*F146,2)</f>
        <v>1643.9</v>
      </c>
    </row>
    <row r="147" spans="1:7" ht="0.95" customHeight="1" x14ac:dyDescent="0.25">
      <c r="A147" s="15"/>
      <c r="B147" s="15"/>
      <c r="C147" s="15"/>
      <c r="D147" s="24"/>
      <c r="E147" s="15"/>
      <c r="F147" s="15"/>
      <c r="G147" s="15"/>
    </row>
    <row r="148" spans="1:7" x14ac:dyDescent="0.25">
      <c r="A148" s="16" t="s">
        <v>251</v>
      </c>
      <c r="B148" s="16" t="s">
        <v>10</v>
      </c>
      <c r="C148" s="16" t="s">
        <v>11</v>
      </c>
      <c r="D148" s="25" t="s">
        <v>252</v>
      </c>
      <c r="E148" s="17">
        <f>E150</f>
        <v>1</v>
      </c>
      <c r="F148" s="17">
        <f>F150</f>
        <v>324.06</v>
      </c>
      <c r="G148" s="17">
        <f>G150</f>
        <v>324.06</v>
      </c>
    </row>
    <row r="149" spans="1:7" x14ac:dyDescent="0.25">
      <c r="A149" s="8" t="s">
        <v>253</v>
      </c>
      <c r="B149" s="9" t="s">
        <v>14</v>
      </c>
      <c r="C149" s="9" t="s">
        <v>168</v>
      </c>
      <c r="D149" s="22" t="s">
        <v>254</v>
      </c>
      <c r="E149" s="10">
        <v>1</v>
      </c>
      <c r="F149" s="10">
        <v>324.06</v>
      </c>
      <c r="G149" s="11">
        <f>ROUND(E149*F149,2)</f>
        <v>324.06</v>
      </c>
    </row>
    <row r="150" spans="1:7" x14ac:dyDescent="0.25">
      <c r="A150" s="12"/>
      <c r="B150" s="12"/>
      <c r="C150" s="12"/>
      <c r="D150" s="23" t="s">
        <v>255</v>
      </c>
      <c r="E150" s="10">
        <v>1</v>
      </c>
      <c r="F150" s="14">
        <f>G149</f>
        <v>324.06</v>
      </c>
      <c r="G150" s="14">
        <f>ROUND(E150*F150,2)</f>
        <v>324.06</v>
      </c>
    </row>
    <row r="151" spans="1:7" ht="0.95" customHeight="1" x14ac:dyDescent="0.25">
      <c r="A151" s="15"/>
      <c r="B151" s="15"/>
      <c r="C151" s="15"/>
      <c r="D151" s="24"/>
      <c r="E151" s="15"/>
      <c r="F151" s="15"/>
      <c r="G151" s="15"/>
    </row>
    <row r="152" spans="1:7" x14ac:dyDescent="0.25">
      <c r="A152" s="12"/>
      <c r="B152" s="12"/>
      <c r="C152" s="12"/>
      <c r="D152" s="23" t="s">
        <v>256</v>
      </c>
      <c r="E152" s="13">
        <v>1</v>
      </c>
      <c r="F152" s="14">
        <f>G92+G96+G100+G104+G108+G116+G130+G139+G143+G148</f>
        <v>25570.49</v>
      </c>
      <c r="G152" s="14">
        <f>ROUND(E152*F152,2)</f>
        <v>25570.49</v>
      </c>
    </row>
    <row r="153" spans="1:7" ht="0.95" customHeight="1" x14ac:dyDescent="0.25">
      <c r="A153" s="15"/>
      <c r="B153" s="15"/>
      <c r="C153" s="15"/>
      <c r="D153" s="24"/>
      <c r="E153" s="15"/>
      <c r="F153" s="15"/>
      <c r="G153" s="15"/>
    </row>
    <row r="154" spans="1:7" x14ac:dyDescent="0.25">
      <c r="A154" s="5" t="s">
        <v>257</v>
      </c>
      <c r="B154" s="5" t="s">
        <v>10</v>
      </c>
      <c r="C154" s="5" t="s">
        <v>11</v>
      </c>
      <c r="D154" s="21" t="s">
        <v>258</v>
      </c>
      <c r="E154" s="6">
        <f>E166</f>
        <v>1</v>
      </c>
      <c r="F154" s="7">
        <f>F166</f>
        <v>645.46</v>
      </c>
      <c r="G154" s="7">
        <f>G166</f>
        <v>645.46</v>
      </c>
    </row>
    <row r="155" spans="1:7" x14ac:dyDescent="0.25">
      <c r="A155" s="16" t="s">
        <v>259</v>
      </c>
      <c r="B155" s="16" t="s">
        <v>10</v>
      </c>
      <c r="C155" s="16" t="s">
        <v>11</v>
      </c>
      <c r="D155" s="25" t="s">
        <v>260</v>
      </c>
      <c r="E155" s="17">
        <f>E159</f>
        <v>1</v>
      </c>
      <c r="F155" s="17">
        <f>F159</f>
        <v>252.56</v>
      </c>
      <c r="G155" s="17">
        <f>G159</f>
        <v>252.56</v>
      </c>
    </row>
    <row r="156" spans="1:7" x14ac:dyDescent="0.25">
      <c r="A156" s="8" t="s">
        <v>261</v>
      </c>
      <c r="B156" s="9" t="s">
        <v>14</v>
      </c>
      <c r="C156" s="9" t="s">
        <v>83</v>
      </c>
      <c r="D156" s="22" t="s">
        <v>262</v>
      </c>
      <c r="E156" s="10">
        <v>30</v>
      </c>
      <c r="F156" s="10">
        <v>3.38</v>
      </c>
      <c r="G156" s="11">
        <f>ROUND(E156*F156,2)</f>
        <v>101.4</v>
      </c>
    </row>
    <row r="157" spans="1:7" x14ac:dyDescent="0.25">
      <c r="A157" s="8" t="s">
        <v>263</v>
      </c>
      <c r="B157" s="9" t="s">
        <v>14</v>
      </c>
      <c r="C157" s="9" t="s">
        <v>168</v>
      </c>
      <c r="D157" s="22" t="s">
        <v>264</v>
      </c>
      <c r="E157" s="10">
        <v>2</v>
      </c>
      <c r="F157" s="10">
        <v>30.28</v>
      </c>
      <c r="G157" s="11">
        <f>ROUND(E157*F157,2)</f>
        <v>60.56</v>
      </c>
    </row>
    <row r="158" spans="1:7" ht="22.5" x14ac:dyDescent="0.25">
      <c r="A158" s="8" t="s">
        <v>265</v>
      </c>
      <c r="B158" s="9" t="s">
        <v>14</v>
      </c>
      <c r="C158" s="9" t="s">
        <v>83</v>
      </c>
      <c r="D158" s="22" t="s">
        <v>266</v>
      </c>
      <c r="E158" s="10">
        <v>30</v>
      </c>
      <c r="F158" s="10">
        <v>3.02</v>
      </c>
      <c r="G158" s="11">
        <f>ROUND(E158*F158,2)</f>
        <v>90.6</v>
      </c>
    </row>
    <row r="159" spans="1:7" x14ac:dyDescent="0.25">
      <c r="A159" s="12"/>
      <c r="B159" s="12"/>
      <c r="C159" s="12"/>
      <c r="D159" s="23" t="s">
        <v>267</v>
      </c>
      <c r="E159" s="10">
        <v>1</v>
      </c>
      <c r="F159" s="14">
        <f>SUM(G156:G158)</f>
        <v>252.56</v>
      </c>
      <c r="G159" s="14">
        <f>ROUND(E159*F159,2)</f>
        <v>252.56</v>
      </c>
    </row>
    <row r="160" spans="1:7" ht="0.95" customHeight="1" x14ac:dyDescent="0.25">
      <c r="A160" s="15"/>
      <c r="B160" s="15"/>
      <c r="C160" s="15"/>
      <c r="D160" s="24"/>
      <c r="E160" s="15"/>
      <c r="F160" s="15"/>
      <c r="G160" s="15"/>
    </row>
    <row r="161" spans="1:7" x14ac:dyDescent="0.25">
      <c r="A161" s="16" t="s">
        <v>268</v>
      </c>
      <c r="B161" s="16" t="s">
        <v>10</v>
      </c>
      <c r="C161" s="16" t="s">
        <v>11</v>
      </c>
      <c r="D161" s="25" t="s">
        <v>245</v>
      </c>
      <c r="E161" s="17">
        <f>E164</f>
        <v>1</v>
      </c>
      <c r="F161" s="17">
        <f>F164</f>
        <v>392.9</v>
      </c>
      <c r="G161" s="17">
        <f>G164</f>
        <v>392.9</v>
      </c>
    </row>
    <row r="162" spans="1:7" x14ac:dyDescent="0.25">
      <c r="A162" s="8" t="s">
        <v>269</v>
      </c>
      <c r="B162" s="9" t="s">
        <v>14</v>
      </c>
      <c r="C162" s="9" t="s">
        <v>168</v>
      </c>
      <c r="D162" s="22" t="s">
        <v>270</v>
      </c>
      <c r="E162" s="10">
        <v>2</v>
      </c>
      <c r="F162" s="10">
        <v>123.23</v>
      </c>
      <c r="G162" s="11">
        <f>ROUND(E162*F162,2)</f>
        <v>246.46</v>
      </c>
    </row>
    <row r="163" spans="1:7" ht="22.5" x14ac:dyDescent="0.25">
      <c r="A163" s="8" t="s">
        <v>271</v>
      </c>
      <c r="B163" s="9" t="s">
        <v>14</v>
      </c>
      <c r="C163" s="9" t="s">
        <v>168</v>
      </c>
      <c r="D163" s="22" t="s">
        <v>272</v>
      </c>
      <c r="E163" s="10">
        <v>1</v>
      </c>
      <c r="F163" s="10">
        <v>146.44</v>
      </c>
      <c r="G163" s="11">
        <f>ROUND(E163*F163,2)</f>
        <v>146.44</v>
      </c>
    </row>
    <row r="164" spans="1:7" x14ac:dyDescent="0.25">
      <c r="A164" s="12"/>
      <c r="B164" s="12"/>
      <c r="C164" s="12"/>
      <c r="D164" s="23" t="s">
        <v>273</v>
      </c>
      <c r="E164" s="10">
        <v>1</v>
      </c>
      <c r="F164" s="14">
        <f>SUM(G162:G163)</f>
        <v>392.9</v>
      </c>
      <c r="G164" s="14">
        <f>ROUND(E164*F164,2)</f>
        <v>392.9</v>
      </c>
    </row>
    <row r="165" spans="1:7" ht="0.95" customHeight="1" x14ac:dyDescent="0.25">
      <c r="A165" s="15"/>
      <c r="B165" s="15"/>
      <c r="C165" s="15"/>
      <c r="D165" s="24"/>
      <c r="E165" s="15"/>
      <c r="F165" s="15"/>
      <c r="G165" s="15"/>
    </row>
    <row r="166" spans="1:7" x14ac:dyDescent="0.25">
      <c r="A166" s="12"/>
      <c r="B166" s="12"/>
      <c r="C166" s="12"/>
      <c r="D166" s="23" t="s">
        <v>274</v>
      </c>
      <c r="E166" s="13">
        <v>1</v>
      </c>
      <c r="F166" s="14">
        <f>G155+G161</f>
        <v>645.46</v>
      </c>
      <c r="G166" s="14">
        <f>ROUND(E166*F166,2)</f>
        <v>645.46</v>
      </c>
    </row>
    <row r="167" spans="1:7" ht="0.95" customHeight="1" x14ac:dyDescent="0.25">
      <c r="A167" s="15"/>
      <c r="B167" s="15"/>
      <c r="C167" s="15"/>
      <c r="D167" s="24"/>
      <c r="E167" s="15"/>
      <c r="F167" s="15"/>
      <c r="G167" s="15"/>
    </row>
    <row r="168" spans="1:7" x14ac:dyDescent="0.25">
      <c r="A168" s="5" t="s">
        <v>275</v>
      </c>
      <c r="B168" s="5" t="s">
        <v>10</v>
      </c>
      <c r="C168" s="5" t="s">
        <v>11</v>
      </c>
      <c r="D168" s="21" t="s">
        <v>276</v>
      </c>
      <c r="E168" s="6">
        <f>E176</f>
        <v>1</v>
      </c>
      <c r="F168" s="7">
        <f>F176</f>
        <v>4034.86</v>
      </c>
      <c r="G168" s="7">
        <f>G176</f>
        <v>4034.86</v>
      </c>
    </row>
    <row r="169" spans="1:7" x14ac:dyDescent="0.25">
      <c r="A169" s="8" t="s">
        <v>277</v>
      </c>
      <c r="B169" s="9" t="s">
        <v>14</v>
      </c>
      <c r="C169" s="9" t="s">
        <v>137</v>
      </c>
      <c r="D169" s="22" t="s">
        <v>278</v>
      </c>
      <c r="E169" s="10">
        <v>3</v>
      </c>
      <c r="F169" s="10">
        <v>237.96</v>
      </c>
      <c r="G169" s="11">
        <f>ROUND(E169*F169,2)</f>
        <v>713.88</v>
      </c>
    </row>
    <row r="170" spans="1:7" x14ac:dyDescent="0.25">
      <c r="A170" s="8" t="s">
        <v>279</v>
      </c>
      <c r="B170" s="9" t="s">
        <v>14</v>
      </c>
      <c r="C170" s="9" t="s">
        <v>137</v>
      </c>
      <c r="D170" s="22" t="s">
        <v>280</v>
      </c>
      <c r="E170" s="10">
        <v>2</v>
      </c>
      <c r="F170" s="10">
        <v>237.96</v>
      </c>
      <c r="G170" s="11">
        <f>ROUND(E170*F170,2)</f>
        <v>475.92</v>
      </c>
    </row>
    <row r="171" spans="1:7" x14ac:dyDescent="0.25">
      <c r="A171" s="8" t="s">
        <v>281</v>
      </c>
      <c r="B171" s="9" t="s">
        <v>14</v>
      </c>
      <c r="C171" s="9" t="s">
        <v>137</v>
      </c>
      <c r="D171" s="22" t="s">
        <v>282</v>
      </c>
      <c r="E171" s="10">
        <v>2</v>
      </c>
      <c r="F171" s="10">
        <v>237.96</v>
      </c>
      <c r="G171" s="11">
        <f>ROUND(E171*F171,2)</f>
        <v>475.92</v>
      </c>
    </row>
    <row r="172" spans="1:7" x14ac:dyDescent="0.25">
      <c r="A172" s="8" t="s">
        <v>283</v>
      </c>
      <c r="B172" s="9" t="s">
        <v>14</v>
      </c>
      <c r="C172" s="9" t="s">
        <v>137</v>
      </c>
      <c r="D172" s="22" t="s">
        <v>284</v>
      </c>
      <c r="E172" s="10">
        <v>1</v>
      </c>
      <c r="F172" s="10">
        <v>237.96</v>
      </c>
      <c r="G172" s="11">
        <f>ROUND(E172*F172,2)</f>
        <v>237.96</v>
      </c>
    </row>
    <row r="173" spans="1:7" x14ac:dyDescent="0.25">
      <c r="A173" s="8" t="s">
        <v>285</v>
      </c>
      <c r="B173" s="9" t="s">
        <v>14</v>
      </c>
      <c r="C173" s="9" t="s">
        <v>137</v>
      </c>
      <c r="D173" s="22" t="s">
        <v>286</v>
      </c>
      <c r="E173" s="10">
        <v>23</v>
      </c>
      <c r="F173" s="10">
        <v>45.63</v>
      </c>
      <c r="G173" s="11">
        <f>ROUND(E173*F173,2)</f>
        <v>1049.49</v>
      </c>
    </row>
    <row r="174" spans="1:7" ht="22.5" x14ac:dyDescent="0.25">
      <c r="A174" s="8" t="s">
        <v>287</v>
      </c>
      <c r="B174" s="9" t="s">
        <v>14</v>
      </c>
      <c r="C174" s="9" t="s">
        <v>83</v>
      </c>
      <c r="D174" s="22" t="s">
        <v>288</v>
      </c>
      <c r="E174" s="10">
        <v>30</v>
      </c>
      <c r="F174" s="10">
        <v>21.95</v>
      </c>
      <c r="G174" s="11">
        <f>ROUND(E174*F174,2)</f>
        <v>658.5</v>
      </c>
    </row>
    <row r="175" spans="1:7" x14ac:dyDescent="0.25">
      <c r="A175" s="8" t="s">
        <v>289</v>
      </c>
      <c r="B175" s="9" t="s">
        <v>14</v>
      </c>
      <c r="C175" s="9" t="s">
        <v>137</v>
      </c>
      <c r="D175" s="22" t="s">
        <v>290</v>
      </c>
      <c r="E175" s="10">
        <v>1</v>
      </c>
      <c r="F175" s="10">
        <v>423.19</v>
      </c>
      <c r="G175" s="11">
        <f>ROUND(E175*F175,2)</f>
        <v>423.19</v>
      </c>
    </row>
    <row r="176" spans="1:7" x14ac:dyDescent="0.25">
      <c r="A176" s="12"/>
      <c r="B176" s="12"/>
      <c r="C176" s="12"/>
      <c r="D176" s="23" t="s">
        <v>291</v>
      </c>
      <c r="E176" s="13">
        <v>1</v>
      </c>
      <c r="F176" s="14">
        <f>SUM(G169:G175)</f>
        <v>4034.86</v>
      </c>
      <c r="G176" s="14">
        <f>ROUND(E176*F176,2)</f>
        <v>4034.86</v>
      </c>
    </row>
    <row r="177" spans="1:7" ht="0.95" customHeight="1" x14ac:dyDescent="0.25">
      <c r="A177" s="15"/>
      <c r="B177" s="15"/>
      <c r="C177" s="15"/>
      <c r="D177" s="24"/>
      <c r="E177" s="15"/>
      <c r="F177" s="15"/>
      <c r="G177" s="15"/>
    </row>
    <row r="178" spans="1:7" x14ac:dyDescent="0.25">
      <c r="A178" s="5" t="s">
        <v>292</v>
      </c>
      <c r="B178" s="5" t="s">
        <v>10</v>
      </c>
      <c r="C178" s="5" t="s">
        <v>11</v>
      </c>
      <c r="D178" s="21" t="s">
        <v>293</v>
      </c>
      <c r="E178" s="6">
        <f>E185</f>
        <v>1</v>
      </c>
      <c r="F178" s="7">
        <f>F185</f>
        <v>1529.38</v>
      </c>
      <c r="G178" s="7">
        <f>G185</f>
        <v>1529.38</v>
      </c>
    </row>
    <row r="179" spans="1:7" x14ac:dyDescent="0.25">
      <c r="A179" s="8" t="s">
        <v>294</v>
      </c>
      <c r="B179" s="9" t="s">
        <v>14</v>
      </c>
      <c r="C179" s="9" t="s">
        <v>168</v>
      </c>
      <c r="D179" s="22" t="s">
        <v>295</v>
      </c>
      <c r="E179" s="10">
        <v>1</v>
      </c>
      <c r="F179" s="10">
        <v>515.30999999999995</v>
      </c>
      <c r="G179" s="11">
        <f>ROUND(E179*F179,2)</f>
        <v>515.30999999999995</v>
      </c>
    </row>
    <row r="180" spans="1:7" x14ac:dyDescent="0.25">
      <c r="A180" s="8" t="s">
        <v>296</v>
      </c>
      <c r="B180" s="9" t="s">
        <v>14</v>
      </c>
      <c r="C180" s="9" t="s">
        <v>83</v>
      </c>
      <c r="D180" s="22" t="s">
        <v>297</v>
      </c>
      <c r="E180" s="10">
        <v>3.57</v>
      </c>
      <c r="F180" s="10">
        <v>17.64</v>
      </c>
      <c r="G180" s="11">
        <f>ROUND(E180*F180,2)</f>
        <v>62.97</v>
      </c>
    </row>
    <row r="181" spans="1:7" ht="22.5" x14ac:dyDescent="0.25">
      <c r="A181" s="8" t="s">
        <v>298</v>
      </c>
      <c r="B181" s="9" t="s">
        <v>14</v>
      </c>
      <c r="C181" s="9" t="s">
        <v>83</v>
      </c>
      <c r="D181" s="22" t="s">
        <v>299</v>
      </c>
      <c r="E181" s="10">
        <v>7.37</v>
      </c>
      <c r="F181" s="10">
        <v>31.77</v>
      </c>
      <c r="G181" s="11">
        <f>ROUND(E181*F181,2)</f>
        <v>234.14</v>
      </c>
    </row>
    <row r="182" spans="1:7" x14ac:dyDescent="0.25">
      <c r="A182" s="8" t="s">
        <v>300</v>
      </c>
      <c r="B182" s="9" t="s">
        <v>14</v>
      </c>
      <c r="C182" s="9" t="s">
        <v>83</v>
      </c>
      <c r="D182" s="22" t="s">
        <v>301</v>
      </c>
      <c r="E182" s="10">
        <v>5</v>
      </c>
      <c r="F182" s="10">
        <v>32.71</v>
      </c>
      <c r="G182" s="11">
        <f>ROUND(E182*F182,2)</f>
        <v>163.55000000000001</v>
      </c>
    </row>
    <row r="183" spans="1:7" x14ac:dyDescent="0.25">
      <c r="A183" s="8" t="s">
        <v>302</v>
      </c>
      <c r="B183" s="9" t="s">
        <v>14</v>
      </c>
      <c r="C183" s="9" t="s">
        <v>137</v>
      </c>
      <c r="D183" s="22" t="s">
        <v>303</v>
      </c>
      <c r="E183" s="10">
        <v>2</v>
      </c>
      <c r="F183" s="10">
        <v>86.73</v>
      </c>
      <c r="G183" s="11">
        <f>ROUND(E183*F183,2)</f>
        <v>173.46</v>
      </c>
    </row>
    <row r="184" spans="1:7" x14ac:dyDescent="0.25">
      <c r="A184" s="8" t="s">
        <v>304</v>
      </c>
      <c r="B184" s="9" t="s">
        <v>14</v>
      </c>
      <c r="C184" s="9" t="s">
        <v>137</v>
      </c>
      <c r="D184" s="22" t="s">
        <v>305</v>
      </c>
      <c r="E184" s="10">
        <v>5</v>
      </c>
      <c r="F184" s="10">
        <v>75.989999999999995</v>
      </c>
      <c r="G184" s="11">
        <f>ROUND(E184*F184,2)</f>
        <v>379.95</v>
      </c>
    </row>
    <row r="185" spans="1:7" x14ac:dyDescent="0.25">
      <c r="A185" s="12"/>
      <c r="B185" s="12"/>
      <c r="C185" s="12"/>
      <c r="D185" s="23" t="s">
        <v>306</v>
      </c>
      <c r="E185" s="13">
        <v>1</v>
      </c>
      <c r="F185" s="14">
        <f>SUM(G179:G184)</f>
        <v>1529.38</v>
      </c>
      <c r="G185" s="14">
        <f>ROUND(E185*F185,2)</f>
        <v>1529.38</v>
      </c>
    </row>
    <row r="186" spans="1:7" ht="0.95" customHeight="1" x14ac:dyDescent="0.25">
      <c r="A186" s="15"/>
      <c r="B186" s="15"/>
      <c r="C186" s="15"/>
      <c r="D186" s="24"/>
      <c r="E186" s="15"/>
      <c r="F186" s="15"/>
      <c r="G186" s="15"/>
    </row>
    <row r="187" spans="1:7" x14ac:dyDescent="0.25">
      <c r="A187" s="5" t="s">
        <v>307</v>
      </c>
      <c r="B187" s="5" t="s">
        <v>10</v>
      </c>
      <c r="C187" s="5" t="s">
        <v>11</v>
      </c>
      <c r="D187" s="21" t="s">
        <v>308</v>
      </c>
      <c r="E187" s="6">
        <f>E195</f>
        <v>1</v>
      </c>
      <c r="F187" s="7">
        <f>F195</f>
        <v>4245.8100000000004</v>
      </c>
      <c r="G187" s="7">
        <f>G195</f>
        <v>4245.8100000000004</v>
      </c>
    </row>
    <row r="188" spans="1:7" ht="22.5" x14ac:dyDescent="0.25">
      <c r="A188" s="8" t="s">
        <v>309</v>
      </c>
      <c r="B188" s="9" t="s">
        <v>14</v>
      </c>
      <c r="C188" s="9" t="s">
        <v>137</v>
      </c>
      <c r="D188" s="22" t="s">
        <v>310</v>
      </c>
      <c r="E188" s="10">
        <v>2</v>
      </c>
      <c r="F188" s="10">
        <v>292.58999999999997</v>
      </c>
      <c r="G188" s="11">
        <f>ROUND(E188*F188,2)</f>
        <v>585.17999999999995</v>
      </c>
    </row>
    <row r="189" spans="1:7" ht="22.5" x14ac:dyDescent="0.25">
      <c r="A189" s="8" t="s">
        <v>311</v>
      </c>
      <c r="B189" s="9" t="s">
        <v>14</v>
      </c>
      <c r="C189" s="9" t="s">
        <v>137</v>
      </c>
      <c r="D189" s="22" t="s">
        <v>312</v>
      </c>
      <c r="E189" s="10">
        <v>2</v>
      </c>
      <c r="F189" s="10">
        <v>182.22</v>
      </c>
      <c r="G189" s="11">
        <f>ROUND(E189*F189,2)</f>
        <v>364.44</v>
      </c>
    </row>
    <row r="190" spans="1:7" x14ac:dyDescent="0.25">
      <c r="A190" s="8" t="s">
        <v>313</v>
      </c>
      <c r="B190" s="9" t="s">
        <v>14</v>
      </c>
      <c r="C190" s="9" t="s">
        <v>4</v>
      </c>
      <c r="D190" s="22" t="s">
        <v>314</v>
      </c>
      <c r="E190" s="10">
        <v>1</v>
      </c>
      <c r="F190" s="10">
        <v>267.16000000000003</v>
      </c>
      <c r="G190" s="11">
        <f>ROUND(E190*F190,2)</f>
        <v>267.16000000000003</v>
      </c>
    </row>
    <row r="191" spans="1:7" x14ac:dyDescent="0.25">
      <c r="A191" s="8" t="s">
        <v>315</v>
      </c>
      <c r="B191" s="9" t="s">
        <v>14</v>
      </c>
      <c r="C191" s="9" t="s">
        <v>137</v>
      </c>
      <c r="D191" s="22" t="s">
        <v>316</v>
      </c>
      <c r="E191" s="10">
        <v>2</v>
      </c>
      <c r="F191" s="10">
        <v>841.28</v>
      </c>
      <c r="G191" s="11">
        <f>ROUND(E191*F191,2)</f>
        <v>1682.56</v>
      </c>
    </row>
    <row r="192" spans="1:7" x14ac:dyDescent="0.25">
      <c r="A192" s="8" t="s">
        <v>317</v>
      </c>
      <c r="B192" s="9" t="s">
        <v>14</v>
      </c>
      <c r="C192" s="9" t="s">
        <v>4</v>
      </c>
      <c r="D192" s="22" t="s">
        <v>318</v>
      </c>
      <c r="E192" s="10">
        <v>1</v>
      </c>
      <c r="F192" s="10">
        <v>560.79999999999995</v>
      </c>
      <c r="G192" s="11">
        <f>ROUND(E192*F192,2)</f>
        <v>560.79999999999995</v>
      </c>
    </row>
    <row r="193" spans="1:7" x14ac:dyDescent="0.25">
      <c r="A193" s="8" t="s">
        <v>319</v>
      </c>
      <c r="B193" s="9" t="s">
        <v>14</v>
      </c>
      <c r="C193" s="9" t="s">
        <v>4</v>
      </c>
      <c r="D193" s="22" t="s">
        <v>320</v>
      </c>
      <c r="E193" s="10">
        <v>2</v>
      </c>
      <c r="F193" s="10">
        <v>251.16</v>
      </c>
      <c r="G193" s="11">
        <f>ROUND(E193*F193,2)</f>
        <v>502.32</v>
      </c>
    </row>
    <row r="194" spans="1:7" x14ac:dyDescent="0.25">
      <c r="A194" s="8" t="s">
        <v>321</v>
      </c>
      <c r="B194" s="9" t="s">
        <v>14</v>
      </c>
      <c r="C194" s="9" t="s">
        <v>4</v>
      </c>
      <c r="D194" s="22" t="s">
        <v>318</v>
      </c>
      <c r="E194" s="10">
        <v>1</v>
      </c>
      <c r="F194" s="10">
        <v>283.35000000000002</v>
      </c>
      <c r="G194" s="11">
        <f>ROUND(E194*F194,2)</f>
        <v>283.35000000000002</v>
      </c>
    </row>
    <row r="195" spans="1:7" x14ac:dyDescent="0.25">
      <c r="A195" s="12"/>
      <c r="B195" s="12"/>
      <c r="C195" s="12"/>
      <c r="D195" s="23" t="s">
        <v>322</v>
      </c>
      <c r="E195" s="13">
        <v>1</v>
      </c>
      <c r="F195" s="14">
        <f>SUM(G188:G194)</f>
        <v>4245.8100000000004</v>
      </c>
      <c r="G195" s="14">
        <f>ROUND(E195*F195,2)</f>
        <v>4245.8100000000004</v>
      </c>
    </row>
    <row r="196" spans="1:7" ht="0.95" customHeight="1" x14ac:dyDescent="0.25">
      <c r="A196" s="15"/>
      <c r="B196" s="15"/>
      <c r="C196" s="15"/>
      <c r="D196" s="24"/>
      <c r="E196" s="15"/>
      <c r="F196" s="15"/>
      <c r="G196" s="15"/>
    </row>
    <row r="197" spans="1:7" x14ac:dyDescent="0.25">
      <c r="A197" s="5" t="s">
        <v>323</v>
      </c>
      <c r="B197" s="5" t="s">
        <v>10</v>
      </c>
      <c r="C197" s="5" t="s">
        <v>11</v>
      </c>
      <c r="D197" s="21" t="s">
        <v>324</v>
      </c>
      <c r="E197" s="6">
        <f>E199</f>
        <v>1</v>
      </c>
      <c r="F197" s="7">
        <f>F199</f>
        <v>3409.54</v>
      </c>
      <c r="G197" s="7">
        <f>G199</f>
        <v>3409.54</v>
      </c>
    </row>
    <row r="198" spans="1:7" ht="22.5" x14ac:dyDescent="0.25">
      <c r="A198" s="8" t="s">
        <v>325</v>
      </c>
      <c r="B198" s="9" t="s">
        <v>14</v>
      </c>
      <c r="C198" s="9" t="s">
        <v>27</v>
      </c>
      <c r="D198" s="22" t="s">
        <v>326</v>
      </c>
      <c r="E198" s="10">
        <v>443.95</v>
      </c>
      <c r="F198" s="10">
        <v>7.68</v>
      </c>
      <c r="G198" s="11">
        <f>ROUND(E198*F198,2)</f>
        <v>3409.54</v>
      </c>
    </row>
    <row r="199" spans="1:7" x14ac:dyDescent="0.25">
      <c r="A199" s="12"/>
      <c r="B199" s="12"/>
      <c r="C199" s="12"/>
      <c r="D199" s="23" t="s">
        <v>327</v>
      </c>
      <c r="E199" s="13">
        <v>1</v>
      </c>
      <c r="F199" s="14">
        <f>G198</f>
        <v>3409.54</v>
      </c>
      <c r="G199" s="14">
        <f>ROUND(E199*F199,2)</f>
        <v>3409.54</v>
      </c>
    </row>
    <row r="200" spans="1:7" ht="0.95" customHeight="1" x14ac:dyDescent="0.25">
      <c r="A200" s="15"/>
      <c r="B200" s="15"/>
      <c r="C200" s="15"/>
      <c r="D200" s="24"/>
      <c r="E200" s="15"/>
      <c r="F200" s="15"/>
      <c r="G200" s="15"/>
    </row>
    <row r="201" spans="1:7" x14ac:dyDescent="0.25">
      <c r="A201" s="5" t="s">
        <v>328</v>
      </c>
      <c r="B201" s="5" t="s">
        <v>10</v>
      </c>
      <c r="C201" s="5" t="s">
        <v>11</v>
      </c>
      <c r="D201" s="21" t="s">
        <v>329</v>
      </c>
      <c r="E201" s="6">
        <f>E204</f>
        <v>1</v>
      </c>
      <c r="F201" s="7">
        <f>F204</f>
        <v>243.92</v>
      </c>
      <c r="G201" s="7">
        <f>G204</f>
        <v>243.92</v>
      </c>
    </row>
    <row r="202" spans="1:7" x14ac:dyDescent="0.25">
      <c r="A202" s="8" t="s">
        <v>330</v>
      </c>
      <c r="B202" s="9" t="s">
        <v>14</v>
      </c>
      <c r="C202" s="9" t="s">
        <v>4</v>
      </c>
      <c r="D202" s="22" t="s">
        <v>331</v>
      </c>
      <c r="E202" s="10">
        <v>2</v>
      </c>
      <c r="F202" s="10">
        <v>62.95</v>
      </c>
      <c r="G202" s="11">
        <f>ROUND(E202*F202,2)</f>
        <v>125.9</v>
      </c>
    </row>
    <row r="203" spans="1:7" ht="22.5" x14ac:dyDescent="0.25">
      <c r="A203" s="8" t="s">
        <v>332</v>
      </c>
      <c r="B203" s="9" t="s">
        <v>14</v>
      </c>
      <c r="C203" s="9" t="s">
        <v>137</v>
      </c>
      <c r="D203" s="22" t="s">
        <v>333</v>
      </c>
      <c r="E203" s="10">
        <v>7</v>
      </c>
      <c r="F203" s="10">
        <v>16.86</v>
      </c>
      <c r="G203" s="11">
        <f>ROUND(E203*F203,2)</f>
        <v>118.02</v>
      </c>
    </row>
    <row r="204" spans="1:7" x14ac:dyDescent="0.25">
      <c r="A204" s="12"/>
      <c r="B204" s="12"/>
      <c r="C204" s="12"/>
      <c r="D204" s="23" t="s">
        <v>334</v>
      </c>
      <c r="E204" s="13">
        <v>1</v>
      </c>
      <c r="F204" s="14">
        <f>SUM(G202:G203)</f>
        <v>243.92</v>
      </c>
      <c r="G204" s="14">
        <f>ROUND(E204*F204,2)</f>
        <v>243.92</v>
      </c>
    </row>
    <row r="205" spans="1:7" ht="0.95" customHeight="1" x14ac:dyDescent="0.25">
      <c r="A205" s="15"/>
      <c r="B205" s="15"/>
      <c r="C205" s="15"/>
      <c r="D205" s="24"/>
      <c r="E205" s="15"/>
      <c r="F205" s="15"/>
      <c r="G205" s="15"/>
    </row>
    <row r="206" spans="1:7" x14ac:dyDescent="0.25">
      <c r="A206" s="5" t="s">
        <v>335</v>
      </c>
      <c r="B206" s="5" t="s">
        <v>10</v>
      </c>
      <c r="C206" s="5" t="s">
        <v>11</v>
      </c>
      <c r="D206" s="21" t="s">
        <v>336</v>
      </c>
      <c r="E206" s="6">
        <f>E210</f>
        <v>1</v>
      </c>
      <c r="F206" s="7">
        <f>F210</f>
        <v>4990.3</v>
      </c>
      <c r="G206" s="7">
        <f>G210</f>
        <v>4990.3</v>
      </c>
    </row>
    <row r="207" spans="1:7" ht="22.5" x14ac:dyDescent="0.25">
      <c r="A207" s="8" t="s">
        <v>337</v>
      </c>
      <c r="B207" s="9" t="s">
        <v>14</v>
      </c>
      <c r="C207" s="9" t="s">
        <v>83</v>
      </c>
      <c r="D207" s="22" t="s">
        <v>338</v>
      </c>
      <c r="E207" s="10">
        <v>15</v>
      </c>
      <c r="F207" s="10">
        <v>19.75</v>
      </c>
      <c r="G207" s="11">
        <f>ROUND(E207*F207,2)</f>
        <v>296.25</v>
      </c>
    </row>
    <row r="208" spans="1:7" ht="22.5" x14ac:dyDescent="0.25">
      <c r="A208" s="8" t="s">
        <v>339</v>
      </c>
      <c r="B208" s="9" t="s">
        <v>14</v>
      </c>
      <c r="C208" s="9" t="s">
        <v>27</v>
      </c>
      <c r="D208" s="22" t="s">
        <v>340</v>
      </c>
      <c r="E208" s="10">
        <v>102.05</v>
      </c>
      <c r="F208" s="10">
        <v>28.39</v>
      </c>
      <c r="G208" s="11">
        <f>ROUND(E208*F208,2)</f>
        <v>2897.2</v>
      </c>
    </row>
    <row r="209" spans="1:7" ht="22.5" x14ac:dyDescent="0.25">
      <c r="A209" s="8" t="s">
        <v>341</v>
      </c>
      <c r="B209" s="9" t="s">
        <v>14</v>
      </c>
      <c r="C209" s="9" t="s">
        <v>27</v>
      </c>
      <c r="D209" s="22" t="s">
        <v>342</v>
      </c>
      <c r="E209" s="10">
        <v>78.260000000000005</v>
      </c>
      <c r="F209" s="10">
        <v>22.96</v>
      </c>
      <c r="G209" s="11">
        <f>ROUND(E209*F209,2)</f>
        <v>1796.85</v>
      </c>
    </row>
    <row r="210" spans="1:7" x14ac:dyDescent="0.25">
      <c r="A210" s="12"/>
      <c r="B210" s="12"/>
      <c r="C210" s="12"/>
      <c r="D210" s="23" t="s">
        <v>343</v>
      </c>
      <c r="E210" s="13">
        <v>1</v>
      </c>
      <c r="F210" s="14">
        <f>SUM(G207:G209)</f>
        <v>4990.3</v>
      </c>
      <c r="G210" s="14">
        <f>ROUND(E210*F210,2)</f>
        <v>4990.3</v>
      </c>
    </row>
    <row r="211" spans="1:7" ht="0.95" customHeight="1" x14ac:dyDescent="0.25">
      <c r="A211" s="15"/>
      <c r="B211" s="15"/>
      <c r="C211" s="15"/>
      <c r="D211" s="24"/>
      <c r="E211" s="15"/>
      <c r="F211" s="15"/>
      <c r="G211" s="15"/>
    </row>
    <row r="212" spans="1:7" x14ac:dyDescent="0.25">
      <c r="A212" s="5" t="s">
        <v>344</v>
      </c>
      <c r="B212" s="5" t="s">
        <v>10</v>
      </c>
      <c r="C212" s="5" t="s">
        <v>11</v>
      </c>
      <c r="D212" s="21" t="s">
        <v>345</v>
      </c>
      <c r="E212" s="6">
        <f>E214</f>
        <v>1</v>
      </c>
      <c r="F212" s="7">
        <f>F214</f>
        <v>1137.1199999999999</v>
      </c>
      <c r="G212" s="7">
        <f>G214</f>
        <v>1137.1199999999999</v>
      </c>
    </row>
    <row r="213" spans="1:7" x14ac:dyDescent="0.25">
      <c r="A213" s="8" t="s">
        <v>346</v>
      </c>
      <c r="B213" s="9" t="s">
        <v>14</v>
      </c>
      <c r="C213" s="9" t="s">
        <v>4</v>
      </c>
      <c r="D213" s="22" t="s">
        <v>347</v>
      </c>
      <c r="E213" s="10">
        <v>6</v>
      </c>
      <c r="F213" s="10">
        <v>189.52</v>
      </c>
      <c r="G213" s="11">
        <f>ROUND(E213*F213,2)</f>
        <v>1137.1199999999999</v>
      </c>
    </row>
    <row r="214" spans="1:7" x14ac:dyDescent="0.25">
      <c r="A214" s="12"/>
      <c r="B214" s="12"/>
      <c r="C214" s="12"/>
      <c r="D214" s="23" t="s">
        <v>348</v>
      </c>
      <c r="E214" s="13">
        <v>1</v>
      </c>
      <c r="F214" s="14">
        <f>G213</f>
        <v>1137.1199999999999</v>
      </c>
      <c r="G214" s="14">
        <f>ROUND(E214*F214,2)</f>
        <v>1137.1199999999999</v>
      </c>
    </row>
    <row r="215" spans="1:7" ht="0.95" customHeight="1" x14ac:dyDescent="0.25">
      <c r="A215" s="15"/>
      <c r="B215" s="15"/>
      <c r="C215" s="15"/>
      <c r="D215" s="24"/>
      <c r="E215" s="15"/>
      <c r="F215" s="15"/>
      <c r="G215" s="15"/>
    </row>
    <row r="216" spans="1:7" x14ac:dyDescent="0.25">
      <c r="A216" s="5" t="s">
        <v>349</v>
      </c>
      <c r="B216" s="5" t="s">
        <v>10</v>
      </c>
      <c r="C216" s="5" t="s">
        <v>11</v>
      </c>
      <c r="D216" s="21" t="s">
        <v>350</v>
      </c>
      <c r="E216" s="6">
        <f>E218</f>
        <v>1</v>
      </c>
      <c r="F216" s="7">
        <f>F218</f>
        <v>442.13</v>
      </c>
      <c r="G216" s="7">
        <f>G218</f>
        <v>442.13</v>
      </c>
    </row>
    <row r="217" spans="1:7" x14ac:dyDescent="0.25">
      <c r="A217" s="8" t="s">
        <v>351</v>
      </c>
      <c r="B217" s="9" t="s">
        <v>14</v>
      </c>
      <c r="C217" s="9" t="s">
        <v>352</v>
      </c>
      <c r="D217" s="22" t="s">
        <v>353</v>
      </c>
      <c r="E217" s="10">
        <v>1</v>
      </c>
      <c r="F217" s="10">
        <v>442.13</v>
      </c>
      <c r="G217" s="11">
        <f>ROUND(E217*F217,2)</f>
        <v>442.13</v>
      </c>
    </row>
    <row r="218" spans="1:7" x14ac:dyDescent="0.25">
      <c r="A218" s="12"/>
      <c r="B218" s="12"/>
      <c r="C218" s="12"/>
      <c r="D218" s="23" t="s">
        <v>354</v>
      </c>
      <c r="E218" s="13">
        <v>1</v>
      </c>
      <c r="F218" s="14">
        <f>G217</f>
        <v>442.13</v>
      </c>
      <c r="G218" s="14">
        <f>ROUND(E218*F218,2)</f>
        <v>442.13</v>
      </c>
    </row>
    <row r="219" spans="1:7" ht="0.95" customHeight="1" x14ac:dyDescent="0.25">
      <c r="A219" s="15"/>
      <c r="B219" s="15"/>
      <c r="C219" s="15"/>
      <c r="D219" s="24"/>
      <c r="E219" s="15"/>
      <c r="F219" s="15"/>
      <c r="G219" s="15"/>
    </row>
    <row r="220" spans="1:7" x14ac:dyDescent="0.25">
      <c r="A220" s="5" t="s">
        <v>355</v>
      </c>
      <c r="B220" s="5" t="s">
        <v>10</v>
      </c>
      <c r="C220" s="5" t="s">
        <v>11</v>
      </c>
      <c r="D220" s="21" t="s">
        <v>356</v>
      </c>
      <c r="E220" s="6">
        <f>E222</f>
        <v>1</v>
      </c>
      <c r="F220" s="7">
        <f>F222</f>
        <v>746.09</v>
      </c>
      <c r="G220" s="7">
        <f>G222</f>
        <v>746.09</v>
      </c>
    </row>
    <row r="221" spans="1:7" x14ac:dyDescent="0.25">
      <c r="A221" s="8" t="s">
        <v>357</v>
      </c>
      <c r="B221" s="9" t="s">
        <v>14</v>
      </c>
      <c r="C221" s="9" t="s">
        <v>4</v>
      </c>
      <c r="D221" s="22" t="s">
        <v>358</v>
      </c>
      <c r="E221" s="10">
        <v>1</v>
      </c>
      <c r="F221" s="10">
        <v>746.09</v>
      </c>
      <c r="G221" s="11">
        <f>ROUND(E221*F221,2)</f>
        <v>746.09</v>
      </c>
    </row>
    <row r="222" spans="1:7" x14ac:dyDescent="0.25">
      <c r="A222" s="12"/>
      <c r="B222" s="12"/>
      <c r="C222" s="12"/>
      <c r="D222" s="23" t="s">
        <v>359</v>
      </c>
      <c r="E222" s="13">
        <v>1</v>
      </c>
      <c r="F222" s="14">
        <f>G221</f>
        <v>746.09</v>
      </c>
      <c r="G222" s="14">
        <f>ROUND(E222*F222,2)</f>
        <v>746.09</v>
      </c>
    </row>
    <row r="223" spans="1:7" ht="0.95" customHeight="1" x14ac:dyDescent="0.25">
      <c r="A223" s="15"/>
      <c r="B223" s="15"/>
      <c r="C223" s="15"/>
      <c r="D223" s="24"/>
      <c r="E223" s="15"/>
      <c r="F223" s="15"/>
      <c r="G223" s="15"/>
    </row>
    <row r="224" spans="1:7" ht="22.5" x14ac:dyDescent="0.25">
      <c r="A224" s="5" t="s">
        <v>360</v>
      </c>
      <c r="B224" s="5" t="s">
        <v>10</v>
      </c>
      <c r="C224" s="5" t="s">
        <v>11</v>
      </c>
      <c r="D224" s="21" t="s">
        <v>361</v>
      </c>
      <c r="E224" s="18">
        <v>1</v>
      </c>
      <c r="F224" s="19">
        <v>0</v>
      </c>
      <c r="G224" s="7">
        <f>ROUND(E224*F224,2)</f>
        <v>0</v>
      </c>
    </row>
    <row r="225" spans="1:7" x14ac:dyDescent="0.25">
      <c r="A225" s="12"/>
      <c r="B225" s="12"/>
      <c r="C225" s="12"/>
      <c r="D225" s="23" t="s">
        <v>362</v>
      </c>
      <c r="E225" s="13">
        <v>1</v>
      </c>
      <c r="F225" s="14">
        <f>G4+G20+G29+G39+G45+G52+G56+G64+G69+G75+G91+G154+G168+G178+G187+G197+G201+G206+G212+G216+G220+G224</f>
        <v>137956.79999999999</v>
      </c>
      <c r="G225" s="14">
        <f>ROUND(E225*F225,2)</f>
        <v>137956.79999999999</v>
      </c>
    </row>
    <row r="226" spans="1:7" ht="0.95" customHeight="1" x14ac:dyDescent="0.25">
      <c r="A226" s="15"/>
      <c r="B226" s="15"/>
      <c r="C226" s="15"/>
      <c r="D226" s="24"/>
      <c r="E226" s="15"/>
      <c r="F226" s="15"/>
      <c r="G226" s="15"/>
    </row>
  </sheetData>
  <dataValidations count="1">
    <dataValidation type="list" allowBlank="1" showInputMessage="1" showErrorMessage="1" sqref="B4:B226" xr:uid="{64A6836C-74D3-4E7F-B1CE-02D1ABE3DD5D}">
      <formula1>"Capítulo,Partida,Mano de obra,Maquinaria,Material,Otros,Tarea,"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Ruiz Luque | Tailor.</dc:creator>
  <cp:lastModifiedBy>Pablo Ruiz Luque | Tailor.</cp:lastModifiedBy>
  <dcterms:created xsi:type="dcterms:W3CDTF">2025-12-19T11:47:08Z</dcterms:created>
  <dcterms:modified xsi:type="dcterms:W3CDTF">2025-12-19T11:48:30Z</dcterms:modified>
</cp:coreProperties>
</file>