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bilobabcn-my.sharepoint.com/personal/eprieto_bilobaprojectum_com/Documents/ARCHIVO BILOBA PROJECTUM/01 Biloba Construcció/01 Pressupostos/2026/2026-1 Pendents/2650 CLUB PILATES COLLADO VILLALBA/"/>
    </mc:Choice>
  </mc:AlternateContent>
  <xr:revisionPtr revIDLastSave="0" documentId="8_{4F3E0004-8BA4-4300-A263-2FFD06F1D216}" xr6:coauthVersionLast="47" xr6:coauthVersionMax="47" xr10:uidLastSave="{00000000-0000-0000-0000-000000000000}"/>
  <bookViews>
    <workbookView xWindow="-120" yWindow="-120" windowWidth="29040" windowHeight="15840" xr2:uid="{140F6197-57E3-4F66-84E2-E0E097D2C214}"/>
  </bookViews>
  <sheets>
    <sheet name="Ful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370" i="1" l="1"/>
  <c r="F370" i="1"/>
  <c r="G365" i="1"/>
  <c r="G368" i="1"/>
  <c r="E365" i="1"/>
  <c r="F365" i="1"/>
  <c r="F368" i="1"/>
  <c r="G366" i="1"/>
  <c r="G360" i="1"/>
  <c r="G363" i="1"/>
  <c r="E360" i="1"/>
  <c r="F360" i="1"/>
  <c r="F363" i="1"/>
  <c r="G361" i="1"/>
  <c r="G355" i="1"/>
  <c r="G358" i="1"/>
  <c r="E355" i="1"/>
  <c r="F355" i="1"/>
  <c r="F358" i="1"/>
  <c r="G356" i="1"/>
  <c r="G345" i="1"/>
  <c r="G353" i="1"/>
  <c r="E345" i="1"/>
  <c r="F345" i="1"/>
  <c r="F353" i="1"/>
  <c r="G352" i="1"/>
  <c r="G350" i="1"/>
  <c r="G348" i="1"/>
  <c r="G346" i="1"/>
  <c r="G338" i="1"/>
  <c r="G343" i="1"/>
  <c r="E338" i="1"/>
  <c r="F338" i="1"/>
  <c r="F343" i="1"/>
  <c r="G341" i="1"/>
  <c r="G339" i="1"/>
  <c r="G331" i="1"/>
  <c r="G336" i="1"/>
  <c r="E331" i="1"/>
  <c r="F331" i="1"/>
  <c r="F336" i="1"/>
  <c r="G334" i="1"/>
  <c r="G332" i="1"/>
  <c r="G314" i="1"/>
  <c r="G329" i="1"/>
  <c r="E314" i="1"/>
  <c r="F314" i="1"/>
  <c r="F329" i="1"/>
  <c r="G328" i="1"/>
  <c r="G326" i="1"/>
  <c r="G325" i="1"/>
  <c r="G323" i="1"/>
  <c r="G321" i="1"/>
  <c r="G319" i="1"/>
  <c r="G317" i="1"/>
  <c r="G315" i="1"/>
  <c r="G299" i="1"/>
  <c r="G312" i="1"/>
  <c r="E299" i="1"/>
  <c r="F299" i="1"/>
  <c r="F312" i="1"/>
  <c r="G310" i="1"/>
  <c r="G308" i="1"/>
  <c r="G306" i="1"/>
  <c r="G304" i="1"/>
  <c r="G302" i="1"/>
  <c r="G300" i="1"/>
  <c r="G282" i="1"/>
  <c r="G297" i="1"/>
  <c r="E282" i="1"/>
  <c r="F282" i="1"/>
  <c r="F297" i="1"/>
  <c r="G295" i="1"/>
  <c r="G293" i="1"/>
  <c r="G291" i="1"/>
  <c r="G289" i="1"/>
  <c r="G287" i="1"/>
  <c r="G285" i="1"/>
  <c r="G283" i="1"/>
  <c r="G263" i="1"/>
  <c r="G280" i="1"/>
  <c r="E263" i="1"/>
  <c r="F263" i="1"/>
  <c r="F280" i="1"/>
  <c r="G273" i="1"/>
  <c r="G278" i="1"/>
  <c r="E273" i="1"/>
  <c r="F273" i="1"/>
  <c r="F278" i="1"/>
  <c r="G276" i="1"/>
  <c r="G274" i="1"/>
  <c r="G264" i="1"/>
  <c r="G271" i="1"/>
  <c r="E264" i="1"/>
  <c r="F264" i="1"/>
  <c r="F271" i="1"/>
  <c r="G269" i="1"/>
  <c r="G267" i="1"/>
  <c r="G265" i="1"/>
  <c r="G160" i="1"/>
  <c r="G261" i="1"/>
  <c r="E160" i="1"/>
  <c r="F160" i="1"/>
  <c r="F261" i="1"/>
  <c r="G256" i="1"/>
  <c r="G259" i="1"/>
  <c r="E256" i="1"/>
  <c r="F256" i="1"/>
  <c r="F259" i="1"/>
  <c r="G257" i="1"/>
  <c r="G249" i="1"/>
  <c r="G254" i="1"/>
  <c r="E249" i="1"/>
  <c r="F249" i="1"/>
  <c r="F254" i="1"/>
  <c r="G252" i="1"/>
  <c r="G250" i="1"/>
  <c r="G244" i="1"/>
  <c r="G247" i="1"/>
  <c r="E244" i="1"/>
  <c r="F244" i="1"/>
  <c r="F247" i="1"/>
  <c r="G245" i="1"/>
  <c r="G223" i="1"/>
  <c r="G242" i="1"/>
  <c r="E223" i="1"/>
  <c r="F223" i="1"/>
  <c r="F242" i="1"/>
  <c r="G240" i="1"/>
  <c r="G238" i="1"/>
  <c r="G236" i="1"/>
  <c r="G234" i="1"/>
  <c r="G232" i="1"/>
  <c r="G230" i="1"/>
  <c r="G228" i="1"/>
  <c r="G226" i="1"/>
  <c r="G224" i="1"/>
  <c r="G194" i="1"/>
  <c r="G221" i="1"/>
  <c r="E194" i="1"/>
  <c r="F194" i="1"/>
  <c r="F221" i="1"/>
  <c r="G219" i="1"/>
  <c r="G217" i="1"/>
  <c r="G215" i="1"/>
  <c r="G213" i="1"/>
  <c r="G211" i="1"/>
  <c r="G209" i="1"/>
  <c r="G207" i="1"/>
  <c r="G205" i="1"/>
  <c r="G203" i="1"/>
  <c r="G201" i="1"/>
  <c r="G199" i="1"/>
  <c r="G197" i="1"/>
  <c r="G195" i="1"/>
  <c r="G181" i="1"/>
  <c r="G192" i="1"/>
  <c r="E181" i="1"/>
  <c r="F181" i="1"/>
  <c r="F192" i="1"/>
  <c r="G190" i="1"/>
  <c r="G188" i="1"/>
  <c r="G186" i="1"/>
  <c r="G184" i="1"/>
  <c r="G182" i="1"/>
  <c r="G176" i="1"/>
  <c r="G179" i="1"/>
  <c r="E176" i="1"/>
  <c r="F176" i="1"/>
  <c r="F179" i="1"/>
  <c r="G177" i="1"/>
  <c r="G171" i="1"/>
  <c r="G174" i="1"/>
  <c r="E171" i="1"/>
  <c r="F171" i="1"/>
  <c r="F174" i="1"/>
  <c r="G172" i="1"/>
  <c r="G166" i="1"/>
  <c r="G169" i="1"/>
  <c r="E166" i="1"/>
  <c r="F166" i="1"/>
  <c r="F169" i="1"/>
  <c r="G167" i="1"/>
  <c r="G161" i="1"/>
  <c r="G164" i="1"/>
  <c r="E161" i="1"/>
  <c r="F161" i="1"/>
  <c r="F164" i="1"/>
  <c r="G162" i="1"/>
  <c r="G129" i="1"/>
  <c r="G158" i="1"/>
  <c r="E129" i="1"/>
  <c r="F129" i="1"/>
  <c r="F158" i="1"/>
  <c r="G156" i="1"/>
  <c r="G154" i="1"/>
  <c r="G152" i="1"/>
  <c r="G150" i="1"/>
  <c r="G148" i="1"/>
  <c r="G146" i="1"/>
  <c r="G144" i="1"/>
  <c r="G142" i="1"/>
  <c r="G140" i="1"/>
  <c r="G138" i="1"/>
  <c r="G136" i="1"/>
  <c r="G134" i="1"/>
  <c r="G132" i="1"/>
  <c r="G130" i="1"/>
  <c r="G118" i="1"/>
  <c r="G127" i="1"/>
  <c r="E118" i="1"/>
  <c r="F118" i="1"/>
  <c r="F127" i="1"/>
  <c r="G125" i="1"/>
  <c r="G123" i="1"/>
  <c r="G121" i="1"/>
  <c r="G119" i="1"/>
  <c r="G108" i="1"/>
  <c r="G116" i="1"/>
  <c r="E108" i="1"/>
  <c r="F108" i="1"/>
  <c r="F116" i="1"/>
  <c r="G111" i="1"/>
  <c r="G114" i="1"/>
  <c r="E111" i="1"/>
  <c r="F111" i="1"/>
  <c r="F114" i="1"/>
  <c r="G113" i="1"/>
  <c r="G109" i="1"/>
  <c r="G89" i="1"/>
  <c r="G106" i="1"/>
  <c r="E89" i="1"/>
  <c r="F89" i="1"/>
  <c r="F106" i="1"/>
  <c r="G104" i="1"/>
  <c r="G102" i="1"/>
  <c r="G100" i="1"/>
  <c r="G98" i="1"/>
  <c r="G96" i="1"/>
  <c r="G94" i="1"/>
  <c r="G92" i="1"/>
  <c r="G90" i="1"/>
  <c r="G76" i="1"/>
  <c r="G87" i="1"/>
  <c r="E76" i="1"/>
  <c r="F76" i="1"/>
  <c r="F87" i="1"/>
  <c r="G85" i="1"/>
  <c r="G83" i="1"/>
  <c r="G81" i="1"/>
  <c r="G79" i="1"/>
  <c r="G77" i="1"/>
  <c r="G67" i="1"/>
  <c r="G74" i="1"/>
  <c r="E67" i="1"/>
  <c r="F67" i="1"/>
  <c r="F74" i="1"/>
  <c r="G72" i="1"/>
  <c r="G70" i="1"/>
  <c r="G68" i="1"/>
  <c r="G48" i="1"/>
  <c r="G65" i="1"/>
  <c r="E48" i="1"/>
  <c r="F48" i="1"/>
  <c r="F65" i="1"/>
  <c r="G63" i="1"/>
  <c r="G61" i="1"/>
  <c r="G59" i="1"/>
  <c r="G57" i="1"/>
  <c r="G55" i="1"/>
  <c r="G53" i="1"/>
  <c r="G51" i="1"/>
  <c r="G49" i="1"/>
  <c r="G31" i="1"/>
  <c r="G46" i="1"/>
  <c r="E31" i="1"/>
  <c r="F31" i="1"/>
  <c r="F46" i="1"/>
  <c r="G44" i="1"/>
  <c r="G42" i="1"/>
  <c r="G40" i="1"/>
  <c r="G38" i="1"/>
  <c r="G36" i="1"/>
  <c r="G34" i="1"/>
  <c r="G32" i="1"/>
  <c r="G4" i="1"/>
  <c r="G29" i="1"/>
  <c r="E4" i="1"/>
  <c r="F4" i="1"/>
  <c r="F29" i="1"/>
  <c r="G27" i="1"/>
  <c r="G25" i="1"/>
  <c r="G23" i="1"/>
  <c r="G21" i="1"/>
  <c r="G19" i="1"/>
  <c r="G17" i="1"/>
  <c r="G15" i="1"/>
  <c r="G13" i="1"/>
  <c r="G11" i="1"/>
  <c r="G9" i="1"/>
  <c r="G7" i="1"/>
  <c r="G5" i="1"/>
</calcChain>
</file>

<file path=xl/sharedStrings.xml><?xml version="1.0" encoding="utf-8"?>
<sst xmlns="http://schemas.openxmlformats.org/spreadsheetml/2006/main" count="847" uniqueCount="517">
  <si>
    <t/>
  </si>
  <si>
    <t>Presupuesto</t>
  </si>
  <si>
    <t>Código</t>
  </si>
  <si>
    <t>Resumen</t>
  </si>
  <si>
    <t>ImpPres</t>
  </si>
  <si>
    <t>Nat</t>
  </si>
  <si>
    <t>Ud</t>
  </si>
  <si>
    <t>CanPres</t>
  </si>
  <si>
    <t>PrPres</t>
  </si>
  <si>
    <t xml:space="preserve">01           </t>
  </si>
  <si>
    <t>TRABAJOS PREVIOS</t>
  </si>
  <si>
    <t>Capítulo</t>
  </si>
  <si>
    <t xml:space="preserve">01.02        </t>
  </si>
  <si>
    <t>DESMONTAJE DE CARPINTERIA METALICA</t>
  </si>
  <si>
    <t>Partida</t>
  </si>
  <si>
    <t>M2</t>
  </si>
  <si>
    <t xml:space="preserve">M2. Levantado de carpintería metálica, en cualquier tipo de muros, incluidos cercos, hojas, vidrios y accesorios, por medios manuales, incluso limpieza, retirada de escombros y carga al contenedor, sin transporte a vertedero o planta de reciclaje y con parte proporcional de medios auxiliares. Medición de superficie realmente ejecutada.
</t>
  </si>
  <si>
    <t xml:space="preserve">01.03        </t>
  </si>
  <si>
    <t>LEVANTADO DE PUERTA INTERIOR</t>
  </si>
  <si>
    <t>m2</t>
  </si>
  <si>
    <t xml:space="preserve">Levantado de puerta interior de madera, con medios manuales, sin deteriorar el paramento al que está sujeta, y carga manual sobre camión o contenedor.
</t>
  </si>
  <si>
    <t xml:space="preserve">01.04        </t>
  </si>
  <si>
    <t>LEVANTADO DE REVESTIMIENTO MADERA</t>
  </si>
  <si>
    <t xml:space="preserve">Levantado de revestimiento de madera clavada sobre rastreles en paramentos interiores, con medios manuales, sin deteriorar la superficie soporte, que quedará al descubierto y preparada para su posterior revestimiento, y carga manual sobre camión o contenedor.
</t>
  </si>
  <si>
    <t xml:space="preserve">01.05        </t>
  </si>
  <si>
    <t>DEMOLICIÓN DE TABIQUERÍA Y TRASDOSADOS</t>
  </si>
  <si>
    <t xml:space="preserve">M2. Demolición de tabiques de ladrillo y/o pladur, por medios manuales, incluso limpieza y retirada de escombros con carga al contenedor, sin transporte al vertedero y con parte proporcional de medios auxiliares. Medición de superficie realmente ejecutada.
</t>
  </si>
  <si>
    <t xml:space="preserve">01.06        </t>
  </si>
  <si>
    <t>DEMOLICIÓN DE TABIQUERÍA</t>
  </si>
  <si>
    <t xml:space="preserve">M2. Demolición de tabiques de ladrillo y/o pladur, por medios manuales, incluso limpieza y retirada de escombros con carga al contenedor, sin transporte al vertedero y con parte proporcional de medios auxiliares. Medición de superficie realmente ejecutada.
</t>
  </si>
  <si>
    <t xml:space="preserve">01.07        </t>
  </si>
  <si>
    <t>DEMOLICION DE FALSO TECHO REGISTRABLE</t>
  </si>
  <si>
    <t xml:space="preserve">Demolición de falso techo registrable de placas de escayola, situado a una altura menor de 4 m, con medios manuales, sin deteriorar los elementos constructivos a los que se sujeta, y carga manual sobre camión o contenedor.
</t>
  </si>
  <si>
    <t xml:space="preserve">01.15        </t>
  </si>
  <si>
    <t>CONTENEDORES 6 M3</t>
  </si>
  <si>
    <t>UD</t>
  </si>
  <si>
    <t xml:space="preserve">Ud. Contenedor al servicio de la obra, incluso transporte, retirada y tasas de vertido e impuestos de la CM. Gestión del certificado de residuos.
</t>
  </si>
  <si>
    <t xml:space="preserve">01.20        </t>
  </si>
  <si>
    <t>DESMONTAJE UNIDAD DE CLIMATIZACION</t>
  </si>
  <si>
    <t>u</t>
  </si>
  <si>
    <t xml:space="preserve">Desmontaje de unidad interior de sistema de aire acondicionado, de techo con distribución por conducto rectangular, de 100 kg de peso máximo, con medios manuales, y carga manual sobre camión o contenedor.
</t>
  </si>
  <si>
    <t xml:space="preserve">01.21        </t>
  </si>
  <si>
    <t>DESMONTAJE CONDUCTOS, DIFUSORES Y REJILLASCLIMATIZACION</t>
  </si>
  <si>
    <t xml:space="preserve">Desmontaje de instalación de aire acondicionado con conductos, en local u oficina de 100 m² de superficie construida; con medios manuales, y carga manual sobre camión o contenedor.
</t>
  </si>
  <si>
    <t xml:space="preserve">01.30        </t>
  </si>
  <si>
    <t>DESMONTAJE INSTALACION ELECTRICA</t>
  </si>
  <si>
    <t xml:space="preserve">Desmontaje de red de instalación eléctrica interior bajo tubo protector, en local u oficina de 135 m² de superficie construida; con medios manuales, y carga manual sobre camión o contenedor.
</t>
  </si>
  <si>
    <t xml:space="preserve">01.40        </t>
  </si>
  <si>
    <t>DESMONTAJE INSTALACION FONTANERIA Y SANEAMIENTO</t>
  </si>
  <si>
    <t xml:space="preserve">Desmontaje de red de instalación interior de agua, colocada superficialmente, que da servicio a una superficie de 50 m², desde la toma de cada aparato sanitario hasta el montante, con medios manuales, y carga manual sobre camión o contenedor.
</t>
  </si>
  <si>
    <t xml:space="preserve">01.50        </t>
  </si>
  <si>
    <t>DESMONTAJE SANITARIOS</t>
  </si>
  <si>
    <t xml:space="preserve">Desmontaje desanitarios (lavabo, inodoro, ducha, o vertedero) con medios manuales, sin afectar a la estabilidad de los elementos constructivos a los que pueda estar sujeto, y carga manual sobre camión o contenedor.
</t>
  </si>
  <si>
    <t>01</t>
  </si>
  <si>
    <t xml:space="preserve">02           </t>
  </si>
  <si>
    <t>ALBAÑILERÍA</t>
  </si>
  <si>
    <t xml:space="preserve">02.3         </t>
  </si>
  <si>
    <t>BASE DE PAVIMENTO CON MORTERO AUTONIVELANTE</t>
  </si>
  <si>
    <t xml:space="preserve">Base para pavimento interior, espesor variable 4-8 cm, de mortero autonivelante, CT - C10 - F3 según UNE-EN 13813, vertido con mezcladora-bombeadora, sobre lámina de aislamiento para formación de suelo flotante; y posterior aplicación de agente filmógeno, (0,15 l/m²). Incluso banda de panel rígido de poliestireno expandido para la preparación de las juntas perimetrales de dilatación.
</t>
  </si>
  <si>
    <t xml:space="preserve">02.4         </t>
  </si>
  <si>
    <t>AYUDA ALBAÑILERIA INST.RED EVACUACION LOCAL</t>
  </si>
  <si>
    <t xml:space="preserve">Ayudas de cualquier trabajo de albañilería, necesarias para la correcta ejecución de la instalación de salubridad formada por: sistema de evacuación (bajantes interiores y exteriores de aguas pluviales y residuales, canalones, botes sifónicos, colectores suspendidos, sistemas de elevación, derivaciones individuales y cualquier otro elemento componente de la instalación), con un grado de complejidad medio, en edificio de otros usos, incluida p/p de elementos comunes. Incluso material auxiliar para la correcta ejecución de los trabajos.
</t>
  </si>
  <si>
    <t xml:space="preserve">02.5         </t>
  </si>
  <si>
    <t>AYUDA ALBAÑILERÍA INST. FONTANERÍA LOCAL</t>
  </si>
  <si>
    <t xml:space="preserve">Ayuda de albañilería a instalación de fontanería por local (con una superficie construida media de 90 m2) incluyendo mano de obra en carga y descarga, materiales, apertura y tapado de rozas, recibidos, remates y ayudas a acometida, tubo de alimentación, batería de contadores, grupo de presión, depósito, montantes, accesorios y piezas especiales, i/p.p. de elementos comunes, material auxiliar, limpieza y medios auxiliares. 
</t>
  </si>
  <si>
    <t xml:space="preserve">02.6         </t>
  </si>
  <si>
    <t>AYUDA ALBAÑILERÍA INST. ELECTRICIDAD LOCAL</t>
  </si>
  <si>
    <t xml:space="preserve">Ayuda de albañilería a instalación de electricidad por local (con una superficie construida media de 90 m2) incluyendo mano de obra en carga y descarga, materiales, apertura y tapado de rozas, recibidos, remates y ayudas a puesta a tierra, caja general de protección, línea general de alimentación, centralización de contadores, derivaciones individuales y cuadros de mando y protección,  i/p.p. de elementos comunes, limpieza y medios auxiliares.
</t>
  </si>
  <si>
    <t xml:space="preserve">02.7         </t>
  </si>
  <si>
    <t>AYUDA ALBAÑILERÍA INST. ILUMINACIÓN LOCAL</t>
  </si>
  <si>
    <t xml:space="preserve">Ayudas de cualquier trabajo de albañilería, necesarias para la correcta ejecución de la instalación de apliques y luminarias para iluminación, con un grado de complejidad medio, en edificio de otros usos, incluida p/p de elementos comunes. Incluso material auxiliar para la correcta ejecución de los trabajos.
</t>
  </si>
  <si>
    <t xml:space="preserve">02.8         </t>
  </si>
  <si>
    <t>AYUDA ALBAÑILERÍA INST.CLIMATIZACION Y VENTILACION LOCAL</t>
  </si>
  <si>
    <t xml:space="preserve">Ayuda de albañilería a instalaciones de climatizacion y ventilacion por local (con una superficie construida media de 90 m2) y su parte correspondiente de zonas comunes, incluyendo mano de obra en carga y descarga, materiales, apertura y tapado de rozas, recibidos, limpieza, remates y medios auxiliares.
</t>
  </si>
  <si>
    <t xml:space="preserve">FFF010       </t>
  </si>
  <si>
    <t>FACHADA DE UNA HOJA DE FABBRICA DE LADRILLO PARA REVESTIR</t>
  </si>
  <si>
    <t xml:space="preserve">Fachada de una hoja, de 11,5 cm de espesor, de fábrica de ladrillo cerámico perforado (panal), para revestir, 24x11,5x9 cm, con juntas horizontales y verticales de 10 mm de espesor, recibida con mortero de cemento industrial, color gris, M-5, suministrado a granel. Dintel de fábrica para revestir s...Ver más
</t>
  </si>
  <si>
    <t>02</t>
  </si>
  <si>
    <t xml:space="preserve">03           </t>
  </si>
  <si>
    <t>TABIQUERIA DE PLADUR Y REFUERZOS PARAMENTOS VERTICALES</t>
  </si>
  <si>
    <t xml:space="preserve">03.1         </t>
  </si>
  <si>
    <t>TABIQUE C/Y 15+70+15 / 400 ST</t>
  </si>
  <si>
    <t xml:space="preserve">m². Suministro y colocación, por empresa homologada, de tabique formado por 2 placas de cartón yeso de 15 mm STANDARD de la marca PLADUR, KNAUF o PLACOPLATRE, una a cada lado, con estructura interna de acero galvanizado de 70 mm de espesor con canales en suelo y techo, y montantes cada 40 cm de separación entre ellos. Se incluye , tratamiento de juntas, banda de estanqueidad y banda elástica de separación con el pavimento. Arriostrando a la estructura más cercana ó en su defecto a una estructura auxiliar también incluida, del mismo tipo de perfil que el propio Pladur. Totalmente terminado y listo para pintar.
Medida la superficie ejecutada.
TIPO PLACA: 
Pladur N.
Knauf ST.
Placoplatre Standard BA.
</t>
  </si>
  <si>
    <t xml:space="preserve">03.2         </t>
  </si>
  <si>
    <t>TABIQUE C/Y 15+70+15 / 400 MIXTO ST/HF</t>
  </si>
  <si>
    <t xml:space="preserve">m². Suministro y colocación, de tabique formado por 1 placa de cartón yeso de 15 mm HIDRÓFUGO y por 1 placa de cartón yeso de 15 mm STANDARD  de la marca PLADUR, KNAUF o PLACOPLATRE, una a cada lado, con estructura interna de acero galvanizado de 70 mm de espesor con canales en el suelo y techo, y montantes cada 40 cm de separación entre ellos. Se incluye , tratamiento de juntas, banda de estanqueidad y banda elástica de separación con el pavimento. Totalmente terminado y listo para pintar. 
Medida la superficie ejecutada.
TIPO PLACA:  
Pladur WR+ST
Knauf Impregnada+ST
Placoplatre Placomarina PPM + Standard BA
</t>
  </si>
  <si>
    <t xml:space="preserve">03.3         </t>
  </si>
  <si>
    <t>TRASDOSADO C/Y 15mm /400 ST</t>
  </si>
  <si>
    <t xml:space="preserve">m². Tradosado autoportante compuesto por una estructura de perfiles de chapa de acero galvanizada perimetral de 48 mm y montantes de 46 mm, a 40 cm entre ejes y canales, 1 placa de cartón-yeso pladur N o similar (aprobado por la D.T.), de 15 mm de espesor resistente al agua, atornillada a la estructura. Se incluye , tratamiento de juntas, banda de estanqueidad y banda elástica de separación con el pavimento. Incluso replanteo, nivelación y aplomado, parte proporcional de elementos de fijación, cubrejuntas, mermas y roturas, p.p. refuerzo madera y limpieza. Construido según normas MV-201 y NTE/PTL y especificaciones del fabricante. 
Medida la superficie ejecutada.
TIPO PLACA: 
Pladur N.
Knauf ST.
Placoplatre Standard BA.
</t>
  </si>
  <si>
    <t xml:space="preserve">03.4         </t>
  </si>
  <si>
    <t>TRASDOSADO ESPECIAL REFORZADO ZONA REFORMERS</t>
  </si>
  <si>
    <t xml:space="preserve">Trasdosado autoportante de sistema de paneles de yeso laminado (PYL), formado por una estructura de acero galvanizado, de canales horizontales de 90 mm de ancho y montantes verticales (según UNE-EN 14195:2015), con una modulación de 400 mm de separación a ejes entre montantes; y sobre la cual se atornilla 1 placa estándar (Tipo A según UNE-EN 520:2005+A1:2010) de 15 mm de espesor y como refuerzo un tablero de DM de 16 mm Totalmente terminado para acabado mínimo Nivel Q1 o Q2, listo para imprimar, revestir, pintar o decorar; i/p.p. de tratamientos de juntas, esquinas y huecos, pasos de instalaciones, pastas, cintas, guardavivos, tornillería, bandas de estanqueidad, limpieza y medios auxiliares. Conforme a UNE 102043:2013 y ATEDY. Medido deduciendo huecos mayores a 2 m2. Materiales con marcado CE y DdP (Declaración de prestaciones) según Reglamento (UE) 305/2011.
</t>
  </si>
  <si>
    <t xml:space="preserve">03.5         </t>
  </si>
  <si>
    <t>REFUERZO ESTRUCTURAL TABIQUE/TRASDOSADO DE PLADUR</t>
  </si>
  <si>
    <t xml:space="preserve">Refuerzo de madera de trasdosado y tabique compuesto por tablero de encofrar, sobre superficie de aluminio anclada a estructura autoportante de trasdosado o tabique.i/p.p. de medios auxiliares. Medida la unidad ejecutada.
</t>
  </si>
  <si>
    <t xml:space="preserve">03.5.1       </t>
  </si>
  <si>
    <t>TABIQUE ESPECIAL REFORZADO ZONA REFORMERS</t>
  </si>
  <si>
    <t xml:space="preserve">m². Suministro y colocación, de tabique formado por 2 placas de cartón yeso de 15 mm STANDARD  de la marca PLADUR, KNAUF o PLACOPLATRE, una a cada lado, con estructura interna de acero galvanizado de 70 mm de espesor con canales en el suelo y techo, y montantes cada 40 cm de separación entre ellos, como refuerzo un tablero de DM de 16 mm. en zona de reformers. Se incluye , tratamiento de juntas, banda de estanqueidad y banda elástica de separación con el pavimento. Totalmente terminado y listo para pintar. 
Medida la superficie ejecutada.
</t>
  </si>
  <si>
    <t xml:space="preserve">03.6         </t>
  </si>
  <si>
    <t>REFUERZOS PARA COLGAR</t>
  </si>
  <si>
    <t xml:space="preserve">Ud. Refuerzo con tableros de DM para estanterías, accesorios, etc.
</t>
  </si>
  <si>
    <t xml:space="preserve">03.3.1       </t>
  </si>
  <si>
    <t>TRASDOSADO C/Y 15mm /400 HF</t>
  </si>
  <si>
    <t xml:space="preserve">m². Tradosado autoportante compuesto por una estructura de perfiles de chapa de acero galvanizada perimetral de 48 mm y montantes de 46 mm, a 40 cm entre ejes y canales, 1 placa de cartón-yeso pladur WR o similar (aprobado por la D.T.), de 15 mm de espesor resistente al agua, atornillada a la estructura. Se incluye , tratamiento de juntas, banda de estanqueidad y banda elástica de separación con el pavimento. Incluso replanteo, nivelación y aplomado, parte proporcional de elementos de fijación, cubrejuntas, mermas y roturas, p.p. refuerzo madera y limpieza. Construido según normas MV-201 y NTE/PTL y especificaciones del fabricante. 
Medida la superficie ejecutada.
TIPO PLACA: 
Pladur WR
Knauf Impregnada
Placoplatre Placomarina PPM
</t>
  </si>
  <si>
    <t>03</t>
  </si>
  <si>
    <t xml:space="preserve">04           </t>
  </si>
  <si>
    <t>FALSOS TECHOS</t>
  </si>
  <si>
    <t xml:space="preserve">04.01        </t>
  </si>
  <si>
    <t>FALSO TECHO CONTINUO DE CARTÓN-YESO ST</t>
  </si>
  <si>
    <t xml:space="preserve">m². Suministro y construcción, por empresa homologada, de falso techo continuo formado por placas de cartón yeso de 15 mm, de la marca PLADUR, KNAUF o PLACOPLATRE, para altura mayor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TIPO PLACA: 
Pladur N.
Kn
Placoplatre Standard BA.auf ST.
</t>
  </si>
  <si>
    <t xml:space="preserve">04.02        </t>
  </si>
  <si>
    <t>FALSO TECHO CONTINUO DE CARTÓN-YESO WF</t>
  </si>
  <si>
    <t xml:space="preserve">m². Suministro y construcción, por empresa homologada, de falso techo continuo formado por placas de cartón yeso de 15 mm, de la marca PLADUR, KNAUF o PLACOPLATRE, para altura mayor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TIPO PLACA: 
Pladur WF
</t>
  </si>
  <si>
    <t xml:space="preserve">04.03        </t>
  </si>
  <si>
    <t>FORMACION DE FOSA O CANDILEJA</t>
  </si>
  <si>
    <t>m</t>
  </si>
  <si>
    <t xml:space="preserve">ML. Formacion de fosa o candileja en cartón-yeso elemento vertical preformado o ejecutado "in situ" para solución de iluminación indirecta. Según planos de detalle de proyecto Incluso accesorios de fijación.
Incluye: Replanteo y trazado en los paramentos de la situación del cortinero. Presentación y corte de las piezas. Humectación de la base de fijación. Extendido de la cola. Colocación y rejuntado de las piezas. Repasos de encuentros entre piezas, esquinas y rincones.
</t>
  </si>
  <si>
    <t>04</t>
  </si>
  <si>
    <t xml:space="preserve">05           </t>
  </si>
  <si>
    <t>REVESTIMIENTOS Y ACABADOS</t>
  </si>
  <si>
    <t xml:space="preserve">05.01        </t>
  </si>
  <si>
    <t>PASTA NIVELADORA 2-3 mm</t>
  </si>
  <si>
    <t xml:space="preserve">Capa fina de pasta niveladora de suelos, CT - C20 - F6 según UNE-EN 13813, de 2 mm de espesor, aplicada manualmente, para la regularización y nivelación de la superficie soporte interior de hormigón o mortero, previa aplicación de imprimación monocomponente a base de resinas sintéticas modificadas sin disolventes, de color amarillo, preparada para recibir pavimento cerámico, de corcho, de madera, laminado, flexible o textil. Incluso banda de panel rígido de poliestireno expandido para la preparación de las juntas perimetrales de dilatación.
Nota: No presupuestar, partida suministrada y ejecutada por proveedor externo.
</t>
  </si>
  <si>
    <t xml:space="preserve">05.02        </t>
  </si>
  <si>
    <t>RODAPIÉ DM HIDRÓFUGO 10 CM LACADO BLANCO</t>
  </si>
  <si>
    <t xml:space="preserve">Suministro y colocación de rodapié de DM hidrófugo de 10 cm, recibido con adhesivo cementoso de uso exclusivo para interiores, Ci sin ninguna característica adicional, blanco, para junta mínima (entre 1,5 y 3 mm), con la misma tonalidad de las piezas. Ejecutado según NTE-RSR. Longitud medida según documentación gráfica de Proyecto, sin incluir huecos de puertas. 
Nota: No presupuestar, partida suministrada y ejecutada por proveedor externo.
</t>
  </si>
  <si>
    <t xml:space="preserve">05.03        </t>
  </si>
  <si>
    <t>PAV. PVC CREATION 70 LOOSELAY</t>
  </si>
  <si>
    <t xml:space="preserve">Pavimento de PVC tipo CREATION 70, color 0090 OAK LIGHT, mediante losetas de 701.3x701.3x5 mm en colocacion suelta o mediante adhesivo i/alisado y limpieza, medida la superficie ejecutada.
Nota: No presupuestar, partida suministrada y ejecutada por proveedor externo.
</t>
  </si>
  <si>
    <t xml:space="preserve">05.04        </t>
  </si>
  <si>
    <t>REVESTIMIENTO GRES PORCELANICO EN PARAMENTOS VERTICALES</t>
  </si>
  <si>
    <t xml:space="preserve">Revestimiento interior con piezas de gran formato de gres porcelánico, 90x90, color gris, modelo a elegir por franquicia, capacidad de absorción de agua E&lt;0,5%, grupo BIa, según UNE-EN 14411. SOPORTE: paramento de yeso o escayola, vertical, de hasta 3 m de altura. COLOCACIÓN: en capa fina y mediante doble encolado con adhesivo cementoso mejorado, C2 TE, según UNE-EN 12004, con deslizamiento reducido y tiempo abierto ampliado. REJUNTADO: con mortero de juntas cementoso mejorado, con absorción de agua reducida y resistencia elevada a la abrasión tipo CG 2 W A, color blanco, en juntas de 3 mm de espesor. Incluso crucetas de PVC
</t>
  </si>
  <si>
    <t xml:space="preserve">05.05        </t>
  </si>
  <si>
    <t>REVESTIMIENTO FACHADA MORTERO CAL</t>
  </si>
  <si>
    <t>m²</t>
  </si>
  <si>
    <t xml:space="preserve">Revestimiento con mortero de cal, sobre soporte de fábrica cerámica, sistema Mape-Antique "MAPEI SPAIN". CAPA BASE: aplicación manual de mortero de cal hidráulica natural transpirable, Mape-Antique NHL Eco Intonaco "MAPEI SPAIN", color avellana claro, de 20 mm de espesor, en una capa, maestreado, con acabado fratasado. CAPA DE ACABADO: aplicación manual de mortero de cal, Mape-Antique FC Civile "MAPEI SPAIN", tipo GP CSIV W2, según UNE-EN 998-1, color blanco, de 4 mm de espesor, en dos capas, con acabado fratasado.Ver menos
</t>
  </si>
  <si>
    <t>05</t>
  </si>
  <si>
    <t xml:space="preserve">07           </t>
  </si>
  <si>
    <t>CARPINTERÍA INTERIOR</t>
  </si>
  <si>
    <t xml:space="preserve">07.1         </t>
  </si>
  <si>
    <t>PUERTA CORREDERA 100 DM LACADA</t>
  </si>
  <si>
    <t xml:space="preserve">Puerta interior corredera para armazón metálico, ciega, de una hoja de 203x102,5x3,5 cm, de tablero de DM prelacada en blanco RAL 9010 satinado, con moldura de forma recta; precerco de pino país de 90x35 mm; galces de MDF de 90x20 mm; tapajuntas de MDF de 70x10 mm en ambas caras. Incluso, herrajes de colgar, de cierre y tirador con manecilla para cierre de aluminio, serie básica
</t>
  </si>
  <si>
    <t xml:space="preserve">07.2         </t>
  </si>
  <si>
    <t>PUERTA ABATIBLE DM 82.5 LACADA</t>
  </si>
  <si>
    <t xml:space="preserve">Puerta interior abatible, ciega, de una hoja de 203x82,5x3,5 cm, de tablero DM, con revestimiento de melamina, color color blanco de 90x20 mm; tapajuntas de MDF, con revestimiento de melamina, color color blanco de 70x10 mm en ambas caras. Incluso, bisagras, herrajes de colgar, de cierre y manivela sobre escudo largo de latón, color negro, acabado brillante, serie básica.
</t>
  </si>
  <si>
    <t xml:space="preserve">07.3         </t>
  </si>
  <si>
    <t>MOSTRADOR</t>
  </si>
  <si>
    <t xml:space="preserve">Ud. Formación de mueble recepción de dimensiones 2500x110x650 formado por mesa trabajo en Melamina Gris ratón Egger U750 ST9 formalizando sobre de 2360x530 de 950 de altura, con cajones, y un modulo envolvente de 300x110x120 en forma de U con retorno en parte frontal para iluminación y camara para paso de instalaciones acabado en TARIMA idéntica al pavimento del local según planos de proyecto.
</t>
  </si>
  <si>
    <t xml:space="preserve">07.4         </t>
  </si>
  <si>
    <t>MUEBLE TRAS MOSTRADOR</t>
  </si>
  <si>
    <t xml:space="preserve">Ud. Fabricación, suministro y colocación en obra de mueble TRAS MOSTRADOR de 2.50 en tablero de DM aplacado de melamina Gris ratón Egger U750 ST9 con puertas, baldas interiores y cajones.
</t>
  </si>
  <si>
    <t xml:space="preserve">07.5         </t>
  </si>
  <si>
    <t>MUEBLE CAFETERA</t>
  </si>
  <si>
    <t xml:space="preserve">Ud. Fabricación, suministro y colocación en obra de mueble en tablero de DM aplacado de melamina Gris ratón Egger U750 ST9 de dimensiones1000x900x500 con puertas con baldas interiores y modulo de cajones y mueble superior de 1000x1050x350 con puertas y baldas interiores
</t>
  </si>
  <si>
    <t xml:space="preserve">07.6         </t>
  </si>
  <si>
    <t>FORMACION DE BALDA Y BANCO</t>
  </si>
  <si>
    <t xml:space="preserve">ML. Formación de balda y banco en zona vestuarios consistente en una balda corrida sobre las taquillas, colocando una barra de cuelgue de ancho total 45 cms
</t>
  </si>
  <si>
    <t xml:space="preserve">07.7         </t>
  </si>
  <si>
    <t>ARMAZON METALICO PARA PUERTA CORREDERA DE MADERA</t>
  </si>
  <si>
    <t xml:space="preserve">Armazón metálico de chapa ondulada y travesaños metálicos, preparado para alojar la hoja de una puerta corredera simple, de madera, de 110x210 cm y 5,5 cm de espesor máximo de hoja; colocación en entramado autoportante de placas de yeso, de 12,5 cm de espesor total, incluyendo el entramado autoportante y las placas
</t>
  </si>
  <si>
    <t xml:space="preserve">07.8         </t>
  </si>
  <si>
    <t>REVESTIMIENTO TABLERO AGLOMERADO</t>
  </si>
  <si>
    <t xml:space="preserve">m² Revestimiento decorativo de tablero aglomerado melaminizado acabado Maple Starnberg Natural (Egger H1887 ST9) o equivalente, incluso canteado, cortes, fijaciones, remates y colocación completa.
</t>
  </si>
  <si>
    <t>07</t>
  </si>
  <si>
    <t xml:space="preserve">08           </t>
  </si>
  <si>
    <t>CARPINTERÍA EXTERIOR</t>
  </si>
  <si>
    <t xml:space="preserve">08.02        </t>
  </si>
  <si>
    <t>CARPINTERÍA FACHADA ALUMINIO MÓDULOS FIJOS</t>
  </si>
  <si>
    <t xml:space="preserve">Carpintería de aluminio lacado RAL, con 60 micras de espesor mínimo de película seca, en ventanales fijos de cerramiento de escaparates de superficie menor de 4 m², formada por cercos, junquillos y accesorios; marca de calidad QUALICOAT, gama básica, con clasificación a la permeabilidad al aire según UNE-EN 12207, a la estanqueidad al agua según UNE-EN 12208 y a la resistencia a la carga del viento según UNE-EN 12210, con premarco. Incluso silicona neutra para sellado perimetral de las juntas exterior e interior, entre la carpintería y la obra
</t>
  </si>
  <si>
    <t xml:space="preserve">08.01.02     </t>
  </si>
  <si>
    <t>PUERTA ABATIBLE EXTERIOR ALUMINIO</t>
  </si>
  <si>
    <t xml:space="preserve">Puerta corredera automática, de aluminio y vidrio, para acceso peatonal, con sistema de apertura lateral, de una hoja deslizante de 100x210 cm y una hoja fija de 120x210 cm, compuesta por: cajón superior con mecanismos, equipo de motorización y batería de emergencia para apertura y cierre automático en caso de corte del suministro eléctrico, de aluminio lacado, color blanco, dos detectores de presencia por radiofrecuencia, célula fotoeléctrica de seguridad y panel de control con cuatro modos de funcionamiento seleccionables; dos hojas de vidrio laminar de seguridad 5+5, incoloro, 1B1 según UNE-EN 12600 con perfiles de aluminio lacado, color blanco, fijadas sobre los perfiles con perfil continuo de neopreno.Ver menos
</t>
  </si>
  <si>
    <t xml:space="preserve">1300         </t>
  </si>
  <si>
    <t>08.01.02</t>
  </si>
  <si>
    <t>08</t>
  </si>
  <si>
    <t xml:space="preserve">09           </t>
  </si>
  <si>
    <t>VIDRIERÍA</t>
  </si>
  <si>
    <t xml:space="preserve">09.01        </t>
  </si>
  <si>
    <t>PUERTA ABATIBLE DE VIDRIO TEMPLADO</t>
  </si>
  <si>
    <t xml:space="preserve">Puerta abatible de vidrio templado incoloro, de 2800x1000 mm y de 10 mm de espesor, clasificación de prestaciones 1C1. Incluso kit de herrajes, de acero inoxidable AISI 304.
</t>
  </si>
  <si>
    <t xml:space="preserve">09.02        </t>
  </si>
  <si>
    <t>DIVISION INTERIOR ACRISTALADA</t>
  </si>
  <si>
    <t xml:space="preserve">M². Formación de división acristalada con paños fijos de vidrio laminado de seguridad 5+5 mm, en diversas medidas, con herrajes de cuelgue y cierre, perfilería de acero inoxidable tipo U40/U20, incluso anclajes a obra, calzos de nivelación, juntas, sellado perimetral y demás elementos auxiliares necesarios para su correcta ejecución. Totalmente instalada.
</t>
  </si>
  <si>
    <t xml:space="preserve">09.03        </t>
  </si>
  <si>
    <t>VIDRIO TEMPLADO 6+6 MM</t>
  </si>
  <si>
    <t xml:space="preserve">Suministro y colocación de vidrio laminar incoloro, compuesto por dos lunas de 6 + 6 mm de espesor unidas por una lámina incolora de butiral de polivinilo, de 0,38 mm de espesor, clasificación 2B2, según UNE-EN 12600, fijado sobre carpintería con acuñado mediante calzos de apoyo perimetrales y laterales, sellado en frío con silicona sintética incolora (no acrílica), compatible con el material soporte. Canto pulido hasta 10 mm U" A.INOX. lineal luna templada 10 mm JGO y herrajes para puerta (HIDRÁULICO) con tirador. Medido superficie ejecutada.
</t>
  </si>
  <si>
    <t xml:space="preserve">09.04        </t>
  </si>
  <si>
    <t>ESPEJOS</t>
  </si>
  <si>
    <t xml:space="preserve">Suministro y colocación de espejos de 5mm sobre paramentos cantos pulidos s/desglose de proyecto en sala Reformers
</t>
  </si>
  <si>
    <t>09</t>
  </si>
  <si>
    <t xml:space="preserve">10           </t>
  </si>
  <si>
    <t>CLIMATIZACIÓN Y VENTILACIÓN</t>
  </si>
  <si>
    <t xml:space="preserve">ICN012       </t>
  </si>
  <si>
    <t>CARGA DE GAS REFRIGERANTE R-410A</t>
  </si>
  <si>
    <t>kg</t>
  </si>
  <si>
    <t xml:space="preserve">Carga de la instalación con gas refrigerante R-410A, suministrado en botella con 50 kg de refrigerante.
</t>
  </si>
  <si>
    <t xml:space="preserve">ICN015       </t>
  </si>
  <si>
    <t>TUBERIA FRIGORÍFICA 3/8" CON AISLAMIENTO</t>
  </si>
  <si>
    <t xml:space="preserve">Suministro e instalación de tubería frigorífica de cobre deshidratado de diámetro 3/8",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</si>
  <si>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 xml:space="preserve">ICN016       </t>
  </si>
  <si>
    <t>TUBERIA FRIGORÍFICA 1/2" CON AISLAMIENTO</t>
  </si>
  <si>
    <t xml:space="preserve">Suministro e instalación de tubería frigorífica de cobre deshidratado de diámetro 1/2",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</si>
  <si>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 xml:space="preserve">ICN018       </t>
  </si>
  <si>
    <t>DESAGÜE PVC D=32mm EQUIPO CLIMATIZACIÓN</t>
  </si>
  <si>
    <t>ud</t>
  </si>
  <si>
    <t xml:space="preserve">Suministro e instalación de desagüe de unidad interior de climatización mediante tubería de PVC serie B, de 32 mm de diámetro, con p.p. de piexas especiales de PVC y con unión pegada, hasta conexión con la bajante o colector de la red de evacuación más cercano; y con sifón individual registrable de PVC tipo L con salida horizontal de 32 mm de diámetro y registro inferior, con uniones roscadas o pegadas.
Incluso transporte, montaje, parte proporcional de accesorios, y pequeño material auxiliar, pruebas y puesta en servicio. Todo ello según normativa vigente. Medida la unidad totalmente ejecutada en obra.
</t>
  </si>
  <si>
    <t xml:space="preserve">ICR021       </t>
  </si>
  <si>
    <t>CONDUCTO ISOVER CLIMAVER PLUS R</t>
  </si>
  <si>
    <t xml:space="preserve">Suministro e instalación de CONDUCTO RÍGIDO DE LANA DE VIDRIO autoportante de la marca ISOVER modelo CLIMAVER PLUS-R o equivalente a aprobar por la dirección facultativa; para la distribución de aire climatizado ejecutado en lana de vidrio de alta densidad revestido por exterior con un complejo triplex formado por lámina de aluminio visto, refuerzo de malla de vidrio y kraftt, por el interior incorpora lámina de aluminio y kraftt incluso revistiendo su "canto macho", aporta altos rendimientos térmicos y acústicos, conductividad térmica 0.032 W/(m·K) a 10 ºC, reacción al fuego M1 y clasificación F0 al índice de humos. 
Incluso transporte, montaje, parte proporcional de accesorios tales como codos, tes, entronques, tolvas, embocaduras, derivaciones, reducciones, sellado de juntas, manguitos, soportes, elementos  de fijación y piezas especiales de remate de montaje, acoplamiento a difusores y rejillas, pequeño material auxiliar, pruebas de funcionamiento y puesta en servicio. Todo ello realizado según normativa vigente. Medida la unidad totalmente ejecutada en obra.
</t>
  </si>
  <si>
    <t xml:space="preserve">E23DCH020    </t>
  </si>
  <si>
    <t>CONDUCTO CIRCULAR PARA VENTILACION</t>
  </si>
  <si>
    <t>m.</t>
  </si>
  <si>
    <t xml:space="preserve">Conducto , para distribución de ventilacion, resistencia al fuego M1 y temperaturas de uso entre -20ºC y 250ºC, i/p.p. de corte, derivaciones, instalación y costes indirectos.
</t>
  </si>
  <si>
    <t xml:space="preserve">IVM041       </t>
  </si>
  <si>
    <t>EXTRACTOR EN LINEA SV-250H</t>
  </si>
  <si>
    <t xml:space="preserve">Suministro e instalación de Extractor en línea para conductos Sodeca SV-250/H acabado Anticorrosivo en resina de poliéster polimerizada libre de fosfato, con bajo nivel sonoro, aislante acústico fonoabsorbente. Diámetro de boca 250 mm, Caudal alto.
</t>
  </si>
  <si>
    <t xml:space="preserve">ICP021       </t>
  </si>
  <si>
    <t>DIFUSOR IMPULSION MADEL DCN+R3E+PFLEX+AA D=355mm</t>
  </si>
  <si>
    <t xml:space="preserve">Suministro e instalación de DIFUSOR DE IMPULSION de características físicas y técnicas iguales o superiores a las de la marca MADEL modelo DCN+R3E+PFLEX+AA de 355 mm de diámetro o equivalente a aprobar por la Dirección Facultativam, con acabado anodizado plata mate, con regulador de caudal tipo mariposa y cuello de montaje para instalar en falso con conducto flexible, instalado, homologado, según normas UNE.
Incluso transporte, montaje, parte proporcional de accesorios tales como sellado de juntas, puente de montaje, marco, soportes, elementos de fijación y piezas especiales de remate de montaje, conexión a red de conductos, pequeño material auxiliar, pruebas de funcionamiento y puesta en servicio. Todo ello según normativa vigente. Medida la unidad totalmente instalada y funcionando.
</t>
  </si>
  <si>
    <t xml:space="preserve">ICR030       </t>
  </si>
  <si>
    <t>REJILLA IMPULSION MADEL AMT-AN SP CM(s) 400 x 300</t>
  </si>
  <si>
    <t xml:space="preserve">Suministro e instalación de REJILLA DE IMPULSION de características físicas y técnicas iguales o superiores a las de la marca MADEL modelo AMT-AN SP CM(S) de 400x300 mm o equivalente a aprobar por la Dirección Facultativa, de simple deflexión con aletas en aluminio blanco lacado y orientables individualmente y regulador de caudal de aletas opuestas construido en acero zincado lacado negro; instalada y homologada, según normas UNE.
Incluso transporte, montaje, parte proporcional de accesorios tales como sellado de juntas, puente de montaje, marco, soportes, elementos de fijación y piezas especiales de remate de montaje, conexión a red de conductos, pequeño material auxiliar, pruebas de funcionamiento y puesta en servicio. Todo ello según normativa vigente. Medida la unidad totalmente instalada y funcionando.
</t>
  </si>
  <si>
    <t xml:space="preserve">E23DRS0102   </t>
  </si>
  <si>
    <t>REJILLA INTERIOR VENTILACION</t>
  </si>
  <si>
    <t xml:space="preserve">Rejilla de aluminio extruido, anodizado color natural E6-C-0, con lamas horizontales regulables individualmente, dimension indicada por instalador, fijación mediante tornillos vistos, montada en conducto metálico rectangular. Incluso accesorios de montaje y elementos de fijación.
</t>
  </si>
  <si>
    <t xml:space="preserve">UDAIRXYSA6A  </t>
  </si>
  <si>
    <t>UD EXT CLIMATIZACION DAIKIKN VRV RXYSA6A</t>
  </si>
  <si>
    <t xml:space="preserve">Unidad exterior para sistema VRV-5 (Volumen de Refrigerante Variable), para gas R-32, bomba de calor, modelo RXYSA6AY1 "DAIKIN", con temperatura de refrigerante variable para la mejora de la eficiencia estacional, alimentación trifásica (400V/50Hz), potencia frigorífica 15,5 kW (temperatura de bulbo húmedo del aire interior 19°C, temperatura de bulbo seco del aire exterior 35°C), SEER 7,6, rango de funcionamiento de temperatura de bulbo seco del aire exterior en refrigeración desde -5 hasta 46°C, potencia calorífica 18 kW (temperatura de bulbo seco del aire interior 20°C, temperatura de bulbo húmedo del aire exterior 6°C), SCOP 4,7, rango de funcionamiento de temperatura de bulbo seco del aire exterior en calefacción desde -20 hasta 16°C, conectabilidad de hasta 18 unidades interiores con un porcentaje de capacidad mínimo del 50% y máximo del 130%, control mediante microprocesador, compresor swing, con control Inverter, 870x1100x460 mm, peso 102 kg, presión sonora 51 dBA, caudal de aire 89 m³/min, longitud total máxima de tubería frigorífica 300 m, longitud máxima entre unidad exterior y unidad interior más alejada 120 m (150 m equivalentes), diferencia máxima de altura de instalación 50 m si la unidad exterior se encuentra por encima de las unidades interiores y 40 m si se encuentra por debajo, longitud máxima entre el primer kit de ramificación (unión Refnet) de tubería frigorífica y unidad interior más alejada 40 m, bloque de terminales F1-F2 para cable de 2 hilos de transmisión y control (bus D-III Net), tratamiento anticorrosivo especial del intercambiador de calor, función de recuperación de refrigerante, carga automática adicional de refrigerante, prueba automática de funcionamiento y ajuste de limitación de consumo de energía (función I-Demand).Ver menosenergía (función I-Demand).Ver menos
</t>
  </si>
  <si>
    <t xml:space="preserve">UDAIFBA71A9  </t>
  </si>
  <si>
    <t>UD INT CLIMATIZACION DAIKIN FBA71A9 CONDUCTOS</t>
  </si>
  <si>
    <t xml:space="preserve">Unidad dual R410A/R32 interior de conductos de expansión directa marca Daikin, modelo FBA71A9, válida para montajes split bomba de calor, DC Inverter, con válvula de expansión en la unidad exterior, de dimensiones (AlxAnxPr) 245x1000x800 mm, dimensiones compactas que permiten una instalación flexible en falso techo. Capacidad frigorífica / calorífica nominal 6.800 / 7.500 W, peso 39 kg y nivel presión sonora en refrigeración / calefacción 29 / 29 dBA (caudal bajo). Conexiones tubería frigorífica Liq.3/8" y Gas 5/8". Conexión tubería drenaje 25 / 32 mm. Incorporan ventilador de regulación inverter, la presión estática del ventilador se ajusta automáticamente a la pérdida de carga real en los conductos. Ocho etapas de velocidad del ventilador, con caudales en refrigeración / calefacción (Alto-Medio-Bajo) 15-12,5-10,5 / 15-12,5-10,5 m3/min. Presión estática disponible (configurable por medio del control remoto) desde 30 a 150 Pa, que posibilita la utilización de amplia red de conductos para la distribución y difusión del aire. Control por microprocesador, Rearranque automático, control ON/OFF remoto opcional, señal de limpieza de filtro y filtro de aire de succión. Posibilidad de opcional de mando a distancia con cable o bien por infrarrojos (programación diaria o semanal). Incorpora función de ahorro de energía modo ventilador (sin enfriar o calentar) y Modo Home Leave Operation (modo fuera de casa). Incluye bomba de drenaje de serie. Posibilidad de selección automática de modo de funcionamiento (frío / calor / ventilación). Utiliza refrigerante ecológico R410A.
</t>
  </si>
  <si>
    <t>UDAIRZASG71MV</t>
  </si>
  <si>
    <t>UD EXT CLIMATIZACION DAIKIN RZASG71MV1</t>
  </si>
  <si>
    <t xml:space="preserve">Unidad exterior de aire acondicionado, sistema aire-aire multi-split, gama Sky Air, serie Advance, modelo RZASG71MV1 "DAIKIN", para gas R-32, potencia frigorífica 7,1 kW (temperatura de bulbo seco del aire interior 27°C, temperatura de bulbo húmedo del aire interior 19°C, temperatura de bulbo seco del aire exterior 35°C), potencia calorífica 8 kW (temperatura de bulbo seco del aire interior 20°C, temperatura de bulbo seco del aire exterior 7°C, temperatura de bulbo húmedo del aire exterior 6°C), compresor swing, alimentación monofásica (230V/50Hz), caudal de aire en refrigeración 56 m³/min, caudal de aire en calefacción 50 m³/min, presión sonora en refrigeración 46 dBA, presión sonora en calefacción 47 dBA, potencia sonora 65 dBA, dimensiones 770x900x320 mm, peso 60 kg, longitud máxima de tubería 55 m, diferencia máxima de altura entre la unidad exterior y la unidad interior 30 m. Incluso elementos antivibratorios y soportes de pared.
</t>
  </si>
  <si>
    <t xml:space="preserve">IBY115       </t>
  </si>
  <si>
    <t>UD INT CLIMATIZACION DAIKIN FXFA63A CASSETTE TECHO</t>
  </si>
  <si>
    <t xml:space="preserve">Unidad interior de aire acondicionado, para sistema VRV-5 (Volumen de Refrigerante Variable), para gas R-32, de cassette, Round Flow (de flujo circular), modelo FXFA63A "DAIKIN", alimentación monofásica (230V/50Hz), potencia frigorífica 7,1 kW (temperatura de bulbo seco del aire interior 27°C, temperatura de bulbo húmedo del aire interior 19°C, temperatura de bulbo seco del aire exterior 35°C), potencia calorífica 8 kW (temperatura de bulbo seco del aire interior 20°C, temperatura de bulbo seco del aire exterior 7°C), consumo eléctrico en refrigeración 60 W, consumo eléctrico en calefacción 60 W, presión sonora a velocidad baja 33 dBA, caudal de aire a velocidad alta 16,5 m³/min, de 204x840x840 mm (de perfil bajo), peso 21 kg, válvula de expansión electrónica, bomba de drenaje, bloque de terminales F1-F2 para cable de 2 hilos de transmisión y control (bus D-III Net) a unidad exterior, control por microprocesador, orientación vertical automática (distribución radial uniforme del aire en 360°), señal de limpieza de filtro y filtro de aire de succión; panel decorativo de color blanco para unidad de aire acondicionado de cassette de flujo circular FXFA-A/FXFQ-B, modelo BYCQ140E. Regulación: control remoto multifunción, modelo Madoka BRC1H52W. Incluso elementos para suspensión del techo
</t>
  </si>
  <si>
    <t>10</t>
  </si>
  <si>
    <t xml:space="preserve">11           </t>
  </si>
  <si>
    <t>ELECTRICIDAD E ILUMINACION</t>
  </si>
  <si>
    <t xml:space="preserve">11.01        </t>
  </si>
  <si>
    <t>Red de tierras</t>
  </si>
  <si>
    <t xml:space="preserve">C07E120N     </t>
  </si>
  <si>
    <t>PRUEBA RED DE TIERRAS EXISTENTE</t>
  </si>
  <si>
    <t xml:space="preserve">Comprobación y medida de la resistencia de puesta a tierra del edificio. La resistencia obtenida debe ser menor que los valores normativos, tal y como marca el REBT. En el caso de que la resistencia no esté dentro de los valores normativos, será responsabilidad del instalador conseguir un valor adecuado.
</t>
  </si>
  <si>
    <t>11.01</t>
  </si>
  <si>
    <t xml:space="preserve">11.02        </t>
  </si>
  <si>
    <t>Instalaciones de enlace</t>
  </si>
  <si>
    <t xml:space="preserve">E17BDT040    </t>
  </si>
  <si>
    <t>DERIVACIÓN INDIVIDUAL TRIFÁSICA 5x16 mm2</t>
  </si>
  <si>
    <t xml:space="preserve">Suministro y montaje de cableado de Derivación Individual (DI) de abastecimiento eléctrico, en sistema trifásico, formado por conductor multipolar de cobre aislado para una tensión nominal de 0,6/1kV de tipo RZ1-K (AS) Cca-s1b,d1,a1 de 4x16 + TT16 mm2 de sección, no propagador de la llama ni del incendio, con baja opacidad de humos y bajo índice de acidez de los gases de la combustión; instalado bajo tubo de PVC DN63mm. Comprende todos los trabajos, materiales y medios auxiliares necesarios para dejar la unidad completa, totalmente instalada, probada y en perfecto estado de funcionamiento, según Planos y demás Documentos de Proyecto, indicaciones de la D.F. y normativa vigente. Conforme a REBT, ITC-BT-15, NTE-IEB, UNE-HD 60364-1:2009 y UNE-HD 60364-1:2009/A11:2018. Cableado conforme UNE-EN 60332-1-2-3 y UNE 21123-4:2017. Materiales con marcado CE y Declaración de Prestaciones (CPR) según Reglamento Europeo (UE) 305/2011.
</t>
  </si>
  <si>
    <t>11.02</t>
  </si>
  <si>
    <t xml:space="preserve">11.03        </t>
  </si>
  <si>
    <t>Cuadros eléctricos</t>
  </si>
  <si>
    <t xml:space="preserve">E17CBO200    </t>
  </si>
  <si>
    <t>CUADRO GENERAL BAJA TENSIÓN (CGBT)</t>
  </si>
  <si>
    <t xml:space="preserve">Suministro y montaje de Cuadro General de Baja Tensión (CGBT), formado por caja de distribución superficie con puerta y cerradura, envolvente de tipo modular, de conformidad con la norma UNE 61439 -1/-2/-3, clase de protección I, conexión a tierra, grado de protección IP43 e IK08. con capacidad para albergar toda la aparamenta reflejada en los esquemas unifilares mas una reserva de espacio del 25%. Capacidad total mínima para 90 módulos de 18mm. Dimensión del cuadro 600mm x 800mm (medidas aproximadas). La envolvente incluye cerradura con llave. Con perfil omega y embarrado de protección, y equipado según esquemas unifilares. Totalmente instalado; i/p.p. de conexiones, bornes, pletinas y rotulación. Conforme a REBT: ITC-BT-10, ITC-BT-17, ITC-BT-25 e ITC-BT-26.
</t>
  </si>
  <si>
    <t>11.03</t>
  </si>
  <si>
    <t xml:space="preserve">11.04        </t>
  </si>
  <si>
    <t>Canalizaciones</t>
  </si>
  <si>
    <t xml:space="preserve">E17NH063     </t>
  </si>
  <si>
    <t>CANALIZACIÓN TUBO FLEXIBLE D=63 mm</t>
  </si>
  <si>
    <t xml:space="preserve">Suministro y montaje de Canalización de tubo flexible de PVC, de diámetro 63 mm. Instalado en falso techo,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
</t>
  </si>
  <si>
    <t>11.04</t>
  </si>
  <si>
    <t xml:space="preserve">11.05        </t>
  </si>
  <si>
    <t>Circuitos interiores</t>
  </si>
  <si>
    <t xml:space="preserve">E01JBBA0010  </t>
  </si>
  <si>
    <t>CIRCUITO MONOFASICO 2x1,5+TTx1,5 (07Z1-K)</t>
  </si>
  <si>
    <t xml:space="preserve">Suministro y montaje de circuito monofásico realizado con tubo PVC corrugado M 20, conductores de cobre flexible de 1,5 mm2, aislamiento 07Z1-K 750 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
</t>
  </si>
  <si>
    <t xml:space="preserve">E01JBBA0020  </t>
  </si>
  <si>
    <t>CIRCUITO MONOFASICO 2x2,5+TTx2,5 (07Z1-K)</t>
  </si>
  <si>
    <t xml:space="preserve">Suministro y montaje de circuito monofásico realizado con tubo PVC corrugado M 20, conductores de cobre flexible de 2,5 mm2, aislamiento 07Z1-K 750 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
</t>
  </si>
  <si>
    <t xml:space="preserve">E01JBDE0020  </t>
  </si>
  <si>
    <t>CIRCUITO MONOFÁSICO 2x2,5+TTx2,5 (RZ1-K)</t>
  </si>
  <si>
    <t xml:space="preserve">Suministro y montaje de circuito monofásico realizado con tubo PVC corrugado M 25, conductores de cobre flexible de 2,5 mm2, aislamiento RZ1-K 0,6/1 KV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
</t>
  </si>
  <si>
    <t xml:space="preserve">E01JBDE0024  </t>
  </si>
  <si>
    <t>CIRCUITO MONOFÁSICO 2x4+TTx4 (RZ1-K)</t>
  </si>
  <si>
    <t xml:space="preserve">Suministro y montaje de circuito monofásico realizado con tubo PVC corrugado M 32, conductores de cobre flexible de 4 mm2, aislamiento RZ1-K 0.6/1 kV (clase de reacción al fuego mínima Cca-s1b,d1,a1 y libre de halógenos), en sistema monofasico (fase, neutro y tierra), incluido p./p. de cajas de registro, regletas de conexion y pequeño material. Comprende todos los trabajos, materiales y medios auxiliares necesarios para dejar la unidad completa, totalmente instalada, probada y en perfecto estado de funcionamiento, segun Planos y demas Documentos de Proyecto, indicaciones de la D.F. y normativa vigente.
</t>
  </si>
  <si>
    <t xml:space="preserve">E01JBDH0040B </t>
  </si>
  <si>
    <t>CIRCUITO MONOFÁSICO 2x6+TTx6 (RZ1-K)</t>
  </si>
  <si>
    <t xml:space="preserve">Suministro y montaje de circuito monofásico realizado con tubo PVC corrugado M 32, conductores de cobre flexible de 6 mm2, aislamiento RZ1-K 0.6/1 kV (clase de reacción al fuego mínima Cca-s1b,d1,a1 y libre de halógenos), en sistema monofasico (fase, neutro y tierra), incluido p./p. de cajas de registro, regletas de conexion y pequeño material. Comprende todos los trabajos, materiales y medios auxiliares necesarios para dejar la unidad completa, totalmente instalada, probada y en perfecto estado de funcionamiento, segun Planos y demas Documentos de Proyecto, indicaciones de la D.F. y normativa vigente.
</t>
  </si>
  <si>
    <t>11.05</t>
  </si>
  <si>
    <t xml:space="preserve">11.06        </t>
  </si>
  <si>
    <t>Mecanismos</t>
  </si>
  <si>
    <t xml:space="preserve">E17MNB140    </t>
  </si>
  <si>
    <t>BASE DE ENCHUFE 16A BJC IRIS BLANCO</t>
  </si>
  <si>
    <t xml:space="preserve">Suministro y montaje de base de enchufe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
</t>
  </si>
  <si>
    <t xml:space="preserve">E17MNB140N   </t>
  </si>
  <si>
    <t>BASE DE ENCHUFE DOBLE 16A BJC IRIS BLANCO</t>
  </si>
  <si>
    <t xml:space="preserve">Suministro y montaje de base de enchufe doble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
</t>
  </si>
  <si>
    <t xml:space="preserve">E17MNB140N3  </t>
  </si>
  <si>
    <t>BASE DE ENCHUFE TRIPLE 16A BJC IRIS BLANCO</t>
  </si>
  <si>
    <t xml:space="preserve">Suministro y montaje de base de enchufe triple con toma de tierra de 16A, de sistema Schuko universal, montaje empotrado en mueble,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
</t>
  </si>
  <si>
    <t xml:space="preserve">E17MNB140PMR </t>
  </si>
  <si>
    <t>KIT ALARMA ACCESIBLE ASEOS PMR</t>
  </si>
  <si>
    <t xml:space="preserve">Suministro y montaje de Kit completo de alarma para aseos accesibles PMR en locales de pública concurrencia. Totalmente montado e instalado; i/p.p. de caja de mecanismo universal con tornillos, mecanismos, cableado, tubo, conexiones y medios auxiliares (excepto elevación y/o transporte). Conforme a REBT: ITC-BT-19, ITC-BT-20, ITC-BT-21 e ITC-BT-25 a 27 o ITC-BT-28 (s/uso), a NTE-IEB y a norma UNE 20315-1-1:2017. Materiales con marcado CE y Declaración de Prestaciones (CPR) según Reglamento Europeo (UE) 305/2011.
</t>
  </si>
  <si>
    <t xml:space="preserve">E17CEM080N   </t>
  </si>
  <si>
    <t>PUNTO ALIMENTACIÓN A EQUIPO MONOFÁSICO 3x2,5 mm2 (AS)</t>
  </si>
  <si>
    <t xml:space="preserve">Suministro y montaje de punto alimentación a equipo formado por conductores unipolares de cobre aislados H07Z1-K (AS) 3x2,5 mm2, para una tensión nominal de 450/750 V, no propagadores del incendio y con emisión de humos y opacidad reducida, realizado con tubo PVC corrugado reforzado libre de halógenos M20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
</t>
  </si>
  <si>
    <t xml:space="preserve">E17CEM080N4  </t>
  </si>
  <si>
    <t>PUNTO ALIMENTACIÓN A EQUIPO MONOFÁSICO 3x4 mm2 (AS)</t>
  </si>
  <si>
    <t xml:space="preserve">Suministro y montaje de punto alimentación a equipo formado por conductores unipolares de cobre aislados RZ1-K (AS) 3x4 mm2, para una tensión nominal de 0,6/1 kV, no propagadores del incendio y con emisión de humos y opacidad reducida, realizado con tubo PVC corrugado reforzado libre de halógenos M32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
</t>
  </si>
  <si>
    <t xml:space="preserve">E17CEM080N6  </t>
  </si>
  <si>
    <t>PUNTO ALIMENTACIÓN A EQUIPO MONOFÁSICO 3x6 mm2 (AS)</t>
  </si>
  <si>
    <t xml:space="preserve">Suministro y montaje de punto alimentación a equipo formado por conductores unipolares de cobre aislados RZ1-K (AS) 3x6 mm2, para una tensión nominal de 0,6/1 kV, no propagadores del incendio y con emisión de humos y opacidad reducida, realizado con tubo PVC corrugado reforzado libre de halógenos M32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
</t>
  </si>
  <si>
    <t xml:space="preserve">E17MNB010    </t>
  </si>
  <si>
    <t>PUNTO LUZ SENCILLO BJC IRIS BLANCO</t>
  </si>
  <si>
    <t xml:space="preserve">Suministro y montaje de Punto de luz sencillo unipolar, realizado con tubo PVC corrugado reforzado libre de halógenos M20 mm, cableado formado por conductores unipolares de cobre aislados para una tensión nominal de 450/750V de tipo H07Z1-K (AS) Cca-s1a,d1,a1 de 1,5 mm2 de sección, y mecanismo de interruptor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
</t>
  </si>
  <si>
    <t xml:space="preserve">E17MNB010C   </t>
  </si>
  <si>
    <t>PUNTO LUZ CONMUTADO BJC IRIS BLANCO</t>
  </si>
  <si>
    <t xml:space="preserve">Suministro y montaje de Punto de luz conmutado unipolar, realizado con tubo PVC corrugado reforzado libre de halógenos M20 mm, cableado formado por conductores unipolares de cobre aislados para una tensión nominal de 450/750V de tipo H07Z1-K (AS) Cca-s1a,d1,a1 de 1,5 mm2 de sección y dos mecanismos de interruptor unipolar de conmutación, serie BJC IRIS en acabado color blanco. Marca y modelo a aprobar por la propiedad o equipo de interiorismo. Totalmente montado e instalado; i/p.p. de cajas de mecanismos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
</t>
  </si>
  <si>
    <t xml:space="preserve">E17MAA005    </t>
  </si>
  <si>
    <t>PUNTO LUZ ADICIONAL</t>
  </si>
  <si>
    <t xml:space="preserve">Suministro y montaje de Punto de luz adicional, realizado con tubo PVC corrugado reforzado libre de halógenos M20 mm, y cableado formado por conductores unipolares de cobre aislados para una tensión nominal de 450/750V de tipo H07Z1-K (AS) Cca-s1a,d1,a1 de 1,5 mm2 de sección, sin mecanismo. Totalmente montado e instalado; i/p.p. de caja de conexiones y medios auxiliares (excepto elevación y/o transporte). Conforme a REBT: ITC-BT-19, ITC-BT-20, ITC-BT-21 e ITC-BT-25 a 27 o ITC-BT-28 (s/uso), NTE-IEB y normas UNE-EN 60669-1:2018 y UNE-EN 60669-1:2018/AC:2020-02. Materiales con marcado CE y Declaración de Prestaciones (CPR) según Reglamento Europeo (UE) 305/2011.
</t>
  </si>
  <si>
    <t xml:space="preserve">E17MNB010EM  </t>
  </si>
  <si>
    <t>PUNTO LUZ EMERGENCIA</t>
  </si>
  <si>
    <t xml:space="preserve">Suministro y montaje de Punto de luz sencillo unipolar, realizado con tubo PVC corrugado reforzado libre de halógenos M20 mm, cableado formado por conductores unipolares de cobre aislados para una tensión nominal de 450/750V de tipo H07Z1-K (AS) Cca-s1a,d1,a1 de 1,5 mm2 de sección.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
</t>
  </si>
  <si>
    <t xml:space="preserve">E17MNB0PL    </t>
  </si>
  <si>
    <t>PULSADOR APERTURA PUERTA BJC IRIS BLANCO</t>
  </si>
  <si>
    <t xml:space="preserve">Suministro y montaje de punto para pulsador para apertura remota de puerta sencillo unipolar, realizado con tubo PVC corrugado reforzado libre de halógenos M20 mm, cableado formado por conductores unipolares de cobre aislados para una tensión nominal de 450/750V de tipo H07Z1-K (AS) Cca-s1a,d1,a1 de 2,5 mm2 de sección, y mecanismo de pulsador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
</t>
  </si>
  <si>
    <t xml:space="preserve">E28RDV190LM  </t>
  </si>
  <si>
    <t>DETECTOR DE PRESENCIA ASEOS</t>
  </si>
  <si>
    <t xml:space="preserve">Suministro y montaje de Detector de presencia de techo por infrarrojos, para instalación en aseos. Tensión 230 Vca, 50/60 Hz, capacidad de corte 10A, Ángulo de cobertura 360º, Alcance aproximado 2 a 6 m y altura 2,4 m, señal acústica de 6 segundos a 12 minutos. Materiales con marcado CE y DdP (Declaración de prestaciones) según Reglamento (UE) 305/2011.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
</t>
  </si>
  <si>
    <t>11.06</t>
  </si>
  <si>
    <t xml:space="preserve">11.07        </t>
  </si>
  <si>
    <t>Iluminación normal</t>
  </si>
  <si>
    <t>E18IDF350MS31</t>
  </si>
  <si>
    <t>FOCO LED ORIENTABLE 20W 3000K 24V IP20</t>
  </si>
  <si>
    <t xml:space="preserve">Suministro y montaje de foco LED orientable 20W 3000K 24V IP20 24º.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
</t>
  </si>
  <si>
    <t>E18IDF350MS32</t>
  </si>
  <si>
    <t>FOCO LED ORIENTABLE 12W 3000K 24V IP20</t>
  </si>
  <si>
    <t xml:space="preserve">Suministro y montaje de foco LED orientable 12W 3000K 24V IP20 24º.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
</t>
  </si>
  <si>
    <t>E18IDF350MS33</t>
  </si>
  <si>
    <t>FOCO LED FIJO 10W 3000K 24V IP20</t>
  </si>
  <si>
    <t xml:space="preserve">Suministro y montaje de foco LED fijo 10W 3000K 24V IP20 38º.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
</t>
  </si>
  <si>
    <t xml:space="preserve">ILUNOR00MS39 </t>
  </si>
  <si>
    <t>TIRA LED 14W/M 24V IP20 3000K + PERFIL + DIFUSOR.</t>
  </si>
  <si>
    <t xml:space="preserve">Suministro y montaje de tira LED 14W/M 24V IP20 3000K con perfil y difusor. Según proyecto específico de iluminación e interiorismo. Marca y modelo a aprobar por la propiedad o equipo de interiorismo. Con marcado CE según Reglamento (UE) 305/2011. Instalado incluyendo accesorios de montaje, perfil, tira LED, difusor, tapas finales, clips, medios auxiliares, replanteo y conexionado, conforme al CTE DB-HE-3, CTE DB-SUA-4 y NTE-IEI.
</t>
  </si>
  <si>
    <t>ILUNOR00MS40B</t>
  </si>
  <si>
    <t>TIRA LED 14W/M 24V IP20 RGB + TELECOMANDO + PERFIL + DIFUSOR</t>
  </si>
  <si>
    <t xml:space="preserve">Suministro y montaje de tira LED 14W/M 24V IP20 RGB con telecomando, perfil y difusor. Según proyecto específico de iluminación e interiorismo. Marca y modelo a aprobar por la propiedad o equipo de interiorismo. Con marcado CE según Reglamento (UE) 305/2011. Instalado incluyendo accesorios de montaje, telecomando, perfil, tira LED, difusor, tapas finales, clips, medios auxiliares, replanteo y conexionado, conforme al CTE DB-HE-3, CTE DB-SUA-4 y NTE-IEI.
</t>
  </si>
  <si>
    <t>E18IDF350MSF1</t>
  </si>
  <si>
    <t>FUENTE DE ALIMENTACIÓN LÍNEAS LED A 24V 250W</t>
  </si>
  <si>
    <t xml:space="preserve">Suministro y montaje de fuente de alimentación líneas LED a 24V 250W.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
</t>
  </si>
  <si>
    <t>E18IDF350MSF2</t>
  </si>
  <si>
    <t>E18IDF350MSF3</t>
  </si>
  <si>
    <t>E18IDF350MSFM</t>
  </si>
  <si>
    <t>MANDO DIM CCT RGB 1 ZONA</t>
  </si>
  <si>
    <t xml:space="preserve">Suministro y montaje de fMando DIM CCT RGB 1 zona.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
</t>
  </si>
  <si>
    <t>11.07</t>
  </si>
  <si>
    <t xml:space="preserve">11.08        </t>
  </si>
  <si>
    <t>Iluminación de emergencia</t>
  </si>
  <si>
    <t xml:space="preserve">E18GIS055    </t>
  </si>
  <si>
    <t>LUMINARIA EMERGENCIA AUTOTEST CIRCULAR LED 200LM</t>
  </si>
  <si>
    <t xml:space="preserve">Suministro y montaje de luminaria de emergencia, circular empotrada, para iluminación antipánico tipo NORMALUX VIA R o equivalente técnico, carcasa de material autoextinguible y difusor opal, grado de protección IP42 - IK 07 / Clase II, según UNE-EN 60598, UNE-EN 60529 y UNE-EN 50102; equipado con LEDs de 200 lm, piloto testigo de carga LED verde, con 1 hora de autonomía, batería Ni-MH de bajo impacto medioambiental, fuente conmutada de bajo consumo. Equipo AUTOTEST. Marca y modelo a aprobar por la propiedad o equipo de interiorismo. Luminaria conforme a los requisitos generales de la UNE-EN 60598 Parte 1 y particulares de la parte 2-22 de la misma norma y lámparas conforme a la UNE-EN 20062:1993; ambas con marcado CE según Reglamento (UE) 305/2011. Instalada, incluyendo replanteo, accesorios de anclaje y conexionado, conforme al CTE DB-HE-3, CTE DB-SUA-4 y NTE-IEI.
</t>
  </si>
  <si>
    <t>11.08</t>
  </si>
  <si>
    <t xml:space="preserve">11.09        </t>
  </si>
  <si>
    <t>Pruebas y puesta en marcha</t>
  </si>
  <si>
    <t xml:space="preserve">C07E140N     </t>
  </si>
  <si>
    <t>DOCUMENTACIÓN AS-BUILT</t>
  </si>
  <si>
    <t xml:space="preserve">Realización de documentación AS-BUILT de las instalaciones ejecutadas. Se deberá entregar los planos actualizados con las modificaciones que se hayan hecho en la fase de obra.
</t>
  </si>
  <si>
    <t xml:space="preserve">C07E130N     </t>
  </si>
  <si>
    <t>PRUEBAS Y PUESTA EN MARCHA DE LA INSTALACIÓN</t>
  </si>
  <si>
    <t xml:space="preserve">Realización de pruebas de funcionamiento de la instalación eléctrica.
</t>
  </si>
  <si>
    <t>11.09</t>
  </si>
  <si>
    <t xml:space="preserve">11.10        </t>
  </si>
  <si>
    <t>Tramitaciones, legalizaciones e inspecciones</t>
  </si>
  <si>
    <t xml:space="preserve">E17V010      </t>
  </si>
  <si>
    <t>BOLETÍN INST. BAJA TENSIÓN CON PROYECTO</t>
  </si>
  <si>
    <t xml:space="preserve">Boletín realizado por instalador autorizado, de una instalación de baja tensión en la que se requiere proyecto eléctrico; según REBT, ITC-BT-04. Se ofertará unicamente el certificado de la instalación.
</t>
  </si>
  <si>
    <t>11.10</t>
  </si>
  <si>
    <t>11</t>
  </si>
  <si>
    <t xml:space="preserve">12           </t>
  </si>
  <si>
    <t>TELECOMUNICACIONES</t>
  </si>
  <si>
    <t xml:space="preserve">12.01        </t>
  </si>
  <si>
    <t>Equipamiento CE</t>
  </si>
  <si>
    <t xml:space="preserve">IAF070       </t>
  </si>
  <si>
    <t>CABLE PARES DE COBRE UTP CAT. 6A</t>
  </si>
  <si>
    <t xml:space="preserve">Suministro y montaje de cable rígido U/UTP no propagador de la llama de 4 pares trenzados de cobre UTP, categoría 6A, reacción al fuego clase Dca-s2,d2,a2 según UNE-EN 50575, con conductor unifilar de cobre, aislamiento de polietileno y vaina exterior de poliolefina termoplástica LSFH libre de halógenos, con baja emisión de humos y gases corrosivos, de 6,2 mm de diámetro. Incluso accesorios y elementos de sujeción.
Incluye: Tendido de cables.
</t>
  </si>
  <si>
    <t xml:space="preserve">IAF090       </t>
  </si>
  <si>
    <t>TOMA DE USUARIO RJ45 CAT. 6A</t>
  </si>
  <si>
    <t xml:space="preserve">Suministro y montaje de Toma simple con conector tipo RJ-45 de 8 contactos, categoría 6A, incluyendo conector, mecanismo, marco y embellecedor. Instalación en mueble.
Totalmente montado e instalado; i/p.p. de caja de mecanismo universal con tornillos, conexiones y medios auxiliares (excepto elevación y/o transporte)
</t>
  </si>
  <si>
    <t xml:space="preserve">E17NH020     </t>
  </si>
  <si>
    <t>CANALIZACIÓN TUBO FLEXIBLE CABLEADO TELECOMUNICACIONES D20 mm</t>
  </si>
  <si>
    <t xml:space="preserve">Suministro y montaje de canalización para cableado estructurado de tubo flexible de PVC, de diámetro 20 mm . Instalado en falso techo, suelo,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
</t>
  </si>
  <si>
    <t>12.01</t>
  </si>
  <si>
    <t xml:space="preserve">12.02        </t>
  </si>
  <si>
    <t xml:space="preserve">C09I210N     </t>
  </si>
  <si>
    <t>CERTIFICACIÓN CABLEADO ESTRUCTURADO</t>
  </si>
  <si>
    <t xml:space="preserve">Certificación de tomas RJ45, Categoría 6A según normativa ISO 11801 Clase E. La certificación se realizará mediante equipo homologado y se deberá de incluir en la documentación AS-BUILT el certificado emitido sin incidencias.
</t>
  </si>
  <si>
    <t xml:space="preserve">C07E130TC    </t>
  </si>
  <si>
    <t>PRUEBAS Y PUESTA EN MARCHA DE LA INSTALACIÓN TELECO</t>
  </si>
  <si>
    <t xml:space="preserve">Realización de pruebas de funcionamiento de la instalación de telecomunicaciones
</t>
  </si>
  <si>
    <t>12.02</t>
  </si>
  <si>
    <t>12</t>
  </si>
  <si>
    <t xml:space="preserve">13           </t>
  </si>
  <si>
    <t>FONTANERIA</t>
  </si>
  <si>
    <t xml:space="preserve">13.01        </t>
  </si>
  <si>
    <t>PUNTO CONSUMO F-C LAVABO</t>
  </si>
  <si>
    <t xml:space="preserve">Instalación de fontanería para un lavabo,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t>
  </si>
  <si>
    <t xml:space="preserve">13.02        </t>
  </si>
  <si>
    <t>PUNTO CONSUMO F-C DUCHA</t>
  </si>
  <si>
    <t xml:space="preserve">Instalación de fontanería para ducha,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t>
  </si>
  <si>
    <t xml:space="preserve">13.03        </t>
  </si>
  <si>
    <t>PUNTO CONSUMO FRIO INODORO</t>
  </si>
  <si>
    <t xml:space="preserve">Instalación de fontanería para un inodoro, o vertedero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
</t>
  </si>
  <si>
    <t xml:space="preserve">13.04        </t>
  </si>
  <si>
    <t>PUNTO CONSUMO FRIO FUENTE</t>
  </si>
  <si>
    <t xml:space="preserve">Instalación de fontanería para grifo,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
</t>
  </si>
  <si>
    <t xml:space="preserve">13.05        </t>
  </si>
  <si>
    <t>LLAVE DE PASO CROMADA</t>
  </si>
  <si>
    <t xml:space="preserve">Llave empotrar de paso recta, cromada de 1/2", totalmente instalada.
</t>
  </si>
  <si>
    <t xml:space="preserve">13.06        </t>
  </si>
  <si>
    <t>TUBERÍA MULTICAPA BARRA PERT-AL-PERT D=20 mm</t>
  </si>
  <si>
    <t xml:space="preserve">Tubería multicapa rígida, de 20x2,25 mm. Compuesta por capa exterior de polietileno resistente a la temperatura (PERT), capa intermedia de aluminio (Al) y capa interior de polietileno resistente a la temperatura (PERT), conforme UNE-EN ISO 21003-2:2009/A1:2011; para tuberías de distribución e interiores, de agua fría y/o ACS. Totalmente montada, i/ p.p. de piezas especiales (codos, manguitos, etc.), protección de tubo corrugado de polipropileno (azul/rojo) y p.p. de medios auxiliares. Conforme a CTE DB-HS-4. Materiales con marcado CE y DdP (Declaración de Prestaciones) según Reglamento (UE) 305/2011. Medida la longitud ejecutada.
</t>
  </si>
  <si>
    <t xml:space="preserve">13.07        </t>
  </si>
  <si>
    <t>TERMO ELÉCTRICO 75 l.</t>
  </si>
  <si>
    <t xml:space="preserve">Termo eléctrico de 75 litros de capacidad, con mando de control de temperatura regulable, termostato de seguridad, válvula de seguridad con dispositivo de vaciado, con recubrimiento exterior con pintura epoxi, monofásico (240 V-50 Hz), conforme a UNE-EN 60335-2-21:2001 y UNE-EN 50440:2016. Incluye el montaje de soportes, conexiones a la red de fontanería, llaves de corte y latiguillos, conexión a la instalación eléctrica, llenado y prueba de funcionamiento. Totalmente instalado conforme a RITE (RD 1027/2007) y CTE DB-HE-2. Equipos y accesorios con marcado CE y DdP (declaración de prestaciones) según Reglamento UE 305/2011. Medida unidad ejecutada.
</t>
  </si>
  <si>
    <t>13</t>
  </si>
  <si>
    <t xml:space="preserve">14           </t>
  </si>
  <si>
    <t>SANEAMIENTO</t>
  </si>
  <si>
    <t xml:space="preserve">14.01        </t>
  </si>
  <si>
    <t>ACOMETIDA A RED EXISTENTE</t>
  </si>
  <si>
    <t xml:space="preserve">Acometida a red existente en interior de edificio, hasta una distancia máxima de 8 m, formada por: apertura de huecos en forjados o elementos constructivos mediante medios mecánicos, colocación de tubería de saneamiento de 110 mm de diámetro interior con junta estanca de goma, sellado de pasos de forjado con sistema impermeable y/o ignífugo según normativa, conexión a red existente, y reposición de acabados interiores afectados, sin incluir formación de arqueta o pozo en el punto de acometida, y con p.p. de medios auxiliares.
</t>
  </si>
  <si>
    <t xml:space="preserve">14.02        </t>
  </si>
  <si>
    <t>TUBERÍA PVC SERIE B JUNTA PEGADA D=40 mm</t>
  </si>
  <si>
    <t xml:space="preserve">Tubería de PVC serie B, de 40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
</t>
  </si>
  <si>
    <t xml:space="preserve">14.03        </t>
  </si>
  <si>
    <t>TUBERIA PVC SERIE B JUNTA PEGADA D=110 mm</t>
  </si>
  <si>
    <t xml:space="preserve">Tubería de PVC serie B, de 110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
</t>
  </si>
  <si>
    <t xml:space="preserve">14.04        </t>
  </si>
  <si>
    <t>SIFON INDIVIDUAL PVC</t>
  </si>
  <si>
    <t xml:space="preserve">Sifón individual de PVC, color gris, de 40 mm de diámetro.
</t>
  </si>
  <si>
    <t xml:space="preserve">14.05        </t>
  </si>
  <si>
    <t>PUNTO DE DESAGÜE PVC D110</t>
  </si>
  <si>
    <t xml:space="preserve">Suministro e instalación de PUNTO de DESAGÜE de PVC, mediante en la colocación de un SIFÓN de PVC con salida horizontal de 110 mm de diámetro y con registro inferior, TUBERÍA de PVC de 110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t>
  </si>
  <si>
    <t xml:space="preserve">14.06        </t>
  </si>
  <si>
    <t>PUNTO DE DESAGÜE PVC D40</t>
  </si>
  <si>
    <t xml:space="preserve">Suministro e instalación de PUNTO de DESAGÜE de PVC, mediante en la colocación de un SIFÓN de PVC con salida horizontal de450 mm de diámetro y con registro inferior, TUBERÍA de PVC de 40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t>
  </si>
  <si>
    <t>14</t>
  </si>
  <si>
    <t xml:space="preserve">15           </t>
  </si>
  <si>
    <t>SANITARIOS Y EQUIPAMIENTO</t>
  </si>
  <si>
    <t xml:space="preserve">15.02.1      </t>
  </si>
  <si>
    <t>PLATO DUCHA DE RESINA 160x80 cm CON GRIFERÍA MONOMANDO</t>
  </si>
  <si>
    <t xml:space="preserve">Suministro y montaje de plato de ducha de resina blanca antideslizante de 160x80 cm, en color gris; conforme norma UNE-EN 14527:2016+A1:2019. Grifería mezcladora monomando empotrado con rociador regulable, rociador ducha masaje 3 funciones, acabado cromado, conforme UNE 19703:2016 y UNE-EN 200:2008. Totalmente instalada y conexionada i/ juego de desagüe y válvula de desagüe de salida horizontal de 40 mm, p.p. de pequeño material y medios auxiliares. Medido la unidad ejecutada.
</t>
  </si>
  <si>
    <t xml:space="preserve">15.03        </t>
  </si>
  <si>
    <t>LAVABO SUSPENDIDO ROCA VICTORIA BLANCO CON MONOMANDO</t>
  </si>
  <si>
    <t xml:space="preserve">Suministro e instalación de lavabo de porcelana vitrificada en blanco de la marca ROCA modelo VICTORIA o equivalente a aprobar por DF. de 65x51 cm, colocado suspendido; conforme UNE-EN 14688:2016+A1:2019. Grifería monomando gerontologica cromada, con rompechorros; conforme UNE 19703:2016 y UNE-EN 200:2008. Válvula de desagüe de 32 mm, acoplamiento a pared acodado de PVC, llaves de escuadra de 1/2" cromadas, latiguillos flexibles de 1/2". Totalmente instalado y conexionado, i/p.p. de pequeño material y medios auxiliares. Lavabo con marcado CE y DdP (Declaración de prestaciones) según Reglamento (UE) 305/2011. Medido unidad ejecutada.
</t>
  </si>
  <si>
    <t xml:space="preserve">13.10        </t>
  </si>
  <si>
    <t>LAVABO EMPOTRAR ENCIMERA, MODELO DIVERTA "ROCA" CON MONOMANDO</t>
  </si>
  <si>
    <t xml:space="preserve">Lavabo de porcelana sanitaria, de empotrar en encimera, modelo Diverta "ROCA", color blanco, de 500x380 mm, equipado con grifería monomando de repisa para lavabo, con cartucho cerámico, limitador de caudal a 5 l/min y sistema de apertura con agua fría para ahorro de energía acabado acabado cromado, modelo Victoria Plus, y desagüe, acabado cromado. Incluso juego de fijación y silicona para sellado de juntas.
</t>
  </si>
  <si>
    <t xml:space="preserve">15.04        </t>
  </si>
  <si>
    <t>INODORO TANQUE BAJO ROCA VICTORIA BLANCO</t>
  </si>
  <si>
    <t xml:space="preserve">Suministro e instalación de Inodoro de tanque bajo de montaje adosado a pared, de la marca ROCA modelo VICTORIA color blanco o equivalente a aprobar por DF, conforme a UNE-EN 997:2019. Dispone de asiento y tapa lacados con bisagras de acero inoxidable y mecanismo doble descarga. Totalmente instalado, conectado y funcionando; i/p.p. de anclajes al pavimento, sellados, llave de escuadra y latiguillo flexible cromados, pequeño material y medios auxiliares. Medido unidad ejecutada.
</t>
  </si>
  <si>
    <t xml:space="preserve">15.05        </t>
  </si>
  <si>
    <t>MAMPARA DUCHA</t>
  </si>
  <si>
    <t xml:space="preserve">MOD. NES100 SISTEMA CORREDERA ACABADO CROMO
MEDIDAS 160 x195cm
</t>
  </si>
  <si>
    <t xml:space="preserve">15.06        </t>
  </si>
  <si>
    <t>ESPEJO RETROILUMINADO CON LED 70X80</t>
  </si>
  <si>
    <t xml:space="preserve">15.07        </t>
  </si>
  <si>
    <t>BARRA APOYO ABATIBLE EN ASEO MINUSVALIDOS</t>
  </si>
  <si>
    <t xml:space="preserve">Ud. Suministro y colocación de barra de apoyo abatible  de acero inoxidable 18/10 (AISI-304) de D=30 mm. Serie Superinox Family de Roca Ref 815853002, con cubretornillos de fijación.  Instalado con tacos de plástico y tornillos a la pared. Ejecutado según N.T.E. específica y con p.p. de medios auxiliares y ayudas.
</t>
  </si>
  <si>
    <t xml:space="preserve">15.08        </t>
  </si>
  <si>
    <t>BANCO PARA DUCHA ACCESIBLE</t>
  </si>
  <si>
    <t>15</t>
  </si>
  <si>
    <t xml:space="preserve">16           </t>
  </si>
  <si>
    <t>PINTURA</t>
  </si>
  <si>
    <t xml:space="preserve">16.01        </t>
  </si>
  <si>
    <t>PINTURA INTERIORES PLÁSTICA LISA MATE LAVABLE MÁXIMA CALIDAD.</t>
  </si>
  <si>
    <t xml:space="preserve">Pintura plástica lisa mate lavable máxima calidad en blanco Ral 9010, dos manos, incluso lijado, imprimación y plastecido. Se incluyen los repasos. Se medirá y abonará por m2 de superficie real pintada, efectuándose la medición de acuerdo con los siguientes criterios:
-	Pintura sobre muros, tabiques, techos: se medirá sin descontar huecos. Las molduras se medirán por superficie desarrollada.
-	Pintura sobre carpintería ciega: se medirá a dos caras, incluyéndose los tapajuntas.
-	Pintura sobre rejas y barandillas: en el caso de no estar incluida la pintura en la unidad a pintar, se medirá a dos caras. En huecos que lleven carpintería y rejas se medirán independientemente ambos elementos.
-	Pintura sobre radiadores de calefacción: se medirá por metro cuadrado a dos caras, si no queda incluida la pintura en la medición y abono de dicha unidad.
-	Pintura sobre tuberías: se medirá por m. con la salvedad antes apuntada.
</t>
  </si>
  <si>
    <t xml:space="preserve">16.02        </t>
  </si>
  <si>
    <t>PINTURA EXTERIORES PLASTICA</t>
  </si>
  <si>
    <t xml:space="preserve">Aplicación manual de dos manos de pintura plástica, color blanco, acabado mate, textura lisa, la primera mano diluida con un 15 a 20% de agua y la siguiente diluida con un 5 a 10% de agua o sin diluir, (rendimiento: 0,1 l/m² cada mano); previa aplicación de una mano de imprimación acrílica, reguladora de la absorción, sobre paramento exterior de mortero de cemento.Ver menos
</t>
  </si>
  <si>
    <t>16</t>
  </si>
  <si>
    <t xml:space="preserve">17           </t>
  </si>
  <si>
    <t>INCENDIOS</t>
  </si>
  <si>
    <t xml:space="preserve">17.01        </t>
  </si>
  <si>
    <t>EXTINTOR PORTATIL ABC</t>
  </si>
  <si>
    <t xml:space="preserve">Extintor portátil de polvo químico ABC polivalente antibrasa, con presión incorporada, de eficacia 34A-233B-C, con 6 kg de agente extintor. La marca y modelo de los extintores, así como toda la señalética de protección contra incendios estará homologada por la DISMA de MAPFRE.
Criterio de medición de obra: Se medirá el número de unidades realmente ejecutadas según especificaciones de Proyecto.
</t>
  </si>
  <si>
    <t xml:space="preserve">17.03        </t>
  </si>
  <si>
    <t>SEÑAL FOTOLUMINISCENTE INCENDIOS 297x210 mm</t>
  </si>
  <si>
    <t xml:space="preserve">Suministro e instalación de señalización para equipo o medio de extinción manual de instalación de protección contra incendios (P.C.I.), fotoluminiscente, de Clase B (150 minicandelas); fabricada en material plástico, de dimensiones 297x210 mm (DIN-A4), conforme a UNE 23033-1:2019 y UNE 23035:2003. Totalmente instalada. Visible a 10 m conforme al CTE DB-SI-4. Medida la unidad ejecutada.
</t>
  </si>
  <si>
    <t>17</t>
  </si>
  <si>
    <t xml:space="preserve">18           </t>
  </si>
  <si>
    <t>AISLAMIENTO ACUSTICO</t>
  </si>
  <si>
    <t xml:space="preserve">18.01        </t>
  </si>
  <si>
    <t>AISLAMIENTO ACUSTICO A RUEDO AEREO DE RED DE SANEAMIENTO</t>
  </si>
  <si>
    <t xml:space="preserve">Aislamiento acústico a ruido aéreo de red de saneamiento, realizado con banda autoadhesiva desolidarizante Fonodan BJ, "DANOSA", de 3,9 mm de espesor, formado por una lámina de polietileno y una lámina viscoelástica de alta densidad, resistencia térmica 0,078 m²K/W, conductividad térmica 0,05 W/(mK) y rigidez dinámica inferior a 100 MN/m³; dispuesto a modo de coquilla con bridas de plástico.
</t>
  </si>
  <si>
    <t xml:space="preserve">18.03        </t>
  </si>
  <si>
    <t>AISLAMIENTO ACUSTICO A RUIDO AEREO SOBRE FALSO TECHO</t>
  </si>
  <si>
    <t xml:space="preserve">Aislamiento acústico a ruido aéreo sobre falso techo, con panel semirrígido de lana mineral, según UNE-EN 13162, no revestido, de 40 mm de espesor, resistencia térmica 1,1 m²K/W, conductividad térmica 0,035 W/(mK).
</t>
  </si>
  <si>
    <t xml:space="preserve">18.02        </t>
  </si>
  <si>
    <t>AISLAMIENTO ACUSTICO A RUIDO AEREO EN TRASDOSADO</t>
  </si>
  <si>
    <t xml:space="preserve">Aislamiento acústico a ruido aéreo, en trasdosado autoportante de placas, realizado con complejo multicapa, de 20 mm de espesor, 7,4 kg/m² de masa superficial, formado por un fieltro textil de 16 mm de espesor adherido térmicamente a una lámina viscoelástica de alta densidad de 4 mm de espesor, colocado a tope y fijado al paramento con fijaciones; y panel semirrígido de lana mineral, espesor 45 mm, según UNE-EN 13162, colocado entre los montantes de la estructura portante. Incluso cinta viscoelástica autoadhesiva, para sellado de junta
</t>
  </si>
  <si>
    <t xml:space="preserve">18.05        </t>
  </si>
  <si>
    <t>AISLAMIENTO ACUSTICO A RUIDO AEREO EN TABIQUE</t>
  </si>
  <si>
    <t>18</t>
  </si>
  <si>
    <t xml:space="preserve">19           </t>
  </si>
  <si>
    <t>VARIOS</t>
  </si>
  <si>
    <t xml:space="preserve">19.01        </t>
  </si>
  <si>
    <t>TAQUILLAS</t>
  </si>
  <si>
    <t xml:space="preserve">Ud. Instalacion de de taquillas DRY 4/p 180x30x50 p/moneda. Blanco con zócalo taquillas en compacto 10 mm. Negro. Numeración taquillas cierre moneda y candado, llave maestra, cierre con resbalón y moneda.
Nota: El suministro lo llevara a cabo un proovedor externo.
</t>
  </si>
  <si>
    <t>19</t>
  </si>
  <si>
    <t xml:space="preserve">20           </t>
  </si>
  <si>
    <t>GESTIÓN DE RESIDUOS</t>
  </si>
  <si>
    <t xml:space="preserve">20.01        </t>
  </si>
  <si>
    <t>GESTION DE RESIDUOS</t>
  </si>
  <si>
    <t>Ud.</t>
  </si>
  <si>
    <t xml:space="preserve">Ud. Valoración del coste previsto de la gestión correcta de los residuos de construcción y demolición en obra.
</t>
  </si>
  <si>
    <t>20</t>
  </si>
  <si>
    <t xml:space="preserve">21           </t>
  </si>
  <si>
    <t>SEGURIDAD Y SALUD</t>
  </si>
  <si>
    <t xml:space="preserve">21.01        </t>
  </si>
  <si>
    <t>SEGURIDAD Y SALUD DURANTE EJECUCION</t>
  </si>
  <si>
    <t xml:space="preserve">Ud. Medidas preventivas para evitar riesgos y para garantizar la seguridad del personal y colectiva de los operarios adscritos a la obra y a terceros. Todo ello en base al Estudio de Seguridad y Salud redactado por la Dirección Facultativa y de las instrucciones dictadas por el Coordinador de Seguridad y Salud y de las manifestadas en los Planes de Seguridad y Salud, incluyendo la presentación de éstos, así como su comunicación a los Organismos pertinentes de la Administración.
</t>
  </si>
  <si>
    <t>21</t>
  </si>
  <si>
    <t>2650PCOLLADO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</si>
</sst>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Aptos Narrow"/>
      <family val="2"/>
      <scheme val="minor"/>
    </font>
    <font>
      <b/>
      <sz val="10"/>
      <color theme="1"/>
      <name val="Aptos Narrow"/>
      <family val="2"/>
      <scheme val="minor"/>
    </font>
    <font>
      <b/>
      <sz val="14"/>
      <color theme="1"/>
      <name val="Aptos Narrow"/>
      <family val="2"/>
      <scheme val="minor"/>
    </font>
    <font>
      <sz val="8"/>
      <color theme="1"/>
      <name val="Aptos Narrow"/>
      <family val="2"/>
      <scheme val="minor"/>
    </font>
    <font>
      <b/>
      <sz val="8"/>
      <color theme="1"/>
      <name val="Aptos Narrow"/>
      <family val="2"/>
      <scheme val="minor"/>
    </font>
    <font>
      <b/>
      <i/>
      <sz val="10"/>
      <color theme="1"/>
      <name val="Aptos Narrow"/>
      <family val="2"/>
      <scheme val="minor"/>
    </font>
  </fonts>
  <fills count="6">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8"/>
        <bgColor indexed="64"/>
      </patternFill>
    </fill>
    <fill>
      <patternFill patternType="solid">
        <fgColor indexed="42"/>
        <bgColor indexed="64"/>
      </patternFill>
    </fill>
  </fills>
  <borders count="1">
    <border>
      <left/>
      <right/>
      <top/>
      <bottom/>
      <diagonal/>
    </border>
  </borders>
  <cellStyleXfs count="1">
    <xf numFmtId="0" fontId="0" fillId="0" borderId="0"/>
  </cellStyleXfs>
  <cellXfs count="25">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5" fillId="0" borderId="0" xfId="0" applyNumberFormat="1" applyFont="1" applyAlignment="1">
      <alignment vertical="top"/>
    </xf>
    <xf numFmtId="49" fontId="5" fillId="0" borderId="0" xfId="0" applyNumberFormat="1" applyFont="1" applyAlignment="1">
      <alignment horizontal="right" vertical="top"/>
    </xf>
    <xf numFmtId="49" fontId="4" fillId="3" borderId="0" xfId="0" applyNumberFormat="1"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49" fontId="3" fillId="0" borderId="0" xfId="0" applyNumberFormat="1" applyFont="1" applyAlignment="1">
      <alignment vertical="top"/>
    </xf>
    <xf numFmtId="4" fontId="3" fillId="0" borderId="0" xfId="0" applyNumberFormat="1" applyFont="1" applyAlignment="1">
      <alignment vertical="top"/>
    </xf>
    <xf numFmtId="4" fontId="3" fillId="2" borderId="0" xfId="0" applyNumberFormat="1" applyFont="1" applyFill="1" applyAlignment="1">
      <alignment vertical="top"/>
    </xf>
    <xf numFmtId="0" fontId="3" fillId="0" borderId="0" xfId="0" applyFont="1" applyAlignment="1">
      <alignment vertical="top"/>
    </xf>
    <xf numFmtId="0" fontId="3" fillId="0" borderId="0" xfId="0" applyFont="1" applyAlignment="1">
      <alignment vertical="top" wrapText="1"/>
    </xf>
    <xf numFmtId="3" fontId="3" fillId="0" borderId="0" xfId="0" applyNumberFormat="1" applyFont="1" applyAlignment="1">
      <alignment vertical="top"/>
    </xf>
    <xf numFmtId="0" fontId="3" fillId="4" borderId="0" xfId="0" applyFont="1" applyFill="1" applyAlignment="1">
      <alignment vertical="top"/>
    </xf>
    <xf numFmtId="164" fontId="3" fillId="0" borderId="0" xfId="0" applyNumberFormat="1" applyFont="1" applyAlignment="1">
      <alignment vertical="top"/>
    </xf>
    <xf numFmtId="49" fontId="4" fillId="5" borderId="0" xfId="0" applyNumberFormat="1" applyFont="1" applyFill="1" applyAlignment="1">
      <alignment vertical="top"/>
    </xf>
    <xf numFmtId="49" fontId="5" fillId="0" borderId="0" xfId="0" applyNumberFormat="1" applyFont="1" applyAlignment="1">
      <alignment vertical="top" wrapText="1"/>
    </xf>
    <xf numFmtId="49" fontId="4" fillId="3" borderId="0" xfId="0" applyNumberFormat="1" applyFont="1" applyFill="1" applyAlignment="1">
      <alignment vertical="top" wrapText="1"/>
    </xf>
    <xf numFmtId="49" fontId="3" fillId="0" borderId="0" xfId="0" applyNumberFormat="1" applyFont="1" applyAlignment="1">
      <alignment vertical="top" wrapText="1"/>
    </xf>
    <xf numFmtId="49" fontId="4" fillId="0" borderId="0" xfId="0" applyNumberFormat="1" applyFont="1" applyAlignment="1">
      <alignment vertical="top" wrapText="1"/>
    </xf>
    <xf numFmtId="0" fontId="3" fillId="4" borderId="0" xfId="0" applyFont="1" applyFill="1" applyAlignment="1">
      <alignment vertical="top" wrapText="1"/>
    </xf>
    <xf numFmtId="49" fontId="4" fillId="5" borderId="0" xfId="0" applyNumberFormat="1"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ici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0B83E-576B-4AE4-B781-7E571FCF0120}">
  <dimension ref="A1:G371"/>
  <sheetViews>
    <sheetView tabSelected="1" workbookViewId="0">
      <pane xSplit="4" ySplit="3" topLeftCell="E4" activePane="bottomRight" state="frozen"/>
      <selection pane="topRight" activeCell="E1" sqref="E1"/>
      <selection pane="bottomLeft" activeCell="A4" sqref="A4"/>
      <selection pane="bottomRight" activeCell="K6" sqref="K6"/>
    </sheetView>
  </sheetViews>
  <sheetFormatPr defaultRowHeight="15" x14ac:dyDescent="0.25"/>
  <cols>
    <col min="1" max="1" width="15.7109375" bestFit="1" customWidth="1"/>
    <col min="2" max="2" width="6.7109375" bestFit="1" customWidth="1"/>
    <col min="3" max="3" width="3.7109375" bestFit="1" customWidth="1"/>
    <col min="4" max="4" width="26" customWidth="1"/>
    <col min="5" max="5" width="8" bestFit="1" customWidth="1"/>
    <col min="6" max="7" width="8.7109375" bestFit="1" customWidth="1"/>
  </cols>
  <sheetData>
    <row r="1" spans="1:7" x14ac:dyDescent="0.25">
      <c r="A1" s="1" t="s">
        <v>0</v>
      </c>
      <c r="B1" s="2"/>
      <c r="C1" s="2"/>
      <c r="D1" s="2"/>
      <c r="E1" s="2"/>
      <c r="F1" s="2"/>
      <c r="G1" s="2"/>
    </row>
    <row r="2" spans="1:7" ht="18.75" x14ac:dyDescent="0.25">
      <c r="A2" s="3" t="s">
        <v>1</v>
      </c>
      <c r="B2" s="4"/>
      <c r="C2" s="4"/>
      <c r="D2" s="4"/>
      <c r="E2" s="4"/>
      <c r="F2" s="4"/>
      <c r="G2" s="4"/>
    </row>
    <row r="3" spans="1:7" x14ac:dyDescent="0.25">
      <c r="A3" s="5" t="s">
        <v>2</v>
      </c>
      <c r="B3" s="5" t="s">
        <v>5</v>
      </c>
      <c r="C3" s="5" t="s">
        <v>6</v>
      </c>
      <c r="D3" s="19" t="s">
        <v>3</v>
      </c>
      <c r="E3" s="6" t="s">
        <v>7</v>
      </c>
      <c r="F3" s="6" t="s">
        <v>8</v>
      </c>
      <c r="G3" s="6" t="s">
        <v>4</v>
      </c>
    </row>
    <row r="4" spans="1:7" x14ac:dyDescent="0.25">
      <c r="A4" s="7" t="s">
        <v>9</v>
      </c>
      <c r="B4" s="7" t="s">
        <v>11</v>
      </c>
      <c r="C4" s="7" t="s">
        <v>0</v>
      </c>
      <c r="D4" s="20" t="s">
        <v>10</v>
      </c>
      <c r="E4" s="8">
        <f>E29</f>
        <v>1</v>
      </c>
      <c r="F4" s="9">
        <f>F29</f>
        <v>4830.74</v>
      </c>
      <c r="G4" s="9">
        <f>G29</f>
        <v>4830.74</v>
      </c>
    </row>
    <row r="5" spans="1:7" ht="22.5" x14ac:dyDescent="0.25">
      <c r="A5" s="10" t="s">
        <v>12</v>
      </c>
      <c r="B5" s="10" t="s">
        <v>14</v>
      </c>
      <c r="C5" s="10" t="s">
        <v>15</v>
      </c>
      <c r="D5" s="21" t="s">
        <v>13</v>
      </c>
      <c r="E5" s="11">
        <v>26</v>
      </c>
      <c r="F5" s="11">
        <v>44.84</v>
      </c>
      <c r="G5" s="12">
        <f>ROUND(E5*F5,2)</f>
        <v>1165.8399999999999</v>
      </c>
    </row>
    <row r="6" spans="1:7" ht="123.75" x14ac:dyDescent="0.25">
      <c r="A6" s="13"/>
      <c r="B6" s="13"/>
      <c r="C6" s="13"/>
      <c r="D6" s="14" t="s">
        <v>16</v>
      </c>
      <c r="E6" s="13"/>
      <c r="F6" s="13"/>
      <c r="G6" s="13"/>
    </row>
    <row r="7" spans="1:7" x14ac:dyDescent="0.25">
      <c r="A7" s="10" t="s">
        <v>17</v>
      </c>
      <c r="B7" s="10" t="s">
        <v>14</v>
      </c>
      <c r="C7" s="10" t="s">
        <v>19</v>
      </c>
      <c r="D7" s="21" t="s">
        <v>18</v>
      </c>
      <c r="E7" s="11">
        <v>8</v>
      </c>
      <c r="F7" s="11">
        <v>0</v>
      </c>
      <c r="G7" s="12">
        <f>ROUND(E7*F7,2)</f>
        <v>0</v>
      </c>
    </row>
    <row r="8" spans="1:7" ht="78.75" x14ac:dyDescent="0.25">
      <c r="A8" s="13"/>
      <c r="B8" s="13"/>
      <c r="C8" s="13"/>
      <c r="D8" s="14" t="s">
        <v>20</v>
      </c>
      <c r="E8" s="13"/>
      <c r="F8" s="13"/>
      <c r="G8" s="13"/>
    </row>
    <row r="9" spans="1:7" ht="22.5" x14ac:dyDescent="0.25">
      <c r="A9" s="10" t="s">
        <v>21</v>
      </c>
      <c r="B9" s="10" t="s">
        <v>14</v>
      </c>
      <c r="C9" s="10" t="s">
        <v>19</v>
      </c>
      <c r="D9" s="21" t="s">
        <v>22</v>
      </c>
      <c r="E9" s="11">
        <v>43</v>
      </c>
      <c r="F9" s="11">
        <v>0</v>
      </c>
      <c r="G9" s="12">
        <f>ROUND(E9*F9,2)</f>
        <v>0</v>
      </c>
    </row>
    <row r="10" spans="1:7" ht="101.25" x14ac:dyDescent="0.25">
      <c r="A10" s="13"/>
      <c r="B10" s="13"/>
      <c r="C10" s="13"/>
      <c r="D10" s="14" t="s">
        <v>23</v>
      </c>
      <c r="E10" s="13"/>
      <c r="F10" s="13"/>
      <c r="G10" s="13"/>
    </row>
    <row r="11" spans="1:7" ht="22.5" x14ac:dyDescent="0.25">
      <c r="A11" s="10" t="s">
        <v>24</v>
      </c>
      <c r="B11" s="10" t="s">
        <v>14</v>
      </c>
      <c r="C11" s="10" t="s">
        <v>19</v>
      </c>
      <c r="D11" s="21" t="s">
        <v>25</v>
      </c>
      <c r="E11" s="11">
        <v>147</v>
      </c>
      <c r="F11" s="11">
        <v>0</v>
      </c>
      <c r="G11" s="12">
        <f>ROUND(E11*F11,2)</f>
        <v>0</v>
      </c>
    </row>
    <row r="12" spans="1:7" ht="123.75" x14ac:dyDescent="0.25">
      <c r="A12" s="13"/>
      <c r="B12" s="13"/>
      <c r="C12" s="13"/>
      <c r="D12" s="14" t="s">
        <v>26</v>
      </c>
      <c r="E12" s="13"/>
      <c r="F12" s="13"/>
      <c r="G12" s="13"/>
    </row>
    <row r="13" spans="1:7" x14ac:dyDescent="0.25">
      <c r="A13" s="10" t="s">
        <v>27</v>
      </c>
      <c r="B13" s="10" t="s">
        <v>14</v>
      </c>
      <c r="C13" s="10" t="s">
        <v>19</v>
      </c>
      <c r="D13" s="21" t="s">
        <v>28</v>
      </c>
      <c r="E13" s="11">
        <v>40</v>
      </c>
      <c r="F13" s="11">
        <v>21.56</v>
      </c>
      <c r="G13" s="12">
        <f>ROUND(E13*F13,2)</f>
        <v>862.4</v>
      </c>
    </row>
    <row r="14" spans="1:7" ht="112.5" x14ac:dyDescent="0.25">
      <c r="A14" s="13"/>
      <c r="B14" s="13"/>
      <c r="C14" s="13"/>
      <c r="D14" s="14" t="s">
        <v>29</v>
      </c>
      <c r="E14" s="13"/>
      <c r="F14" s="13"/>
      <c r="G14" s="13"/>
    </row>
    <row r="15" spans="1:7" ht="22.5" x14ac:dyDescent="0.25">
      <c r="A15" s="10" t="s">
        <v>30</v>
      </c>
      <c r="B15" s="10" t="s">
        <v>14</v>
      </c>
      <c r="C15" s="10" t="s">
        <v>19</v>
      </c>
      <c r="D15" s="21" t="s">
        <v>31</v>
      </c>
      <c r="E15" s="11">
        <v>51</v>
      </c>
      <c r="F15" s="11">
        <v>0</v>
      </c>
      <c r="G15" s="12">
        <f>ROUND(E15*F15,2)</f>
        <v>0</v>
      </c>
    </row>
    <row r="16" spans="1:7" ht="101.25" x14ac:dyDescent="0.25">
      <c r="A16" s="13"/>
      <c r="B16" s="13"/>
      <c r="C16" s="13"/>
      <c r="D16" s="14" t="s">
        <v>32</v>
      </c>
      <c r="E16" s="13"/>
      <c r="F16" s="13"/>
      <c r="G16" s="13"/>
    </row>
    <row r="17" spans="1:7" x14ac:dyDescent="0.25">
      <c r="A17" s="10" t="s">
        <v>33</v>
      </c>
      <c r="B17" s="10" t="s">
        <v>14</v>
      </c>
      <c r="C17" s="10" t="s">
        <v>35</v>
      </c>
      <c r="D17" s="21" t="s">
        <v>34</v>
      </c>
      <c r="E17" s="11">
        <v>10</v>
      </c>
      <c r="F17" s="11">
        <v>280.25</v>
      </c>
      <c r="G17" s="12">
        <f>ROUND(E17*F17,2)</f>
        <v>2802.5</v>
      </c>
    </row>
    <row r="18" spans="1:7" ht="56.25" x14ac:dyDescent="0.25">
      <c r="A18" s="13"/>
      <c r="B18" s="13"/>
      <c r="C18" s="13"/>
      <c r="D18" s="14" t="s">
        <v>36</v>
      </c>
      <c r="E18" s="13"/>
      <c r="F18" s="13"/>
      <c r="G18" s="13"/>
    </row>
    <row r="19" spans="1:7" ht="22.5" x14ac:dyDescent="0.25">
      <c r="A19" s="10" t="s">
        <v>37</v>
      </c>
      <c r="B19" s="10" t="s">
        <v>14</v>
      </c>
      <c r="C19" s="10" t="s">
        <v>39</v>
      </c>
      <c r="D19" s="21" t="s">
        <v>38</v>
      </c>
      <c r="E19" s="11">
        <v>1</v>
      </c>
      <c r="F19" s="11">
        <v>0</v>
      </c>
      <c r="G19" s="12">
        <f>ROUND(E19*F19,2)</f>
        <v>0</v>
      </c>
    </row>
    <row r="20" spans="1:7" ht="101.25" x14ac:dyDescent="0.25">
      <c r="A20" s="13"/>
      <c r="B20" s="13"/>
      <c r="C20" s="13"/>
      <c r="D20" s="14" t="s">
        <v>40</v>
      </c>
      <c r="E20" s="13"/>
      <c r="F20" s="13"/>
      <c r="G20" s="13"/>
    </row>
    <row r="21" spans="1:7" ht="33.75" x14ac:dyDescent="0.25">
      <c r="A21" s="10" t="s">
        <v>41</v>
      </c>
      <c r="B21" s="10" t="s">
        <v>14</v>
      </c>
      <c r="C21" s="10" t="s">
        <v>39</v>
      </c>
      <c r="D21" s="21" t="s">
        <v>42</v>
      </c>
      <c r="E21" s="11">
        <v>1</v>
      </c>
      <c r="F21" s="11">
        <v>0</v>
      </c>
      <c r="G21" s="12">
        <f>ROUND(E21*F21,2)</f>
        <v>0</v>
      </c>
    </row>
    <row r="22" spans="1:7" ht="90" x14ac:dyDescent="0.25">
      <c r="A22" s="13"/>
      <c r="B22" s="13"/>
      <c r="C22" s="13"/>
      <c r="D22" s="14" t="s">
        <v>43</v>
      </c>
      <c r="E22" s="13"/>
      <c r="F22" s="13"/>
      <c r="G22" s="13"/>
    </row>
    <row r="23" spans="1:7" ht="22.5" x14ac:dyDescent="0.25">
      <c r="A23" s="10" t="s">
        <v>44</v>
      </c>
      <c r="B23" s="10" t="s">
        <v>14</v>
      </c>
      <c r="C23" s="10" t="s">
        <v>39</v>
      </c>
      <c r="D23" s="21" t="s">
        <v>45</v>
      </c>
      <c r="E23" s="11">
        <v>1</v>
      </c>
      <c r="F23" s="11">
        <v>0</v>
      </c>
      <c r="G23" s="12">
        <f>ROUND(E23*F23,2)</f>
        <v>0</v>
      </c>
    </row>
    <row r="24" spans="1:7" ht="90" x14ac:dyDescent="0.25">
      <c r="A24" s="13"/>
      <c r="B24" s="13"/>
      <c r="C24" s="13"/>
      <c r="D24" s="14" t="s">
        <v>46</v>
      </c>
      <c r="E24" s="13"/>
      <c r="F24" s="13"/>
      <c r="G24" s="13"/>
    </row>
    <row r="25" spans="1:7" ht="22.5" x14ac:dyDescent="0.25">
      <c r="A25" s="10" t="s">
        <v>47</v>
      </c>
      <c r="B25" s="10" t="s">
        <v>14</v>
      </c>
      <c r="C25" s="10" t="s">
        <v>39</v>
      </c>
      <c r="D25" s="21" t="s">
        <v>48</v>
      </c>
      <c r="E25" s="11">
        <v>1</v>
      </c>
      <c r="F25" s="11">
        <v>0</v>
      </c>
      <c r="G25" s="12">
        <f>ROUND(E25*F25,2)</f>
        <v>0</v>
      </c>
    </row>
    <row r="26" spans="1:7" ht="112.5" x14ac:dyDescent="0.25">
      <c r="A26" s="13"/>
      <c r="B26" s="13"/>
      <c r="C26" s="13"/>
      <c r="D26" s="14" t="s">
        <v>49</v>
      </c>
      <c r="E26" s="13"/>
      <c r="F26" s="13"/>
      <c r="G26" s="13"/>
    </row>
    <row r="27" spans="1:7" x14ac:dyDescent="0.25">
      <c r="A27" s="10" t="s">
        <v>50</v>
      </c>
      <c r="B27" s="10" t="s">
        <v>14</v>
      </c>
      <c r="C27" s="10" t="s">
        <v>0</v>
      </c>
      <c r="D27" s="21" t="s">
        <v>51</v>
      </c>
      <c r="E27" s="11">
        <v>2</v>
      </c>
      <c r="F27" s="11">
        <v>0</v>
      </c>
      <c r="G27" s="12">
        <f>ROUND(E27*F27,2)</f>
        <v>0</v>
      </c>
    </row>
    <row r="28" spans="1:7" ht="101.25" x14ac:dyDescent="0.25">
      <c r="A28" s="13"/>
      <c r="B28" s="13"/>
      <c r="C28" s="13"/>
      <c r="D28" s="14" t="s">
        <v>52</v>
      </c>
      <c r="E28" s="13"/>
      <c r="F28" s="13"/>
      <c r="G28" s="13"/>
    </row>
    <row r="29" spans="1:7" x14ac:dyDescent="0.25">
      <c r="A29" s="13"/>
      <c r="B29" s="13"/>
      <c r="C29" s="13"/>
      <c r="D29" s="22" t="s">
        <v>53</v>
      </c>
      <c r="E29" s="15">
        <v>1</v>
      </c>
      <c r="F29" s="9">
        <f>G5+G7+G9+G11+G13+G15+G17+G19+G21+G23+G25+G27</f>
        <v>4830.74</v>
      </c>
      <c r="G29" s="9">
        <f>ROUND(F29*E29,2)</f>
        <v>4830.74</v>
      </c>
    </row>
    <row r="30" spans="1:7" ht="0.95" customHeight="1" x14ac:dyDescent="0.25">
      <c r="A30" s="16"/>
      <c r="B30" s="16"/>
      <c r="C30" s="16"/>
      <c r="D30" s="23"/>
      <c r="E30" s="16"/>
      <c r="F30" s="16"/>
      <c r="G30" s="16"/>
    </row>
    <row r="31" spans="1:7" x14ac:dyDescent="0.25">
      <c r="A31" s="7" t="s">
        <v>54</v>
      </c>
      <c r="B31" s="7" t="s">
        <v>11</v>
      </c>
      <c r="C31" s="7" t="s">
        <v>0</v>
      </c>
      <c r="D31" s="20" t="s">
        <v>55</v>
      </c>
      <c r="E31" s="8">
        <f>E46</f>
        <v>1</v>
      </c>
      <c r="F31" s="9">
        <f>F46</f>
        <v>10853.980000000001</v>
      </c>
      <c r="G31" s="9">
        <f>G46</f>
        <v>10853.98</v>
      </c>
    </row>
    <row r="32" spans="1:7" ht="22.5" x14ac:dyDescent="0.25">
      <c r="A32" s="10" t="s">
        <v>56</v>
      </c>
      <c r="B32" s="10" t="s">
        <v>14</v>
      </c>
      <c r="C32" s="10" t="s">
        <v>19</v>
      </c>
      <c r="D32" s="21" t="s">
        <v>57</v>
      </c>
      <c r="E32" s="11">
        <v>141.34</v>
      </c>
      <c r="F32" s="11">
        <v>47.08</v>
      </c>
      <c r="G32" s="12">
        <f>ROUND(E32*F32,2)</f>
        <v>6654.29</v>
      </c>
    </row>
    <row r="33" spans="1:7" ht="157.5" x14ac:dyDescent="0.25">
      <c r="A33" s="13"/>
      <c r="B33" s="13"/>
      <c r="C33" s="13"/>
      <c r="D33" s="14" t="s">
        <v>58</v>
      </c>
      <c r="E33" s="13"/>
      <c r="F33" s="13"/>
      <c r="G33" s="13"/>
    </row>
    <row r="34" spans="1:7" ht="22.5" x14ac:dyDescent="0.25">
      <c r="A34" s="10" t="s">
        <v>59</v>
      </c>
      <c r="B34" s="10" t="s">
        <v>14</v>
      </c>
      <c r="C34" s="10" t="s">
        <v>6</v>
      </c>
      <c r="D34" s="21" t="s">
        <v>60</v>
      </c>
      <c r="E34" s="11">
        <v>1</v>
      </c>
      <c r="F34" s="11">
        <v>1345.22</v>
      </c>
      <c r="G34" s="12">
        <f>ROUND(E34*F34,2)</f>
        <v>1345.22</v>
      </c>
    </row>
    <row r="35" spans="1:7" ht="191.25" x14ac:dyDescent="0.25">
      <c r="A35" s="13"/>
      <c r="B35" s="13"/>
      <c r="C35" s="13"/>
      <c r="D35" s="14" t="s">
        <v>61</v>
      </c>
      <c r="E35" s="13"/>
      <c r="F35" s="13"/>
      <c r="G35" s="13"/>
    </row>
    <row r="36" spans="1:7" ht="22.5" x14ac:dyDescent="0.25">
      <c r="A36" s="10" t="s">
        <v>62</v>
      </c>
      <c r="B36" s="10" t="s">
        <v>14</v>
      </c>
      <c r="C36" s="10" t="s">
        <v>6</v>
      </c>
      <c r="D36" s="21" t="s">
        <v>63</v>
      </c>
      <c r="E36" s="11">
        <v>1</v>
      </c>
      <c r="F36" s="11">
        <v>560.51</v>
      </c>
      <c r="G36" s="12">
        <f>ROUND(E36*F36,2)</f>
        <v>560.51</v>
      </c>
    </row>
    <row r="37" spans="1:7" ht="157.5" x14ac:dyDescent="0.25">
      <c r="A37" s="13"/>
      <c r="B37" s="13"/>
      <c r="C37" s="13"/>
      <c r="D37" s="14" t="s">
        <v>64</v>
      </c>
      <c r="E37" s="13"/>
      <c r="F37" s="13"/>
      <c r="G37" s="13"/>
    </row>
    <row r="38" spans="1:7" ht="22.5" x14ac:dyDescent="0.25">
      <c r="A38" s="10" t="s">
        <v>65</v>
      </c>
      <c r="B38" s="10" t="s">
        <v>14</v>
      </c>
      <c r="C38" s="10" t="s">
        <v>6</v>
      </c>
      <c r="D38" s="21" t="s">
        <v>66</v>
      </c>
      <c r="E38" s="11">
        <v>1</v>
      </c>
      <c r="F38" s="11">
        <v>560.51</v>
      </c>
      <c r="G38" s="12">
        <f>ROUND(E38*F38,2)</f>
        <v>560.51</v>
      </c>
    </row>
    <row r="39" spans="1:7" ht="168.75" x14ac:dyDescent="0.25">
      <c r="A39" s="13"/>
      <c r="B39" s="13"/>
      <c r="C39" s="13"/>
      <c r="D39" s="14" t="s">
        <v>67</v>
      </c>
      <c r="E39" s="13"/>
      <c r="F39" s="13"/>
      <c r="G39" s="13"/>
    </row>
    <row r="40" spans="1:7" ht="22.5" x14ac:dyDescent="0.25">
      <c r="A40" s="10" t="s">
        <v>68</v>
      </c>
      <c r="B40" s="10" t="s">
        <v>14</v>
      </c>
      <c r="C40" s="10" t="s">
        <v>6</v>
      </c>
      <c r="D40" s="21" t="s">
        <v>69</v>
      </c>
      <c r="E40" s="11">
        <v>1</v>
      </c>
      <c r="F40" s="11">
        <v>560.51</v>
      </c>
      <c r="G40" s="12">
        <f>ROUND(E40*F40,2)</f>
        <v>560.51</v>
      </c>
    </row>
    <row r="41" spans="1:7" ht="123.75" x14ac:dyDescent="0.25">
      <c r="A41" s="13"/>
      <c r="B41" s="13"/>
      <c r="C41" s="13"/>
      <c r="D41" s="14" t="s">
        <v>70</v>
      </c>
      <c r="E41" s="13"/>
      <c r="F41" s="13"/>
      <c r="G41" s="13"/>
    </row>
    <row r="42" spans="1:7" ht="33.75" x14ac:dyDescent="0.25">
      <c r="A42" s="10" t="s">
        <v>71</v>
      </c>
      <c r="B42" s="10" t="s">
        <v>14</v>
      </c>
      <c r="C42" s="10" t="s">
        <v>6</v>
      </c>
      <c r="D42" s="21" t="s">
        <v>72</v>
      </c>
      <c r="E42" s="11">
        <v>1</v>
      </c>
      <c r="F42" s="11">
        <v>672.61</v>
      </c>
      <c r="G42" s="12">
        <f>ROUND(E42*F42,2)</f>
        <v>672.61</v>
      </c>
    </row>
    <row r="43" spans="1:7" ht="123.75" x14ac:dyDescent="0.25">
      <c r="A43" s="13"/>
      <c r="B43" s="13"/>
      <c r="C43" s="13"/>
      <c r="D43" s="14" t="s">
        <v>73</v>
      </c>
      <c r="E43" s="13"/>
      <c r="F43" s="13"/>
      <c r="G43" s="13"/>
    </row>
    <row r="44" spans="1:7" ht="22.5" x14ac:dyDescent="0.25">
      <c r="A44" s="10" t="s">
        <v>74</v>
      </c>
      <c r="B44" s="10" t="s">
        <v>14</v>
      </c>
      <c r="C44" s="10" t="s">
        <v>19</v>
      </c>
      <c r="D44" s="21" t="s">
        <v>75</v>
      </c>
      <c r="E44" s="11">
        <v>12.26</v>
      </c>
      <c r="F44" s="11">
        <v>40.81</v>
      </c>
      <c r="G44" s="12">
        <f>ROUND(E44*F44,2)</f>
        <v>500.33</v>
      </c>
    </row>
    <row r="45" spans="1:7" ht="123.75" x14ac:dyDescent="0.25">
      <c r="A45" s="13"/>
      <c r="B45" s="13"/>
      <c r="C45" s="13"/>
      <c r="D45" s="14" t="s">
        <v>76</v>
      </c>
      <c r="E45" s="13"/>
      <c r="F45" s="13"/>
      <c r="G45" s="13"/>
    </row>
    <row r="46" spans="1:7" x14ac:dyDescent="0.25">
      <c r="A46" s="13"/>
      <c r="B46" s="13"/>
      <c r="C46" s="13"/>
      <c r="D46" s="22" t="s">
        <v>77</v>
      </c>
      <c r="E46" s="15">
        <v>1</v>
      </c>
      <c r="F46" s="9">
        <f>G32+G34+G36+G38+G40+G42+G44</f>
        <v>10853.980000000001</v>
      </c>
      <c r="G46" s="9">
        <f>ROUND(F46*E46,2)</f>
        <v>10853.98</v>
      </c>
    </row>
    <row r="47" spans="1:7" ht="0.95" customHeight="1" x14ac:dyDescent="0.25">
      <c r="A47" s="16"/>
      <c r="B47" s="16"/>
      <c r="C47" s="16"/>
      <c r="D47" s="23"/>
      <c r="E47" s="16"/>
      <c r="F47" s="16"/>
      <c r="G47" s="16"/>
    </row>
    <row r="48" spans="1:7" ht="33.75" x14ac:dyDescent="0.25">
      <c r="A48" s="7" t="s">
        <v>78</v>
      </c>
      <c r="B48" s="7" t="s">
        <v>11</v>
      </c>
      <c r="C48" s="7" t="s">
        <v>0</v>
      </c>
      <c r="D48" s="20" t="s">
        <v>79</v>
      </c>
      <c r="E48" s="8">
        <f>E65</f>
        <v>1</v>
      </c>
      <c r="F48" s="9">
        <f>F65</f>
        <v>16162.95</v>
      </c>
      <c r="G48" s="9">
        <f>G65</f>
        <v>16162.95</v>
      </c>
    </row>
    <row r="49" spans="1:7" x14ac:dyDescent="0.25">
      <c r="A49" s="10" t="s">
        <v>80</v>
      </c>
      <c r="B49" s="10" t="s">
        <v>14</v>
      </c>
      <c r="C49" s="10" t="s">
        <v>19</v>
      </c>
      <c r="D49" s="21" t="s">
        <v>81</v>
      </c>
      <c r="E49" s="11">
        <v>19.97</v>
      </c>
      <c r="F49" s="11">
        <v>61.6</v>
      </c>
      <c r="G49" s="12">
        <f>ROUND(E49*F49,2)</f>
        <v>1230.1500000000001</v>
      </c>
    </row>
    <row r="50" spans="1:7" ht="281.25" x14ac:dyDescent="0.25">
      <c r="A50" s="13"/>
      <c r="B50" s="13"/>
      <c r="C50" s="13"/>
      <c r="D50" s="14" t="s">
        <v>82</v>
      </c>
      <c r="E50" s="13"/>
      <c r="F50" s="13"/>
      <c r="G50" s="13"/>
    </row>
    <row r="51" spans="1:7" ht="22.5" x14ac:dyDescent="0.25">
      <c r="A51" s="10" t="s">
        <v>83</v>
      </c>
      <c r="B51" s="10" t="s">
        <v>14</v>
      </c>
      <c r="C51" s="10" t="s">
        <v>19</v>
      </c>
      <c r="D51" s="21" t="s">
        <v>84</v>
      </c>
      <c r="E51" s="11">
        <v>26.93</v>
      </c>
      <c r="F51" s="11">
        <v>73.58</v>
      </c>
      <c r="G51" s="12">
        <f>ROUND(E51*F51,2)</f>
        <v>1981.51</v>
      </c>
    </row>
    <row r="52" spans="1:7" ht="258.75" x14ac:dyDescent="0.25">
      <c r="A52" s="13"/>
      <c r="B52" s="13"/>
      <c r="C52" s="13"/>
      <c r="D52" s="14" t="s">
        <v>85</v>
      </c>
      <c r="E52" s="13"/>
      <c r="F52" s="13"/>
      <c r="G52" s="13"/>
    </row>
    <row r="53" spans="1:7" x14ac:dyDescent="0.25">
      <c r="A53" s="10" t="s">
        <v>86</v>
      </c>
      <c r="B53" s="10" t="s">
        <v>14</v>
      </c>
      <c r="C53" s="10" t="s">
        <v>19</v>
      </c>
      <c r="D53" s="21" t="s">
        <v>87</v>
      </c>
      <c r="E53" s="11">
        <v>117.03</v>
      </c>
      <c r="F53" s="11">
        <v>41.93</v>
      </c>
      <c r="G53" s="12">
        <f>ROUND(E53*F53,2)</f>
        <v>4907.07</v>
      </c>
    </row>
    <row r="54" spans="1:7" ht="292.5" x14ac:dyDescent="0.25">
      <c r="A54" s="13"/>
      <c r="B54" s="13"/>
      <c r="C54" s="13"/>
      <c r="D54" s="14" t="s">
        <v>88</v>
      </c>
      <c r="E54" s="13"/>
      <c r="F54" s="13"/>
      <c r="G54" s="13"/>
    </row>
    <row r="55" spans="1:7" ht="22.5" x14ac:dyDescent="0.25">
      <c r="A55" s="10" t="s">
        <v>89</v>
      </c>
      <c r="B55" s="10" t="s">
        <v>14</v>
      </c>
      <c r="C55" s="10" t="s">
        <v>19</v>
      </c>
      <c r="D55" s="21" t="s">
        <v>90</v>
      </c>
      <c r="E55" s="11">
        <v>49.4</v>
      </c>
      <c r="F55" s="11">
        <v>88.99</v>
      </c>
      <c r="G55" s="12">
        <f>ROUND(E55*F55,2)</f>
        <v>4396.1099999999997</v>
      </c>
    </row>
    <row r="56" spans="1:7" ht="337.5" x14ac:dyDescent="0.25">
      <c r="A56" s="13"/>
      <c r="B56" s="13"/>
      <c r="C56" s="13"/>
      <c r="D56" s="14" t="s">
        <v>91</v>
      </c>
      <c r="E56" s="13"/>
      <c r="F56" s="13"/>
      <c r="G56" s="13"/>
    </row>
    <row r="57" spans="1:7" ht="22.5" x14ac:dyDescent="0.25">
      <c r="A57" s="10" t="s">
        <v>92</v>
      </c>
      <c r="B57" s="10" t="s">
        <v>14</v>
      </c>
      <c r="C57" s="10" t="s">
        <v>6</v>
      </c>
      <c r="D57" s="21" t="s">
        <v>93</v>
      </c>
      <c r="E57" s="11">
        <v>12</v>
      </c>
      <c r="F57" s="11">
        <v>56.42</v>
      </c>
      <c r="G57" s="12">
        <f>ROUND(E57*F57,2)</f>
        <v>677.04</v>
      </c>
    </row>
    <row r="58" spans="1:7" ht="90" x14ac:dyDescent="0.25">
      <c r="A58" s="13"/>
      <c r="B58" s="13"/>
      <c r="C58" s="13"/>
      <c r="D58" s="14" t="s">
        <v>94</v>
      </c>
      <c r="E58" s="13"/>
      <c r="F58" s="13"/>
      <c r="G58" s="13"/>
    </row>
    <row r="59" spans="1:7" ht="22.5" x14ac:dyDescent="0.25">
      <c r="A59" s="10" t="s">
        <v>95</v>
      </c>
      <c r="B59" s="10" t="s">
        <v>14</v>
      </c>
      <c r="C59" s="10" t="s">
        <v>19</v>
      </c>
      <c r="D59" s="21" t="s">
        <v>96</v>
      </c>
      <c r="E59" s="11">
        <v>26.57</v>
      </c>
      <c r="F59" s="11">
        <v>96.69</v>
      </c>
      <c r="G59" s="12">
        <f>ROUND(E59*F59,2)</f>
        <v>2569.0500000000002</v>
      </c>
    </row>
    <row r="60" spans="1:7" ht="236.25" x14ac:dyDescent="0.25">
      <c r="A60" s="13"/>
      <c r="B60" s="13"/>
      <c r="C60" s="13"/>
      <c r="D60" s="14" t="s">
        <v>97</v>
      </c>
      <c r="E60" s="13"/>
      <c r="F60" s="13"/>
      <c r="G60" s="13"/>
    </row>
    <row r="61" spans="1:7" x14ac:dyDescent="0.25">
      <c r="A61" s="10" t="s">
        <v>98</v>
      </c>
      <c r="B61" s="10" t="s">
        <v>14</v>
      </c>
      <c r="C61" s="10" t="s">
        <v>6</v>
      </c>
      <c r="D61" s="21" t="s">
        <v>99</v>
      </c>
      <c r="E61" s="11">
        <v>6</v>
      </c>
      <c r="F61" s="11">
        <v>11.21</v>
      </c>
      <c r="G61" s="12">
        <f>ROUND(E61*F61,2)</f>
        <v>67.260000000000005</v>
      </c>
    </row>
    <row r="62" spans="1:7" ht="45" x14ac:dyDescent="0.25">
      <c r="A62" s="13"/>
      <c r="B62" s="13"/>
      <c r="C62" s="13"/>
      <c r="D62" s="14" t="s">
        <v>100</v>
      </c>
      <c r="E62" s="13"/>
      <c r="F62" s="13"/>
      <c r="G62" s="13"/>
    </row>
    <row r="63" spans="1:7" x14ac:dyDescent="0.25">
      <c r="A63" s="10" t="s">
        <v>101</v>
      </c>
      <c r="B63" s="10" t="s">
        <v>14</v>
      </c>
      <c r="C63" s="10" t="s">
        <v>19</v>
      </c>
      <c r="D63" s="21" t="s">
        <v>102</v>
      </c>
      <c r="E63" s="11">
        <v>9.74</v>
      </c>
      <c r="F63" s="11">
        <v>34.369999999999997</v>
      </c>
      <c r="G63" s="12">
        <f>ROUND(E63*F63,2)</f>
        <v>334.76</v>
      </c>
    </row>
    <row r="64" spans="1:7" ht="303.75" x14ac:dyDescent="0.25">
      <c r="A64" s="13"/>
      <c r="B64" s="13"/>
      <c r="C64" s="13"/>
      <c r="D64" s="14" t="s">
        <v>103</v>
      </c>
      <c r="E64" s="13"/>
      <c r="F64" s="13"/>
      <c r="G64" s="13"/>
    </row>
    <row r="65" spans="1:7" x14ac:dyDescent="0.25">
      <c r="A65" s="13"/>
      <c r="B65" s="13"/>
      <c r="C65" s="13"/>
      <c r="D65" s="22" t="s">
        <v>104</v>
      </c>
      <c r="E65" s="15">
        <v>1</v>
      </c>
      <c r="F65" s="9">
        <f>G49+G51+G53+G55+G57+G59+G61+G63</f>
        <v>16162.95</v>
      </c>
      <c r="G65" s="9">
        <f>ROUND(F65*E65,2)</f>
        <v>16162.95</v>
      </c>
    </row>
    <row r="66" spans="1:7" ht="0.95" customHeight="1" x14ac:dyDescent="0.25">
      <c r="A66" s="16"/>
      <c r="B66" s="16"/>
      <c r="C66" s="16"/>
      <c r="D66" s="23"/>
      <c r="E66" s="16"/>
      <c r="F66" s="16"/>
      <c r="G66" s="16"/>
    </row>
    <row r="67" spans="1:7" x14ac:dyDescent="0.25">
      <c r="A67" s="7" t="s">
        <v>105</v>
      </c>
      <c r="B67" s="7" t="s">
        <v>11</v>
      </c>
      <c r="C67" s="7" t="s">
        <v>0</v>
      </c>
      <c r="D67" s="20" t="s">
        <v>106</v>
      </c>
      <c r="E67" s="8">
        <f>E74</f>
        <v>1</v>
      </c>
      <c r="F67" s="9">
        <f>F74</f>
        <v>11171.68</v>
      </c>
      <c r="G67" s="9">
        <f>G74</f>
        <v>11171.68</v>
      </c>
    </row>
    <row r="68" spans="1:7" ht="22.5" x14ac:dyDescent="0.25">
      <c r="A68" s="10" t="s">
        <v>107</v>
      </c>
      <c r="B68" s="10" t="s">
        <v>14</v>
      </c>
      <c r="C68" s="10" t="s">
        <v>19</v>
      </c>
      <c r="D68" s="21" t="s">
        <v>108</v>
      </c>
      <c r="E68" s="11">
        <v>131.65</v>
      </c>
      <c r="F68" s="11">
        <v>42.6</v>
      </c>
      <c r="G68" s="12">
        <f>ROUND(E68*F68,2)</f>
        <v>5608.29</v>
      </c>
    </row>
    <row r="69" spans="1:7" ht="247.5" x14ac:dyDescent="0.25">
      <c r="A69" s="13"/>
      <c r="B69" s="13"/>
      <c r="C69" s="13"/>
      <c r="D69" s="14" t="s">
        <v>109</v>
      </c>
      <c r="E69" s="13"/>
      <c r="F69" s="13"/>
      <c r="G69" s="13"/>
    </row>
    <row r="70" spans="1:7" ht="22.5" x14ac:dyDescent="0.25">
      <c r="A70" s="10" t="s">
        <v>110</v>
      </c>
      <c r="B70" s="10" t="s">
        <v>14</v>
      </c>
      <c r="C70" s="10" t="s">
        <v>19</v>
      </c>
      <c r="D70" s="21" t="s">
        <v>111</v>
      </c>
      <c r="E70" s="11">
        <v>8.52</v>
      </c>
      <c r="F70" s="11">
        <v>47.08</v>
      </c>
      <c r="G70" s="12">
        <f>ROUND(E70*F70,2)</f>
        <v>401.12</v>
      </c>
    </row>
    <row r="71" spans="1:7" ht="225" x14ac:dyDescent="0.25">
      <c r="A71" s="13"/>
      <c r="B71" s="13"/>
      <c r="C71" s="13"/>
      <c r="D71" s="14" t="s">
        <v>112</v>
      </c>
      <c r="E71" s="13"/>
      <c r="F71" s="13"/>
      <c r="G71" s="13"/>
    </row>
    <row r="72" spans="1:7" x14ac:dyDescent="0.25">
      <c r="A72" s="10" t="s">
        <v>113</v>
      </c>
      <c r="B72" s="10" t="s">
        <v>14</v>
      </c>
      <c r="C72" s="10" t="s">
        <v>115</v>
      </c>
      <c r="D72" s="21" t="s">
        <v>114</v>
      </c>
      <c r="E72" s="11">
        <v>121.18</v>
      </c>
      <c r="F72" s="11">
        <v>42.6</v>
      </c>
      <c r="G72" s="12">
        <f>ROUND(E72*F72,2)</f>
        <v>5162.2700000000004</v>
      </c>
    </row>
    <row r="73" spans="1:7" ht="191.25" x14ac:dyDescent="0.25">
      <c r="A73" s="13"/>
      <c r="B73" s="13"/>
      <c r="C73" s="13"/>
      <c r="D73" s="14" t="s">
        <v>116</v>
      </c>
      <c r="E73" s="13"/>
      <c r="F73" s="13"/>
      <c r="G73" s="13"/>
    </row>
    <row r="74" spans="1:7" x14ac:dyDescent="0.25">
      <c r="A74" s="13"/>
      <c r="B74" s="13"/>
      <c r="C74" s="13"/>
      <c r="D74" s="22" t="s">
        <v>117</v>
      </c>
      <c r="E74" s="15">
        <v>1</v>
      </c>
      <c r="F74" s="9">
        <f>G68+G70+G72</f>
        <v>11171.68</v>
      </c>
      <c r="G74" s="9">
        <f>ROUND(F74*E74,2)</f>
        <v>11171.68</v>
      </c>
    </row>
    <row r="75" spans="1:7" ht="0.95" customHeight="1" x14ac:dyDescent="0.25">
      <c r="A75" s="16"/>
      <c r="B75" s="16"/>
      <c r="C75" s="16"/>
      <c r="D75" s="23"/>
      <c r="E75" s="16"/>
      <c r="F75" s="16"/>
      <c r="G75" s="16"/>
    </row>
    <row r="76" spans="1:7" x14ac:dyDescent="0.25">
      <c r="A76" s="7" t="s">
        <v>118</v>
      </c>
      <c r="B76" s="7" t="s">
        <v>11</v>
      </c>
      <c r="C76" s="7" t="s">
        <v>0</v>
      </c>
      <c r="D76" s="20" t="s">
        <v>119</v>
      </c>
      <c r="E76" s="8">
        <f>E87</f>
        <v>1</v>
      </c>
      <c r="F76" s="9">
        <f>F87</f>
        <v>7858.119999999999</v>
      </c>
      <c r="G76" s="9">
        <f>G87</f>
        <v>7858.12</v>
      </c>
    </row>
    <row r="77" spans="1:7" x14ac:dyDescent="0.25">
      <c r="A77" s="10" t="s">
        <v>120</v>
      </c>
      <c r="B77" s="10" t="s">
        <v>14</v>
      </c>
      <c r="C77" s="10" t="s">
        <v>19</v>
      </c>
      <c r="D77" s="21" t="s">
        <v>121</v>
      </c>
      <c r="E77" s="11">
        <v>149.27000000000001</v>
      </c>
      <c r="F77" s="11">
        <v>0</v>
      </c>
      <c r="G77" s="12">
        <f>ROUND(E77*F77,2)</f>
        <v>0</v>
      </c>
    </row>
    <row r="78" spans="1:7" ht="247.5" x14ac:dyDescent="0.25">
      <c r="A78" s="13"/>
      <c r="B78" s="13"/>
      <c r="C78" s="13"/>
      <c r="D78" s="14" t="s">
        <v>122</v>
      </c>
      <c r="E78" s="13"/>
      <c r="F78" s="13"/>
      <c r="G78" s="13"/>
    </row>
    <row r="79" spans="1:7" ht="22.5" x14ac:dyDescent="0.25">
      <c r="A79" s="10" t="s">
        <v>123</v>
      </c>
      <c r="B79" s="10" t="s">
        <v>14</v>
      </c>
      <c r="C79" s="10" t="s">
        <v>115</v>
      </c>
      <c r="D79" s="21" t="s">
        <v>124</v>
      </c>
      <c r="E79" s="11">
        <v>92.03</v>
      </c>
      <c r="F79" s="11">
        <v>0</v>
      </c>
      <c r="G79" s="12">
        <f>ROUND(E79*F79,2)</f>
        <v>0</v>
      </c>
    </row>
    <row r="80" spans="1:7" ht="225" x14ac:dyDescent="0.25">
      <c r="A80" s="13"/>
      <c r="B80" s="13"/>
      <c r="C80" s="13"/>
      <c r="D80" s="14" t="s">
        <v>125</v>
      </c>
      <c r="E80" s="13"/>
      <c r="F80" s="13"/>
      <c r="G80" s="13"/>
    </row>
    <row r="81" spans="1:7" x14ac:dyDescent="0.25">
      <c r="A81" s="10" t="s">
        <v>126</v>
      </c>
      <c r="B81" s="10" t="s">
        <v>14</v>
      </c>
      <c r="C81" s="10" t="s">
        <v>19</v>
      </c>
      <c r="D81" s="21" t="s">
        <v>127</v>
      </c>
      <c r="E81" s="11">
        <v>149.27000000000001</v>
      </c>
      <c r="F81" s="11">
        <v>0</v>
      </c>
      <c r="G81" s="12">
        <f>ROUND(E81*F81,2)</f>
        <v>0</v>
      </c>
    </row>
    <row r="82" spans="1:7" ht="157.5" x14ac:dyDescent="0.25">
      <c r="A82" s="13"/>
      <c r="B82" s="13"/>
      <c r="C82" s="13"/>
      <c r="D82" s="14" t="s">
        <v>128</v>
      </c>
      <c r="E82" s="13"/>
      <c r="F82" s="13"/>
      <c r="G82" s="13"/>
    </row>
    <row r="83" spans="1:7" ht="22.5" x14ac:dyDescent="0.25">
      <c r="A83" s="10" t="s">
        <v>129</v>
      </c>
      <c r="B83" s="10" t="s">
        <v>14</v>
      </c>
      <c r="C83" s="10" t="s">
        <v>19</v>
      </c>
      <c r="D83" s="21" t="s">
        <v>130</v>
      </c>
      <c r="E83" s="11">
        <v>50.3</v>
      </c>
      <c r="F83" s="11">
        <v>87.44</v>
      </c>
      <c r="G83" s="12">
        <f>ROUND(E83*F83,2)</f>
        <v>4398.2299999999996</v>
      </c>
    </row>
    <row r="84" spans="1:7" ht="236.25" x14ac:dyDescent="0.25">
      <c r="A84" s="13"/>
      <c r="B84" s="13"/>
      <c r="C84" s="13"/>
      <c r="D84" s="14" t="s">
        <v>131</v>
      </c>
      <c r="E84" s="13"/>
      <c r="F84" s="13"/>
      <c r="G84" s="13"/>
    </row>
    <row r="85" spans="1:7" ht="22.5" x14ac:dyDescent="0.25">
      <c r="A85" s="10" t="s">
        <v>132</v>
      </c>
      <c r="B85" s="10" t="s">
        <v>14</v>
      </c>
      <c r="C85" s="10" t="s">
        <v>134</v>
      </c>
      <c r="D85" s="21" t="s">
        <v>133</v>
      </c>
      <c r="E85" s="11">
        <v>57.16</v>
      </c>
      <c r="F85" s="11">
        <v>60.53</v>
      </c>
      <c r="G85" s="12">
        <f>ROUND(E85*F85,2)</f>
        <v>3459.89</v>
      </c>
    </row>
    <row r="86" spans="1:7" ht="202.5" x14ac:dyDescent="0.25">
      <c r="A86" s="13"/>
      <c r="B86" s="13"/>
      <c r="C86" s="13"/>
      <c r="D86" s="14" t="s">
        <v>135</v>
      </c>
      <c r="E86" s="13"/>
      <c r="F86" s="13"/>
      <c r="G86" s="13"/>
    </row>
    <row r="87" spans="1:7" x14ac:dyDescent="0.25">
      <c r="A87" s="13"/>
      <c r="B87" s="13"/>
      <c r="C87" s="13"/>
      <c r="D87" s="22" t="s">
        <v>136</v>
      </c>
      <c r="E87" s="15">
        <v>1</v>
      </c>
      <c r="F87" s="9">
        <f>G77+G79+G81+G83+G85</f>
        <v>7858.119999999999</v>
      </c>
      <c r="G87" s="9">
        <f>ROUND(F87*E87,2)</f>
        <v>7858.12</v>
      </c>
    </row>
    <row r="88" spans="1:7" ht="0.95" customHeight="1" x14ac:dyDescent="0.25">
      <c r="A88" s="16"/>
      <c r="B88" s="16"/>
      <c r="C88" s="16"/>
      <c r="D88" s="23"/>
      <c r="E88" s="16"/>
      <c r="F88" s="16"/>
      <c r="G88" s="16"/>
    </row>
    <row r="89" spans="1:7" x14ac:dyDescent="0.25">
      <c r="A89" s="7" t="s">
        <v>137</v>
      </c>
      <c r="B89" s="7" t="s">
        <v>11</v>
      </c>
      <c r="C89" s="7" t="s">
        <v>0</v>
      </c>
      <c r="D89" s="20" t="s">
        <v>138</v>
      </c>
      <c r="E89" s="8">
        <f>E106</f>
        <v>1</v>
      </c>
      <c r="F89" s="9">
        <f>F106</f>
        <v>8400.5</v>
      </c>
      <c r="G89" s="9">
        <f>G106</f>
        <v>8400.5</v>
      </c>
    </row>
    <row r="90" spans="1:7" x14ac:dyDescent="0.25">
      <c r="A90" s="10" t="s">
        <v>139</v>
      </c>
      <c r="B90" s="10" t="s">
        <v>14</v>
      </c>
      <c r="C90" s="10" t="s">
        <v>6</v>
      </c>
      <c r="D90" s="21" t="s">
        <v>140</v>
      </c>
      <c r="E90" s="11">
        <v>1</v>
      </c>
      <c r="F90" s="11">
        <v>580.69000000000005</v>
      </c>
      <c r="G90" s="12">
        <f>ROUND(E90*F90,2)</f>
        <v>580.69000000000005</v>
      </c>
    </row>
    <row r="91" spans="1:7" ht="146.25" x14ac:dyDescent="0.25">
      <c r="A91" s="13"/>
      <c r="B91" s="13"/>
      <c r="C91" s="13"/>
      <c r="D91" s="14" t="s">
        <v>141</v>
      </c>
      <c r="E91" s="13"/>
      <c r="F91" s="13"/>
      <c r="G91" s="13"/>
    </row>
    <row r="92" spans="1:7" x14ac:dyDescent="0.25">
      <c r="A92" s="10" t="s">
        <v>142</v>
      </c>
      <c r="B92" s="10" t="s">
        <v>14</v>
      </c>
      <c r="C92" s="10" t="s">
        <v>6</v>
      </c>
      <c r="D92" s="21" t="s">
        <v>143</v>
      </c>
      <c r="E92" s="11">
        <v>4</v>
      </c>
      <c r="F92" s="11">
        <v>465.22</v>
      </c>
      <c r="G92" s="12">
        <f>ROUND(E92*F92,2)</f>
        <v>1860.88</v>
      </c>
    </row>
    <row r="93" spans="1:7" ht="157.5" x14ac:dyDescent="0.25">
      <c r="A93" s="13"/>
      <c r="B93" s="13"/>
      <c r="C93" s="13"/>
      <c r="D93" s="14" t="s">
        <v>144</v>
      </c>
      <c r="E93" s="13"/>
      <c r="F93" s="13"/>
      <c r="G93" s="13"/>
    </row>
    <row r="94" spans="1:7" x14ac:dyDescent="0.25">
      <c r="A94" s="10" t="s">
        <v>145</v>
      </c>
      <c r="B94" s="10" t="s">
        <v>14</v>
      </c>
      <c r="C94" s="10" t="s">
        <v>6</v>
      </c>
      <c r="D94" s="21" t="s">
        <v>146</v>
      </c>
      <c r="E94" s="11">
        <v>1</v>
      </c>
      <c r="F94" s="11">
        <v>2242.04</v>
      </c>
      <c r="G94" s="12">
        <f>ROUND(E94*F94,2)</f>
        <v>2242.04</v>
      </c>
    </row>
    <row r="95" spans="1:7" ht="157.5" x14ac:dyDescent="0.25">
      <c r="A95" s="13"/>
      <c r="B95" s="13"/>
      <c r="C95" s="13"/>
      <c r="D95" s="14" t="s">
        <v>147</v>
      </c>
      <c r="E95" s="13"/>
      <c r="F95" s="13"/>
      <c r="G95" s="13"/>
    </row>
    <row r="96" spans="1:7" x14ac:dyDescent="0.25">
      <c r="A96" s="10" t="s">
        <v>148</v>
      </c>
      <c r="B96" s="10" t="s">
        <v>14</v>
      </c>
      <c r="C96" s="10" t="s">
        <v>6</v>
      </c>
      <c r="D96" s="21" t="s">
        <v>149</v>
      </c>
      <c r="E96" s="11">
        <v>1</v>
      </c>
      <c r="F96" s="11">
        <v>896.81</v>
      </c>
      <c r="G96" s="12">
        <f>ROUND(E96*F96,2)</f>
        <v>896.81</v>
      </c>
    </row>
    <row r="97" spans="1:7" ht="90" x14ac:dyDescent="0.25">
      <c r="A97" s="13"/>
      <c r="B97" s="13"/>
      <c r="C97" s="13"/>
      <c r="D97" s="14" t="s">
        <v>150</v>
      </c>
      <c r="E97" s="13"/>
      <c r="F97" s="13"/>
      <c r="G97" s="13"/>
    </row>
    <row r="98" spans="1:7" x14ac:dyDescent="0.25">
      <c r="A98" s="10" t="s">
        <v>151</v>
      </c>
      <c r="B98" s="10" t="s">
        <v>14</v>
      </c>
      <c r="C98" s="10" t="s">
        <v>6</v>
      </c>
      <c r="D98" s="21" t="s">
        <v>152</v>
      </c>
      <c r="E98" s="11">
        <v>1</v>
      </c>
      <c r="F98" s="11">
        <v>1121.02</v>
      </c>
      <c r="G98" s="12">
        <f>ROUND(E98*F98,2)</f>
        <v>1121.02</v>
      </c>
    </row>
    <row r="99" spans="1:7" ht="135" x14ac:dyDescent="0.25">
      <c r="A99" s="13"/>
      <c r="B99" s="13"/>
      <c r="C99" s="13"/>
      <c r="D99" s="14" t="s">
        <v>153</v>
      </c>
      <c r="E99" s="13"/>
      <c r="F99" s="13"/>
      <c r="G99" s="13"/>
    </row>
    <row r="100" spans="1:7" x14ac:dyDescent="0.25">
      <c r="A100" s="10" t="s">
        <v>154</v>
      </c>
      <c r="B100" s="10" t="s">
        <v>14</v>
      </c>
      <c r="C100" s="10" t="s">
        <v>115</v>
      </c>
      <c r="D100" s="21" t="s">
        <v>155</v>
      </c>
      <c r="E100" s="11">
        <v>3.6</v>
      </c>
      <c r="F100" s="11">
        <v>134.52000000000001</v>
      </c>
      <c r="G100" s="12">
        <f>ROUND(E100*F100,2)</f>
        <v>484.27</v>
      </c>
    </row>
    <row r="101" spans="1:7" ht="78.75" x14ac:dyDescent="0.25">
      <c r="A101" s="13"/>
      <c r="B101" s="13"/>
      <c r="C101" s="13"/>
      <c r="D101" s="14" t="s">
        <v>156</v>
      </c>
      <c r="E101" s="13"/>
      <c r="F101" s="13"/>
      <c r="G101" s="13"/>
    </row>
    <row r="102" spans="1:7" ht="22.5" x14ac:dyDescent="0.25">
      <c r="A102" s="10" t="s">
        <v>157</v>
      </c>
      <c r="B102" s="10" t="s">
        <v>14</v>
      </c>
      <c r="C102" s="10" t="s">
        <v>39</v>
      </c>
      <c r="D102" s="21" t="s">
        <v>158</v>
      </c>
      <c r="E102" s="11">
        <v>1</v>
      </c>
      <c r="F102" s="11">
        <v>280.25</v>
      </c>
      <c r="G102" s="12">
        <f>ROUND(E102*F102,2)</f>
        <v>280.25</v>
      </c>
    </row>
    <row r="103" spans="1:7" ht="135" x14ac:dyDescent="0.25">
      <c r="A103" s="13"/>
      <c r="B103" s="13"/>
      <c r="C103" s="13"/>
      <c r="D103" s="14" t="s">
        <v>159</v>
      </c>
      <c r="E103" s="13"/>
      <c r="F103" s="13"/>
      <c r="G103" s="13"/>
    </row>
    <row r="104" spans="1:7" ht="22.5" x14ac:dyDescent="0.25">
      <c r="A104" s="10" t="s">
        <v>160</v>
      </c>
      <c r="B104" s="10" t="s">
        <v>14</v>
      </c>
      <c r="C104" s="10" t="s">
        <v>19</v>
      </c>
      <c r="D104" s="21" t="s">
        <v>161</v>
      </c>
      <c r="E104" s="11">
        <v>19.850000000000001</v>
      </c>
      <c r="F104" s="11">
        <v>47.08</v>
      </c>
      <c r="G104" s="12">
        <f>ROUND(E104*F104,2)</f>
        <v>934.54</v>
      </c>
    </row>
    <row r="105" spans="1:7" ht="90" x14ac:dyDescent="0.25">
      <c r="A105" s="13"/>
      <c r="B105" s="13"/>
      <c r="C105" s="13"/>
      <c r="D105" s="14" t="s">
        <v>162</v>
      </c>
      <c r="E105" s="13"/>
      <c r="F105" s="13"/>
      <c r="G105" s="13"/>
    </row>
    <row r="106" spans="1:7" x14ac:dyDescent="0.25">
      <c r="A106" s="13"/>
      <c r="B106" s="13"/>
      <c r="C106" s="13"/>
      <c r="D106" s="22" t="s">
        <v>163</v>
      </c>
      <c r="E106" s="15">
        <v>1</v>
      </c>
      <c r="F106" s="9">
        <f>G90+G92+G94+G96+G98+G100+G102+G104</f>
        <v>8400.5</v>
      </c>
      <c r="G106" s="9">
        <f>ROUND(F106*E106,2)</f>
        <v>8400.5</v>
      </c>
    </row>
    <row r="107" spans="1:7" ht="0.95" customHeight="1" x14ac:dyDescent="0.25">
      <c r="A107" s="16"/>
      <c r="B107" s="16"/>
      <c r="C107" s="16"/>
      <c r="D107" s="23"/>
      <c r="E107" s="16"/>
      <c r="F107" s="16"/>
      <c r="G107" s="16"/>
    </row>
    <row r="108" spans="1:7" x14ac:dyDescent="0.25">
      <c r="A108" s="7" t="s">
        <v>164</v>
      </c>
      <c r="B108" s="7" t="s">
        <v>11</v>
      </c>
      <c r="C108" s="7" t="s">
        <v>0</v>
      </c>
      <c r="D108" s="20" t="s">
        <v>165</v>
      </c>
      <c r="E108" s="8">
        <f>E116</f>
        <v>1</v>
      </c>
      <c r="F108" s="9">
        <f>F116</f>
        <v>9618.39</v>
      </c>
      <c r="G108" s="9">
        <f>G116</f>
        <v>9618.39</v>
      </c>
    </row>
    <row r="109" spans="1:7" ht="22.5" x14ac:dyDescent="0.25">
      <c r="A109" s="10" t="s">
        <v>166</v>
      </c>
      <c r="B109" s="10" t="s">
        <v>14</v>
      </c>
      <c r="C109" s="10" t="s">
        <v>19</v>
      </c>
      <c r="D109" s="21" t="s">
        <v>167</v>
      </c>
      <c r="E109" s="11">
        <v>21.45</v>
      </c>
      <c r="F109" s="11">
        <v>448.41</v>
      </c>
      <c r="G109" s="12">
        <f>ROUND(E109*F109,2)</f>
        <v>9618.39</v>
      </c>
    </row>
    <row r="110" spans="1:7" ht="191.25" x14ac:dyDescent="0.25">
      <c r="A110" s="13"/>
      <c r="B110" s="13"/>
      <c r="C110" s="13"/>
      <c r="D110" s="14" t="s">
        <v>168</v>
      </c>
      <c r="E110" s="13"/>
      <c r="F110" s="13"/>
      <c r="G110" s="13"/>
    </row>
    <row r="111" spans="1:7" ht="22.5" x14ac:dyDescent="0.25">
      <c r="A111" s="10" t="s">
        <v>169</v>
      </c>
      <c r="B111" s="10" t="s">
        <v>14</v>
      </c>
      <c r="C111" s="10" t="s">
        <v>39</v>
      </c>
      <c r="D111" s="21" t="s">
        <v>170</v>
      </c>
      <c r="E111" s="12">
        <f>E114</f>
        <v>1</v>
      </c>
      <c r="F111" s="12">
        <f>F114</f>
        <v>0</v>
      </c>
      <c r="G111" s="12">
        <f>G114</f>
        <v>0</v>
      </c>
    </row>
    <row r="112" spans="1:7" ht="258.75" x14ac:dyDescent="0.25">
      <c r="A112" s="13"/>
      <c r="B112" s="13"/>
      <c r="C112" s="13"/>
      <c r="D112" s="14" t="s">
        <v>171</v>
      </c>
      <c r="E112" s="13"/>
      <c r="F112" s="13"/>
      <c r="G112" s="13"/>
    </row>
    <row r="113" spans="1:7" x14ac:dyDescent="0.25">
      <c r="A113" s="10" t="s">
        <v>172</v>
      </c>
      <c r="B113" s="10" t="s">
        <v>14</v>
      </c>
      <c r="C113" s="10" t="s">
        <v>0</v>
      </c>
      <c r="D113" s="21" t="s">
        <v>0</v>
      </c>
      <c r="E113" s="17">
        <v>0</v>
      </c>
      <c r="F113" s="11">
        <v>0</v>
      </c>
      <c r="G113" s="12">
        <f>ROUND(E113*F113,2)</f>
        <v>0</v>
      </c>
    </row>
    <row r="114" spans="1:7" x14ac:dyDescent="0.25">
      <c r="A114" s="13"/>
      <c r="B114" s="13"/>
      <c r="C114" s="13"/>
      <c r="D114" s="22" t="s">
        <v>173</v>
      </c>
      <c r="E114" s="11">
        <v>1</v>
      </c>
      <c r="F114" s="9">
        <f>G113</f>
        <v>0</v>
      </c>
      <c r="G114" s="9">
        <f>ROUND(F114*E114,2)</f>
        <v>0</v>
      </c>
    </row>
    <row r="115" spans="1:7" ht="0.95" customHeight="1" x14ac:dyDescent="0.25">
      <c r="A115" s="16"/>
      <c r="B115" s="16"/>
      <c r="C115" s="16"/>
      <c r="D115" s="23"/>
      <c r="E115" s="16"/>
      <c r="F115" s="16"/>
      <c r="G115" s="16"/>
    </row>
    <row r="116" spans="1:7" x14ac:dyDescent="0.25">
      <c r="A116" s="13"/>
      <c r="B116" s="13"/>
      <c r="C116" s="13"/>
      <c r="D116" s="22" t="s">
        <v>174</v>
      </c>
      <c r="E116" s="15">
        <v>1</v>
      </c>
      <c r="F116" s="9">
        <f>G109+G114</f>
        <v>9618.39</v>
      </c>
      <c r="G116" s="9">
        <f>ROUND(F116*E116,2)</f>
        <v>9618.39</v>
      </c>
    </row>
    <row r="117" spans="1:7" ht="0.95" customHeight="1" x14ac:dyDescent="0.25">
      <c r="A117" s="16"/>
      <c r="B117" s="16"/>
      <c r="C117" s="16"/>
      <c r="D117" s="23"/>
      <c r="E117" s="16"/>
      <c r="F117" s="16"/>
      <c r="G117" s="16"/>
    </row>
    <row r="118" spans="1:7" x14ac:dyDescent="0.25">
      <c r="A118" s="7" t="s">
        <v>175</v>
      </c>
      <c r="B118" s="7" t="s">
        <v>11</v>
      </c>
      <c r="C118" s="7" t="s">
        <v>0</v>
      </c>
      <c r="D118" s="20" t="s">
        <v>176</v>
      </c>
      <c r="E118" s="8">
        <f>E127</f>
        <v>1</v>
      </c>
      <c r="F118" s="9">
        <f>F127</f>
        <v>12726.39</v>
      </c>
      <c r="G118" s="9">
        <f>G127</f>
        <v>12726.39</v>
      </c>
    </row>
    <row r="119" spans="1:7" ht="22.5" x14ac:dyDescent="0.25">
      <c r="A119" s="10" t="s">
        <v>177</v>
      </c>
      <c r="B119" s="10" t="s">
        <v>14</v>
      </c>
      <c r="C119" s="10" t="s">
        <v>6</v>
      </c>
      <c r="D119" s="21" t="s">
        <v>178</v>
      </c>
      <c r="E119" s="11">
        <v>1</v>
      </c>
      <c r="F119" s="11">
        <v>1885.55</v>
      </c>
      <c r="G119" s="12">
        <f>ROUND(E119*F119,2)</f>
        <v>1885.55</v>
      </c>
    </row>
    <row r="120" spans="1:7" ht="78.75" x14ac:dyDescent="0.25">
      <c r="A120" s="13"/>
      <c r="B120" s="13"/>
      <c r="C120" s="13"/>
      <c r="D120" s="14" t="s">
        <v>179</v>
      </c>
      <c r="E120" s="13"/>
      <c r="F120" s="13"/>
      <c r="G120" s="13"/>
    </row>
    <row r="121" spans="1:7" x14ac:dyDescent="0.25">
      <c r="A121" s="10" t="s">
        <v>180</v>
      </c>
      <c r="B121" s="10" t="s">
        <v>14</v>
      </c>
      <c r="C121" s="10" t="s">
        <v>19</v>
      </c>
      <c r="D121" s="21" t="s">
        <v>181</v>
      </c>
      <c r="E121" s="11">
        <v>5.82</v>
      </c>
      <c r="F121" s="11">
        <v>448.41</v>
      </c>
      <c r="G121" s="12">
        <f>ROUND(E121*F121,2)</f>
        <v>2609.75</v>
      </c>
    </row>
    <row r="122" spans="1:7" ht="135" x14ac:dyDescent="0.25">
      <c r="A122" s="13"/>
      <c r="B122" s="13"/>
      <c r="C122" s="13"/>
      <c r="D122" s="14" t="s">
        <v>182</v>
      </c>
      <c r="E122" s="13"/>
      <c r="F122" s="13"/>
      <c r="G122" s="13"/>
    </row>
    <row r="123" spans="1:7" x14ac:dyDescent="0.25">
      <c r="A123" s="10" t="s">
        <v>183</v>
      </c>
      <c r="B123" s="10" t="s">
        <v>14</v>
      </c>
      <c r="C123" s="10" t="s">
        <v>19</v>
      </c>
      <c r="D123" s="21" t="s">
        <v>184</v>
      </c>
      <c r="E123" s="11">
        <v>21.45</v>
      </c>
      <c r="F123" s="11">
        <v>211.87</v>
      </c>
      <c r="G123" s="12">
        <f>ROUND(E123*F123,2)</f>
        <v>4544.6099999999997</v>
      </c>
    </row>
    <row r="124" spans="1:7" ht="213.75" x14ac:dyDescent="0.25">
      <c r="A124" s="13"/>
      <c r="B124" s="13"/>
      <c r="C124" s="13"/>
      <c r="D124" s="14" t="s">
        <v>185</v>
      </c>
      <c r="E124" s="13"/>
      <c r="F124" s="13"/>
      <c r="G124" s="13"/>
    </row>
    <row r="125" spans="1:7" x14ac:dyDescent="0.25">
      <c r="A125" s="10" t="s">
        <v>186</v>
      </c>
      <c r="B125" s="10" t="s">
        <v>14</v>
      </c>
      <c r="C125" s="10" t="s">
        <v>19</v>
      </c>
      <c r="D125" s="21" t="s">
        <v>187</v>
      </c>
      <c r="E125" s="11">
        <v>48.36</v>
      </c>
      <c r="F125" s="11">
        <v>76.23</v>
      </c>
      <c r="G125" s="12">
        <f>ROUND(E125*F125,2)</f>
        <v>3686.48</v>
      </c>
    </row>
    <row r="126" spans="1:7" ht="56.25" x14ac:dyDescent="0.25">
      <c r="A126" s="13"/>
      <c r="B126" s="13"/>
      <c r="C126" s="13"/>
      <c r="D126" s="14" t="s">
        <v>188</v>
      </c>
      <c r="E126" s="13"/>
      <c r="F126" s="13"/>
      <c r="G126" s="13"/>
    </row>
    <row r="127" spans="1:7" x14ac:dyDescent="0.25">
      <c r="A127" s="13"/>
      <c r="B127" s="13"/>
      <c r="C127" s="13"/>
      <c r="D127" s="22" t="s">
        <v>189</v>
      </c>
      <c r="E127" s="15">
        <v>1</v>
      </c>
      <c r="F127" s="9">
        <f>G119+G121+G123+G125</f>
        <v>12726.39</v>
      </c>
      <c r="G127" s="9">
        <f>ROUND(F127*E127,2)</f>
        <v>12726.39</v>
      </c>
    </row>
    <row r="128" spans="1:7" ht="0.95" customHeight="1" x14ac:dyDescent="0.25">
      <c r="A128" s="16"/>
      <c r="B128" s="16"/>
      <c r="C128" s="16"/>
      <c r="D128" s="23"/>
      <c r="E128" s="16"/>
      <c r="F128" s="16"/>
      <c r="G128" s="16"/>
    </row>
    <row r="129" spans="1:7" x14ac:dyDescent="0.25">
      <c r="A129" s="7" t="s">
        <v>190</v>
      </c>
      <c r="B129" s="7" t="s">
        <v>11</v>
      </c>
      <c r="C129" s="7" t="s">
        <v>0</v>
      </c>
      <c r="D129" s="20" t="s">
        <v>191</v>
      </c>
      <c r="E129" s="8">
        <f>E158</f>
        <v>1</v>
      </c>
      <c r="F129" s="9">
        <f>F158</f>
        <v>27431.510000000002</v>
      </c>
      <c r="G129" s="9">
        <f>G158</f>
        <v>27431.51</v>
      </c>
    </row>
    <row r="130" spans="1:7" ht="22.5" x14ac:dyDescent="0.25">
      <c r="A130" s="10" t="s">
        <v>192</v>
      </c>
      <c r="B130" s="10" t="s">
        <v>14</v>
      </c>
      <c r="C130" s="10" t="s">
        <v>194</v>
      </c>
      <c r="D130" s="21" t="s">
        <v>193</v>
      </c>
      <c r="E130" s="11">
        <v>10</v>
      </c>
      <c r="F130" s="11">
        <v>53.81</v>
      </c>
      <c r="G130" s="12">
        <f>ROUND(E130*F130,2)</f>
        <v>538.1</v>
      </c>
    </row>
    <row r="131" spans="1:7" ht="67.5" x14ac:dyDescent="0.25">
      <c r="A131" s="13"/>
      <c r="B131" s="13"/>
      <c r="C131" s="13"/>
      <c r="D131" s="14" t="s">
        <v>195</v>
      </c>
      <c r="E131" s="13"/>
      <c r="F131" s="13"/>
      <c r="G131" s="13"/>
    </row>
    <row r="132" spans="1:7" ht="22.5" x14ac:dyDescent="0.25">
      <c r="A132" s="10" t="s">
        <v>196</v>
      </c>
      <c r="B132" s="10" t="s">
        <v>14</v>
      </c>
      <c r="C132" s="10" t="s">
        <v>115</v>
      </c>
      <c r="D132" s="21" t="s">
        <v>197</v>
      </c>
      <c r="E132" s="11">
        <v>30</v>
      </c>
      <c r="F132" s="11">
        <v>35.03</v>
      </c>
      <c r="G132" s="12">
        <f>ROUND(E132*F132,2)</f>
        <v>1050.9000000000001</v>
      </c>
    </row>
    <row r="133" spans="1:7" ht="202.5" x14ac:dyDescent="0.25">
      <c r="A133" s="13"/>
      <c r="B133" s="13"/>
      <c r="C133" s="13"/>
      <c r="D133" s="14" t="s">
        <v>198</v>
      </c>
      <c r="E133" s="13"/>
      <c r="F133" s="13"/>
      <c r="G133" s="13"/>
    </row>
    <row r="134" spans="1:7" ht="22.5" x14ac:dyDescent="0.25">
      <c r="A134" s="10" t="s">
        <v>199</v>
      </c>
      <c r="B134" s="10" t="s">
        <v>14</v>
      </c>
      <c r="C134" s="10" t="s">
        <v>115</v>
      </c>
      <c r="D134" s="21" t="s">
        <v>200</v>
      </c>
      <c r="E134" s="11">
        <v>30</v>
      </c>
      <c r="F134" s="11">
        <v>39.53</v>
      </c>
      <c r="G134" s="12">
        <f>ROUND(E134*F134,2)</f>
        <v>1185.9000000000001</v>
      </c>
    </row>
    <row r="135" spans="1:7" ht="202.5" x14ac:dyDescent="0.25">
      <c r="A135" s="13"/>
      <c r="B135" s="13"/>
      <c r="C135" s="13"/>
      <c r="D135" s="14" t="s">
        <v>201</v>
      </c>
      <c r="E135" s="13"/>
      <c r="F135" s="13"/>
      <c r="G135" s="13"/>
    </row>
    <row r="136" spans="1:7" ht="22.5" x14ac:dyDescent="0.25">
      <c r="A136" s="10" t="s">
        <v>202</v>
      </c>
      <c r="B136" s="10" t="s">
        <v>14</v>
      </c>
      <c r="C136" s="10" t="s">
        <v>204</v>
      </c>
      <c r="D136" s="21" t="s">
        <v>203</v>
      </c>
      <c r="E136" s="11">
        <v>6</v>
      </c>
      <c r="F136" s="11">
        <v>86.24</v>
      </c>
      <c r="G136" s="12">
        <f>ROUND(E136*F136,2)</f>
        <v>517.44000000000005</v>
      </c>
    </row>
    <row r="137" spans="1:7" ht="236.25" x14ac:dyDescent="0.25">
      <c r="A137" s="13"/>
      <c r="B137" s="13"/>
      <c r="C137" s="13"/>
      <c r="D137" s="14" t="s">
        <v>205</v>
      </c>
      <c r="E137" s="13"/>
      <c r="F137" s="13"/>
      <c r="G137" s="13"/>
    </row>
    <row r="138" spans="1:7" ht="22.5" x14ac:dyDescent="0.25">
      <c r="A138" s="10" t="s">
        <v>206</v>
      </c>
      <c r="B138" s="10" t="s">
        <v>14</v>
      </c>
      <c r="C138" s="10" t="s">
        <v>115</v>
      </c>
      <c r="D138" s="21" t="s">
        <v>207</v>
      </c>
      <c r="E138" s="11">
        <v>18.21</v>
      </c>
      <c r="F138" s="11">
        <v>72.87</v>
      </c>
      <c r="G138" s="12">
        <f>ROUND(E138*F138,2)</f>
        <v>1326.96</v>
      </c>
    </row>
    <row r="139" spans="1:7" ht="382.5" x14ac:dyDescent="0.25">
      <c r="A139" s="13"/>
      <c r="B139" s="13"/>
      <c r="C139" s="13"/>
      <c r="D139" s="14" t="s">
        <v>208</v>
      </c>
      <c r="E139" s="13"/>
      <c r="F139" s="13"/>
      <c r="G139" s="13"/>
    </row>
    <row r="140" spans="1:7" ht="22.5" x14ac:dyDescent="0.25">
      <c r="A140" s="10" t="s">
        <v>209</v>
      </c>
      <c r="B140" s="10" t="s">
        <v>14</v>
      </c>
      <c r="C140" s="10" t="s">
        <v>211</v>
      </c>
      <c r="D140" s="21" t="s">
        <v>210</v>
      </c>
      <c r="E140" s="11">
        <v>45.67</v>
      </c>
      <c r="F140" s="11">
        <v>51.21</v>
      </c>
      <c r="G140" s="12">
        <f>ROUND(E140*F140,2)</f>
        <v>2338.7600000000002</v>
      </c>
    </row>
    <row r="141" spans="1:7" ht="78.75" x14ac:dyDescent="0.25">
      <c r="A141" s="13"/>
      <c r="B141" s="13"/>
      <c r="C141" s="13"/>
      <c r="D141" s="14" t="s">
        <v>212</v>
      </c>
      <c r="E141" s="13"/>
      <c r="F141" s="13"/>
      <c r="G141" s="13"/>
    </row>
    <row r="142" spans="1:7" x14ac:dyDescent="0.25">
      <c r="A142" s="10" t="s">
        <v>213</v>
      </c>
      <c r="B142" s="10" t="s">
        <v>14</v>
      </c>
      <c r="C142" s="10" t="s">
        <v>204</v>
      </c>
      <c r="D142" s="21" t="s">
        <v>214</v>
      </c>
      <c r="E142" s="11">
        <v>2</v>
      </c>
      <c r="F142" s="11">
        <v>108</v>
      </c>
      <c r="G142" s="12">
        <f>ROUND(E142*F142,2)</f>
        <v>216</v>
      </c>
    </row>
    <row r="143" spans="1:7" ht="112.5" x14ac:dyDescent="0.25">
      <c r="A143" s="13"/>
      <c r="B143" s="13"/>
      <c r="C143" s="13"/>
      <c r="D143" s="14" t="s">
        <v>215</v>
      </c>
      <c r="E143" s="13"/>
      <c r="F143" s="13"/>
      <c r="G143" s="13"/>
    </row>
    <row r="144" spans="1:7" ht="22.5" x14ac:dyDescent="0.25">
      <c r="A144" s="10" t="s">
        <v>216</v>
      </c>
      <c r="B144" s="10" t="s">
        <v>14</v>
      </c>
      <c r="C144" s="10" t="s">
        <v>204</v>
      </c>
      <c r="D144" s="21" t="s">
        <v>217</v>
      </c>
      <c r="E144" s="11">
        <v>4</v>
      </c>
      <c r="F144" s="11">
        <v>206.6</v>
      </c>
      <c r="G144" s="12">
        <f>ROUND(E144*F144,2)</f>
        <v>826.4</v>
      </c>
    </row>
    <row r="145" spans="1:7" ht="292.5" x14ac:dyDescent="0.25">
      <c r="A145" s="13"/>
      <c r="B145" s="13"/>
      <c r="C145" s="13"/>
      <c r="D145" s="14" t="s">
        <v>218</v>
      </c>
      <c r="E145" s="13"/>
      <c r="F145" s="13"/>
      <c r="G145" s="13"/>
    </row>
    <row r="146" spans="1:7" ht="22.5" x14ac:dyDescent="0.25">
      <c r="A146" s="10" t="s">
        <v>219</v>
      </c>
      <c r="B146" s="10" t="s">
        <v>14</v>
      </c>
      <c r="C146" s="10" t="s">
        <v>204</v>
      </c>
      <c r="D146" s="21" t="s">
        <v>220</v>
      </c>
      <c r="E146" s="11">
        <v>1</v>
      </c>
      <c r="F146" s="11">
        <v>128.91999999999999</v>
      </c>
      <c r="G146" s="12">
        <f>ROUND(E146*F146,2)</f>
        <v>128.91999999999999</v>
      </c>
    </row>
    <row r="147" spans="1:7" ht="303.75" x14ac:dyDescent="0.25">
      <c r="A147" s="13"/>
      <c r="B147" s="13"/>
      <c r="C147" s="13"/>
      <c r="D147" s="14" t="s">
        <v>221</v>
      </c>
      <c r="E147" s="13"/>
      <c r="F147" s="13"/>
      <c r="G147" s="13"/>
    </row>
    <row r="148" spans="1:7" x14ac:dyDescent="0.25">
      <c r="A148" s="10" t="s">
        <v>222</v>
      </c>
      <c r="B148" s="10" t="s">
        <v>14</v>
      </c>
      <c r="C148" s="10" t="s">
        <v>204</v>
      </c>
      <c r="D148" s="21" t="s">
        <v>223</v>
      </c>
      <c r="E148" s="11">
        <v>10</v>
      </c>
      <c r="F148" s="11">
        <v>101.27</v>
      </c>
      <c r="G148" s="12">
        <f>ROUND(E148*F148,2)</f>
        <v>1012.7</v>
      </c>
    </row>
    <row r="149" spans="1:7" ht="123.75" x14ac:dyDescent="0.25">
      <c r="A149" s="13"/>
      <c r="B149" s="13"/>
      <c r="C149" s="13"/>
      <c r="D149" s="14" t="s">
        <v>224</v>
      </c>
      <c r="E149" s="13"/>
      <c r="F149" s="13"/>
      <c r="G149" s="13"/>
    </row>
    <row r="150" spans="1:7" ht="22.5" x14ac:dyDescent="0.25">
      <c r="A150" s="10" t="s">
        <v>225</v>
      </c>
      <c r="B150" s="10" t="s">
        <v>14</v>
      </c>
      <c r="C150" s="10" t="s">
        <v>39</v>
      </c>
      <c r="D150" s="21" t="s">
        <v>226</v>
      </c>
      <c r="E150" s="11">
        <v>1</v>
      </c>
      <c r="F150" s="11">
        <v>9234.9599999999991</v>
      </c>
      <c r="G150" s="12">
        <f>ROUND(E150*F150,2)</f>
        <v>9234.9599999999991</v>
      </c>
    </row>
    <row r="151" spans="1:7" ht="409.5" x14ac:dyDescent="0.25">
      <c r="A151" s="13"/>
      <c r="B151" s="13"/>
      <c r="C151" s="13"/>
      <c r="D151" s="14" t="s">
        <v>227</v>
      </c>
      <c r="E151" s="13"/>
      <c r="F151" s="13"/>
      <c r="G151" s="13"/>
    </row>
    <row r="152" spans="1:7" ht="22.5" x14ac:dyDescent="0.25">
      <c r="A152" s="10" t="s">
        <v>228</v>
      </c>
      <c r="B152" s="10" t="s">
        <v>14</v>
      </c>
      <c r="C152" s="10" t="s">
        <v>39</v>
      </c>
      <c r="D152" s="21" t="s">
        <v>229</v>
      </c>
      <c r="E152" s="11">
        <v>1</v>
      </c>
      <c r="F152" s="11">
        <v>2370.9499999999998</v>
      </c>
      <c r="G152" s="12">
        <f>ROUND(E152*F152,2)</f>
        <v>2370.9499999999998</v>
      </c>
    </row>
    <row r="153" spans="1:7" ht="409.5" x14ac:dyDescent="0.25">
      <c r="A153" s="13"/>
      <c r="B153" s="13"/>
      <c r="C153" s="13"/>
      <c r="D153" s="14" t="s">
        <v>230</v>
      </c>
      <c r="E153" s="13"/>
      <c r="F153" s="13"/>
      <c r="G153" s="13"/>
    </row>
    <row r="154" spans="1:7" ht="22.5" x14ac:dyDescent="0.25">
      <c r="A154" s="10" t="s">
        <v>231</v>
      </c>
      <c r="B154" s="10" t="s">
        <v>14</v>
      </c>
      <c r="C154" s="10" t="s">
        <v>39</v>
      </c>
      <c r="D154" s="21" t="s">
        <v>232</v>
      </c>
      <c r="E154" s="11">
        <v>1</v>
      </c>
      <c r="F154" s="11">
        <v>3981.86</v>
      </c>
      <c r="G154" s="12">
        <f>ROUND(E154*F154,2)</f>
        <v>3981.86</v>
      </c>
    </row>
    <row r="155" spans="1:7" ht="326.25" x14ac:dyDescent="0.25">
      <c r="A155" s="13"/>
      <c r="B155" s="13"/>
      <c r="C155" s="13"/>
      <c r="D155" s="14" t="s">
        <v>233</v>
      </c>
      <c r="E155" s="13"/>
      <c r="F155" s="13"/>
      <c r="G155" s="13"/>
    </row>
    <row r="156" spans="1:7" ht="22.5" x14ac:dyDescent="0.25">
      <c r="A156" s="10" t="s">
        <v>234</v>
      </c>
      <c r="B156" s="10" t="s">
        <v>14</v>
      </c>
      <c r="C156" s="10" t="s">
        <v>39</v>
      </c>
      <c r="D156" s="21" t="s">
        <v>235</v>
      </c>
      <c r="E156" s="11">
        <v>2</v>
      </c>
      <c r="F156" s="11">
        <v>1350.83</v>
      </c>
      <c r="G156" s="12">
        <f>ROUND(E156*F156,2)</f>
        <v>2701.66</v>
      </c>
    </row>
    <row r="157" spans="1:7" ht="409.5" x14ac:dyDescent="0.25">
      <c r="A157" s="13"/>
      <c r="B157" s="13"/>
      <c r="C157" s="13"/>
      <c r="D157" s="14" t="s">
        <v>236</v>
      </c>
      <c r="E157" s="13"/>
      <c r="F157" s="13"/>
      <c r="G157" s="13"/>
    </row>
    <row r="158" spans="1:7" x14ac:dyDescent="0.25">
      <c r="A158" s="13"/>
      <c r="B158" s="13"/>
      <c r="C158" s="13"/>
      <c r="D158" s="22" t="s">
        <v>237</v>
      </c>
      <c r="E158" s="15">
        <v>1</v>
      </c>
      <c r="F158" s="9">
        <f>G130+G132+G134+G136+G138+G140+G142+G144+G146+G148+G150+G152+G154+G156</f>
        <v>27431.510000000002</v>
      </c>
      <c r="G158" s="9">
        <f>ROUND(F158*E158,2)</f>
        <v>27431.51</v>
      </c>
    </row>
    <row r="159" spans="1:7" ht="0.95" customHeight="1" x14ac:dyDescent="0.25">
      <c r="A159" s="16"/>
      <c r="B159" s="16"/>
      <c r="C159" s="16"/>
      <c r="D159" s="23"/>
      <c r="E159" s="16"/>
      <c r="F159" s="16"/>
      <c r="G159" s="16"/>
    </row>
    <row r="160" spans="1:7" x14ac:dyDescent="0.25">
      <c r="A160" s="7" t="s">
        <v>238</v>
      </c>
      <c r="B160" s="7" t="s">
        <v>11</v>
      </c>
      <c r="C160" s="7" t="s">
        <v>0</v>
      </c>
      <c r="D160" s="20" t="s">
        <v>239</v>
      </c>
      <c r="E160" s="8">
        <f>E261</f>
        <v>1</v>
      </c>
      <c r="F160" s="9">
        <f>F261</f>
        <v>37994.780000000006</v>
      </c>
      <c r="G160" s="9">
        <f>G261</f>
        <v>37994.78</v>
      </c>
    </row>
    <row r="161" spans="1:7" x14ac:dyDescent="0.25">
      <c r="A161" s="18" t="s">
        <v>240</v>
      </c>
      <c r="B161" s="18" t="s">
        <v>11</v>
      </c>
      <c r="C161" s="18" t="s">
        <v>0</v>
      </c>
      <c r="D161" s="24" t="s">
        <v>241</v>
      </c>
      <c r="E161" s="9">
        <f>E164</f>
        <v>1</v>
      </c>
      <c r="F161" s="9">
        <f>F164</f>
        <v>476.43</v>
      </c>
      <c r="G161" s="9">
        <f>G164</f>
        <v>476.43</v>
      </c>
    </row>
    <row r="162" spans="1:7" x14ac:dyDescent="0.25">
      <c r="A162" s="10" t="s">
        <v>242</v>
      </c>
      <c r="B162" s="10" t="s">
        <v>14</v>
      </c>
      <c r="C162" s="10" t="s">
        <v>39</v>
      </c>
      <c r="D162" s="21" t="s">
        <v>243</v>
      </c>
      <c r="E162" s="11">
        <v>1</v>
      </c>
      <c r="F162" s="11">
        <v>476.43</v>
      </c>
      <c r="G162" s="12">
        <f>ROUND(E162*F162,2)</f>
        <v>476.43</v>
      </c>
    </row>
    <row r="163" spans="1:7" ht="112.5" x14ac:dyDescent="0.25">
      <c r="A163" s="13"/>
      <c r="B163" s="13"/>
      <c r="C163" s="13"/>
      <c r="D163" s="14" t="s">
        <v>244</v>
      </c>
      <c r="E163" s="13"/>
      <c r="F163" s="13"/>
      <c r="G163" s="13"/>
    </row>
    <row r="164" spans="1:7" x14ac:dyDescent="0.25">
      <c r="A164" s="13"/>
      <c r="B164" s="13"/>
      <c r="C164" s="13"/>
      <c r="D164" s="22" t="s">
        <v>245</v>
      </c>
      <c r="E164" s="11">
        <v>1</v>
      </c>
      <c r="F164" s="9">
        <f>G162</f>
        <v>476.43</v>
      </c>
      <c r="G164" s="9">
        <f>ROUND(F164*E164,2)</f>
        <v>476.43</v>
      </c>
    </row>
    <row r="165" spans="1:7" ht="0.95" customHeight="1" x14ac:dyDescent="0.25">
      <c r="A165" s="16"/>
      <c r="B165" s="16"/>
      <c r="C165" s="16"/>
      <c r="D165" s="23"/>
      <c r="E165" s="16"/>
      <c r="F165" s="16"/>
      <c r="G165" s="16"/>
    </row>
    <row r="166" spans="1:7" x14ac:dyDescent="0.25">
      <c r="A166" s="18" t="s">
        <v>246</v>
      </c>
      <c r="B166" s="18" t="s">
        <v>11</v>
      </c>
      <c r="C166" s="18" t="s">
        <v>0</v>
      </c>
      <c r="D166" s="24" t="s">
        <v>247</v>
      </c>
      <c r="E166" s="9">
        <f>E169</f>
        <v>1</v>
      </c>
      <c r="F166" s="9">
        <f>F169</f>
        <v>1405.8</v>
      </c>
      <c r="G166" s="9">
        <f>G169</f>
        <v>1405.8</v>
      </c>
    </row>
    <row r="167" spans="1:7" ht="22.5" x14ac:dyDescent="0.25">
      <c r="A167" s="10" t="s">
        <v>248</v>
      </c>
      <c r="B167" s="10" t="s">
        <v>14</v>
      </c>
      <c r="C167" s="10" t="s">
        <v>115</v>
      </c>
      <c r="D167" s="21" t="s">
        <v>249</v>
      </c>
      <c r="E167" s="11">
        <v>30</v>
      </c>
      <c r="F167" s="11">
        <v>46.86</v>
      </c>
      <c r="G167" s="12">
        <f>ROUND(E167*F167,2)</f>
        <v>1405.8</v>
      </c>
    </row>
    <row r="168" spans="1:7" ht="326.25" x14ac:dyDescent="0.25">
      <c r="A168" s="13"/>
      <c r="B168" s="13"/>
      <c r="C168" s="13"/>
      <c r="D168" s="14" t="s">
        <v>250</v>
      </c>
      <c r="E168" s="13"/>
      <c r="F168" s="13"/>
      <c r="G168" s="13"/>
    </row>
    <row r="169" spans="1:7" x14ac:dyDescent="0.25">
      <c r="A169" s="13"/>
      <c r="B169" s="13"/>
      <c r="C169" s="13"/>
      <c r="D169" s="22" t="s">
        <v>251</v>
      </c>
      <c r="E169" s="11">
        <v>1</v>
      </c>
      <c r="F169" s="9">
        <f>G167</f>
        <v>1405.8</v>
      </c>
      <c r="G169" s="9">
        <f>ROUND(F169*E169,2)</f>
        <v>1405.8</v>
      </c>
    </row>
    <row r="170" spans="1:7" ht="0.95" customHeight="1" x14ac:dyDescent="0.25">
      <c r="A170" s="16"/>
      <c r="B170" s="16"/>
      <c r="C170" s="16"/>
      <c r="D170" s="23"/>
      <c r="E170" s="16"/>
      <c r="F170" s="16"/>
      <c r="G170" s="16"/>
    </row>
    <row r="171" spans="1:7" x14ac:dyDescent="0.25">
      <c r="A171" s="18" t="s">
        <v>252</v>
      </c>
      <c r="B171" s="18" t="s">
        <v>11</v>
      </c>
      <c r="C171" s="18" t="s">
        <v>0</v>
      </c>
      <c r="D171" s="24" t="s">
        <v>253</v>
      </c>
      <c r="E171" s="9">
        <f>E174</f>
        <v>1</v>
      </c>
      <c r="F171" s="9">
        <f>F174</f>
        <v>3486.37</v>
      </c>
      <c r="G171" s="9">
        <f>G174</f>
        <v>3486.37</v>
      </c>
    </row>
    <row r="172" spans="1:7" ht="22.5" x14ac:dyDescent="0.25">
      <c r="A172" s="10" t="s">
        <v>254</v>
      </c>
      <c r="B172" s="10" t="s">
        <v>14</v>
      </c>
      <c r="C172" s="10" t="s">
        <v>39</v>
      </c>
      <c r="D172" s="21" t="s">
        <v>255</v>
      </c>
      <c r="E172" s="11">
        <v>1</v>
      </c>
      <c r="F172" s="11">
        <v>3486.37</v>
      </c>
      <c r="G172" s="12">
        <f>ROUND(E172*F172,2)</f>
        <v>3486.37</v>
      </c>
    </row>
    <row r="173" spans="1:7" ht="270" x14ac:dyDescent="0.25">
      <c r="A173" s="13"/>
      <c r="B173" s="13"/>
      <c r="C173" s="13"/>
      <c r="D173" s="14" t="s">
        <v>256</v>
      </c>
      <c r="E173" s="13"/>
      <c r="F173" s="13"/>
      <c r="G173" s="13"/>
    </row>
    <row r="174" spans="1:7" x14ac:dyDescent="0.25">
      <c r="A174" s="13"/>
      <c r="B174" s="13"/>
      <c r="C174" s="13"/>
      <c r="D174" s="22" t="s">
        <v>257</v>
      </c>
      <c r="E174" s="11">
        <v>1</v>
      </c>
      <c r="F174" s="9">
        <f>G172</f>
        <v>3486.37</v>
      </c>
      <c r="G174" s="9">
        <f>ROUND(F174*E174,2)</f>
        <v>3486.37</v>
      </c>
    </row>
    <row r="175" spans="1:7" ht="0.95" customHeight="1" x14ac:dyDescent="0.25">
      <c r="A175" s="16"/>
      <c r="B175" s="16"/>
      <c r="C175" s="16"/>
      <c r="D175" s="23"/>
      <c r="E175" s="16"/>
      <c r="F175" s="16"/>
      <c r="G175" s="16"/>
    </row>
    <row r="176" spans="1:7" x14ac:dyDescent="0.25">
      <c r="A176" s="18" t="s">
        <v>258</v>
      </c>
      <c r="B176" s="18" t="s">
        <v>11</v>
      </c>
      <c r="C176" s="18" t="s">
        <v>0</v>
      </c>
      <c r="D176" s="24" t="s">
        <v>259</v>
      </c>
      <c r="E176" s="9">
        <f>E179</f>
        <v>1</v>
      </c>
      <c r="F176" s="9">
        <f>F179</f>
        <v>222</v>
      </c>
      <c r="G176" s="9">
        <f>G179</f>
        <v>222</v>
      </c>
    </row>
    <row r="177" spans="1:7" ht="22.5" x14ac:dyDescent="0.25">
      <c r="A177" s="10" t="s">
        <v>260</v>
      </c>
      <c r="B177" s="10" t="s">
        <v>14</v>
      </c>
      <c r="C177" s="10" t="s">
        <v>115</v>
      </c>
      <c r="D177" s="21" t="s">
        <v>261</v>
      </c>
      <c r="E177" s="11">
        <v>30</v>
      </c>
      <c r="F177" s="11">
        <v>7.4</v>
      </c>
      <c r="G177" s="12">
        <f>ROUND(E177*F177,2)</f>
        <v>222</v>
      </c>
    </row>
    <row r="178" spans="1:7" ht="225" x14ac:dyDescent="0.25">
      <c r="A178" s="13"/>
      <c r="B178" s="13"/>
      <c r="C178" s="13"/>
      <c r="D178" s="14" t="s">
        <v>262</v>
      </c>
      <c r="E178" s="13"/>
      <c r="F178" s="13"/>
      <c r="G178" s="13"/>
    </row>
    <row r="179" spans="1:7" x14ac:dyDescent="0.25">
      <c r="A179" s="13"/>
      <c r="B179" s="13"/>
      <c r="C179" s="13"/>
      <c r="D179" s="22" t="s">
        <v>263</v>
      </c>
      <c r="E179" s="11">
        <v>1</v>
      </c>
      <c r="F179" s="9">
        <f>G177</f>
        <v>222</v>
      </c>
      <c r="G179" s="9">
        <f>ROUND(F179*E179,2)</f>
        <v>222</v>
      </c>
    </row>
    <row r="180" spans="1:7" ht="0.95" customHeight="1" x14ac:dyDescent="0.25">
      <c r="A180" s="16"/>
      <c r="B180" s="16"/>
      <c r="C180" s="16"/>
      <c r="D180" s="23"/>
      <c r="E180" s="16"/>
      <c r="F180" s="16"/>
      <c r="G180" s="16"/>
    </row>
    <row r="181" spans="1:7" x14ac:dyDescent="0.25">
      <c r="A181" s="18" t="s">
        <v>264</v>
      </c>
      <c r="B181" s="18" t="s">
        <v>11</v>
      </c>
      <c r="C181" s="18" t="s">
        <v>0</v>
      </c>
      <c r="D181" s="24" t="s">
        <v>265</v>
      </c>
      <c r="E181" s="9">
        <f>E192</f>
        <v>1</v>
      </c>
      <c r="F181" s="9">
        <f>F192</f>
        <v>5863.3</v>
      </c>
      <c r="G181" s="9">
        <f>G192</f>
        <v>5863.3</v>
      </c>
    </row>
    <row r="182" spans="1:7" ht="22.5" x14ac:dyDescent="0.25">
      <c r="A182" s="10" t="s">
        <v>266</v>
      </c>
      <c r="B182" s="10" t="s">
        <v>14</v>
      </c>
      <c r="C182" s="10" t="s">
        <v>115</v>
      </c>
      <c r="D182" s="21" t="s">
        <v>267</v>
      </c>
      <c r="E182" s="11">
        <v>110</v>
      </c>
      <c r="F182" s="11">
        <v>12.44</v>
      </c>
      <c r="G182" s="12">
        <f>ROUND(E182*F182,2)</f>
        <v>1368.4</v>
      </c>
    </row>
    <row r="183" spans="1:7" ht="213.75" x14ac:dyDescent="0.25">
      <c r="A183" s="13"/>
      <c r="B183" s="13"/>
      <c r="C183" s="13"/>
      <c r="D183" s="14" t="s">
        <v>268</v>
      </c>
      <c r="E183" s="13"/>
      <c r="F183" s="13"/>
      <c r="G183" s="13"/>
    </row>
    <row r="184" spans="1:7" ht="22.5" x14ac:dyDescent="0.25">
      <c r="A184" s="10" t="s">
        <v>269</v>
      </c>
      <c r="B184" s="10" t="s">
        <v>14</v>
      </c>
      <c r="C184" s="10" t="s">
        <v>115</v>
      </c>
      <c r="D184" s="21" t="s">
        <v>270</v>
      </c>
      <c r="E184" s="11">
        <v>222.2</v>
      </c>
      <c r="F184" s="11">
        <v>16.27</v>
      </c>
      <c r="G184" s="12">
        <f>ROUND(E184*F184,2)</f>
        <v>3615.19</v>
      </c>
    </row>
    <row r="185" spans="1:7" ht="213.75" x14ac:dyDescent="0.25">
      <c r="A185" s="13"/>
      <c r="B185" s="13"/>
      <c r="C185" s="13"/>
      <c r="D185" s="14" t="s">
        <v>271</v>
      </c>
      <c r="E185" s="13"/>
      <c r="F185" s="13"/>
      <c r="G185" s="13"/>
    </row>
    <row r="186" spans="1:7" ht="22.5" x14ac:dyDescent="0.25">
      <c r="A186" s="10" t="s">
        <v>272</v>
      </c>
      <c r="B186" s="10" t="s">
        <v>14</v>
      </c>
      <c r="C186" s="10" t="s">
        <v>115</v>
      </c>
      <c r="D186" s="21" t="s">
        <v>273</v>
      </c>
      <c r="E186" s="11">
        <v>13.2</v>
      </c>
      <c r="F186" s="11">
        <v>18.87</v>
      </c>
      <c r="G186" s="12">
        <f>ROUND(E186*F186,2)</f>
        <v>249.08</v>
      </c>
    </row>
    <row r="187" spans="1:7" ht="213.75" x14ac:dyDescent="0.25">
      <c r="A187" s="13"/>
      <c r="B187" s="13"/>
      <c r="C187" s="13"/>
      <c r="D187" s="14" t="s">
        <v>274</v>
      </c>
      <c r="E187" s="13"/>
      <c r="F187" s="13"/>
      <c r="G187" s="13"/>
    </row>
    <row r="188" spans="1:7" ht="22.5" x14ac:dyDescent="0.25">
      <c r="A188" s="10" t="s">
        <v>275</v>
      </c>
      <c r="B188" s="10" t="s">
        <v>14</v>
      </c>
      <c r="C188" s="10" t="s">
        <v>115</v>
      </c>
      <c r="D188" s="21" t="s">
        <v>276</v>
      </c>
      <c r="E188" s="11">
        <v>11</v>
      </c>
      <c r="F188" s="11">
        <v>25.03</v>
      </c>
      <c r="G188" s="12">
        <f>ROUND(E188*F188,2)</f>
        <v>275.33</v>
      </c>
    </row>
    <row r="189" spans="1:7" ht="213.75" x14ac:dyDescent="0.25">
      <c r="A189" s="13"/>
      <c r="B189" s="13"/>
      <c r="C189" s="13"/>
      <c r="D189" s="14" t="s">
        <v>277</v>
      </c>
      <c r="E189" s="13"/>
      <c r="F189" s="13"/>
      <c r="G189" s="13"/>
    </row>
    <row r="190" spans="1:7" ht="22.5" x14ac:dyDescent="0.25">
      <c r="A190" s="10" t="s">
        <v>278</v>
      </c>
      <c r="B190" s="10" t="s">
        <v>14</v>
      </c>
      <c r="C190" s="10" t="s">
        <v>115</v>
      </c>
      <c r="D190" s="21" t="s">
        <v>279</v>
      </c>
      <c r="E190" s="11">
        <v>11</v>
      </c>
      <c r="F190" s="11">
        <v>32.299999999999997</v>
      </c>
      <c r="G190" s="12">
        <f>ROUND(E190*F190,2)</f>
        <v>355.3</v>
      </c>
    </row>
    <row r="191" spans="1:7" ht="213.75" x14ac:dyDescent="0.25">
      <c r="A191" s="13"/>
      <c r="B191" s="13"/>
      <c r="C191" s="13"/>
      <c r="D191" s="14" t="s">
        <v>280</v>
      </c>
      <c r="E191" s="13"/>
      <c r="F191" s="13"/>
      <c r="G191" s="13"/>
    </row>
    <row r="192" spans="1:7" x14ac:dyDescent="0.25">
      <c r="A192" s="13"/>
      <c r="B192" s="13"/>
      <c r="C192" s="13"/>
      <c r="D192" s="22" t="s">
        <v>281</v>
      </c>
      <c r="E192" s="11">
        <v>1</v>
      </c>
      <c r="F192" s="9">
        <f>G182+G184+G186+G188+G190</f>
        <v>5863.3</v>
      </c>
      <c r="G192" s="9">
        <f>ROUND(F192*E192,2)</f>
        <v>5863.3</v>
      </c>
    </row>
    <row r="193" spans="1:7" ht="0.95" customHeight="1" x14ac:dyDescent="0.25">
      <c r="A193" s="16"/>
      <c r="B193" s="16"/>
      <c r="C193" s="16"/>
      <c r="D193" s="23"/>
      <c r="E193" s="16"/>
      <c r="F193" s="16"/>
      <c r="G193" s="16"/>
    </row>
    <row r="194" spans="1:7" x14ac:dyDescent="0.25">
      <c r="A194" s="18" t="s">
        <v>282</v>
      </c>
      <c r="B194" s="18" t="s">
        <v>11</v>
      </c>
      <c r="C194" s="18" t="s">
        <v>0</v>
      </c>
      <c r="D194" s="24" t="s">
        <v>283</v>
      </c>
      <c r="E194" s="9">
        <f>E221</f>
        <v>1</v>
      </c>
      <c r="F194" s="9">
        <f>F221</f>
        <v>11162.32</v>
      </c>
      <c r="G194" s="9">
        <f>G221</f>
        <v>11162.32</v>
      </c>
    </row>
    <row r="195" spans="1:7" ht="22.5" x14ac:dyDescent="0.25">
      <c r="A195" s="10" t="s">
        <v>284</v>
      </c>
      <c r="B195" s="10" t="s">
        <v>14</v>
      </c>
      <c r="C195" s="10" t="s">
        <v>39</v>
      </c>
      <c r="D195" s="21" t="s">
        <v>285</v>
      </c>
      <c r="E195" s="11">
        <v>21</v>
      </c>
      <c r="F195" s="11">
        <v>66.98</v>
      </c>
      <c r="G195" s="12">
        <f>ROUND(E195*F195,2)</f>
        <v>1406.58</v>
      </c>
    </row>
    <row r="196" spans="1:7" ht="303.75" x14ac:dyDescent="0.25">
      <c r="A196" s="13"/>
      <c r="B196" s="13"/>
      <c r="C196" s="13"/>
      <c r="D196" s="14" t="s">
        <v>286</v>
      </c>
      <c r="E196" s="13"/>
      <c r="F196" s="13"/>
      <c r="G196" s="13"/>
    </row>
    <row r="197" spans="1:7" ht="22.5" x14ac:dyDescent="0.25">
      <c r="A197" s="10" t="s">
        <v>287</v>
      </c>
      <c r="B197" s="10" t="s">
        <v>14</v>
      </c>
      <c r="C197" s="10" t="s">
        <v>39</v>
      </c>
      <c r="D197" s="21" t="s">
        <v>288</v>
      </c>
      <c r="E197" s="11">
        <v>7</v>
      </c>
      <c r="F197" s="11">
        <v>107.63</v>
      </c>
      <c r="G197" s="12">
        <f>ROUND(E197*F197,2)</f>
        <v>753.41</v>
      </c>
    </row>
    <row r="198" spans="1:7" ht="303.75" x14ac:dyDescent="0.25">
      <c r="A198" s="13"/>
      <c r="B198" s="13"/>
      <c r="C198" s="13"/>
      <c r="D198" s="14" t="s">
        <v>289</v>
      </c>
      <c r="E198" s="13"/>
      <c r="F198" s="13"/>
      <c r="G198" s="13"/>
    </row>
    <row r="199" spans="1:7" ht="22.5" x14ac:dyDescent="0.25">
      <c r="A199" s="10" t="s">
        <v>290</v>
      </c>
      <c r="B199" s="10" t="s">
        <v>14</v>
      </c>
      <c r="C199" s="10" t="s">
        <v>39</v>
      </c>
      <c r="D199" s="21" t="s">
        <v>291</v>
      </c>
      <c r="E199" s="11">
        <v>4</v>
      </c>
      <c r="F199" s="11">
        <v>138.72999999999999</v>
      </c>
      <c r="G199" s="12">
        <f>ROUND(E199*F199,2)</f>
        <v>554.91999999999996</v>
      </c>
    </row>
    <row r="200" spans="1:7" ht="303.75" x14ac:dyDescent="0.25">
      <c r="A200" s="13"/>
      <c r="B200" s="13"/>
      <c r="C200" s="13"/>
      <c r="D200" s="14" t="s">
        <v>292</v>
      </c>
      <c r="E200" s="13"/>
      <c r="F200" s="13"/>
      <c r="G200" s="13"/>
    </row>
    <row r="201" spans="1:7" x14ac:dyDescent="0.25">
      <c r="A201" s="10" t="s">
        <v>293</v>
      </c>
      <c r="B201" s="10" t="s">
        <v>14</v>
      </c>
      <c r="C201" s="10" t="s">
        <v>39</v>
      </c>
      <c r="D201" s="21" t="s">
        <v>294</v>
      </c>
      <c r="E201" s="11">
        <v>1</v>
      </c>
      <c r="F201" s="11">
        <v>466.37</v>
      </c>
      <c r="G201" s="12">
        <f>ROUND(E201*F201,2)</f>
        <v>466.37</v>
      </c>
    </row>
    <row r="202" spans="1:7" ht="180" x14ac:dyDescent="0.25">
      <c r="A202" s="13"/>
      <c r="B202" s="13"/>
      <c r="C202" s="13"/>
      <c r="D202" s="14" t="s">
        <v>295</v>
      </c>
      <c r="E202" s="13"/>
      <c r="F202" s="13"/>
      <c r="G202" s="13"/>
    </row>
    <row r="203" spans="1:7" ht="22.5" x14ac:dyDescent="0.25">
      <c r="A203" s="10" t="s">
        <v>296</v>
      </c>
      <c r="B203" s="10" t="s">
        <v>14</v>
      </c>
      <c r="C203" s="10" t="s">
        <v>115</v>
      </c>
      <c r="D203" s="21" t="s">
        <v>297</v>
      </c>
      <c r="E203" s="11">
        <v>7</v>
      </c>
      <c r="F203" s="11">
        <v>39.47</v>
      </c>
      <c r="G203" s="12">
        <f>ROUND(E203*F203,2)</f>
        <v>276.29000000000002</v>
      </c>
    </row>
    <row r="204" spans="1:7" ht="258.75" x14ac:dyDescent="0.25">
      <c r="A204" s="13"/>
      <c r="B204" s="13"/>
      <c r="C204" s="13"/>
      <c r="D204" s="14" t="s">
        <v>298</v>
      </c>
      <c r="E204" s="13"/>
      <c r="F204" s="13"/>
      <c r="G204" s="13"/>
    </row>
    <row r="205" spans="1:7" ht="22.5" x14ac:dyDescent="0.25">
      <c r="A205" s="10" t="s">
        <v>299</v>
      </c>
      <c r="B205" s="10" t="s">
        <v>14</v>
      </c>
      <c r="C205" s="10" t="s">
        <v>115</v>
      </c>
      <c r="D205" s="21" t="s">
        <v>300</v>
      </c>
      <c r="E205" s="11">
        <v>1</v>
      </c>
      <c r="F205" s="11">
        <v>209.26</v>
      </c>
      <c r="G205" s="12">
        <f>ROUND(E205*F205,2)</f>
        <v>209.26</v>
      </c>
    </row>
    <row r="206" spans="1:7" ht="258.75" x14ac:dyDescent="0.25">
      <c r="A206" s="13"/>
      <c r="B206" s="13"/>
      <c r="C206" s="13"/>
      <c r="D206" s="14" t="s">
        <v>301</v>
      </c>
      <c r="E206" s="13"/>
      <c r="F206" s="13"/>
      <c r="G206" s="13"/>
    </row>
    <row r="207" spans="1:7" ht="22.5" x14ac:dyDescent="0.25">
      <c r="A207" s="10" t="s">
        <v>302</v>
      </c>
      <c r="B207" s="10" t="s">
        <v>14</v>
      </c>
      <c r="C207" s="10" t="s">
        <v>115</v>
      </c>
      <c r="D207" s="21" t="s">
        <v>303</v>
      </c>
      <c r="E207" s="11">
        <v>1</v>
      </c>
      <c r="F207" s="11">
        <v>69.37</v>
      </c>
      <c r="G207" s="12">
        <f>ROUND(E207*F207,2)</f>
        <v>69.37</v>
      </c>
    </row>
    <row r="208" spans="1:7" ht="258.75" x14ac:dyDescent="0.25">
      <c r="A208" s="13"/>
      <c r="B208" s="13"/>
      <c r="C208" s="13"/>
      <c r="D208" s="14" t="s">
        <v>304</v>
      </c>
      <c r="E208" s="13"/>
      <c r="F208" s="13"/>
      <c r="G208" s="13"/>
    </row>
    <row r="209" spans="1:7" ht="22.5" x14ac:dyDescent="0.25">
      <c r="A209" s="10" t="s">
        <v>305</v>
      </c>
      <c r="B209" s="10" t="s">
        <v>14</v>
      </c>
      <c r="C209" s="10" t="s">
        <v>39</v>
      </c>
      <c r="D209" s="21" t="s">
        <v>306</v>
      </c>
      <c r="E209" s="11">
        <v>13</v>
      </c>
      <c r="F209" s="11">
        <v>100.45</v>
      </c>
      <c r="G209" s="12">
        <f>ROUND(E209*F209,2)</f>
        <v>1305.8499999999999</v>
      </c>
    </row>
    <row r="210" spans="1:7" ht="292.5" x14ac:dyDescent="0.25">
      <c r="A210" s="13"/>
      <c r="B210" s="13"/>
      <c r="C210" s="13"/>
      <c r="D210" s="14" t="s">
        <v>307</v>
      </c>
      <c r="E210" s="13"/>
      <c r="F210" s="13"/>
      <c r="G210" s="13"/>
    </row>
    <row r="211" spans="1:7" ht="22.5" x14ac:dyDescent="0.25">
      <c r="A211" s="10" t="s">
        <v>308</v>
      </c>
      <c r="B211" s="10" t="s">
        <v>14</v>
      </c>
      <c r="C211" s="10" t="s">
        <v>39</v>
      </c>
      <c r="D211" s="21" t="s">
        <v>309</v>
      </c>
      <c r="E211" s="11">
        <v>2</v>
      </c>
      <c r="F211" s="11">
        <v>86.09</v>
      </c>
      <c r="G211" s="12">
        <f>ROUND(E211*F211,2)</f>
        <v>172.18</v>
      </c>
    </row>
    <row r="212" spans="1:7" ht="303.75" x14ac:dyDescent="0.25">
      <c r="A212" s="13"/>
      <c r="B212" s="13"/>
      <c r="C212" s="13"/>
      <c r="D212" s="14" t="s">
        <v>310</v>
      </c>
      <c r="E212" s="13"/>
      <c r="F212" s="13"/>
      <c r="G212" s="13"/>
    </row>
    <row r="213" spans="1:7" x14ac:dyDescent="0.25">
      <c r="A213" s="10" t="s">
        <v>311</v>
      </c>
      <c r="B213" s="10" t="s">
        <v>14</v>
      </c>
      <c r="C213" s="10" t="s">
        <v>39</v>
      </c>
      <c r="D213" s="21" t="s">
        <v>312</v>
      </c>
      <c r="E213" s="11">
        <v>42</v>
      </c>
      <c r="F213" s="11">
        <v>100.45</v>
      </c>
      <c r="G213" s="12">
        <f>ROUND(E213*F213,2)</f>
        <v>4218.8999999999996</v>
      </c>
    </row>
    <row r="214" spans="1:7" ht="236.25" x14ac:dyDescent="0.25">
      <c r="A214" s="13"/>
      <c r="B214" s="13"/>
      <c r="C214" s="13"/>
      <c r="D214" s="14" t="s">
        <v>313</v>
      </c>
      <c r="E214" s="13"/>
      <c r="F214" s="13"/>
      <c r="G214" s="13"/>
    </row>
    <row r="215" spans="1:7" x14ac:dyDescent="0.25">
      <c r="A215" s="10" t="s">
        <v>314</v>
      </c>
      <c r="B215" s="10" t="s">
        <v>14</v>
      </c>
      <c r="C215" s="10" t="s">
        <v>39</v>
      </c>
      <c r="D215" s="21" t="s">
        <v>315</v>
      </c>
      <c r="E215" s="11">
        <v>14</v>
      </c>
      <c r="F215" s="11">
        <v>57.4</v>
      </c>
      <c r="G215" s="12">
        <f>ROUND(E215*F215,2)</f>
        <v>803.6</v>
      </c>
    </row>
    <row r="216" spans="1:7" ht="247.5" x14ac:dyDescent="0.25">
      <c r="A216" s="13"/>
      <c r="B216" s="13"/>
      <c r="C216" s="13"/>
      <c r="D216" s="14" t="s">
        <v>316</v>
      </c>
      <c r="E216" s="13"/>
      <c r="F216" s="13"/>
      <c r="G216" s="13"/>
    </row>
    <row r="217" spans="1:7" ht="22.5" x14ac:dyDescent="0.25">
      <c r="A217" s="10" t="s">
        <v>317</v>
      </c>
      <c r="B217" s="10" t="s">
        <v>14</v>
      </c>
      <c r="C217" s="10" t="s">
        <v>39</v>
      </c>
      <c r="D217" s="21" t="s">
        <v>318</v>
      </c>
      <c r="E217" s="11">
        <v>1</v>
      </c>
      <c r="F217" s="11">
        <v>148.29</v>
      </c>
      <c r="G217" s="12">
        <f>ROUND(E217*F217,2)</f>
        <v>148.29</v>
      </c>
    </row>
    <row r="218" spans="1:7" ht="303.75" x14ac:dyDescent="0.25">
      <c r="A218" s="13"/>
      <c r="B218" s="13"/>
      <c r="C218" s="13"/>
      <c r="D218" s="14" t="s">
        <v>319</v>
      </c>
      <c r="E218" s="13"/>
      <c r="F218" s="13"/>
      <c r="G218" s="13"/>
    </row>
    <row r="219" spans="1:7" x14ac:dyDescent="0.25">
      <c r="A219" s="10" t="s">
        <v>320</v>
      </c>
      <c r="B219" s="10" t="s">
        <v>14</v>
      </c>
      <c r="C219" s="10" t="s">
        <v>39</v>
      </c>
      <c r="D219" s="21" t="s">
        <v>321</v>
      </c>
      <c r="E219" s="11">
        <v>5</v>
      </c>
      <c r="F219" s="11">
        <v>155.46</v>
      </c>
      <c r="G219" s="12">
        <f>ROUND(E219*F219,2)</f>
        <v>777.3</v>
      </c>
    </row>
    <row r="220" spans="1:7" ht="258.75" x14ac:dyDescent="0.25">
      <c r="A220" s="13"/>
      <c r="B220" s="13"/>
      <c r="C220" s="13"/>
      <c r="D220" s="14" t="s">
        <v>322</v>
      </c>
      <c r="E220" s="13"/>
      <c r="F220" s="13"/>
      <c r="G220" s="13"/>
    </row>
    <row r="221" spans="1:7" x14ac:dyDescent="0.25">
      <c r="A221" s="13"/>
      <c r="B221" s="13"/>
      <c r="C221" s="13"/>
      <c r="D221" s="22" t="s">
        <v>323</v>
      </c>
      <c r="E221" s="11">
        <v>1</v>
      </c>
      <c r="F221" s="9">
        <f>G195+G197+G199+G201+G203+G205+G207+G209+G211+G213+G215+G217+G219</f>
        <v>11162.32</v>
      </c>
      <c r="G221" s="9">
        <f>ROUND(F221*E221,2)</f>
        <v>11162.32</v>
      </c>
    </row>
    <row r="222" spans="1:7" ht="0.95" customHeight="1" x14ac:dyDescent="0.25">
      <c r="A222" s="16"/>
      <c r="B222" s="16"/>
      <c r="C222" s="16"/>
      <c r="D222" s="23"/>
      <c r="E222" s="16"/>
      <c r="F222" s="16"/>
      <c r="G222" s="16"/>
    </row>
    <row r="223" spans="1:7" x14ac:dyDescent="0.25">
      <c r="A223" s="18" t="s">
        <v>324</v>
      </c>
      <c r="B223" s="18" t="s">
        <v>11</v>
      </c>
      <c r="C223" s="18" t="s">
        <v>0</v>
      </c>
      <c r="D223" s="24" t="s">
        <v>325</v>
      </c>
      <c r="E223" s="9">
        <f>E242</f>
        <v>1</v>
      </c>
      <c r="F223" s="9">
        <f>F242</f>
        <v>11059.040000000003</v>
      </c>
      <c r="G223" s="9">
        <f>G242</f>
        <v>11059.04</v>
      </c>
    </row>
    <row r="224" spans="1:7" ht="22.5" x14ac:dyDescent="0.25">
      <c r="A224" s="10" t="s">
        <v>326</v>
      </c>
      <c r="B224" s="10" t="s">
        <v>14</v>
      </c>
      <c r="C224" s="10" t="s">
        <v>39</v>
      </c>
      <c r="D224" s="21" t="s">
        <v>327</v>
      </c>
      <c r="E224" s="11">
        <v>15</v>
      </c>
      <c r="F224" s="11">
        <v>140.13</v>
      </c>
      <c r="G224" s="12">
        <f>ROUND(E224*F224,2)</f>
        <v>2101.9499999999998</v>
      </c>
    </row>
    <row r="225" spans="1:7" ht="168.75" x14ac:dyDescent="0.25">
      <c r="A225" s="13"/>
      <c r="B225" s="13"/>
      <c r="C225" s="13"/>
      <c r="D225" s="14" t="s">
        <v>328</v>
      </c>
      <c r="E225" s="13"/>
      <c r="F225" s="13"/>
      <c r="G225" s="13"/>
    </row>
    <row r="226" spans="1:7" ht="22.5" x14ac:dyDescent="0.25">
      <c r="A226" s="10" t="s">
        <v>329</v>
      </c>
      <c r="B226" s="10" t="s">
        <v>14</v>
      </c>
      <c r="C226" s="10" t="s">
        <v>39</v>
      </c>
      <c r="D226" s="21" t="s">
        <v>330</v>
      </c>
      <c r="E226" s="11">
        <v>18</v>
      </c>
      <c r="F226" s="11">
        <v>103.13</v>
      </c>
      <c r="G226" s="12">
        <f>ROUND(E226*F226,2)</f>
        <v>1856.34</v>
      </c>
    </row>
    <row r="227" spans="1:7" ht="168.75" x14ac:dyDescent="0.25">
      <c r="A227" s="13"/>
      <c r="B227" s="13"/>
      <c r="C227" s="13"/>
      <c r="D227" s="14" t="s">
        <v>331</v>
      </c>
      <c r="E227" s="13"/>
      <c r="F227" s="13"/>
      <c r="G227" s="13"/>
    </row>
    <row r="228" spans="1:7" x14ac:dyDescent="0.25">
      <c r="A228" s="10" t="s">
        <v>332</v>
      </c>
      <c r="B228" s="10" t="s">
        <v>14</v>
      </c>
      <c r="C228" s="10" t="s">
        <v>39</v>
      </c>
      <c r="D228" s="21" t="s">
        <v>333</v>
      </c>
      <c r="E228" s="11">
        <v>24</v>
      </c>
      <c r="F228" s="11">
        <v>76.790000000000006</v>
      </c>
      <c r="G228" s="12">
        <f>ROUND(E228*F228,2)</f>
        <v>1842.96</v>
      </c>
    </row>
    <row r="229" spans="1:7" ht="157.5" x14ac:dyDescent="0.25">
      <c r="A229" s="13"/>
      <c r="B229" s="13"/>
      <c r="C229" s="13"/>
      <c r="D229" s="14" t="s">
        <v>334</v>
      </c>
      <c r="E229" s="13"/>
      <c r="F229" s="13"/>
      <c r="G229" s="13"/>
    </row>
    <row r="230" spans="1:7" ht="22.5" x14ac:dyDescent="0.25">
      <c r="A230" s="10" t="s">
        <v>335</v>
      </c>
      <c r="B230" s="10" t="s">
        <v>14</v>
      </c>
      <c r="C230" s="10" t="s">
        <v>115</v>
      </c>
      <c r="D230" s="21" t="s">
        <v>336</v>
      </c>
      <c r="E230" s="11">
        <v>55</v>
      </c>
      <c r="F230" s="11">
        <v>49.32</v>
      </c>
      <c r="G230" s="12">
        <f>ROUND(E230*F230,2)</f>
        <v>2712.6</v>
      </c>
    </row>
    <row r="231" spans="1:7" ht="157.5" x14ac:dyDescent="0.25">
      <c r="A231" s="13"/>
      <c r="B231" s="13"/>
      <c r="C231" s="13"/>
      <c r="D231" s="14" t="s">
        <v>337</v>
      </c>
      <c r="E231" s="13"/>
      <c r="F231" s="13"/>
      <c r="G231" s="13"/>
    </row>
    <row r="232" spans="1:7" ht="22.5" x14ac:dyDescent="0.25">
      <c r="A232" s="10" t="s">
        <v>338</v>
      </c>
      <c r="B232" s="10" t="s">
        <v>14</v>
      </c>
      <c r="C232" s="10" t="s">
        <v>115</v>
      </c>
      <c r="D232" s="21" t="s">
        <v>339</v>
      </c>
      <c r="E232" s="11">
        <v>31</v>
      </c>
      <c r="F232" s="11">
        <v>58.85</v>
      </c>
      <c r="G232" s="12">
        <f>ROUND(E232*F232,2)</f>
        <v>1824.35</v>
      </c>
    </row>
    <row r="233" spans="1:7" ht="168.75" x14ac:dyDescent="0.25">
      <c r="A233" s="13"/>
      <c r="B233" s="13"/>
      <c r="C233" s="13"/>
      <c r="D233" s="14" t="s">
        <v>340</v>
      </c>
      <c r="E233" s="13"/>
      <c r="F233" s="13"/>
      <c r="G233" s="13"/>
    </row>
    <row r="234" spans="1:7" ht="22.5" x14ac:dyDescent="0.25">
      <c r="A234" s="10" t="s">
        <v>341</v>
      </c>
      <c r="B234" s="10" t="s">
        <v>14</v>
      </c>
      <c r="C234" s="10" t="s">
        <v>39</v>
      </c>
      <c r="D234" s="21" t="s">
        <v>342</v>
      </c>
      <c r="E234" s="11">
        <v>3</v>
      </c>
      <c r="F234" s="11">
        <v>95.29</v>
      </c>
      <c r="G234" s="12">
        <f>ROUND(E234*F234,2)</f>
        <v>285.87</v>
      </c>
    </row>
    <row r="235" spans="1:7" ht="135" x14ac:dyDescent="0.25">
      <c r="A235" s="13"/>
      <c r="B235" s="13"/>
      <c r="C235" s="13"/>
      <c r="D235" s="14" t="s">
        <v>343</v>
      </c>
      <c r="E235" s="13"/>
      <c r="F235" s="13"/>
      <c r="G235" s="13"/>
    </row>
    <row r="236" spans="1:7" ht="22.5" x14ac:dyDescent="0.25">
      <c r="A236" s="10" t="s">
        <v>344</v>
      </c>
      <c r="B236" s="10" t="s">
        <v>14</v>
      </c>
      <c r="C236" s="10" t="s">
        <v>39</v>
      </c>
      <c r="D236" s="21" t="s">
        <v>342</v>
      </c>
      <c r="E236" s="11">
        <v>1</v>
      </c>
      <c r="F236" s="11">
        <v>95.29</v>
      </c>
      <c r="G236" s="12">
        <f>ROUND(E236*F236,2)</f>
        <v>95.29</v>
      </c>
    </row>
    <row r="237" spans="1:7" ht="135" x14ac:dyDescent="0.25">
      <c r="A237" s="13"/>
      <c r="B237" s="13"/>
      <c r="C237" s="13"/>
      <c r="D237" s="14" t="s">
        <v>343</v>
      </c>
      <c r="E237" s="13"/>
      <c r="F237" s="13"/>
      <c r="G237" s="13"/>
    </row>
    <row r="238" spans="1:7" ht="22.5" x14ac:dyDescent="0.25">
      <c r="A238" s="10" t="s">
        <v>345</v>
      </c>
      <c r="B238" s="10" t="s">
        <v>14</v>
      </c>
      <c r="C238" s="10" t="s">
        <v>39</v>
      </c>
      <c r="D238" s="21" t="s">
        <v>342</v>
      </c>
      <c r="E238" s="11">
        <v>3</v>
      </c>
      <c r="F238" s="11">
        <v>95.29</v>
      </c>
      <c r="G238" s="12">
        <f>ROUND(E238*F238,2)</f>
        <v>285.87</v>
      </c>
    </row>
    <row r="239" spans="1:7" ht="135" x14ac:dyDescent="0.25">
      <c r="A239" s="13"/>
      <c r="B239" s="13"/>
      <c r="C239" s="13"/>
      <c r="D239" s="14" t="s">
        <v>343</v>
      </c>
      <c r="E239" s="13"/>
      <c r="F239" s="13"/>
      <c r="G239" s="13"/>
    </row>
    <row r="240" spans="1:7" x14ac:dyDescent="0.25">
      <c r="A240" s="10" t="s">
        <v>346</v>
      </c>
      <c r="B240" s="10" t="s">
        <v>14</v>
      </c>
      <c r="C240" s="10" t="s">
        <v>39</v>
      </c>
      <c r="D240" s="21" t="s">
        <v>347</v>
      </c>
      <c r="E240" s="11">
        <v>1</v>
      </c>
      <c r="F240" s="11">
        <v>53.81</v>
      </c>
      <c r="G240" s="12">
        <f>ROUND(E240*F240,2)</f>
        <v>53.81</v>
      </c>
    </row>
    <row r="241" spans="1:7" ht="135" x14ac:dyDescent="0.25">
      <c r="A241" s="13"/>
      <c r="B241" s="13"/>
      <c r="C241" s="13"/>
      <c r="D241" s="14" t="s">
        <v>348</v>
      </c>
      <c r="E241" s="13"/>
      <c r="F241" s="13"/>
      <c r="G241" s="13"/>
    </row>
    <row r="242" spans="1:7" x14ac:dyDescent="0.25">
      <c r="A242" s="13"/>
      <c r="B242" s="13"/>
      <c r="C242" s="13"/>
      <c r="D242" s="22" t="s">
        <v>349</v>
      </c>
      <c r="E242" s="11">
        <v>1</v>
      </c>
      <c r="F242" s="9">
        <f>G224+G226+G228+G230+G232+G234+G236+G238+G240</f>
        <v>11059.040000000003</v>
      </c>
      <c r="G242" s="9">
        <f>ROUND(F242*E242,2)</f>
        <v>11059.04</v>
      </c>
    </row>
    <row r="243" spans="1:7" ht="0.95" customHeight="1" x14ac:dyDescent="0.25">
      <c r="A243" s="16"/>
      <c r="B243" s="16"/>
      <c r="C243" s="16"/>
      <c r="D243" s="23"/>
      <c r="E243" s="16"/>
      <c r="F243" s="16"/>
      <c r="G243" s="16"/>
    </row>
    <row r="244" spans="1:7" x14ac:dyDescent="0.25">
      <c r="A244" s="18" t="s">
        <v>350</v>
      </c>
      <c r="B244" s="18" t="s">
        <v>11</v>
      </c>
      <c r="C244" s="18" t="s">
        <v>0</v>
      </c>
      <c r="D244" s="24" t="s">
        <v>351</v>
      </c>
      <c r="E244" s="9">
        <f>E247</f>
        <v>1</v>
      </c>
      <c r="F244" s="9">
        <f>F247</f>
        <v>1741.18</v>
      </c>
      <c r="G244" s="9">
        <f>G247</f>
        <v>1741.18</v>
      </c>
    </row>
    <row r="245" spans="1:7" ht="22.5" x14ac:dyDescent="0.25">
      <c r="A245" s="10" t="s">
        <v>352</v>
      </c>
      <c r="B245" s="10" t="s">
        <v>14</v>
      </c>
      <c r="C245" s="10" t="s">
        <v>39</v>
      </c>
      <c r="D245" s="21" t="s">
        <v>353</v>
      </c>
      <c r="E245" s="11">
        <v>14</v>
      </c>
      <c r="F245" s="11">
        <v>124.37</v>
      </c>
      <c r="G245" s="12">
        <f>ROUND(E245*F245,2)</f>
        <v>1741.18</v>
      </c>
    </row>
    <row r="246" spans="1:7" ht="303.75" x14ac:dyDescent="0.25">
      <c r="A246" s="13"/>
      <c r="B246" s="13"/>
      <c r="C246" s="13"/>
      <c r="D246" s="14" t="s">
        <v>354</v>
      </c>
      <c r="E246" s="13"/>
      <c r="F246" s="13"/>
      <c r="G246" s="13"/>
    </row>
    <row r="247" spans="1:7" x14ac:dyDescent="0.25">
      <c r="A247" s="13"/>
      <c r="B247" s="13"/>
      <c r="C247" s="13"/>
      <c r="D247" s="22" t="s">
        <v>355</v>
      </c>
      <c r="E247" s="11">
        <v>1</v>
      </c>
      <c r="F247" s="9">
        <f>G245</f>
        <v>1741.18</v>
      </c>
      <c r="G247" s="9">
        <f>ROUND(F247*E247,2)</f>
        <v>1741.18</v>
      </c>
    </row>
    <row r="248" spans="1:7" ht="0.95" customHeight="1" x14ac:dyDescent="0.25">
      <c r="A248" s="16"/>
      <c r="B248" s="16"/>
      <c r="C248" s="16"/>
      <c r="D248" s="23"/>
      <c r="E248" s="16"/>
      <c r="F248" s="16"/>
      <c r="G248" s="16"/>
    </row>
    <row r="249" spans="1:7" x14ac:dyDescent="0.25">
      <c r="A249" s="18" t="s">
        <v>356</v>
      </c>
      <c r="B249" s="18" t="s">
        <v>11</v>
      </c>
      <c r="C249" s="18" t="s">
        <v>0</v>
      </c>
      <c r="D249" s="24" t="s">
        <v>357</v>
      </c>
      <c r="E249" s="9">
        <f>E254</f>
        <v>1</v>
      </c>
      <c r="F249" s="9">
        <f>F254</f>
        <v>2017.83</v>
      </c>
      <c r="G249" s="9">
        <f>G254</f>
        <v>2017.83</v>
      </c>
    </row>
    <row r="250" spans="1:7" x14ac:dyDescent="0.25">
      <c r="A250" s="10" t="s">
        <v>358</v>
      </c>
      <c r="B250" s="10" t="s">
        <v>14</v>
      </c>
      <c r="C250" s="10" t="s">
        <v>39</v>
      </c>
      <c r="D250" s="21" t="s">
        <v>359</v>
      </c>
      <c r="E250" s="11">
        <v>1</v>
      </c>
      <c r="F250" s="11">
        <v>1121.02</v>
      </c>
      <c r="G250" s="12">
        <f>ROUND(E250*F250,2)</f>
        <v>1121.02</v>
      </c>
    </row>
    <row r="251" spans="1:7" ht="67.5" x14ac:dyDescent="0.25">
      <c r="A251" s="13"/>
      <c r="B251" s="13"/>
      <c r="C251" s="13"/>
      <c r="D251" s="14" t="s">
        <v>360</v>
      </c>
      <c r="E251" s="13"/>
      <c r="F251" s="13"/>
      <c r="G251" s="13"/>
    </row>
    <row r="252" spans="1:7" ht="22.5" x14ac:dyDescent="0.25">
      <c r="A252" s="10" t="s">
        <v>361</v>
      </c>
      <c r="B252" s="10" t="s">
        <v>14</v>
      </c>
      <c r="C252" s="10" t="s">
        <v>39</v>
      </c>
      <c r="D252" s="21" t="s">
        <v>362</v>
      </c>
      <c r="E252" s="11">
        <v>1</v>
      </c>
      <c r="F252" s="11">
        <v>896.81</v>
      </c>
      <c r="G252" s="12">
        <f>ROUND(E252*F252,2)</f>
        <v>896.81</v>
      </c>
    </row>
    <row r="253" spans="1:7" ht="45" x14ac:dyDescent="0.25">
      <c r="A253" s="13"/>
      <c r="B253" s="13"/>
      <c r="C253" s="13"/>
      <c r="D253" s="14" t="s">
        <v>363</v>
      </c>
      <c r="E253" s="13"/>
      <c r="F253" s="13"/>
      <c r="G253" s="13"/>
    </row>
    <row r="254" spans="1:7" x14ac:dyDescent="0.25">
      <c r="A254" s="13"/>
      <c r="B254" s="13"/>
      <c r="C254" s="13"/>
      <c r="D254" s="22" t="s">
        <v>364</v>
      </c>
      <c r="E254" s="11">
        <v>1</v>
      </c>
      <c r="F254" s="9">
        <f>G250+G252</f>
        <v>2017.83</v>
      </c>
      <c r="G254" s="9">
        <f>ROUND(F254*E254,2)</f>
        <v>2017.83</v>
      </c>
    </row>
    <row r="255" spans="1:7" ht="0.95" customHeight="1" x14ac:dyDescent="0.25">
      <c r="A255" s="16"/>
      <c r="B255" s="16"/>
      <c r="C255" s="16"/>
      <c r="D255" s="23"/>
      <c r="E255" s="16"/>
      <c r="F255" s="16"/>
      <c r="G255" s="16"/>
    </row>
    <row r="256" spans="1:7" ht="22.5" x14ac:dyDescent="0.25">
      <c r="A256" s="18" t="s">
        <v>365</v>
      </c>
      <c r="B256" s="18" t="s">
        <v>11</v>
      </c>
      <c r="C256" s="18" t="s">
        <v>0</v>
      </c>
      <c r="D256" s="24" t="s">
        <v>366</v>
      </c>
      <c r="E256" s="9">
        <f>E259</f>
        <v>1</v>
      </c>
      <c r="F256" s="9">
        <f>F259</f>
        <v>560.51</v>
      </c>
      <c r="G256" s="9">
        <f>G259</f>
        <v>560.51</v>
      </c>
    </row>
    <row r="257" spans="1:7" ht="22.5" x14ac:dyDescent="0.25">
      <c r="A257" s="10" t="s">
        <v>367</v>
      </c>
      <c r="B257" s="10" t="s">
        <v>14</v>
      </c>
      <c r="C257" s="10" t="s">
        <v>39</v>
      </c>
      <c r="D257" s="21" t="s">
        <v>368</v>
      </c>
      <c r="E257" s="11">
        <v>1</v>
      </c>
      <c r="F257" s="11">
        <v>560.51</v>
      </c>
      <c r="G257" s="12">
        <f>ROUND(E257*F257,2)</f>
        <v>560.51</v>
      </c>
    </row>
    <row r="258" spans="1:7" ht="78.75" x14ac:dyDescent="0.25">
      <c r="A258" s="13"/>
      <c r="B258" s="13"/>
      <c r="C258" s="13"/>
      <c r="D258" s="14" t="s">
        <v>369</v>
      </c>
      <c r="E258" s="13"/>
      <c r="F258" s="13"/>
      <c r="G258" s="13"/>
    </row>
    <row r="259" spans="1:7" x14ac:dyDescent="0.25">
      <c r="A259" s="13"/>
      <c r="B259" s="13"/>
      <c r="C259" s="13"/>
      <c r="D259" s="22" t="s">
        <v>370</v>
      </c>
      <c r="E259" s="11">
        <v>1</v>
      </c>
      <c r="F259" s="9">
        <f>G257</f>
        <v>560.51</v>
      </c>
      <c r="G259" s="9">
        <f>ROUND(F259*E259,2)</f>
        <v>560.51</v>
      </c>
    </row>
    <row r="260" spans="1:7" ht="0.95" customHeight="1" x14ac:dyDescent="0.25">
      <c r="A260" s="16"/>
      <c r="B260" s="16"/>
      <c r="C260" s="16"/>
      <c r="D260" s="23"/>
      <c r="E260" s="16"/>
      <c r="F260" s="16"/>
      <c r="G260" s="16"/>
    </row>
    <row r="261" spans="1:7" x14ac:dyDescent="0.25">
      <c r="A261" s="13"/>
      <c r="B261" s="13"/>
      <c r="C261" s="13"/>
      <c r="D261" s="22" t="s">
        <v>371</v>
      </c>
      <c r="E261" s="15">
        <v>1</v>
      </c>
      <c r="F261" s="9">
        <f>G164+G169+G174+G179+G192+G221+G242+G247+G254+G259</f>
        <v>37994.780000000006</v>
      </c>
      <c r="G261" s="9">
        <f>ROUND(F261*E261,2)</f>
        <v>37994.78</v>
      </c>
    </row>
    <row r="262" spans="1:7" ht="0.95" customHeight="1" x14ac:dyDescent="0.25">
      <c r="A262" s="16"/>
      <c r="B262" s="16"/>
      <c r="C262" s="16"/>
      <c r="D262" s="23"/>
      <c r="E262" s="16"/>
      <c r="F262" s="16"/>
      <c r="G262" s="16"/>
    </row>
    <row r="263" spans="1:7" x14ac:dyDescent="0.25">
      <c r="A263" s="7" t="s">
        <v>372</v>
      </c>
      <c r="B263" s="7" t="s">
        <v>11</v>
      </c>
      <c r="C263" s="7" t="s">
        <v>0</v>
      </c>
      <c r="D263" s="20" t="s">
        <v>373</v>
      </c>
      <c r="E263" s="8">
        <f>E280</f>
        <v>1</v>
      </c>
      <c r="F263" s="9">
        <f>F280</f>
        <v>3545.6</v>
      </c>
      <c r="G263" s="9">
        <f>G280</f>
        <v>3545.6</v>
      </c>
    </row>
    <row r="264" spans="1:7" x14ac:dyDescent="0.25">
      <c r="A264" s="18" t="s">
        <v>374</v>
      </c>
      <c r="B264" s="18" t="s">
        <v>11</v>
      </c>
      <c r="C264" s="18" t="s">
        <v>0</v>
      </c>
      <c r="D264" s="24" t="s">
        <v>375</v>
      </c>
      <c r="E264" s="9">
        <f>E271</f>
        <v>1</v>
      </c>
      <c r="F264" s="9">
        <f>F271</f>
        <v>2761.1000000000004</v>
      </c>
      <c r="G264" s="9">
        <f>G271</f>
        <v>2761.1</v>
      </c>
    </row>
    <row r="265" spans="1:7" x14ac:dyDescent="0.25">
      <c r="A265" s="10" t="s">
        <v>376</v>
      </c>
      <c r="B265" s="10" t="s">
        <v>14</v>
      </c>
      <c r="C265" s="10" t="s">
        <v>115</v>
      </c>
      <c r="D265" s="21" t="s">
        <v>377</v>
      </c>
      <c r="E265" s="11">
        <v>70</v>
      </c>
      <c r="F265" s="11">
        <v>10.56</v>
      </c>
      <c r="G265" s="12">
        <f>ROUND(E265*F265,2)</f>
        <v>739.2</v>
      </c>
    </row>
    <row r="266" spans="1:7" ht="157.5" x14ac:dyDescent="0.25">
      <c r="A266" s="13"/>
      <c r="B266" s="13"/>
      <c r="C266" s="13"/>
      <c r="D266" s="14" t="s">
        <v>378</v>
      </c>
      <c r="E266" s="13"/>
      <c r="F266" s="13"/>
      <c r="G266" s="13"/>
    </row>
    <row r="267" spans="1:7" x14ac:dyDescent="0.25">
      <c r="A267" s="10" t="s">
        <v>379</v>
      </c>
      <c r="B267" s="10" t="s">
        <v>14</v>
      </c>
      <c r="C267" s="10" t="s">
        <v>39</v>
      </c>
      <c r="D267" s="21" t="s">
        <v>380</v>
      </c>
      <c r="E267" s="11">
        <v>4</v>
      </c>
      <c r="F267" s="11">
        <v>81.8</v>
      </c>
      <c r="G267" s="12">
        <f>ROUND(E267*F267,2)</f>
        <v>327.2</v>
      </c>
    </row>
    <row r="268" spans="1:7" ht="123.75" x14ac:dyDescent="0.25">
      <c r="A268" s="13"/>
      <c r="B268" s="13"/>
      <c r="C268" s="13"/>
      <c r="D268" s="14" t="s">
        <v>381</v>
      </c>
      <c r="E268" s="13"/>
      <c r="F268" s="13"/>
      <c r="G268" s="13"/>
    </row>
    <row r="269" spans="1:7" ht="33.75" x14ac:dyDescent="0.25">
      <c r="A269" s="10" t="s">
        <v>382</v>
      </c>
      <c r="B269" s="10" t="s">
        <v>14</v>
      </c>
      <c r="C269" s="10" t="s">
        <v>115</v>
      </c>
      <c r="D269" s="21" t="s">
        <v>383</v>
      </c>
      <c r="E269" s="11">
        <v>70</v>
      </c>
      <c r="F269" s="11">
        <v>24.21</v>
      </c>
      <c r="G269" s="12">
        <f>ROUND(E269*F269,2)</f>
        <v>1694.7</v>
      </c>
    </row>
    <row r="270" spans="1:7" ht="236.25" x14ac:dyDescent="0.25">
      <c r="A270" s="13"/>
      <c r="B270" s="13"/>
      <c r="C270" s="13"/>
      <c r="D270" s="14" t="s">
        <v>384</v>
      </c>
      <c r="E270" s="13"/>
      <c r="F270" s="13"/>
      <c r="G270" s="13"/>
    </row>
    <row r="271" spans="1:7" x14ac:dyDescent="0.25">
      <c r="A271" s="13"/>
      <c r="B271" s="13"/>
      <c r="C271" s="13"/>
      <c r="D271" s="22" t="s">
        <v>385</v>
      </c>
      <c r="E271" s="11">
        <v>1</v>
      </c>
      <c r="F271" s="9">
        <f>G265+G267+G269</f>
        <v>2761.1000000000004</v>
      </c>
      <c r="G271" s="9">
        <f>ROUND(F271*E271,2)</f>
        <v>2761.1</v>
      </c>
    </row>
    <row r="272" spans="1:7" ht="0.95" customHeight="1" x14ac:dyDescent="0.25">
      <c r="A272" s="16"/>
      <c r="B272" s="16"/>
      <c r="C272" s="16"/>
      <c r="D272" s="23"/>
      <c r="E272" s="16"/>
      <c r="F272" s="16"/>
      <c r="G272" s="16"/>
    </row>
    <row r="273" spans="1:7" x14ac:dyDescent="0.25">
      <c r="A273" s="18" t="s">
        <v>386</v>
      </c>
      <c r="B273" s="18" t="s">
        <v>11</v>
      </c>
      <c r="C273" s="18" t="s">
        <v>0</v>
      </c>
      <c r="D273" s="24" t="s">
        <v>357</v>
      </c>
      <c r="E273" s="9">
        <f>E278</f>
        <v>1</v>
      </c>
      <c r="F273" s="9">
        <f>F278</f>
        <v>784.5</v>
      </c>
      <c r="G273" s="9">
        <f>G278</f>
        <v>784.5</v>
      </c>
    </row>
    <row r="274" spans="1:7" ht="22.5" x14ac:dyDescent="0.25">
      <c r="A274" s="10" t="s">
        <v>387</v>
      </c>
      <c r="B274" s="10" t="s">
        <v>14</v>
      </c>
      <c r="C274" s="10" t="s">
        <v>39</v>
      </c>
      <c r="D274" s="21" t="s">
        <v>388</v>
      </c>
      <c r="E274" s="11">
        <v>4</v>
      </c>
      <c r="F274" s="11">
        <v>76.540000000000006</v>
      </c>
      <c r="G274" s="12">
        <f>ROUND(E274*F274,2)</f>
        <v>306.16000000000003</v>
      </c>
    </row>
    <row r="275" spans="1:7" ht="78.75" x14ac:dyDescent="0.25">
      <c r="A275" s="13"/>
      <c r="B275" s="13"/>
      <c r="C275" s="13"/>
      <c r="D275" s="14" t="s">
        <v>389</v>
      </c>
      <c r="E275" s="13"/>
      <c r="F275" s="13"/>
      <c r="G275" s="13"/>
    </row>
    <row r="276" spans="1:7" ht="22.5" x14ac:dyDescent="0.25">
      <c r="A276" s="10" t="s">
        <v>390</v>
      </c>
      <c r="B276" s="10" t="s">
        <v>14</v>
      </c>
      <c r="C276" s="10" t="s">
        <v>39</v>
      </c>
      <c r="D276" s="21" t="s">
        <v>391</v>
      </c>
      <c r="E276" s="11">
        <v>1</v>
      </c>
      <c r="F276" s="11">
        <v>478.34</v>
      </c>
      <c r="G276" s="12">
        <f>ROUND(E276*F276,2)</f>
        <v>478.34</v>
      </c>
    </row>
    <row r="277" spans="1:7" ht="45" x14ac:dyDescent="0.25">
      <c r="A277" s="13"/>
      <c r="B277" s="13"/>
      <c r="C277" s="13"/>
      <c r="D277" s="14" t="s">
        <v>392</v>
      </c>
      <c r="E277" s="13"/>
      <c r="F277" s="13"/>
      <c r="G277" s="13"/>
    </row>
    <row r="278" spans="1:7" x14ac:dyDescent="0.25">
      <c r="A278" s="13"/>
      <c r="B278" s="13"/>
      <c r="C278" s="13"/>
      <c r="D278" s="22" t="s">
        <v>393</v>
      </c>
      <c r="E278" s="11">
        <v>1</v>
      </c>
      <c r="F278" s="9">
        <f>G274+G276</f>
        <v>784.5</v>
      </c>
      <c r="G278" s="9">
        <f>ROUND(F278*E278,2)</f>
        <v>784.5</v>
      </c>
    </row>
    <row r="279" spans="1:7" ht="0.95" customHeight="1" x14ac:dyDescent="0.25">
      <c r="A279" s="16"/>
      <c r="B279" s="16"/>
      <c r="C279" s="16"/>
      <c r="D279" s="23"/>
      <c r="E279" s="16"/>
      <c r="F279" s="16"/>
      <c r="G279" s="16"/>
    </row>
    <row r="280" spans="1:7" x14ac:dyDescent="0.25">
      <c r="A280" s="13"/>
      <c r="B280" s="13"/>
      <c r="C280" s="13"/>
      <c r="D280" s="22" t="s">
        <v>394</v>
      </c>
      <c r="E280" s="15">
        <v>1</v>
      </c>
      <c r="F280" s="9">
        <f>G271+G278</f>
        <v>3545.6</v>
      </c>
      <c r="G280" s="9">
        <f>ROUND(F280*E280,2)</f>
        <v>3545.6</v>
      </c>
    </row>
    <row r="281" spans="1:7" ht="0.95" customHeight="1" x14ac:dyDescent="0.25">
      <c r="A281" s="16"/>
      <c r="B281" s="16"/>
      <c r="C281" s="16"/>
      <c r="D281" s="23"/>
      <c r="E281" s="16"/>
      <c r="F281" s="16"/>
      <c r="G281" s="16"/>
    </row>
    <row r="282" spans="1:7" x14ac:dyDescent="0.25">
      <c r="A282" s="7" t="s">
        <v>395</v>
      </c>
      <c r="B282" s="7" t="s">
        <v>11</v>
      </c>
      <c r="C282" s="7" t="s">
        <v>0</v>
      </c>
      <c r="D282" s="20" t="s">
        <v>396</v>
      </c>
      <c r="E282" s="8">
        <f>E297</f>
        <v>1</v>
      </c>
      <c r="F282" s="9">
        <f>F297</f>
        <v>6139.87</v>
      </c>
      <c r="G282" s="9">
        <f>G297</f>
        <v>6139.87</v>
      </c>
    </row>
    <row r="283" spans="1:7" x14ac:dyDescent="0.25">
      <c r="A283" s="10" t="s">
        <v>397</v>
      </c>
      <c r="B283" s="10" t="s">
        <v>14</v>
      </c>
      <c r="C283" s="10" t="s">
        <v>204</v>
      </c>
      <c r="D283" s="21" t="s">
        <v>398</v>
      </c>
      <c r="E283" s="11">
        <v>2</v>
      </c>
      <c r="F283" s="11">
        <v>321.58</v>
      </c>
      <c r="G283" s="12">
        <f>ROUND(E283*F283,2)</f>
        <v>643.16</v>
      </c>
    </row>
    <row r="284" spans="1:7" ht="146.25" x14ac:dyDescent="0.25">
      <c r="A284" s="13"/>
      <c r="B284" s="13"/>
      <c r="C284" s="13"/>
      <c r="D284" s="14" t="s">
        <v>399</v>
      </c>
      <c r="E284" s="13"/>
      <c r="F284" s="13"/>
      <c r="G284" s="13"/>
    </row>
    <row r="285" spans="1:7" x14ac:dyDescent="0.25">
      <c r="A285" s="10" t="s">
        <v>400</v>
      </c>
      <c r="B285" s="10" t="s">
        <v>14</v>
      </c>
      <c r="C285" s="10" t="s">
        <v>204</v>
      </c>
      <c r="D285" s="21" t="s">
        <v>401</v>
      </c>
      <c r="E285" s="11">
        <v>2</v>
      </c>
      <c r="F285" s="11">
        <v>355.42</v>
      </c>
      <c r="G285" s="12">
        <f>ROUND(E285*F285,2)</f>
        <v>710.84</v>
      </c>
    </row>
    <row r="286" spans="1:7" ht="146.25" x14ac:dyDescent="0.25">
      <c r="A286" s="13"/>
      <c r="B286" s="13"/>
      <c r="C286" s="13"/>
      <c r="D286" s="14" t="s">
        <v>402</v>
      </c>
      <c r="E286" s="13"/>
      <c r="F286" s="13"/>
      <c r="G286" s="13"/>
    </row>
    <row r="287" spans="1:7" x14ac:dyDescent="0.25">
      <c r="A287" s="10" t="s">
        <v>403</v>
      </c>
      <c r="B287" s="10" t="s">
        <v>14</v>
      </c>
      <c r="C287" s="10" t="s">
        <v>204</v>
      </c>
      <c r="D287" s="21" t="s">
        <v>404</v>
      </c>
      <c r="E287" s="11">
        <v>3</v>
      </c>
      <c r="F287" s="11">
        <v>279.27</v>
      </c>
      <c r="G287" s="12">
        <f>ROUND(E287*F287,2)</f>
        <v>837.81</v>
      </c>
    </row>
    <row r="288" spans="1:7" ht="157.5" x14ac:dyDescent="0.25">
      <c r="A288" s="13"/>
      <c r="B288" s="13"/>
      <c r="C288" s="13"/>
      <c r="D288" s="14" t="s">
        <v>405</v>
      </c>
      <c r="E288" s="13"/>
      <c r="F288" s="13"/>
      <c r="G288" s="13"/>
    </row>
    <row r="289" spans="1:7" x14ac:dyDescent="0.25">
      <c r="A289" s="10" t="s">
        <v>406</v>
      </c>
      <c r="B289" s="10" t="s">
        <v>14</v>
      </c>
      <c r="C289" s="10" t="s">
        <v>204</v>
      </c>
      <c r="D289" s="21" t="s">
        <v>407</v>
      </c>
      <c r="E289" s="11">
        <v>1</v>
      </c>
      <c r="F289" s="11">
        <v>253.88</v>
      </c>
      <c r="G289" s="12">
        <f>ROUND(E289*F289,2)</f>
        <v>253.88</v>
      </c>
    </row>
    <row r="290" spans="1:7" ht="146.25" x14ac:dyDescent="0.25">
      <c r="A290" s="13"/>
      <c r="B290" s="13"/>
      <c r="C290" s="13"/>
      <c r="D290" s="14" t="s">
        <v>408</v>
      </c>
      <c r="E290" s="13"/>
      <c r="F290" s="13"/>
      <c r="G290" s="13"/>
    </row>
    <row r="291" spans="1:7" x14ac:dyDescent="0.25">
      <c r="A291" s="10" t="s">
        <v>409</v>
      </c>
      <c r="B291" s="10" t="s">
        <v>14</v>
      </c>
      <c r="C291" s="10" t="s">
        <v>204</v>
      </c>
      <c r="D291" s="21" t="s">
        <v>410</v>
      </c>
      <c r="E291" s="11">
        <v>16</v>
      </c>
      <c r="F291" s="11">
        <v>57.54</v>
      </c>
      <c r="G291" s="12">
        <f>ROUND(E291*F291,2)</f>
        <v>920.64</v>
      </c>
    </row>
    <row r="292" spans="1:7" ht="45" x14ac:dyDescent="0.25">
      <c r="A292" s="13"/>
      <c r="B292" s="13"/>
      <c r="C292" s="13"/>
      <c r="D292" s="14" t="s">
        <v>411</v>
      </c>
      <c r="E292" s="13"/>
      <c r="F292" s="13"/>
      <c r="G292" s="13"/>
    </row>
    <row r="293" spans="1:7" ht="22.5" x14ac:dyDescent="0.25">
      <c r="A293" s="10" t="s">
        <v>412</v>
      </c>
      <c r="B293" s="10" t="s">
        <v>14</v>
      </c>
      <c r="C293" s="10" t="s">
        <v>115</v>
      </c>
      <c r="D293" s="21" t="s">
        <v>413</v>
      </c>
      <c r="E293" s="11">
        <v>71.56</v>
      </c>
      <c r="F293" s="11">
        <v>20.309999999999999</v>
      </c>
      <c r="G293" s="12">
        <f>ROUND(E293*F293,2)</f>
        <v>1453.38</v>
      </c>
    </row>
    <row r="294" spans="1:7" ht="225" x14ac:dyDescent="0.25">
      <c r="A294" s="13"/>
      <c r="B294" s="13"/>
      <c r="C294" s="13"/>
      <c r="D294" s="14" t="s">
        <v>414</v>
      </c>
      <c r="E294" s="13"/>
      <c r="F294" s="13"/>
      <c r="G294" s="13"/>
    </row>
    <row r="295" spans="1:7" x14ac:dyDescent="0.25">
      <c r="A295" s="10" t="s">
        <v>415</v>
      </c>
      <c r="B295" s="10" t="s">
        <v>14</v>
      </c>
      <c r="C295" s="10" t="s">
        <v>204</v>
      </c>
      <c r="D295" s="21" t="s">
        <v>416</v>
      </c>
      <c r="E295" s="11">
        <v>2</v>
      </c>
      <c r="F295" s="11">
        <v>660.08</v>
      </c>
      <c r="G295" s="12">
        <f>ROUND(E295*F295,2)</f>
        <v>1320.16</v>
      </c>
    </row>
    <row r="296" spans="1:7" ht="236.25" x14ac:dyDescent="0.25">
      <c r="A296" s="13"/>
      <c r="B296" s="13"/>
      <c r="C296" s="13"/>
      <c r="D296" s="14" t="s">
        <v>417</v>
      </c>
      <c r="E296" s="13"/>
      <c r="F296" s="13"/>
      <c r="G296" s="13"/>
    </row>
    <row r="297" spans="1:7" x14ac:dyDescent="0.25">
      <c r="A297" s="13"/>
      <c r="B297" s="13"/>
      <c r="C297" s="13"/>
      <c r="D297" s="22" t="s">
        <v>418</v>
      </c>
      <c r="E297" s="15">
        <v>1</v>
      </c>
      <c r="F297" s="9">
        <f>G283+G285+G287+G289+G291+G293+G295</f>
        <v>6139.87</v>
      </c>
      <c r="G297" s="9">
        <f>ROUND(F297*E297,2)</f>
        <v>6139.87</v>
      </c>
    </row>
    <row r="298" spans="1:7" ht="0.95" customHeight="1" x14ac:dyDescent="0.25">
      <c r="A298" s="16"/>
      <c r="B298" s="16"/>
      <c r="C298" s="16"/>
      <c r="D298" s="23"/>
      <c r="E298" s="16"/>
      <c r="F298" s="16"/>
      <c r="G298" s="16"/>
    </row>
    <row r="299" spans="1:7" x14ac:dyDescent="0.25">
      <c r="A299" s="7" t="s">
        <v>419</v>
      </c>
      <c r="B299" s="7" t="s">
        <v>11</v>
      </c>
      <c r="C299" s="7" t="s">
        <v>0</v>
      </c>
      <c r="D299" s="20" t="s">
        <v>420</v>
      </c>
      <c r="E299" s="8">
        <f>E312</f>
        <v>1</v>
      </c>
      <c r="F299" s="9">
        <f>F312</f>
        <v>2290.46</v>
      </c>
      <c r="G299" s="9">
        <f>G312</f>
        <v>2290.46</v>
      </c>
    </row>
    <row r="300" spans="1:7" x14ac:dyDescent="0.25">
      <c r="A300" s="10" t="s">
        <v>421</v>
      </c>
      <c r="B300" s="10" t="s">
        <v>14</v>
      </c>
      <c r="C300" s="10" t="s">
        <v>39</v>
      </c>
      <c r="D300" s="21" t="s">
        <v>422</v>
      </c>
      <c r="E300" s="11">
        <v>1</v>
      </c>
      <c r="F300" s="11">
        <v>1121.02</v>
      </c>
      <c r="G300" s="12">
        <f>ROUND(E300*F300,2)</f>
        <v>1121.02</v>
      </c>
    </row>
    <row r="301" spans="1:7" ht="202.5" x14ac:dyDescent="0.25">
      <c r="A301" s="13"/>
      <c r="B301" s="13"/>
      <c r="C301" s="13"/>
      <c r="D301" s="14" t="s">
        <v>423</v>
      </c>
      <c r="E301" s="13"/>
      <c r="F301" s="13"/>
      <c r="G301" s="13"/>
    </row>
    <row r="302" spans="1:7" ht="22.5" x14ac:dyDescent="0.25">
      <c r="A302" s="10" t="s">
        <v>424</v>
      </c>
      <c r="B302" s="10" t="s">
        <v>14</v>
      </c>
      <c r="C302" s="10" t="s">
        <v>115</v>
      </c>
      <c r="D302" s="21" t="s">
        <v>425</v>
      </c>
      <c r="E302" s="11">
        <v>6.4</v>
      </c>
      <c r="F302" s="11">
        <v>24.19</v>
      </c>
      <c r="G302" s="12">
        <f>ROUND(E302*F302,2)</f>
        <v>154.82</v>
      </c>
    </row>
    <row r="303" spans="1:7" ht="135" x14ac:dyDescent="0.25">
      <c r="A303" s="13"/>
      <c r="B303" s="13"/>
      <c r="C303" s="13"/>
      <c r="D303" s="14" t="s">
        <v>426</v>
      </c>
      <c r="E303" s="13"/>
      <c r="F303" s="13"/>
      <c r="G303" s="13"/>
    </row>
    <row r="304" spans="1:7" ht="22.5" x14ac:dyDescent="0.25">
      <c r="A304" s="10" t="s">
        <v>427</v>
      </c>
      <c r="B304" s="10" t="s">
        <v>14</v>
      </c>
      <c r="C304" s="10" t="s">
        <v>115</v>
      </c>
      <c r="D304" s="21" t="s">
        <v>428</v>
      </c>
      <c r="E304" s="11">
        <v>4.12</v>
      </c>
      <c r="F304" s="11">
        <v>37.53</v>
      </c>
      <c r="G304" s="12">
        <f>ROUND(E304*F304,2)</f>
        <v>154.62</v>
      </c>
    </row>
    <row r="305" spans="1:7" ht="135" x14ac:dyDescent="0.25">
      <c r="A305" s="13"/>
      <c r="B305" s="13"/>
      <c r="C305" s="13"/>
      <c r="D305" s="14" t="s">
        <v>429</v>
      </c>
      <c r="E305" s="13"/>
      <c r="F305" s="13"/>
      <c r="G305" s="13"/>
    </row>
    <row r="306" spans="1:7" x14ac:dyDescent="0.25">
      <c r="A306" s="10" t="s">
        <v>430</v>
      </c>
      <c r="B306" s="10" t="s">
        <v>14</v>
      </c>
      <c r="C306" s="10" t="s">
        <v>115</v>
      </c>
      <c r="D306" s="21" t="s">
        <v>431</v>
      </c>
      <c r="E306" s="11">
        <v>2</v>
      </c>
      <c r="F306" s="11">
        <v>22.76</v>
      </c>
      <c r="G306" s="12">
        <f>ROUND(E306*F306,2)</f>
        <v>45.52</v>
      </c>
    </row>
    <row r="307" spans="1:7" ht="45" x14ac:dyDescent="0.25">
      <c r="A307" s="13"/>
      <c r="B307" s="13"/>
      <c r="C307" s="13"/>
      <c r="D307" s="14" t="s">
        <v>432</v>
      </c>
      <c r="E307" s="13"/>
      <c r="F307" s="13"/>
      <c r="G307" s="13"/>
    </row>
    <row r="308" spans="1:7" x14ac:dyDescent="0.25">
      <c r="A308" s="10" t="s">
        <v>433</v>
      </c>
      <c r="B308" s="10" t="s">
        <v>14</v>
      </c>
      <c r="C308" s="10" t="s">
        <v>204</v>
      </c>
      <c r="D308" s="21" t="s">
        <v>434</v>
      </c>
      <c r="E308" s="11">
        <v>3</v>
      </c>
      <c r="F308" s="11">
        <v>148.52000000000001</v>
      </c>
      <c r="G308" s="12">
        <f>ROUND(E308*F308,2)</f>
        <v>445.56</v>
      </c>
    </row>
    <row r="309" spans="1:7" ht="326.25" x14ac:dyDescent="0.25">
      <c r="A309" s="13"/>
      <c r="B309" s="13"/>
      <c r="C309" s="13"/>
      <c r="D309" s="14" t="s">
        <v>435</v>
      </c>
      <c r="E309" s="13"/>
      <c r="F309" s="13"/>
      <c r="G309" s="13"/>
    </row>
    <row r="310" spans="1:7" x14ac:dyDescent="0.25">
      <c r="A310" s="10" t="s">
        <v>436</v>
      </c>
      <c r="B310" s="10" t="s">
        <v>14</v>
      </c>
      <c r="C310" s="10" t="s">
        <v>204</v>
      </c>
      <c r="D310" s="21" t="s">
        <v>437</v>
      </c>
      <c r="E310" s="11">
        <v>4</v>
      </c>
      <c r="F310" s="11">
        <v>92.23</v>
      </c>
      <c r="G310" s="12">
        <f>ROUND(E310*F310,2)</f>
        <v>368.92</v>
      </c>
    </row>
    <row r="311" spans="1:7" ht="326.25" x14ac:dyDescent="0.25">
      <c r="A311" s="13"/>
      <c r="B311" s="13"/>
      <c r="C311" s="13"/>
      <c r="D311" s="14" t="s">
        <v>438</v>
      </c>
      <c r="E311" s="13"/>
      <c r="F311" s="13"/>
      <c r="G311" s="13"/>
    </row>
    <row r="312" spans="1:7" x14ac:dyDescent="0.25">
      <c r="A312" s="13"/>
      <c r="B312" s="13"/>
      <c r="C312" s="13"/>
      <c r="D312" s="22" t="s">
        <v>439</v>
      </c>
      <c r="E312" s="15">
        <v>1</v>
      </c>
      <c r="F312" s="9">
        <f>G300+G302+G304+G306+G308+G310</f>
        <v>2290.46</v>
      </c>
      <c r="G312" s="9">
        <f>ROUND(F312*E312,2)</f>
        <v>2290.46</v>
      </c>
    </row>
    <row r="313" spans="1:7" ht="0.95" customHeight="1" x14ac:dyDescent="0.25">
      <c r="A313" s="16"/>
      <c r="B313" s="16"/>
      <c r="C313" s="16"/>
      <c r="D313" s="23"/>
      <c r="E313" s="16"/>
      <c r="F313" s="16"/>
      <c r="G313" s="16"/>
    </row>
    <row r="314" spans="1:7" x14ac:dyDescent="0.25">
      <c r="A314" s="7" t="s">
        <v>440</v>
      </c>
      <c r="B314" s="7" t="s">
        <v>11</v>
      </c>
      <c r="C314" s="7" t="s">
        <v>0</v>
      </c>
      <c r="D314" s="20" t="s">
        <v>441</v>
      </c>
      <c r="E314" s="8">
        <f>E329</f>
        <v>1</v>
      </c>
      <c r="F314" s="9">
        <f>F329</f>
        <v>4153.68</v>
      </c>
      <c r="G314" s="9">
        <f>G329</f>
        <v>4153.68</v>
      </c>
    </row>
    <row r="315" spans="1:7" ht="22.5" x14ac:dyDescent="0.25">
      <c r="A315" s="10" t="s">
        <v>442</v>
      </c>
      <c r="B315" s="10" t="s">
        <v>14</v>
      </c>
      <c r="C315" s="10" t="s">
        <v>204</v>
      </c>
      <c r="D315" s="21" t="s">
        <v>443</v>
      </c>
      <c r="E315" s="11">
        <v>1</v>
      </c>
      <c r="F315" s="11">
        <v>902.42</v>
      </c>
      <c r="G315" s="12">
        <f>ROUND(E315*F315,2)</f>
        <v>902.42</v>
      </c>
    </row>
    <row r="316" spans="1:7" ht="191.25" x14ac:dyDescent="0.25">
      <c r="A316" s="13"/>
      <c r="B316" s="13"/>
      <c r="C316" s="13"/>
      <c r="D316" s="14" t="s">
        <v>444</v>
      </c>
      <c r="E316" s="13"/>
      <c r="F316" s="13"/>
      <c r="G316" s="13"/>
    </row>
    <row r="317" spans="1:7" ht="33.75" x14ac:dyDescent="0.25">
      <c r="A317" s="10" t="s">
        <v>445</v>
      </c>
      <c r="B317" s="10" t="s">
        <v>14</v>
      </c>
      <c r="C317" s="10" t="s">
        <v>204</v>
      </c>
      <c r="D317" s="21" t="s">
        <v>446</v>
      </c>
      <c r="E317" s="11">
        <v>1</v>
      </c>
      <c r="F317" s="11">
        <v>451.36</v>
      </c>
      <c r="G317" s="12">
        <f>ROUND(E317*F317,2)</f>
        <v>451.36</v>
      </c>
    </row>
    <row r="318" spans="1:7" ht="236.25" x14ac:dyDescent="0.25">
      <c r="A318" s="13"/>
      <c r="B318" s="13"/>
      <c r="C318" s="13"/>
      <c r="D318" s="14" t="s">
        <v>447</v>
      </c>
      <c r="E318" s="13"/>
      <c r="F318" s="13"/>
      <c r="G318" s="13"/>
    </row>
    <row r="319" spans="1:7" ht="33.75" x14ac:dyDescent="0.25">
      <c r="A319" s="10" t="s">
        <v>448</v>
      </c>
      <c r="B319" s="10" t="s">
        <v>14</v>
      </c>
      <c r="C319" s="10" t="s">
        <v>204</v>
      </c>
      <c r="D319" s="21" t="s">
        <v>449</v>
      </c>
      <c r="E319" s="11">
        <v>1</v>
      </c>
      <c r="F319" s="11">
        <v>529.84</v>
      </c>
      <c r="G319" s="12">
        <f>ROUND(E319*F319,2)</f>
        <v>529.84</v>
      </c>
    </row>
    <row r="320" spans="1:7" ht="157.5" x14ac:dyDescent="0.25">
      <c r="A320" s="13"/>
      <c r="B320" s="13"/>
      <c r="C320" s="13"/>
      <c r="D320" s="14" t="s">
        <v>450</v>
      </c>
      <c r="E320" s="13"/>
      <c r="F320" s="13"/>
      <c r="G320" s="13"/>
    </row>
    <row r="321" spans="1:7" ht="22.5" x14ac:dyDescent="0.25">
      <c r="A321" s="10" t="s">
        <v>451</v>
      </c>
      <c r="B321" s="10" t="s">
        <v>14</v>
      </c>
      <c r="C321" s="10" t="s">
        <v>204</v>
      </c>
      <c r="D321" s="21" t="s">
        <v>452</v>
      </c>
      <c r="E321" s="11">
        <v>2</v>
      </c>
      <c r="F321" s="11">
        <v>493.25</v>
      </c>
      <c r="G321" s="12">
        <f>ROUND(E321*F321,2)</f>
        <v>986.5</v>
      </c>
    </row>
    <row r="322" spans="1:7" ht="180" x14ac:dyDescent="0.25">
      <c r="A322" s="13"/>
      <c r="B322" s="13"/>
      <c r="C322" s="13"/>
      <c r="D322" s="14" t="s">
        <v>453</v>
      </c>
      <c r="E322" s="13"/>
      <c r="F322" s="13"/>
      <c r="G322" s="13"/>
    </row>
    <row r="323" spans="1:7" x14ac:dyDescent="0.25">
      <c r="A323" s="10" t="s">
        <v>454</v>
      </c>
      <c r="B323" s="10" t="s">
        <v>14</v>
      </c>
      <c r="C323" s="10" t="s">
        <v>6</v>
      </c>
      <c r="D323" s="21" t="s">
        <v>455</v>
      </c>
      <c r="E323" s="11">
        <v>1</v>
      </c>
      <c r="F323" s="11">
        <v>902.42</v>
      </c>
      <c r="G323" s="12">
        <f>ROUND(E323*F323,2)</f>
        <v>902.42</v>
      </c>
    </row>
    <row r="324" spans="1:7" ht="56.25" x14ac:dyDescent="0.25">
      <c r="A324" s="13"/>
      <c r="B324" s="13"/>
      <c r="C324" s="13"/>
      <c r="D324" s="14" t="s">
        <v>456</v>
      </c>
      <c r="E324" s="13"/>
      <c r="F324" s="13"/>
      <c r="G324" s="13"/>
    </row>
    <row r="325" spans="1:7" ht="22.5" x14ac:dyDescent="0.25">
      <c r="A325" s="10" t="s">
        <v>457</v>
      </c>
      <c r="B325" s="10" t="s">
        <v>14</v>
      </c>
      <c r="C325" s="10" t="s">
        <v>6</v>
      </c>
      <c r="D325" s="21" t="s">
        <v>458</v>
      </c>
      <c r="E325" s="11">
        <v>2</v>
      </c>
      <c r="F325" s="11">
        <v>323.77999999999997</v>
      </c>
      <c r="G325" s="12">
        <f>ROUND(E325*F325,2)</f>
        <v>647.55999999999995</v>
      </c>
    </row>
    <row r="326" spans="1:7" ht="22.5" x14ac:dyDescent="0.25">
      <c r="A326" s="10" t="s">
        <v>459</v>
      </c>
      <c r="B326" s="10" t="s">
        <v>14</v>
      </c>
      <c r="C326" s="10" t="s">
        <v>6</v>
      </c>
      <c r="D326" s="21" t="s">
        <v>460</v>
      </c>
      <c r="E326" s="11">
        <v>2</v>
      </c>
      <c r="F326" s="11">
        <v>134.52000000000001</v>
      </c>
      <c r="G326" s="12">
        <f>ROUND(E326*F326,2)</f>
        <v>269.04000000000002</v>
      </c>
    </row>
    <row r="327" spans="1:7" ht="112.5" x14ac:dyDescent="0.25">
      <c r="A327" s="13"/>
      <c r="B327" s="13"/>
      <c r="C327" s="13"/>
      <c r="D327" s="14" t="s">
        <v>461</v>
      </c>
      <c r="E327" s="13"/>
      <c r="F327" s="13"/>
      <c r="G327" s="13"/>
    </row>
    <row r="328" spans="1:7" x14ac:dyDescent="0.25">
      <c r="A328" s="10" t="s">
        <v>462</v>
      </c>
      <c r="B328" s="10" t="s">
        <v>14</v>
      </c>
      <c r="C328" s="10" t="s">
        <v>6</v>
      </c>
      <c r="D328" s="21" t="s">
        <v>463</v>
      </c>
      <c r="E328" s="11">
        <v>1</v>
      </c>
      <c r="F328" s="11">
        <v>112.1</v>
      </c>
      <c r="G328" s="12">
        <f>ROUND(E328*F328,2)</f>
        <v>112.1</v>
      </c>
    </row>
    <row r="329" spans="1:7" x14ac:dyDescent="0.25">
      <c r="A329" s="13"/>
      <c r="B329" s="13"/>
      <c r="C329" s="13"/>
      <c r="D329" s="22" t="s">
        <v>464</v>
      </c>
      <c r="E329" s="15">
        <v>1</v>
      </c>
      <c r="F329" s="9">
        <f>G315+G317+G319+G321+G323+G326+G328</f>
        <v>4153.68</v>
      </c>
      <c r="G329" s="9">
        <f>ROUND(F329*E329,2)</f>
        <v>4153.68</v>
      </c>
    </row>
    <row r="330" spans="1:7" ht="0.95" customHeight="1" x14ac:dyDescent="0.25">
      <c r="A330" s="16"/>
      <c r="B330" s="16"/>
      <c r="C330" s="16"/>
      <c r="D330" s="23"/>
      <c r="E330" s="16"/>
      <c r="F330" s="16"/>
      <c r="G330" s="16"/>
    </row>
    <row r="331" spans="1:7" x14ac:dyDescent="0.25">
      <c r="A331" s="7" t="s">
        <v>465</v>
      </c>
      <c r="B331" s="7" t="s">
        <v>11</v>
      </c>
      <c r="C331" s="7" t="s">
        <v>0</v>
      </c>
      <c r="D331" s="20" t="s">
        <v>466</v>
      </c>
      <c r="E331" s="8">
        <f>E336</f>
        <v>1</v>
      </c>
      <c r="F331" s="9">
        <f>F336</f>
        <v>5410.9599999999991</v>
      </c>
      <c r="G331" s="9">
        <f>G336</f>
        <v>5410.96</v>
      </c>
    </row>
    <row r="332" spans="1:7" ht="22.5" x14ac:dyDescent="0.25">
      <c r="A332" s="10" t="s">
        <v>467</v>
      </c>
      <c r="B332" s="10" t="s">
        <v>14</v>
      </c>
      <c r="C332" s="10" t="s">
        <v>19</v>
      </c>
      <c r="D332" s="21" t="s">
        <v>468</v>
      </c>
      <c r="E332" s="11">
        <v>457.96</v>
      </c>
      <c r="F332" s="11">
        <v>9.5299999999999994</v>
      </c>
      <c r="G332" s="12">
        <f>ROUND(E332*F332,2)</f>
        <v>4364.3599999999997</v>
      </c>
    </row>
    <row r="333" spans="1:7" ht="326.25" x14ac:dyDescent="0.25">
      <c r="A333" s="13"/>
      <c r="B333" s="13"/>
      <c r="C333" s="13"/>
      <c r="D333" s="14" t="s">
        <v>469</v>
      </c>
      <c r="E333" s="13"/>
      <c r="F333" s="13"/>
      <c r="G333" s="13"/>
    </row>
    <row r="334" spans="1:7" x14ac:dyDescent="0.25">
      <c r="A334" s="10" t="s">
        <v>470</v>
      </c>
      <c r="B334" s="10" t="s">
        <v>14</v>
      </c>
      <c r="C334" s="10" t="s">
        <v>19</v>
      </c>
      <c r="D334" s="21" t="s">
        <v>471</v>
      </c>
      <c r="E334" s="11">
        <v>57.16</v>
      </c>
      <c r="F334" s="11">
        <v>18.309999999999999</v>
      </c>
      <c r="G334" s="12">
        <f>ROUND(E334*F334,2)</f>
        <v>1046.5999999999999</v>
      </c>
    </row>
    <row r="335" spans="1:7" ht="146.25" x14ac:dyDescent="0.25">
      <c r="A335" s="13"/>
      <c r="B335" s="13"/>
      <c r="C335" s="13"/>
      <c r="D335" s="14" t="s">
        <v>472</v>
      </c>
      <c r="E335" s="13"/>
      <c r="F335" s="13"/>
      <c r="G335" s="13"/>
    </row>
    <row r="336" spans="1:7" x14ac:dyDescent="0.25">
      <c r="A336" s="13"/>
      <c r="B336" s="13"/>
      <c r="C336" s="13"/>
      <c r="D336" s="22" t="s">
        <v>473</v>
      </c>
      <c r="E336" s="15">
        <v>1</v>
      </c>
      <c r="F336" s="9">
        <f>G332+G334</f>
        <v>5410.9599999999991</v>
      </c>
      <c r="G336" s="9">
        <f>ROUND(F336*E336,2)</f>
        <v>5410.96</v>
      </c>
    </row>
    <row r="337" spans="1:7" ht="0.95" customHeight="1" x14ac:dyDescent="0.25">
      <c r="A337" s="16"/>
      <c r="B337" s="16"/>
      <c r="C337" s="16"/>
      <c r="D337" s="23"/>
      <c r="E337" s="16"/>
      <c r="F337" s="16"/>
      <c r="G337" s="16"/>
    </row>
    <row r="338" spans="1:7" x14ac:dyDescent="0.25">
      <c r="A338" s="7" t="s">
        <v>474</v>
      </c>
      <c r="B338" s="7" t="s">
        <v>11</v>
      </c>
      <c r="C338" s="7" t="s">
        <v>0</v>
      </c>
      <c r="D338" s="20" t="s">
        <v>475</v>
      </c>
      <c r="E338" s="8">
        <f>E343</f>
        <v>1</v>
      </c>
      <c r="F338" s="9">
        <f>F343</f>
        <v>316.27999999999997</v>
      </c>
      <c r="G338" s="9">
        <f>G343</f>
        <v>316.27999999999997</v>
      </c>
    </row>
    <row r="339" spans="1:7" x14ac:dyDescent="0.25">
      <c r="A339" s="10" t="s">
        <v>476</v>
      </c>
      <c r="B339" s="10" t="s">
        <v>14</v>
      </c>
      <c r="C339" s="10" t="s">
        <v>6</v>
      </c>
      <c r="D339" s="21" t="s">
        <v>477</v>
      </c>
      <c r="E339" s="11">
        <v>2</v>
      </c>
      <c r="F339" s="11">
        <v>65.88</v>
      </c>
      <c r="G339" s="12">
        <f>ROUND(E339*F339,2)</f>
        <v>131.76</v>
      </c>
    </row>
    <row r="340" spans="1:7" ht="157.5" x14ac:dyDescent="0.25">
      <c r="A340" s="13"/>
      <c r="B340" s="13"/>
      <c r="C340" s="13"/>
      <c r="D340" s="14" t="s">
        <v>478</v>
      </c>
      <c r="E340" s="13"/>
      <c r="F340" s="13"/>
      <c r="G340" s="13"/>
    </row>
    <row r="341" spans="1:7" ht="22.5" x14ac:dyDescent="0.25">
      <c r="A341" s="10" t="s">
        <v>479</v>
      </c>
      <c r="B341" s="10" t="s">
        <v>14</v>
      </c>
      <c r="C341" s="10" t="s">
        <v>204</v>
      </c>
      <c r="D341" s="21" t="s">
        <v>480</v>
      </c>
      <c r="E341" s="11">
        <v>7</v>
      </c>
      <c r="F341" s="11">
        <v>26.36</v>
      </c>
      <c r="G341" s="12">
        <f>ROUND(E341*F341,2)</f>
        <v>184.52</v>
      </c>
    </row>
    <row r="342" spans="1:7" ht="157.5" x14ac:dyDescent="0.25">
      <c r="A342" s="13"/>
      <c r="B342" s="13"/>
      <c r="C342" s="13"/>
      <c r="D342" s="14" t="s">
        <v>481</v>
      </c>
      <c r="E342" s="13"/>
      <c r="F342" s="13"/>
      <c r="G342" s="13"/>
    </row>
    <row r="343" spans="1:7" x14ac:dyDescent="0.25">
      <c r="A343" s="13"/>
      <c r="B343" s="13"/>
      <c r="C343" s="13"/>
      <c r="D343" s="22" t="s">
        <v>482</v>
      </c>
      <c r="E343" s="15">
        <v>1</v>
      </c>
      <c r="F343" s="9">
        <f>G339+G341</f>
        <v>316.27999999999997</v>
      </c>
      <c r="G343" s="9">
        <f>ROUND(F343*E343,2)</f>
        <v>316.27999999999997</v>
      </c>
    </row>
    <row r="344" spans="1:7" ht="0.95" customHeight="1" x14ac:dyDescent="0.25">
      <c r="A344" s="16"/>
      <c r="B344" s="16"/>
      <c r="C344" s="16"/>
      <c r="D344" s="23"/>
      <c r="E344" s="16"/>
      <c r="F344" s="16"/>
      <c r="G344" s="16"/>
    </row>
    <row r="345" spans="1:7" x14ac:dyDescent="0.25">
      <c r="A345" s="7" t="s">
        <v>483</v>
      </c>
      <c r="B345" s="7" t="s">
        <v>11</v>
      </c>
      <c r="C345" s="7" t="s">
        <v>0</v>
      </c>
      <c r="D345" s="20" t="s">
        <v>484</v>
      </c>
      <c r="E345" s="8">
        <f>E353</f>
        <v>1</v>
      </c>
      <c r="F345" s="9">
        <f>F353</f>
        <v>9507.8700000000008</v>
      </c>
      <c r="G345" s="9">
        <f>G353</f>
        <v>9507.8700000000008</v>
      </c>
    </row>
    <row r="346" spans="1:7" ht="22.5" x14ac:dyDescent="0.25">
      <c r="A346" s="10" t="s">
        <v>485</v>
      </c>
      <c r="B346" s="10" t="s">
        <v>14</v>
      </c>
      <c r="C346" s="10" t="s">
        <v>115</v>
      </c>
      <c r="D346" s="21" t="s">
        <v>486</v>
      </c>
      <c r="E346" s="11">
        <v>77.31</v>
      </c>
      <c r="F346" s="11">
        <v>17.36</v>
      </c>
      <c r="G346" s="12">
        <f>ROUND(E346*F346,2)</f>
        <v>1342.1</v>
      </c>
    </row>
    <row r="347" spans="1:7" ht="146.25" x14ac:dyDescent="0.25">
      <c r="A347" s="13"/>
      <c r="B347" s="13"/>
      <c r="C347" s="13"/>
      <c r="D347" s="14" t="s">
        <v>487</v>
      </c>
      <c r="E347" s="13"/>
      <c r="F347" s="13"/>
      <c r="G347" s="13"/>
    </row>
    <row r="348" spans="1:7" ht="22.5" x14ac:dyDescent="0.25">
      <c r="A348" s="10" t="s">
        <v>488</v>
      </c>
      <c r="B348" s="10" t="s">
        <v>14</v>
      </c>
      <c r="C348" s="10" t="s">
        <v>19</v>
      </c>
      <c r="D348" s="21" t="s">
        <v>489</v>
      </c>
      <c r="E348" s="11">
        <v>110.92</v>
      </c>
      <c r="F348" s="11">
        <v>10.18</v>
      </c>
      <c r="G348" s="12">
        <f>ROUND(E348*F348,2)</f>
        <v>1129.17</v>
      </c>
    </row>
    <row r="349" spans="1:7" ht="112.5" x14ac:dyDescent="0.25">
      <c r="A349" s="13"/>
      <c r="B349" s="13"/>
      <c r="C349" s="13"/>
      <c r="D349" s="14" t="s">
        <v>490</v>
      </c>
      <c r="E349" s="13"/>
      <c r="F349" s="13"/>
      <c r="G349" s="13"/>
    </row>
    <row r="350" spans="1:7" ht="22.5" x14ac:dyDescent="0.25">
      <c r="A350" s="10" t="s">
        <v>491</v>
      </c>
      <c r="B350" s="10" t="s">
        <v>14</v>
      </c>
      <c r="C350" s="10" t="s">
        <v>19</v>
      </c>
      <c r="D350" s="21" t="s">
        <v>492</v>
      </c>
      <c r="E350" s="11">
        <v>176.08</v>
      </c>
      <c r="F350" s="11">
        <v>37.130000000000003</v>
      </c>
      <c r="G350" s="12">
        <f>ROUND(E350*F350,2)</f>
        <v>6537.85</v>
      </c>
    </row>
    <row r="351" spans="1:7" ht="191.25" x14ac:dyDescent="0.25">
      <c r="A351" s="13"/>
      <c r="B351" s="13"/>
      <c r="C351" s="13"/>
      <c r="D351" s="14" t="s">
        <v>493</v>
      </c>
      <c r="E351" s="13"/>
      <c r="F351" s="13"/>
      <c r="G351" s="13"/>
    </row>
    <row r="352" spans="1:7" ht="22.5" x14ac:dyDescent="0.25">
      <c r="A352" s="10" t="s">
        <v>494</v>
      </c>
      <c r="B352" s="10" t="s">
        <v>14</v>
      </c>
      <c r="C352" s="10" t="s">
        <v>19</v>
      </c>
      <c r="D352" s="21" t="s">
        <v>495</v>
      </c>
      <c r="E352" s="11">
        <v>37.869999999999997</v>
      </c>
      <c r="F352" s="11">
        <v>13.17</v>
      </c>
      <c r="G352" s="12">
        <f>ROUND(E352*F352,2)</f>
        <v>498.75</v>
      </c>
    </row>
    <row r="353" spans="1:7" x14ac:dyDescent="0.25">
      <c r="A353" s="13"/>
      <c r="B353" s="13"/>
      <c r="C353" s="13"/>
      <c r="D353" s="22" t="s">
        <v>496</v>
      </c>
      <c r="E353" s="15">
        <v>1</v>
      </c>
      <c r="F353" s="9">
        <f>G346+G348+G350+G352</f>
        <v>9507.8700000000008</v>
      </c>
      <c r="G353" s="9">
        <f>ROUND(F353*E353,2)</f>
        <v>9507.8700000000008</v>
      </c>
    </row>
    <row r="354" spans="1:7" ht="0.95" customHeight="1" x14ac:dyDescent="0.25">
      <c r="A354" s="16"/>
      <c r="B354" s="16"/>
      <c r="C354" s="16"/>
      <c r="D354" s="23"/>
      <c r="E354" s="16"/>
      <c r="F354" s="16"/>
      <c r="G354" s="16"/>
    </row>
    <row r="355" spans="1:7" x14ac:dyDescent="0.25">
      <c r="A355" s="7" t="s">
        <v>497</v>
      </c>
      <c r="B355" s="7" t="s">
        <v>11</v>
      </c>
      <c r="C355" s="7" t="s">
        <v>0</v>
      </c>
      <c r="D355" s="20" t="s">
        <v>498</v>
      </c>
      <c r="E355" s="8">
        <f>E358</f>
        <v>1</v>
      </c>
      <c r="F355" s="9">
        <f>F358</f>
        <v>2869.8</v>
      </c>
      <c r="G355" s="9">
        <f>G358</f>
        <v>2869.8</v>
      </c>
    </row>
    <row r="356" spans="1:7" x14ac:dyDescent="0.25">
      <c r="A356" s="10" t="s">
        <v>499</v>
      </c>
      <c r="B356" s="10" t="s">
        <v>14</v>
      </c>
      <c r="C356" s="10" t="s">
        <v>6</v>
      </c>
      <c r="D356" s="21" t="s">
        <v>500</v>
      </c>
      <c r="E356" s="11">
        <v>5</v>
      </c>
      <c r="F356" s="11">
        <v>573.96</v>
      </c>
      <c r="G356" s="12">
        <f>ROUND(E356*F356,2)</f>
        <v>2869.8</v>
      </c>
    </row>
    <row r="357" spans="1:7" ht="123.75" x14ac:dyDescent="0.25">
      <c r="A357" s="13"/>
      <c r="B357" s="13"/>
      <c r="C357" s="13"/>
      <c r="D357" s="14" t="s">
        <v>501</v>
      </c>
      <c r="E357" s="13"/>
      <c r="F357" s="13"/>
      <c r="G357" s="13"/>
    </row>
    <row r="358" spans="1:7" x14ac:dyDescent="0.25">
      <c r="A358" s="13"/>
      <c r="B358" s="13"/>
      <c r="C358" s="13"/>
      <c r="D358" s="22" t="s">
        <v>502</v>
      </c>
      <c r="E358" s="15">
        <v>1</v>
      </c>
      <c r="F358" s="9">
        <f>G356</f>
        <v>2869.8</v>
      </c>
      <c r="G358" s="9">
        <f>ROUND(F358*E358,2)</f>
        <v>2869.8</v>
      </c>
    </row>
    <row r="359" spans="1:7" ht="0.95" customHeight="1" x14ac:dyDescent="0.25">
      <c r="A359" s="16"/>
      <c r="B359" s="16"/>
      <c r="C359" s="16"/>
      <c r="D359" s="23"/>
      <c r="E359" s="16"/>
      <c r="F359" s="16"/>
      <c r="G359" s="16"/>
    </row>
    <row r="360" spans="1:7" x14ac:dyDescent="0.25">
      <c r="A360" s="7" t="s">
        <v>503</v>
      </c>
      <c r="B360" s="7" t="s">
        <v>11</v>
      </c>
      <c r="C360" s="7" t="s">
        <v>0</v>
      </c>
      <c r="D360" s="20" t="s">
        <v>504</v>
      </c>
      <c r="E360" s="8">
        <f>E363</f>
        <v>1</v>
      </c>
      <c r="F360" s="9">
        <f>F363</f>
        <v>3363.05</v>
      </c>
      <c r="G360" s="9">
        <f>G363</f>
        <v>3363.05</v>
      </c>
    </row>
    <row r="361" spans="1:7" x14ac:dyDescent="0.25">
      <c r="A361" s="10" t="s">
        <v>505</v>
      </c>
      <c r="B361" s="10" t="s">
        <v>14</v>
      </c>
      <c r="C361" s="10" t="s">
        <v>507</v>
      </c>
      <c r="D361" s="21" t="s">
        <v>506</v>
      </c>
      <c r="E361" s="11">
        <v>1</v>
      </c>
      <c r="F361" s="11">
        <v>3363.05</v>
      </c>
      <c r="G361" s="12">
        <f>ROUND(E361*F361,2)</f>
        <v>3363.05</v>
      </c>
    </row>
    <row r="362" spans="1:7" ht="56.25" x14ac:dyDescent="0.25">
      <c r="A362" s="13"/>
      <c r="B362" s="13"/>
      <c r="C362" s="13"/>
      <c r="D362" s="14" t="s">
        <v>508</v>
      </c>
      <c r="E362" s="13"/>
      <c r="F362" s="13"/>
      <c r="G362" s="13"/>
    </row>
    <row r="363" spans="1:7" x14ac:dyDescent="0.25">
      <c r="A363" s="13"/>
      <c r="B363" s="13"/>
      <c r="C363" s="13"/>
      <c r="D363" s="22" t="s">
        <v>509</v>
      </c>
      <c r="E363" s="15">
        <v>1</v>
      </c>
      <c r="F363" s="9">
        <f>G361</f>
        <v>3363.05</v>
      </c>
      <c r="G363" s="9">
        <f>ROUND(F363*E363,2)</f>
        <v>3363.05</v>
      </c>
    </row>
    <row r="364" spans="1:7" ht="0.95" customHeight="1" x14ac:dyDescent="0.25">
      <c r="A364" s="16"/>
      <c r="B364" s="16"/>
      <c r="C364" s="16"/>
      <c r="D364" s="23"/>
      <c r="E364" s="16"/>
      <c r="F364" s="16"/>
      <c r="G364" s="16"/>
    </row>
    <row r="365" spans="1:7" x14ac:dyDescent="0.25">
      <c r="A365" s="7" t="s">
        <v>510</v>
      </c>
      <c r="B365" s="7" t="s">
        <v>11</v>
      </c>
      <c r="C365" s="7" t="s">
        <v>0</v>
      </c>
      <c r="D365" s="20" t="s">
        <v>511</v>
      </c>
      <c r="E365" s="8">
        <f>E368</f>
        <v>1</v>
      </c>
      <c r="F365" s="9">
        <f>F368</f>
        <v>1121.02</v>
      </c>
      <c r="G365" s="9">
        <f>G368</f>
        <v>1121.02</v>
      </c>
    </row>
    <row r="366" spans="1:7" ht="22.5" x14ac:dyDescent="0.25">
      <c r="A366" s="10" t="s">
        <v>512</v>
      </c>
      <c r="B366" s="10" t="s">
        <v>14</v>
      </c>
      <c r="C366" s="10" t="s">
        <v>6</v>
      </c>
      <c r="D366" s="21" t="s">
        <v>513</v>
      </c>
      <c r="E366" s="11">
        <v>1</v>
      </c>
      <c r="F366" s="11">
        <v>1121.02</v>
      </c>
      <c r="G366" s="12">
        <f>ROUND(E366*F366,2)</f>
        <v>1121.02</v>
      </c>
    </row>
    <row r="367" spans="1:7" ht="191.25" x14ac:dyDescent="0.25">
      <c r="A367" s="13"/>
      <c r="B367" s="13"/>
      <c r="C367" s="13"/>
      <c r="D367" s="14" t="s">
        <v>514</v>
      </c>
      <c r="E367" s="13"/>
      <c r="F367" s="13"/>
      <c r="G367" s="13"/>
    </row>
    <row r="368" spans="1:7" x14ac:dyDescent="0.25">
      <c r="A368" s="13"/>
      <c r="B368" s="13"/>
      <c r="C368" s="13"/>
      <c r="D368" s="22" t="s">
        <v>515</v>
      </c>
      <c r="E368" s="15">
        <v>1</v>
      </c>
      <c r="F368" s="9">
        <f>G366</f>
        <v>1121.02</v>
      </c>
      <c r="G368" s="9">
        <f>ROUND(F368*E368,2)</f>
        <v>1121.02</v>
      </c>
    </row>
    <row r="369" spans="1:7" ht="0.95" customHeight="1" x14ac:dyDescent="0.25">
      <c r="A369" s="16"/>
      <c r="B369" s="16"/>
      <c r="C369" s="16"/>
      <c r="D369" s="23"/>
      <c r="E369" s="16"/>
      <c r="F369" s="16"/>
      <c r="G369" s="16"/>
    </row>
    <row r="370" spans="1:7" x14ac:dyDescent="0.25">
      <c r="A370" s="13"/>
      <c r="B370" s="13"/>
      <c r="C370" s="13"/>
      <c r="D370" s="22" t="s">
        <v>516</v>
      </c>
      <c r="E370" s="15">
        <v>1</v>
      </c>
      <c r="F370" s="9">
        <f>G29+G46+G65+G74+G87+G106+G116+G127+G158+G261+G280+G297+G312+G329+G336+G343+G353+G358+G363+G368</f>
        <v>185767.62999999992</v>
      </c>
      <c r="G370" s="9">
        <f>ROUND(F370*E370,2)</f>
        <v>185767.63</v>
      </c>
    </row>
    <row r="371" spans="1:7" x14ac:dyDescent="0.25">
      <c r="A371" s="13"/>
      <c r="B371" s="13"/>
      <c r="C371" s="13"/>
      <c r="D371" s="14"/>
      <c r="E371" s="13"/>
      <c r="F371" s="13"/>
      <c r="G371" s="13"/>
    </row>
  </sheetData>
  <dataValidations count="1">
    <dataValidation type="list" allowBlank="1" showInputMessage="1" showErrorMessage="1" sqref="B4:B371" xr:uid="{2F85A3A9-2253-484A-A7DA-29C398A5F50F}">
      <formula1>"Capítulo,Partida,Mano de obra,Maquinaria,Material,Otros,"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Full1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Oriol Caire</dc:creator>
  <cp:lastModifiedBy>Oriol Caire</cp:lastModifiedBy>
  <dcterms:created xsi:type="dcterms:W3CDTF">2026-07-29T11:48:48Z</dcterms:created>
  <dcterms:modified xsi:type="dcterms:W3CDTF">2026-07-29T11:49:58Z</dcterms:modified>
</cp:coreProperties>
</file>