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51.1\dula\BAU\BAU3\2026\269312\02 - Docu - Estudio economico\Cliente\20260703_enviado OFERTA REV1\"/>
    </mc:Choice>
  </mc:AlternateContent>
  <bookViews>
    <workbookView xWindow="0" yWindow="0" windowWidth="13995" windowHeight="13365"/>
  </bookViews>
  <sheets>
    <sheet name="Hoja1" sheetId="1" r:id="rId1"/>
  </sheets>
  <definedNames>
    <definedName name="_xlnm._FilterDatabase" localSheetId="0" hidden="1">Hoja1!$A$1:$H$352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345" i="1" l="1"/>
  <c r="G347" i="1"/>
  <c r="F349" i="1" s="1"/>
  <c r="G349" i="1" s="1"/>
  <c r="G345" i="1" s="1"/>
  <c r="E339" i="1"/>
  <c r="G341" i="1"/>
  <c r="F343" i="1" s="1"/>
  <c r="E334" i="1"/>
  <c r="G335" i="1"/>
  <c r="F337" i="1" s="1"/>
  <c r="G337" i="1" s="1"/>
  <c r="G334" i="1" s="1"/>
  <c r="E323" i="1"/>
  <c r="G331" i="1"/>
  <c r="G329" i="1"/>
  <c r="G327" i="1"/>
  <c r="G325" i="1"/>
  <c r="E316" i="1"/>
  <c r="G319" i="1"/>
  <c r="G317" i="1"/>
  <c r="E311" i="1"/>
  <c r="G312" i="1"/>
  <c r="F314" i="1" s="1"/>
  <c r="E290" i="1"/>
  <c r="G308" i="1"/>
  <c r="G306" i="1"/>
  <c r="G305" i="1"/>
  <c r="G303" i="1"/>
  <c r="G301" i="1"/>
  <c r="G299" i="1"/>
  <c r="G297" i="1"/>
  <c r="G295" i="1"/>
  <c r="G293" i="1"/>
  <c r="G291" i="1"/>
  <c r="E273" i="1"/>
  <c r="G286" i="1"/>
  <c r="G284" i="1"/>
  <c r="G282" i="1"/>
  <c r="G280" i="1"/>
  <c r="G278" i="1"/>
  <c r="G276" i="1"/>
  <c r="G274" i="1"/>
  <c r="E256" i="1"/>
  <c r="G269" i="1"/>
  <c r="G267" i="1"/>
  <c r="G265" i="1"/>
  <c r="G263" i="1"/>
  <c r="G261" i="1"/>
  <c r="G259" i="1"/>
  <c r="G257" i="1"/>
  <c r="E251" i="1"/>
  <c r="G253" i="1"/>
  <c r="G252" i="1"/>
  <c r="E146" i="1"/>
  <c r="E244" i="1"/>
  <c r="G245" i="1"/>
  <c r="F247" i="1" s="1"/>
  <c r="E237" i="1"/>
  <c r="G240" i="1"/>
  <c r="G238" i="1"/>
  <c r="F242" i="1" s="1"/>
  <c r="E232" i="1"/>
  <c r="G233" i="1"/>
  <c r="F235" i="1" s="1"/>
  <c r="E209" i="1"/>
  <c r="G228" i="1"/>
  <c r="G226" i="1"/>
  <c r="G224" i="1"/>
  <c r="G222" i="1"/>
  <c r="G220" i="1"/>
  <c r="G218" i="1"/>
  <c r="G216" i="1"/>
  <c r="G214" i="1"/>
  <c r="G212" i="1"/>
  <c r="G210" i="1"/>
  <c r="E180" i="1"/>
  <c r="G205" i="1"/>
  <c r="G203" i="1"/>
  <c r="G201" i="1"/>
  <c r="G199" i="1"/>
  <c r="G197" i="1"/>
  <c r="G195" i="1"/>
  <c r="G193" i="1"/>
  <c r="G191" i="1"/>
  <c r="G189" i="1"/>
  <c r="G187" i="1"/>
  <c r="G185" i="1"/>
  <c r="G183" i="1"/>
  <c r="G181" i="1"/>
  <c r="E167" i="1"/>
  <c r="G176" i="1"/>
  <c r="G174" i="1"/>
  <c r="G172" i="1"/>
  <c r="G170" i="1"/>
  <c r="G168" i="1"/>
  <c r="E162" i="1"/>
  <c r="G163" i="1"/>
  <c r="F165" i="1" s="1"/>
  <c r="E157" i="1"/>
  <c r="G158" i="1"/>
  <c r="F160" i="1" s="1"/>
  <c r="E152" i="1"/>
  <c r="G153" i="1"/>
  <c r="F155" i="1" s="1"/>
  <c r="E147" i="1"/>
  <c r="G148" i="1"/>
  <c r="F150" i="1" s="1"/>
  <c r="E115" i="1"/>
  <c r="G142" i="1"/>
  <c r="G140" i="1"/>
  <c r="G138" i="1"/>
  <c r="G136" i="1"/>
  <c r="G134" i="1"/>
  <c r="G132" i="1"/>
  <c r="G130" i="1"/>
  <c r="G128" i="1"/>
  <c r="G126" i="1"/>
  <c r="G124" i="1"/>
  <c r="G122" i="1"/>
  <c r="G120" i="1"/>
  <c r="G118" i="1"/>
  <c r="G116" i="1"/>
  <c r="E104" i="1"/>
  <c r="G111" i="1"/>
  <c r="G109" i="1"/>
  <c r="G107" i="1"/>
  <c r="G105" i="1"/>
  <c r="E95" i="1"/>
  <c r="G100" i="1"/>
  <c r="G98" i="1"/>
  <c r="G96" i="1"/>
  <c r="E78" i="1"/>
  <c r="G91" i="1"/>
  <c r="G89" i="1"/>
  <c r="G87" i="1"/>
  <c r="G85" i="1"/>
  <c r="G83" i="1"/>
  <c r="G81" i="1"/>
  <c r="G79" i="1"/>
  <c r="E67" i="1"/>
  <c r="G74" i="1"/>
  <c r="G72" i="1"/>
  <c r="G70" i="1"/>
  <c r="G68" i="1"/>
  <c r="E58" i="1"/>
  <c r="G63" i="1"/>
  <c r="G61" i="1"/>
  <c r="G59" i="1"/>
  <c r="E37" i="1"/>
  <c r="G54" i="1"/>
  <c r="G52" i="1"/>
  <c r="G50" i="1"/>
  <c r="G48" i="1"/>
  <c r="G46" i="1"/>
  <c r="G44" i="1"/>
  <c r="G42" i="1"/>
  <c r="G40" i="1"/>
  <c r="G38" i="1"/>
  <c r="E20" i="1"/>
  <c r="G33" i="1"/>
  <c r="G31" i="1"/>
  <c r="G29" i="1"/>
  <c r="G27" i="1"/>
  <c r="G25" i="1"/>
  <c r="G23" i="1"/>
  <c r="G21" i="1"/>
  <c r="E4" i="1"/>
  <c r="G16" i="1"/>
  <c r="G14" i="1"/>
  <c r="G12" i="1"/>
  <c r="G10" i="1"/>
  <c r="G8" i="1"/>
  <c r="G6" i="1"/>
  <c r="F309" i="1" l="1"/>
  <c r="F144" i="1"/>
  <c r="F115" i="1" s="1"/>
  <c r="F56" i="1"/>
  <c r="F37" i="1" s="1"/>
  <c r="F35" i="1"/>
  <c r="F20" i="1" s="1"/>
  <c r="G235" i="1"/>
  <c r="G232" i="1" s="1"/>
  <c r="F232" i="1"/>
  <c r="F271" i="1"/>
  <c r="G271" i="1" s="1"/>
  <c r="G256" i="1" s="1"/>
  <c r="G309" i="1"/>
  <c r="G290" i="1" s="1"/>
  <c r="F321" i="1"/>
  <c r="G321" i="1" s="1"/>
  <c r="G316" i="1" s="1"/>
  <c r="F65" i="1"/>
  <c r="F58" i="1" s="1"/>
  <c r="F18" i="1"/>
  <c r="F4" i="1" s="1"/>
  <c r="F207" i="1"/>
  <c r="F180" i="1" s="1"/>
  <c r="F254" i="1"/>
  <c r="G254" i="1" s="1"/>
  <c r="G251" i="1" s="1"/>
  <c r="F288" i="1"/>
  <c r="G288" i="1" s="1"/>
  <c r="G273" i="1" s="1"/>
  <c r="F76" i="1"/>
  <c r="F67" i="1" s="1"/>
  <c r="F93" i="1"/>
  <c r="F78" i="1" s="1"/>
  <c r="F102" i="1"/>
  <c r="F95" i="1" s="1"/>
  <c r="F113" i="1"/>
  <c r="G113" i="1" s="1"/>
  <c r="G104" i="1" s="1"/>
  <c r="F178" i="1"/>
  <c r="G178" i="1" s="1"/>
  <c r="G167" i="1" s="1"/>
  <c r="F230" i="1"/>
  <c r="F209" i="1" s="1"/>
  <c r="F332" i="1"/>
  <c r="F323" i="1" s="1"/>
  <c r="G160" i="1"/>
  <c r="G157" i="1" s="1"/>
  <c r="F157" i="1"/>
  <c r="F152" i="1"/>
  <c r="G155" i="1"/>
  <c r="G152" i="1" s="1"/>
  <c r="F162" i="1"/>
  <c r="G165" i="1"/>
  <c r="G162" i="1" s="1"/>
  <c r="G150" i="1"/>
  <c r="F147" i="1"/>
  <c r="G247" i="1"/>
  <c r="G244" i="1" s="1"/>
  <c r="F244" i="1"/>
  <c r="F237" i="1"/>
  <c r="G242" i="1"/>
  <c r="G237" i="1" s="1"/>
  <c r="F311" i="1"/>
  <c r="G314" i="1"/>
  <c r="G311" i="1" s="1"/>
  <c r="F339" i="1"/>
  <c r="G343" i="1"/>
  <c r="G339" i="1" s="1"/>
  <c r="F334" i="1"/>
  <c r="F345" i="1"/>
  <c r="G35" i="1" l="1"/>
  <c r="G20" i="1" s="1"/>
  <c r="F316" i="1"/>
  <c r="F290" i="1"/>
  <c r="F273" i="1"/>
  <c r="G207" i="1"/>
  <c r="G180" i="1" s="1"/>
  <c r="G144" i="1"/>
  <c r="G115" i="1" s="1"/>
  <c r="G102" i="1"/>
  <c r="G95" i="1" s="1"/>
  <c r="G76" i="1"/>
  <c r="G67" i="1" s="1"/>
  <c r="G56" i="1"/>
  <c r="G37" i="1" s="1"/>
  <c r="G18" i="1"/>
  <c r="G230" i="1"/>
  <c r="G209" i="1" s="1"/>
  <c r="G93" i="1"/>
  <c r="G78" i="1" s="1"/>
  <c r="G332" i="1"/>
  <c r="G323" i="1" s="1"/>
  <c r="F167" i="1"/>
  <c r="F251" i="1"/>
  <c r="G65" i="1"/>
  <c r="G58" i="1" s="1"/>
  <c r="F256" i="1"/>
  <c r="F104" i="1"/>
  <c r="G147" i="1"/>
  <c r="G4" i="1"/>
  <c r="F249" i="1" l="1"/>
  <c r="F146" i="1" s="1"/>
  <c r="G249" i="1" l="1"/>
  <c r="G146" i="1" s="1"/>
  <c r="F351" i="1" l="1"/>
  <c r="G351" i="1" s="1"/>
</calcChain>
</file>

<file path=xl/sharedStrings.xml><?xml version="1.0" encoding="utf-8"?>
<sst xmlns="http://schemas.openxmlformats.org/spreadsheetml/2006/main" count="811" uniqueCount="490">
  <si>
    <t>CLUB PILATES BRETON HERREROS 24</t>
  </si>
  <si>
    <t>Presupuesto</t>
  </si>
  <si>
    <t>Código</t>
  </si>
  <si>
    <t>Resumen</t>
  </si>
  <si>
    <t>ImpPres</t>
  </si>
  <si>
    <t>Nat</t>
  </si>
  <si>
    <t>Ud</t>
  </si>
  <si>
    <t>CanPres</t>
  </si>
  <si>
    <t>PrPres</t>
  </si>
  <si>
    <t xml:space="preserve">01           </t>
  </si>
  <si>
    <t>TRABAJOS PREVIOS</t>
  </si>
  <si>
    <t>Capítulo</t>
  </si>
  <si>
    <t/>
  </si>
  <si>
    <t xml:space="preserve">01.02        </t>
  </si>
  <si>
    <t>DESMONTAJE DE CARPINTERIA METALICA</t>
  </si>
  <si>
    <t>Partida</t>
  </si>
  <si>
    <t>M2</t>
  </si>
  <si>
    <t xml:space="preserve">M2. Levantado de carpintería metálica, en cualquier tipo de muros, incluidos cercos, hojas, vidrios y accesorios, por medios manuales, incluso limpieza, retirada de escombros y carga al contenedor, sin transporte a vertedero o planta de reciclaje y con parte proporcional de medios auxiliares. Medición de superficie realmente ejecutada.
,
</t>
  </si>
  <si>
    <t xml:space="preserve">01.06        </t>
  </si>
  <si>
    <t>DEMOLICIÓN DE TABIQUERÍA</t>
  </si>
  <si>
    <t>m2</t>
  </si>
  <si>
    <t xml:space="preserve">M2. Demolición de tabiques de ladrillo y/o pladur, por medios manuales, incluso limpieza y retirada de escombros con carga al contenedor, sin transporte al vertedero y con parte proporcional de medios auxiliares. Medición de superficie realmente ejecutada.
</t>
  </si>
  <si>
    <t xml:space="preserve">01.15        </t>
  </si>
  <si>
    <t>CONTENEDORES 6 M3</t>
  </si>
  <si>
    <t>UD</t>
  </si>
  <si>
    <t xml:space="preserve">Ud. Contenedor al servicio de la obra, incluso transporte, retirada y tasas de vertido e impuestos de la CM. Gestión del certificado de residuos.
</t>
  </si>
  <si>
    <t xml:space="preserve">01.30        </t>
  </si>
  <si>
    <t>DEMOLICION PAVIMENTO CERAMICO</t>
  </si>
  <si>
    <t>m²</t>
  </si>
  <si>
    <t xml:space="preserve">Demolición de pavimento existente en el interior del edificio, de baldosas cerámicas, con martillo neumático, sin deteriorar los elementos constructivos contiguos, y carga manual sobre camión o contenedor.
</t>
  </si>
  <si>
    <t xml:space="preserve">01.40        </t>
  </si>
  <si>
    <t>DESMONTAJE PUERTA CORREDERA VIDRIO TEMPLADO</t>
  </si>
  <si>
    <t xml:space="preserve">Desmontaje con medios manuales de puerta de vidrio templado de 2090x796 mm de espesor, sin deteriorar los elementos constructivos a los que se sujeta, y carga manual sobre camión o contenedor.
</t>
  </si>
  <si>
    <t xml:space="preserve">01.50        </t>
  </si>
  <si>
    <t>DEMOLICION FALSO TECHO CONTINUO</t>
  </si>
  <si>
    <t xml:space="preserve">Demolición de falso techo continuo de placas de yeso o de escayola, situado a una altura menor de 4 m, con medios manuales, sin deteriorar los elementos constructivos contiguos, y carga manual sobre camión o contenedor.
</t>
  </si>
  <si>
    <t>01</t>
  </si>
  <si>
    <t xml:space="preserve">02           </t>
  </si>
  <si>
    <t>ALBAÑILERÍA</t>
  </si>
  <si>
    <t xml:space="preserve">02.3         </t>
  </si>
  <si>
    <t>BASE DE PAVIMENTO CON MORTERO AUTONIVELANTE</t>
  </si>
  <si>
    <t xml:space="preserve">Base para pavimento interior, espesor variable 4-8 cm, de mortero autonivelante, CT - C10 - F3 según UNE-EN 13813, vertido con mezcladora-bombeadora, sobre lámina de aislamiento para formación de suelo flotante; y posterior aplicación de agente filmógeno, (0,15 l/m²). Incluso banda de panel rígido de poliestireno expandido para la preparación de las juntas perimetrales de dilatación.
</t>
  </si>
  <si>
    <t xml:space="preserve">02.4         </t>
  </si>
  <si>
    <t>AYUDA ALBAÑILERIA INST.RED EVACUACION LOCAL</t>
  </si>
  <si>
    <t xml:space="preserve">Ayudas de cualquier trabajo de albañilería,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</si>
  <si>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02.5         </t>
  </si>
  <si>
    <t>AYUDA ALBAÑILERÍA INST. FONTANERÍA LOCAL</t>
  </si>
  <si>
    <t xml:space="preserve">Ayuda de albañilería a instalación de fontanería por local (con una superficie construida media de 90 m2) incluyendo mano de obra en carga y descarga, materiales, apertura y tapado de rozas, recibidos, remates y ayudas a acometida, tubo de alimentación, batería de contadores, grupo de presión, depósito, montantes, accesorios y piezas especiales, i/p.p. de elementos comunes, material auxiliar, limpieza y medios auxiliares. 
</t>
  </si>
  <si>
    <t xml:space="preserve">02.6         </t>
  </si>
  <si>
    <t>AYUDA ALBAÑILERÍA INST. ELECTRICIDAD LOCAL</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</si>
  <si>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</si>
  <si>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02.7         </t>
  </si>
  <si>
    <t>AYUDA ALBAÑILERÍA INST. ILUMINACIÓN LOCAL</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</si>
  <si>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</si>
  <si>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02.8         </t>
  </si>
  <si>
    <t>AYUDA ALBAÑILERÍA INST.CLIMATIZACION Y VENTILACION LOCAL</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</si>
  <si>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</si>
  <si>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FFP010       </t>
  </si>
  <si>
    <t>FABRICA LADRILLO CARA VISTA 1/2 PIE</t>
  </si>
  <si>
    <t xml:space="preserve">Hoja de partición de 11,5 cm de espesor, de fábrica de ladrillo cerámico cara vista perforado hidrofugado, color igual al resto de la fachada acabado liso, 24x11,5x5 cm, con juntas horizontales y verticales de 10 mm de espesor, junta rehundida, recibida con mortero de cemento industrial, color gris, M-5, suministrado a granel. Aparejo igual al resto de fachada
</t>
  </si>
  <si>
    <t>02</t>
  </si>
  <si>
    <t xml:space="preserve">03           </t>
  </si>
  <si>
    <t>TABIQUERIA DE PLADUR Y REFUERZOS PARAMENTOS VERTICALES</t>
  </si>
  <si>
    <t xml:space="preserve">03.1         </t>
  </si>
  <si>
    <t>TABIQUE C/Y 15+70+15 / 400 ST</t>
  </si>
  <si>
    <t>m². Suministro y colocación, por empresa homologada, de tabique formado por 2 placas de cartón yeso de 15 mm STANDARD de la marca PLADUR, KNAUF o PLACOPLATRE, una a cada lado, con estructura interna de acero galvanizado de 70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t>
  </si>
  <si>
    <t xml:space="preserve">03.2         </t>
  </si>
  <si>
    <t>TABIQUE C/Y 15+70+15 / 400 MIXTO ST/HF</t>
  </si>
  <si>
    <t>m². Suministro y colocación, de tabique formado por 1 placa de cartón yeso de 15 mm HIDRÓFUGO y por 1 placa de cartón yeso de 15 mm STANDARD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WR+ST
Knauf Impregnada+ST
Placoplatre Placomarina PPM + Standard BA</t>
  </si>
  <si>
    <t xml:space="preserve">03.2.1       </t>
  </si>
  <si>
    <t>TABIQUE C/Y 15+70+15 / 400 HF</t>
  </si>
  <si>
    <t xml:space="preserve">m². Suministro y colocación, de tabique formado por 2 placas de cartón yeso de 15 mm HIDRÓFUGO de la marca PLADUR, KNAUF o PLACOPLATRE, una a cada lado, con estructura interna de acero galvanizado de 70 mm de espesor con canales en el suelo y techo, y montantes cada 40 cm de separación entre ellos. Se incluye , tratamiento de juntas, banda de estanqueidad y banda elástica de separación con el pavimento. Totalmente terminado y listo para pintar. 
Medida la superficie ejecutada.
TIPO PLACA:  
Pladur WR
Knauf Impregnada
Placoplatre Placomarina PPM 
</t>
  </si>
  <si>
    <t xml:space="preserve">03.3         </t>
  </si>
  <si>
    <t>TRASDOSADO C/Y 15mm /400 ST</t>
  </si>
  <si>
    <t xml:space="preserve">m². Tradosado autoportante compuesto por una estructura de perfiles de chapa de acero galvanizada perimetral de 48 mm y montantes de 46 mm, a 40 cm entre ejes y canales, 1 placa de cartón-yeso pladur N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N.
Knauf ST.
Placoplatre Standard BA.
</t>
  </si>
  <si>
    <t xml:space="preserve">03.4         </t>
  </si>
  <si>
    <t>TRASDOSADO ESPECIAL REFORZADO ZONA REFORMERS</t>
  </si>
  <si>
    <t xml:space="preserve">Trasdosado autoportante de sistema de paneles de yeso laminado (PYL), formado por una estructura de acero galvanizado, de canales horizontales de 90 mm de ancho y montantes verticales (según UNE-EN 14195:2015), con una modulación de 400 mm de separación a ejes entre montantes; y sobre la cual se atornilla 1 placa estándar (Tipo A según UNE-EN 520:2005+A1:2010) de 15 mm de espesor y como refuerzo un tablero de DM de 16 mm Totalmente terminado para acabado mínimo Nivel Q1 o Q2, listo para imprimar, revestir, pintar o decorar; i/p.p. de tratamientos de juntas, esquinas y huecos, pasos de instalaciones, pastas, cintas, guardavivos, tornillería, bandas de estanqueidad, limpieza y medios auxiliares. Conforme a UNE 102043:2013 y ATEDY. Medido deduciendo huecos mayores a 2 m2. Materiales con marcado CE y DdP (Declaración de prestaciones) según Reglamento (UE) 305/2011.
</t>
  </si>
  <si>
    <t xml:space="preserve">03.5         </t>
  </si>
  <si>
    <t>REFUERZO ESTRUCTURAL TABIQUE/TRASDOSADO DE PLADUR</t>
  </si>
  <si>
    <t xml:space="preserve">Refuerzo de madera de trasdosado y tabique compuesto por tablero de encofrar, sobre superficie de aluminio anclada a estructura autoportante de trasdosado o tabique.i/p.p. de medios auxiliares. Medida la unidad ejecutada.
</t>
  </si>
  <si>
    <t xml:space="preserve">03.6         </t>
  </si>
  <si>
    <t>REFUERZOS PARA COLGAR</t>
  </si>
  <si>
    <t xml:space="preserve">Ud. Refuerzo con tableros de DM para estanterías, accesorios, etc.
</t>
  </si>
  <si>
    <t xml:space="preserve">03.3.1       </t>
  </si>
  <si>
    <t>TRASDOSADO C/Y 15mm /400 HF</t>
  </si>
  <si>
    <t xml:space="preserve">m². Tradosado autoportante compuesto por una estructura de perfiles de chapa de acero galvanizada perimetral de 48 mm y montantes de 46 mm, a 40 cm entre ejes y canales, 1 placa de cartón-yeso pladur WR o similar (aprobado por la D.T.), de 15 mm de espesor resistente al agua, atornillada a la estructura. Se incluye , tratamiento de juntas, banda de estanqueidad y banda elástica de separación con el pavimento. Incluso replanteo, nivelación y aplomado, parte proporcional de elementos de fijación, cubrejuntas, mermas y roturas, p.p. refuerzo madera y limpieza. Construido según normas MV-201 y NTE/PTL y especificaciones del fabricante. 
Medida la superficie ejecutada.
TIPO PLACA: 
Pladur WR
Knauf Impregnada
Placoplatre Placomarina PPM
</t>
  </si>
  <si>
    <t xml:space="preserve">03.3.2       </t>
  </si>
  <si>
    <t>TRASDOSADO DIRECTO C/Y ST</t>
  </si>
  <si>
    <t xml:space="preserve">Trasdosado directo, de 30 mm de espesor total, con nivel de calidad del acabado Q2; formado por placa de yeso laminado tipo normal de 15 mm de espesor, atornillada a una estructura metálica de acero galvanizado de maestras de 90x50 y 0,55 mm de espesor, previamente anclada al paramento vertical cada 400 mm, con tornillos de acero. Incluso fijaciones para el anclaje de los perfiles; tornillería para la fijación de las placas y pasta y cinta para el tratamiento de juntas entre placas
</t>
  </si>
  <si>
    <t>03</t>
  </si>
  <si>
    <t xml:space="preserve">04           </t>
  </si>
  <si>
    <t>FALSOS TECHOS</t>
  </si>
  <si>
    <t xml:space="preserve">04.01        </t>
  </si>
  <si>
    <t>FALSO TECHO CONTINUO DE CARTÓN-YESO ST</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</si>
  <si>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N.
Kn
Placoplatre Standard BA.auf ST.
</t>
  </si>
  <si>
    <t xml:space="preserve">04.02        </t>
  </si>
  <si>
    <t>FALSO TECHO CONTINUO DE CARTÓN-YESO WF</t>
  </si>
  <si>
    <t xml:space="preserve">m². Suministro y construcción, por empresa homologada, de falso techo continuo formado por placas de cartón yeso de 15 mm, de la marca PLADUR, KNAUF o PLACOPLATRE, para altura mayor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TIPO PLACA: 
Pladur WF
</t>
  </si>
  <si>
    <t xml:space="preserve">04.03        </t>
  </si>
  <si>
    <t>FORMACION DE FOSA O CANDILEJA</t>
  </si>
  <si>
    <t>m</t>
  </si>
  <si>
    <t xml:space="preserve">ML. Formacion de fosa o candileja en cartón-yeso elemento vertical preformado o ejecutado "in situ" para solución de iluminación indirecta. Según planos de detalle de proyecto Incluso accesorios de fijación.
Incluye: Replanteo y trazado en los paramentos de la situación del cortinero. Presentación y corte de las piezas. Humectación de la base de fijación. Extendido de la cola. Colocación y rejuntado de las piezas. Repasos de encuentros entre piezas, esquinas y rincones.
</t>
  </si>
  <si>
    <t>04</t>
  </si>
  <si>
    <t xml:space="preserve">05           </t>
  </si>
  <si>
    <t>REVESTIMIENTOS Y ACABADOS</t>
  </si>
  <si>
    <t xml:space="preserve">05.01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</si>
  <si>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</si>
  <si>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Nota: No presupuestar, partida suministrada y ejecutada por proveedor externo.
</t>
  </si>
  <si>
    <t xml:space="preserve">05.02        </t>
  </si>
  <si>
    <t>RODAPIÉ DM HIDRÓFUGO 10 CM LACADO BLANCO</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</si>
  <si>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Nota: No presupuestar, partida suministrada y ejecutada por proveedor externo.
</t>
  </si>
  <si>
    <t xml:space="preserve">05.03        </t>
  </si>
  <si>
    <t>PAV. PVC CREATION 70 LOOSELAY</t>
  </si>
  <si>
    <t xml:space="preserve">Pavimento de PVC tipo CREATION 70, color 0090 OAK LIGHT, mediante losetas de 701.3x701.3x5 mm en colocacion suelta o mediante adhesivo i/alisado y limpieza, medida la superficie ejecutada.
Nota: No presupuestar, partida suministrada y ejecutada por proveedor externo.
</t>
  </si>
  <si>
    <t xml:space="preserve">05.4         </t>
  </si>
  <si>
    <t>REVESTIMIENTO GRES PORCELANICO EN PARAMENTOS VERTICALES</t>
  </si>
  <si>
    <t xml:space="preserve">Revestimiento interior con piezas de gran formato de gres porcelánico, 90x90, color gris, modelo a elegir por franquicia, capacidad de absorción de agua E&lt;0,5%, grupo BIa, según UNE-EN 14411. SOPORTE: paramento de yeso o escayola, vertical, de hasta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t>
  </si>
  <si>
    <t>05</t>
  </si>
  <si>
    <t xml:space="preserve">07           </t>
  </si>
  <si>
    <t>CARPINTERÍA INTERIOR</t>
  </si>
  <si>
    <t xml:space="preserve">07.1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</si>
  <si>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</si>
  <si>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aluminio, serie básica
</t>
  </si>
  <si>
    <t xml:space="preserve">07.2         </t>
  </si>
  <si>
    <t>PUERTA ABATIBLE DM 82.5 LACADA</t>
  </si>
  <si>
    <t xml:space="preserve">Puerta interior abatible, ciega, de una hoja de 203x82,5x3,5 cm, de tablero DM, con revestimiento de melamina, color color blanco de 90x20 mm; tapajuntas de MDF, con revestimiento de melamina, color color blanco de 70x10 mm en ambas caras. Incluso, bisagras, herrajes de colgar, de cierre y manivela sobre escudo largo de latón, color negro, acabado brillante, serie básica.
</t>
  </si>
  <si>
    <t xml:space="preserve">07.3         </t>
  </si>
  <si>
    <t>MOSTRADOR</t>
  </si>
  <si>
    <t xml:space="preserve">Ud. Formación de mueble recepción de dimensiones 2500x110x650 formado por mesa trabajo en Melamina Gris ratón Egger U750 ST9 formalizando sobre de 2360x530 de 950 de altura, con cajones, y un modulo envolvente de 300x110x120 en forma de U con retorno en parte frontal para iluminación y camara para paso de instalaciones acabado en TARIMA idéntica al pavimento del local según planos de proyecto.
</t>
  </si>
  <si>
    <t xml:space="preserve">07.4         </t>
  </si>
  <si>
    <t>MUEBLE TRAS MOSTRADOR</t>
  </si>
  <si>
    <t xml:space="preserve">Ud. Fabricación, suministro y colocación en obra de mueble TRAS MOSTRADOR de 2.50 en tablero de DM aplacado de melamina Gris ratón Egger U750 ST9 con puertas, baldas interiores y cajones.
</t>
  </si>
  <si>
    <t xml:space="preserve">07.5         </t>
  </si>
  <si>
    <t>MUEBLE CAFETERA</t>
  </si>
  <si>
    <t xml:space="preserve">Ud. Fabricación, suministro y colocación en obra de mueble en tablero de DM aplacado de melamina Gris ratón Egger U750 ST9 de dimensiones1000x900x500 con puertas con baldas interiores y modulo de cajones y mueble superior de 1000x1050x350 con puertas y baldas interiores
</t>
  </si>
  <si>
    <t xml:space="preserve">07.6         </t>
  </si>
  <si>
    <t>FORMACION DE BALDA Y BANCO</t>
  </si>
  <si>
    <t xml:space="preserve">ML. Formación de balda y banco en zona vestuarios consistente en una balda corrida sobre las taquillas, colocando una barra de cuelgue de ancho total 45 cms
</t>
  </si>
  <si>
    <t xml:space="preserve">07.7         </t>
  </si>
  <si>
    <t>ARMAZON METALICO PARA PUERTA CORREDERA DE MADERA</t>
  </si>
  <si>
    <t>u</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</si>
  <si>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</si>
  <si>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07</t>
  </si>
  <si>
    <t xml:space="preserve">08           </t>
  </si>
  <si>
    <t>CARPINTERÍA EXTERIOR</t>
  </si>
  <si>
    <t xml:space="preserve">08.02        </t>
  </si>
  <si>
    <t>CARPINTERÍA FACHADA ALUMINIO MÓDULOS FIJOS</t>
  </si>
  <si>
    <t xml:space="preserve">Carpintería de aluminio lacado RAL, con 60 micras de espesor mínimo de película seca, en ventanales fijos de cerramiento de escaparates de superficie menor de 4 m², formada por cercos, junquillos y accesorios; marca de calidad QUALICOAT, gama básica, con clasificación a la permeabilidad al aire según UNE-EN 12207, a la estanqueidad al agua según UNE-EN 12208 y a la resistencia a la carga del viento según UNE-EN 12210, con premarco. Incluso silicona neutra para sellado perimetral de las juntas exterior e interior, entre la carpintería y la obra
</t>
  </si>
  <si>
    <t xml:space="preserve">08.01.02     </t>
  </si>
  <si>
    <t>PUERTA CORREDERA AUTOMATICA DE ALUMINIO Y VIDRIO</t>
  </si>
  <si>
    <t xml:space="preserve">Puerta corredera automática, de aluminio y vidrio, para acceso peatonal, con sistema de apertura lateral, de una hoja deslizante de 100x210 cm y una hoja fija de 120x210 cm, compuesta por: cajón superior con mecanismos, equipo de motorización y batería de emergencia para apertura y cierre automático en caso de corte del suministro eléctrico, de aluminio lacado, color blanco, dos detectores de presencia por radiofrecuencia, célula fotoeléctrica de seguridad y panel de control con cuatro modos de funcionamiento seleccionables; dos hojas de vidrio laminar de seguridad 5+5, incoloro, 1B1 según UNE-EN 12600 con perfiles de aluminio lacado, color blanco, fijadas sobre los perfiles con perfil continuo de neopreno
</t>
  </si>
  <si>
    <t xml:space="preserve">08.03        </t>
  </si>
  <si>
    <t>REJILLA DE LAMAS DE ALUMINIO EN CARPINTERIA</t>
  </si>
  <si>
    <t xml:space="preserve">Rejilla de aluminio extruido, anodizado color natural E6-C-0 con lamas horizontales fijas en forma de V, con sujeción mediante tornillos vistos, montada en paño de carpinteria exterior de aliuminio Incluso accesorios de montaje y elementos de fijación.
</t>
  </si>
  <si>
    <t>08</t>
  </si>
  <si>
    <t xml:space="preserve">09           </t>
  </si>
  <si>
    <t>VIDRIERÍA</t>
  </si>
  <si>
    <t xml:space="preserve">09.01        </t>
  </si>
  <si>
    <t>PUERTA ABATIBLE DE VIDRIO TEMPLADO</t>
  </si>
  <si>
    <t xml:space="preserve">Puerta abatible de vidrio templado incoloro, de 2800x1000 mm y de 10 mm de espesor, clasificación de prestaciones 1C1. Incluso kit de herrajes, de acero inoxidable AISI 304.
</t>
  </si>
  <si>
    <t xml:space="preserve">09.02        </t>
  </si>
  <si>
    <t>DIVISION INTERIOR ACRISTALADA</t>
  </si>
  <si>
    <t xml:space="preserve">M². Formación de división acristalada con paños fijos de vidrio laminado de seguridad 5+5 mm, en diversas medidas, con herrajes de cuelgue y cierre, perfilería de acero inoxidable tipo U40/U20, incluso anclajes a obra, calzos de nivelación, juntas, sellado perimetral y demás elementos auxiliares necesarios para su correcta ejecución. Totalmente instalada.
</t>
  </si>
  <si>
    <t xml:space="preserve">09.03        </t>
  </si>
  <si>
    <t>VIDRIO TEMPLADO 6+6 MM</t>
  </si>
  <si>
    <t xml:space="preserve">Suministro y colocación de vidrio laminar incoloro, compuesto por dos lunas de 6 + 6 mm de espesor unidas por una lámina incolora de butiral de polivinilo, de 0,38 mm de espesor, clasificación 2B2, según UNE-EN 12600, fijado sobre carpintería con acuñado mediante calzos de apoyo perimetrales y laterales, sellado en frío con silicona sintética incolora (no acrílica), compatible con el material soporte. Canto pulido hasta 10 mm U" A.INOX. lineal luna templada 10 mm JGO y herrajes para puerta (HIDRÁULICO) con tirador. Medido superficie ejecutada.
</t>
  </si>
  <si>
    <t xml:space="preserve">09.04        </t>
  </si>
  <si>
    <t>ESPEJOS</t>
  </si>
  <si>
    <t xml:space="preserve">Suministro y colocación de espejos de 5mm sobre paramentos cantos pulidos s/desglose de proyecto
</t>
  </si>
  <si>
    <t>09</t>
  </si>
  <si>
    <t xml:space="preserve">10           </t>
  </si>
  <si>
    <t>CLIMATIZACIÓN Y VENTILACIÓN</t>
  </si>
  <si>
    <t xml:space="preserve">ICN012       </t>
  </si>
  <si>
    <t>CARGA DE GAS REFRIGERANTE R-410A</t>
  </si>
  <si>
    <t>kg</t>
  </si>
  <si>
    <t xml:space="preserve">Carga de la instalación con gas refrigerante R-410A, suministrado en botella con 50 kg de refrigerante.
</t>
  </si>
  <si>
    <t xml:space="preserve">ICN015       </t>
  </si>
  <si>
    <t>TUBERIA FRIGORÍFICA 3/8" CON AISLAMIENTO</t>
  </si>
  <si>
    <t xml:space="preserve">Suministro e instalación de tubería frigorífica de cobre deshidratado de diámetro 3/8",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</si>
  <si>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ICN016       </t>
  </si>
  <si>
    <t>TUBERIA FRIGORÍFICA 1/2" CON AISLAMIENTO</t>
  </si>
  <si>
    <t xml:space="preserve">Suministro e instalación de tubería frigorífica de cobre deshidratado de diámetro 1/2", con aislamiento mediante coquilla elastomérica Armaflex-AF de grado de combustibilidad M1 y espesores según normativa vigente, terminado con pintura armafinish en tramos que discurran por el exterior. Incluso transporte, montaje, parte proporcional de accesorios, colectores, y pequeño material auxiliar. Todo ello según normativa vigente. Medida la unidad totalmente ejecutada en obra.
</t>
  </si>
  <si>
    <t xml:space="preserve">ICN018       </t>
  </si>
  <si>
    <t>DESAGÜE PVC D=32mm EQUIPO CLIMATIZACIÓN</t>
  </si>
  <si>
    <t>ud</t>
  </si>
  <si>
    <t xml:space="preserve">Suministro e instalación de desagüe de unidad interior de climatización mediante tubería de PVC serie B, de 32 mm de diámetro, con p.p. de piexas especiales de PVC y con unión pegada, hasta conexión con la bajante o colector de la red de evacuación más cercano; y con sifón individual registrable de PVC tipo L con salida horizontal de 32 mm de diámetro y registro inferior, con uniones roscadas o pegadas.
Incluso transporte, montaje, parte proporcional de accesorios, y pequeño material auxiliar, pruebas y puesta en servicio. Todo ello según normativa vigente. Medida la unidad totalmente ejecutada en obra.
</t>
  </si>
  <si>
    <t xml:space="preserve">ICR021       </t>
  </si>
  <si>
    <t>CONDUCTO ISOVER CLIMAVER PLUS R</t>
  </si>
  <si>
    <t xml:space="preserve">Suministro e instalación de CONDUCTO RÍGIDO DE LANA DE VIDRIO autoportante de la marca ISOVER modelo CLIMAVER PLUS-R o equivalente a aprobar por la dirección facultativa; para la distribución de aire climatizado ejecutado en lana de vidrio de alta densidad revestido por exterior con un complejo triplex formado por lámina de aluminio visto, refuerzo de malla de vidrio y kraftt, por el interior incorpora lámina de aluminio y kraftt incluso revistiendo su "canto macho", aporta altos rendimientos térmicos y acústicos, conductividad térmica 0.032 W/(m·K) a 10 ºC, reacción al fuego M1 y clasificación F0 al índice de humos. 
Incluso transporte, montaje, parte proporcional de accesorios tales como codos, tes, entronques, tolvas, embocaduras, derivaciones, reducciones, sellado de juntas, manguitos, soportes, elementos  de fijación y piezas especiales de remate de montaje, acoplamiento a difusores y rejillas, pequeño material auxiliar, pruebas de funcionamiento y puesta en servicio. Todo ello realizado según normativa vigente. Medida la unidad totalmente ejecutada en obra.
</t>
  </si>
  <si>
    <t xml:space="preserve">E23DCH020    </t>
  </si>
  <si>
    <t>CONDUCTO CIRCULAR PARA VENTILACION</t>
  </si>
  <si>
    <t xml:space="preserve">Conducto , para distribución de ventilacion, resistencia al fuego M1 y temperaturas de uso entre -20ºC y 250ºC, i/p.p. de corte, derivaciones, instalación y costes indirectos.
</t>
  </si>
  <si>
    <t xml:space="preserve">IVM041       </t>
  </si>
  <si>
    <t>EXTRACTOR EN LINEA SV-250H</t>
  </si>
  <si>
    <t xml:space="preserve">Suministro e instalación de Extractor en línea para conductos Sodeca SV-250/H acabado Anticorrosivo en resina de poliéster polimerizada libre de fosfato, con bajo nivel sonoro, aislante acústico fonoabsorbente. Diámetro de boca 250 mm, Caudal alto.
</t>
  </si>
  <si>
    <t xml:space="preserve">ICP021       </t>
  </si>
  <si>
    <t>DIFUSOR IMPULSION MADEL DCN+R3E+PFLEX+AA D=355mm</t>
  </si>
  <si>
    <t xml:space="preserve">Suministro e instalación de DIFUSOR DE IMPULSION de características físicas y técnicas iguales o superiores a las de la marca MADEL modelo DCN+R3E+PFLEX+AA de 355 mm de diámetro o equivalente a aprobar por la Dirección Facultativam, con acabado anodizado plata mate, con regulador de caudal tipo mariposa y cuello de montaje para instalar en falso con conducto flexible, instalado, homologado,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</si>
  <si>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ICR030       </t>
  </si>
  <si>
    <t>REJILLA IMPULSION MADEL AMT-AN SP CM(s) 400 x 300</t>
  </si>
  <si>
    <t xml:space="preserve">Suministro e instalación de REJILLA DE IMPULSION de características físicas y técnicas iguales o superiores a las de la marca MADEL modelo AMT-AN SP CM(S) de 400x300 mm o equivalente a aprobar por la Dirección Facultativa, de simple deflexión con aletas en aluminio blanco lacado y orientables individualmente y regulador de caudal de aletas opuestas construido en acero zincado lacado negro; instalada y homologada, según normas UNE.
Incluso transporte, montaje, parte proporcional de accesorios tales como sellado de juntas, puente de montaje, marco, soportes, elementos de fijación y piezas especiales de remate de montaje, conexión a red de conductos, pequeño material auxiliar, pruebas de funcionamiento y puesta en servicio. Todo ello según normativa vigente. Medida la unidad totalmente instalada y funcionando.
</t>
  </si>
  <si>
    <t xml:space="preserve">E23DRS0102   </t>
  </si>
  <si>
    <t>REJILLA INTERIOR VENTILACION</t>
  </si>
  <si>
    <t xml:space="preserve">Rejilla de aluminio extruido, anodizado color natural E6-C-0, con lamas horizontales regulables individualmente, dimension indicada por instalador, fijación mediante tornillos vistos, montada en conducto metálico rectangular. Incluso accesorios de montaje y elementos de fijación.
</t>
  </si>
  <si>
    <t xml:space="preserve">UDAIFBA71A9  </t>
  </si>
  <si>
    <t>UD INT CLIMATIZACION DAIKIN FBA71A9 CONDUCTOS</t>
  </si>
  <si>
    <t xml:space="preserve">Unidad interior de aire acondicionado, con distribución por conducto rectangular, sistema aire-aire multi-split, modelo FBA71A9 "DAIKIN", para gas R-32/R-410A, potencia frigorífica 6,8 kW (temperatura de bulbo seco del aire interior 27°C, temperatura de bulbo húmedo del aire interior 19°C, temperatura de bulbo seco del aire exterior 35°C), potencia calorífica 7,5 kW (temperatura de bulbo seco del aire interior 20°C, temperatura de bulbo seco del aire exterior 7°C, temperatura de bulbo húmedo del aire exterior 6°C), diámetro de conexión de la tubería de líquido 3/8", diámetro de conexión de la tubería de gas 5/8", alimentación monofásica (230V/50Hz), con, caudal de aire en refrigeración a velocidad alta/baja 18/12,5 m³/min, caudal de aire en calefacción a velocidad alta/baja 18/12,5 m³/min, presión disponible a velocidad nominal/alta 30/150 Pa, dimensiones 245x1000x800 mm, peso 35 kg, presión sonora en refrigeración a velocidad alta/baja 30/25 dBA, presión sonora en calefacción a velocidad alta/baja 31/25 dBA, potencia sonora 56 dBA. Regulación: control remoto multifunción, modelo Madoka BRC1H52W. Incluso elementos para suspensión del techo
</t>
  </si>
  <si>
    <t>UDAIRZASG71MV</t>
  </si>
  <si>
    <t>UD EXT CLIMATIZACION DAIKIN RZAG71MV1</t>
  </si>
  <si>
    <t xml:space="preserve">Unidad exterior de aire acondicionado, sistema aire-aire multi-split, gama Sky Air, serie Advance, modelo RZASG71MV1 "DAIKIN", para gas R-32,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temperatura de bulbo húmedo del aire exterior 6°C), compresor swing, alimentación monofásica (230V/50Hz), caudal de aire en refrigeración 56 m³/min, caudal de aire en calefacción 50 m³/min, presión sonora en refrigeración 46 dBA, presión sonora en calefacción 47 dBA, potencia sonora 65 dBA, dimensiones 770x900x320 mm, peso 60 kg, longitud máxima de tubería 55 m, diferencia máxima de altura entre la unidad exterior y la unidad interior 30 m. Incluso elementos antivibratorios y soportes de pared.
</t>
  </si>
  <si>
    <t xml:space="preserve">IBY115       </t>
  </si>
  <si>
    <t>UD INT CLIMATIZACION DAIKIN FXFA63A CASSETTE TECHO</t>
  </si>
  <si>
    <t xml:space="preserve">Unidad interior de aire acondicionado, para sistema VRV-5 (Volumen de Refrigerante Variable), para gas R-32, de cassette, Round Flow (de flujo circular), modelo FXFA63A "DAIKIN", alimentación monofásica (230V/50Hz), potencia frigorífica 7,1 kW (temperatura de bulbo seco del aire interior 27°C, temperatura de bulbo húmedo del aire interior 19°C, temperatura de bulbo seco del aire exterior 35°C), potencia calorífica 8 kW (temperatura de bulbo seco del aire interior 20°C, temperatura de bulbo seco del aire exterior 7°C), consumo eléctrico en refrigeración 60 W, consumo eléctrico en calefacción 60 W, presión sonora a velocidad baja 33 dBA, caudal de aire a velocidad alta 16,5 m³/min, de 204x840x840 mm (de perfil bajo), peso 21 kg, válvula de expansión electrónica, bomba de drenaje, bloque de terminales F1-F2 para cable de 2 hilos de transmisión y control (bus D-III Net) a unidad exterior, control por microprocesador, orientación vertical automática (distribución radial uniforme del aire en 360°), señal de limpieza de filtro y filtro de aire de succión; panel decorativo de color blanco para unidad de aire acondicionado de cassette de flujo circular FXFA-A/FXFQ-B, modelo BYCQ140E. Regulación: control remoto multifunción, modelo Madoka BRC1H52W. Incluso elementos para suspensión del techo.
</t>
  </si>
  <si>
    <t xml:space="preserve">UDAIRXYSA6A  </t>
  </si>
  <si>
    <t>UD EXT CLIMATIZACION DAIKIN VRV RXYSA6A</t>
  </si>
  <si>
    <t xml:space="preserve">nidad exterior para sistema VRV-5 (Volumen de Refrigerante Variable), para gas R-32, bomba de calor, modelo RXYSA6AV1 "DAIKIN", con temperatura de refrigerante variable para la mejora de la eficiencia estacional, alimentación monofásica (230V/50Hz), potencia frigorífica 15,5 kW (temperatura de bulbo húmedo del aire interior 19°C, temperatura de bulbo seco del aire exterior 35°C), SEER 7,6, rango de funcionamiento de temperatura de bulbo seco del aire exterior en refrigeración desde -5 hasta 46°C, potencia calorífica 18 kW (temperatura de bulbo seco del aire interior 20°C, temperatura de bulbo húmedo del aire exterior 6°C), SCOP 4,7, rango de funcionamiento de temperatura de bulbo seco del aire exterior en calefacción desde -20 hasta 16°C, conectabilidad de hasta 18 unidades interiores con un porcentaje de capacidad mínimo del 50% y máximo del 130%, control mediante microprocesador, compresor swing, con control Inverter, 870x1100x460 mm, peso 103 kg, presión sonora 51 dBA, caudal de aire 89 m³/min, longitud total máxima de tubería frigorífica 300 m, longitud máxima entre unidad exterior y unidad interior más alejada 120 m (150 m equivalentes), diferencia máxima de altura de instalación 50 m si la unidad exterior se encuentra por encima de las unidades interiores y 40 m si se encuentra por debajo, longitud máxima entre el primer kit de ramificación (unión Refnet) de tubería frigorífica y unidad interior más alejada 40 m, bloque de terminales F1-F2 para cable de 2 hilos de transmisión y control (bus D-III Net), tratamiento anticorrosivo especial del intercambiador de calor, función de recuperación de refrigerante, carga automática adicional de refrigerante, prueba automática de funcionamiento y ajuste de limitación de consumo de energía (función I-Demand).
</t>
  </si>
  <si>
    <t>10</t>
  </si>
  <si>
    <t xml:space="preserve">11           </t>
  </si>
  <si>
    <t>ELECTRICIDAD E ILUMINACION</t>
  </si>
  <si>
    <t xml:space="preserve">11.01        </t>
  </si>
  <si>
    <t>Red de tierras</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</si>
  <si>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</si>
  <si>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</si>
  <si>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</si>
  <si>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11.01</t>
  </si>
  <si>
    <t xml:space="preserve">11.02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</si>
  <si>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</si>
  <si>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</si>
  <si>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</si>
  <si>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t>
  </si>
  <si>
    <t>11.02</t>
  </si>
  <si>
    <t xml:space="preserve">11.03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</si>
  <si>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</si>
  <si>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</si>
  <si>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</si>
  <si>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t>
  </si>
  <si>
    <t>11.03</t>
  </si>
  <si>
    <t xml:space="preserve">11.04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</si>
  <si>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</si>
  <si>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</si>
  <si>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</si>
  <si>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</si>
  <si>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11.04</t>
  </si>
  <si>
    <t xml:space="preserve">11.05        </t>
  </si>
  <si>
    <t>Circuitos interiores</t>
  </si>
  <si>
    <t xml:space="preserve">E01JBBA0010  </t>
  </si>
  <si>
    <t>CIRCUITO MONOFASICO 2x1,5+TTx1,5 (07Z1-K)</t>
  </si>
  <si>
    <t>Suministro y montaje de circuito monofásico realizado con tubo PVC corrugado M 20, conductores de cobre flexible de 1,5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</si>
  <si>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E01JBBA0020  </t>
  </si>
  <si>
    <t>CIRCUITO MONOFASICO 2x2,5+TTx2,5 (07Z1-K)</t>
  </si>
  <si>
    <t>Suministro y montaje de circuito monofásico realizado con tubo PVC corrugado M 20, conductores de cobre flexible de 2,5 mm2, aislamiento 07Z1-K 750 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</si>
  <si>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E01JBDE0020  </t>
  </si>
  <si>
    <t>CIRCUITO MONOFÁSICO 2x2,5+TTx2,5 (RZ1-K)</t>
  </si>
  <si>
    <t>Suministro y montaje de circuito monofásico realizado con tubo PVC corrugado M 25, conductores de cobre flexible de 2,5 mm2, aislamiento RZ1-K 0,6/1 KV (clase de reacción al fuego mínima Cca-s1b,d1,a1 y libre de halógenos), en sistema monofásico (fase, neutro y tierra), incluido p./p. de cajas de registro, regletas de conexión y pequeño material. Comprende todos los trabajos, materiales y medios auxiliares necesarios para dejar la unidad completa, totalmente instalada, probada y en perfecto estado de funcionamiento, según Planos y demás Documentos de Proyecto, indicaciones de la D.F. y normativa vigente.</t>
  </si>
  <si>
    <t xml:space="preserve">E01JBDE0024  </t>
  </si>
  <si>
    <t>CIRCUITO MONOFÁSICO 2x4+TTx4 (RZ1-K)</t>
  </si>
  <si>
    <t>Suministro y montaje de circuito monofásico realizado con tubo PVC corrugado M 32, conductores de cobre flexible de 4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</si>
  <si>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 xml:space="preserve">E01JBDH0040B </t>
  </si>
  <si>
    <t>CIRCUITO MONOFÁSICO 2x6+TTx6 (RZ1-K)</t>
  </si>
  <si>
    <t>Suministro y montaje de circuito monofásico realizado con tubo PVC corrugado M 32, conductores de cobre flexible de 6 mm2, aislamiento RZ1-K 0.6/1 kV (clase de reacción al fuego mínima Cca-s1b,d1,a1 y libre de halógenos), en sistema monofasico (fase, neutro y tierra), incluido p./p. de cajas de registro, regletas de conexion y pequeño material. Comprende todos los trabajos, materiales y medios auxiliares necesarios para dejar la unidad completa, totalmente instalada, probada y en perfecto estado de funcionamiento, segun Planos y demas Documentos de Proyecto, indicaciones de la D.F. y normativa vigente.</t>
  </si>
  <si>
    <t>11.05</t>
  </si>
  <si>
    <t xml:space="preserve">11.06        </t>
  </si>
  <si>
    <t>Mecanismos</t>
  </si>
  <si>
    <t xml:space="preserve">E17MNB140    </t>
  </si>
  <si>
    <t>BASE DE ENCHUFE 16A BJC IRIS BLANCO</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</si>
  <si>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</si>
  <si>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   </t>
  </si>
  <si>
    <t>BASE DE ENCHUFE DOBLE 16A BJC IRIS BLANCO</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</si>
  <si>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</si>
  <si>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E17MNB140N3  </t>
  </si>
  <si>
    <t>BASE DE ENCHUFE TRIPLE 16A BJC IRIS BLANCO</t>
  </si>
  <si>
    <t>Suministro y montaje de base de enchufe triple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</si>
  <si>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</si>
  <si>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</si>
  <si>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</si>
  <si>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 xml:space="preserve">E17CEM080N   </t>
  </si>
  <si>
    <t>PUNTO ALIMENTACIÓN A EQUIPO MONOFÁSICO 3x2,5 mm2 (AS)</t>
  </si>
  <si>
    <t>Suministro y montaje de punto alimentación a equipo formado por conductores unipolares de cobre aislados H07Z1-K (AS) 3x2,5 mm2, para una tensión nominal de 450/750 V, no propagadores del incendio y con emisión de humos y opacidad reducida, realizado con tubo PVC corrugado reforzado libre de halógenos M20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</si>
  <si>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E17CEM080N4  </t>
  </si>
  <si>
    <t>PUNTO ALIMENTACIÓN A EQUIPO MONOFÁSICO 3x4 mm2 (AS)</t>
  </si>
  <si>
    <t>Suministro y montaje de punto alimentación a equipo formado por conductores unipolares de cobre aislados RZ1-K (AS) 3x4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</si>
  <si>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E17CEM080N6  </t>
  </si>
  <si>
    <t>PUNTO ALIMENTACIÓN A EQUIPO MONOFÁSICO 3x6 mm2 (AS)</t>
  </si>
  <si>
    <t>Suministro y montaje de punto alimentación a equipo formado por conductores unipolares de cobre aislados RZ1-K (AS) 3x6 mm2, para una tensión nominal de 0,6/1 kV, no propagadores del incendio y con emisión de humos y opacidad reducida, realizado con tubo PVC corrugado reforzado libre de halógenos M32 empotrado,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</si>
  <si>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 xml:space="preserve">E17MNB010    </t>
  </si>
  <si>
    <t>PUNTO LUZ SENCILLO BJC IRIS BLANCO</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</si>
  <si>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y mecanismo de interruptor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</si>
  <si>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E17MNB010C   </t>
  </si>
  <si>
    <t>PUNTO LUZ CONMUTADO BJC IRIS BLANCO</t>
  </si>
  <si>
    <t>Suministro y montaje de Punto de luz conmutado unipolar, realizado con tubo PVC corrugado reforzado libre de halógenos M20 mm, cableado formado por conductores unipolares de cobre aislados para una tensión nominal de 450/750V de tipo H07Z1-K (AS) Cca-s1a,d1,a1 de 1,5 mm2 de sección y dos mecanismos de interruptor unipolar de conmutación, serie BJC IRIS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</si>
  <si>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E17MAA005    </t>
  </si>
  <si>
    <t>PUNTO LUZ ADICIONAL</t>
  </si>
  <si>
    <t>Suministro y montaje de Punto de luz adicional, realizado con tubo PVC corrugado reforzado libre de halógenos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</si>
  <si>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 xml:space="preserve">E17MNB010EM  </t>
  </si>
  <si>
    <t>PUNTO LUZ EMERGENCIA</t>
  </si>
  <si>
    <t>Suministro y montaje de Punto de luz sencillo unipolar, realizado con tubo PVC corrugado reforzado libre de halógenos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</si>
  <si>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E17MNB0PL    </t>
  </si>
  <si>
    <t>PULSADOR APERTURA PUERTA BJC IRIS BLANCO</t>
  </si>
  <si>
    <t>Suministro y montaje de punto para pulsador para apertura remota de puerta sencillo unipolar, realizado con tubo PVC corrugado reforzado libre de halógenos M20 mm, cableado formado por conductores unipolares de cobre aislados para una tensión nominal de 450/750V de tipo H07Z1-K (AS) Cca-s1a,d1,a1 de 2,5 mm2 de sección, y mecanismo de pulsador unipolar, serie BJC IRIS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</si>
  <si>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</si>
  <si>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</si>
  <si>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</si>
  <si>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11.06</t>
  </si>
  <si>
    <t xml:space="preserve">11.07        </t>
  </si>
  <si>
    <t>Iluminación normal</t>
  </si>
  <si>
    <t>E18IDF350MS31</t>
  </si>
  <si>
    <t>FOCO LED ORIENTABLE 20W 3000K 24V IP20</t>
  </si>
  <si>
    <t>Suministro y montaje de foco LED orientable 20W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</si>
  <si>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E18IDF350MS32</t>
  </si>
  <si>
    <t>FOCO LED ORIENTABLE 12W 3000K 24V IP20</t>
  </si>
  <si>
    <t>Suministro y montaje de foco LED orientable 12W 3000K 24V IP20 24º.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</si>
  <si>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E18IDF350MS33</t>
  </si>
  <si>
    <t>FOCO LED FIJO 10W 3000K 24V IP20</t>
  </si>
  <si>
    <t>Suministro y montaje de foco LED fijo 10W 3000K 24V IP20 38º. Material aluminio. Según proyecto específico de iluminación e interiorismo. Marca y modelo a aprobar por la propiedad o equipo de interiorismo. Con marcado CE según Reglamento (UE) 305/2011. Instalado incluyendo accesorios de montaje, fuente de alimentación (si necesita), lámpara, LEDs, medios auxiliares, replanteo y conexionado, conforme al CTE DB-HE-3, CTE DB-SUA-4 y NTE-IEI.</t>
  </si>
  <si>
    <t xml:space="preserve">ILUNOR00MS39 </t>
  </si>
  <si>
    <t>TIRA LED 14W/M 24V IP20 3000K + PERFIL + DIFUSOR.</t>
  </si>
  <si>
    <t>Suministro y montaje de tira LED 14W/M 24V IP20 3000K con perfil y difusor.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</si>
  <si>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ILUNOR00MS40B</t>
  </si>
  <si>
    <t>TIRA LED 14W/M 24V IP20 RGB + TELECOMANDO + PERFIL + DIFUSOR</t>
  </si>
  <si>
    <t>Suministro y montaje de tira LED 14W/M 24V IP20 RGB con telecomando, perfil y difusor. Según proyecto específico de iluminación e interiorismo. Marca y modelo a aprobar por la propiedad o equipo de interiorismo. Con marcado CE según Reglamento (UE) 305/2011. Instalado incluyendo accesorios de montaje, telecomando, perfil, tira LED, difusor, tapas finales, clips, medios auxiliares, replanteo y conexionado, conforme al CTE DB-HE-3, CTE DB-SUA-4 y NTE-IEI.</t>
  </si>
  <si>
    <t>E18IDF350MSF1</t>
  </si>
  <si>
    <t>FUENTE DE ALIMENTACIÓN LÍNEAS LED A 24V 350W</t>
  </si>
  <si>
    <t>Suministro y montaje de fuente de alimentación líneas LED a 24V 350W.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</si>
  <si>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E18IDF350MSFM</t>
  </si>
  <si>
    <t>MANDO DIM CCT RGB 1 ZONA</t>
  </si>
  <si>
    <t>Suministro y montaje de fMando DIM CCT RGB 1 zona.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</si>
  <si>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11.07</t>
  </si>
  <si>
    <t xml:space="preserve">11.08        </t>
  </si>
  <si>
    <t>Iluminación de emergencia</t>
  </si>
  <si>
    <t xml:space="preserve">E18GIS055    </t>
  </si>
  <si>
    <t>LUMINARIA EMERGENCIA AUTOTEST CIRCULAR LED 200LM</t>
  </si>
  <si>
    <t>Suministro y montaje de luminaria de emergencia, circular empotrada, para iluminación antipánico tipo NORMALUX VIA R o equivalente técnico, carcasa de material autoextinguible y difusor opal, grado de protección IP42 - IK 07 / Clase II, según UNE-EN 60598, UNE-EN 60529 y UNE-EN 50102; equipado con LEDs de 200 lm, piloto testigo de carga LED verde, con 1 hora de autonomía, batería Ni-MH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t>
  </si>
  <si>
    <t>11.08</t>
  </si>
  <si>
    <t xml:space="preserve">11.09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</si>
  <si>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</si>
  <si>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</si>
  <si>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</si>
  <si>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</si>
  <si>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 xml:space="preserve">C07E130N     </t>
  </si>
  <si>
    <t>PRUEBAS Y PUESTA EN MARCHA DE LA INSTALACIÓN</t>
  </si>
  <si>
    <t>Realización de pruebas de funcionamiento de la instalación eléctrica.</t>
  </si>
  <si>
    <t>11.09</t>
  </si>
  <si>
    <t xml:space="preserve">11.10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</si>
  <si>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</si>
  <si>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</si>
  <si>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</si>
  <si>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</si>
  <si>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11.10</t>
  </si>
  <si>
    <t>11</t>
  </si>
  <si>
    <t xml:space="preserve">12           </t>
  </si>
  <si>
    <t>TELECOMUNICACIONES</t>
  </si>
  <si>
    <t xml:space="preserve">12.01        </t>
  </si>
  <si>
    <t>Equipamiento CE</t>
  </si>
  <si>
    <t xml:space="preserve">12.02        </t>
  </si>
  <si>
    <t>12</t>
  </si>
  <si>
    <t xml:space="preserve">13           </t>
  </si>
  <si>
    <t>FONTANERIA</t>
  </si>
  <si>
    <t xml:space="preserve">13.01        </t>
  </si>
  <si>
    <t>PUNTO CONSUMO F-C LAVABO</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</si>
  <si>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</si>
  <si>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13.02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</si>
  <si>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</si>
  <si>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t>
  </si>
  <si>
    <t xml:space="preserve">13.03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</si>
  <si>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</si>
  <si>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</si>
  <si>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13.04        </t>
  </si>
  <si>
    <t>PUNTO CONSUMO FRIO FUENTE</t>
  </si>
  <si>
    <t xml:space="preserve">Instalación de fontanería para grifo,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t>
  </si>
  <si>
    <t xml:space="preserve">13.05        </t>
  </si>
  <si>
    <t>LLAVE DE PASO CROMADA</t>
  </si>
  <si>
    <t xml:space="preserve">Llave empotrar de paso recta, cromada de 1/2", totalmente instalada.
</t>
  </si>
  <si>
    <t xml:space="preserve">13.06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</si>
  <si>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</si>
  <si>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t>
  </si>
  <si>
    <t xml:space="preserve">13.07        </t>
  </si>
  <si>
    <t>TERMO ELÉCTRICO 75 l.</t>
  </si>
  <si>
    <t xml:space="preserve">Termo eléctrico de 75 litros de capacidad, con mando de control de temperatura regulable, termostato de seguridad, válvula de seguridad con dispositivo de vaciado, con recubrimiento exterior con pintura epoxi, monofásico (240 V-50 Hz), conforme a UNE-EN 60335-2-21:2001 y UNE-EN 50440:2016. Incluye el montaje de soportes, conexiones a la red de fontanería, llaves de corte y latiguillos, conexión a la instalación eléctrica, llenado y prueba de funcionamiento. Totalmente instalado conforme a RITE (RD 1027/2007) y CTE DB-HE-2. Equipos y accesorios con marcado CE y DdP (declaración de prestaciones) según Reglamento UE 305/2011. Medida unidad ejecutada.
</t>
  </si>
  <si>
    <t>13</t>
  </si>
  <si>
    <t xml:space="preserve">14           </t>
  </si>
  <si>
    <t>SANEAMIENTO</t>
  </si>
  <si>
    <t xml:space="preserve">14.01        </t>
  </si>
  <si>
    <t>ACOMETIDA A RED EXISTENTE</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</si>
  <si>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</si>
  <si>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 xml:space="preserve">14.02        </t>
  </si>
  <si>
    <t>TUBERÍA PVC SERIE B JUNTA PEGADA D=40 mm</t>
  </si>
  <si>
    <t>Tubería de PVC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</si>
  <si>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14.03        </t>
  </si>
  <si>
    <t>TUBERIA PVC SERIE B JUNTA PEGADA D=110 mm</t>
  </si>
  <si>
    <t>Tubería de PVC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t>
  </si>
  <si>
    <t xml:space="preserve">14.04        </t>
  </si>
  <si>
    <t>SIFON INDIVIDUAL PVC</t>
  </si>
  <si>
    <t xml:space="preserve">Sifón individual de PVC, color gris, de 40 mm de diámetro.
</t>
  </si>
  <si>
    <t xml:space="preserve">14.05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</si>
  <si>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</si>
  <si>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</si>
  <si>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14.06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</si>
  <si>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</si>
  <si>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t>
  </si>
  <si>
    <t xml:space="preserve">14.08        </t>
  </si>
  <si>
    <t>TUBERIA PVC SERIE B JUNTA PEGADA D=125 mm</t>
  </si>
  <si>
    <t xml:space="preserve">Tubería de PVC serie B, de 125mm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t>
  </si>
  <si>
    <t>14</t>
  </si>
  <si>
    <t xml:space="preserve">15           </t>
  </si>
  <si>
    <t>SANITARIOS Y EQUIPAMIENTO</t>
  </si>
  <si>
    <t xml:space="preserve">15.01        </t>
  </si>
  <si>
    <t>VERTEDORA ROCA CON MONOMANDO</t>
  </si>
  <si>
    <t xml:space="preserve">Ud. Suministro y colocación de Vertedero de porcelana vitrificada, blanco, de 50x42 cm, dotado de rejilla de desagüe y enchufe de unión, colocado mediante tacos y tornillos al solado, incluso sellado con silicona, válvula de desagüe de 40 mm, funcionando. Grifería monomando cromada, con rompechorros; conforme UNE 19703:2016 y UNE-EN 200:2008.Totalmente instalado y conexionado, i/p.p. de pequeño material y medios auxiliares. 
</t>
  </si>
  <si>
    <t xml:space="preserve">15.02        </t>
  </si>
  <si>
    <t>PLATO DUCHA DE RESINA 120x80 cm CON GRIFERÍA MONOMANDO</t>
  </si>
  <si>
    <t xml:space="preserve">15.02.1      </t>
  </si>
  <si>
    <t>PLATO DUCHA DE RESINA 160x80 cm CON GRIFERÍA MONOMANDO</t>
  </si>
  <si>
    <t xml:space="preserve">Suministro y montaje de plato de ducha de resina blanca antideslizante de 160x80 cm, en color gris; conforme norma UNE-EN 14527:2016+A1:2019. Grifería mezcladora monomando empotrado con rociador regulable, rociador ducha masaje 3 funciones, acabado cromado, conforme UNE 19703:2016 y UNE-EN 200:2008. Totalmente instalada y conexionada i/ juego de desagüe y válvula de desagüe de salida horizontal de 40 mm, p.p. de pequeño material y medios auxiliares. Medido la unidad ejecutada.
</t>
  </si>
  <si>
    <t xml:space="preserve">15.03        </t>
  </si>
  <si>
    <t>LAVABO SUSPENDIDO ROCA VICTORIA BLANCO CON MONOMANDO</t>
  </si>
  <si>
    <t xml:space="preserve">Suministro e instalación de lavabo de porcelana vitrificada en blanco de la marca ROCA modelo VICTORIA o equivalente a aprobar por DF. de 65x51 cm, colocado suspendido; conforme UNE-EN 14688:2016+A1:2019. Grifería monomando gerontologica cromada, con rompechorros; conforme UNE 19703:2016 y UNE-EN 200:2008. Válvula de desagüe de 32 mm, acoplamiento a pared acodado de PVC, llaves de escuadra de 1/2" cromadas, latiguillos flexibles de 1/2". Totalmente instalado y conexionado, i/p.p. de pequeño material y medios auxiliares. Lavabo con marcado CE y DdP (Declaración de prestaciones) según Reglamento (UE) 305/2011. Medido unidad ejecutada.
</t>
  </si>
  <si>
    <t xml:space="preserve">13.10        </t>
  </si>
  <si>
    <t>LAVABO EMPOTRAR ENCIMERA, MODELO DIVERTA "ROCA" CON MONOMANDO</t>
  </si>
  <si>
    <t xml:space="preserve">Lavabo de porcelana sanitaria, de empotrar en encimera, modelo Diverta "ROCA", color blanco, de 500x380 mm, equipado con grifería monomando de repisa para lavabo, con cartucho cerámico, limitador de caudal a 5 l/min y sistema de apertura con agua fría para ahorro de energía acabado acabado cromado, modelo Victoria Plus, y desagüe, acabado cromado. Incluso juego de fijación y silicona para sellado de juntas.
</t>
  </si>
  <si>
    <t xml:space="preserve">15.04        </t>
  </si>
  <si>
    <t>INODORO TANQUE BAJO ROCA VICTORIA BLANCO</t>
  </si>
  <si>
    <t xml:space="preserve">Suministro e instalación de Inodoro de tanque bajo de montaje adosado a pared, de la marca ROCA modelo VICTORIA color blanco o equivalente a aprobar por DF, conforme a UNE-EN 997:2019. Dispone de asiento y tapa lacados con bisagras de acero inoxidable y mecanismo doble descarga. Totalmente instalado, conectado y funcionando; i/p.p. de anclajes al pavimento, sellados, llave de escuadra y latiguillo flexible cromados, pequeño material y medios auxiliares. Medido unidad ejecutada.
</t>
  </si>
  <si>
    <t xml:space="preserve">15.05        </t>
  </si>
  <si>
    <t>MAMPARA DUCHA</t>
  </si>
  <si>
    <t xml:space="preserve">MOD. NES100 SISTEMA CORREDERA ACABADO CROMO
MEDIDAS 160 x195cm
</t>
  </si>
  <si>
    <t xml:space="preserve">15.06        </t>
  </si>
  <si>
    <t>ESPEJO RETROILUMINADO CON LED 70X80</t>
  </si>
  <si>
    <t xml:space="preserve">15.07        </t>
  </si>
  <si>
    <t>BARRA APOYO ABATIBLE EN ASEO MINUSVALIDOS</t>
  </si>
  <si>
    <t>Ud. Suministro y colocación de barra de apoyo abatible  de acero inoxidable 18/10 (AISI-304) de D=30 mm. Serie Superinox Family de Roca Ref 815853002, con cubretornillos de fijación.  Instalado con tacos de plástico y tornillos a la pared. Ejecutado según N.T.E. específica y con p.p. de medios auxiliares y ayudas.</t>
  </si>
  <si>
    <t xml:space="preserve">15.08        </t>
  </si>
  <si>
    <t>BANCO PARA DUCHA ACCESIBLE</t>
  </si>
  <si>
    <t>15</t>
  </si>
  <si>
    <t xml:space="preserve">16           </t>
  </si>
  <si>
    <t>PINTURA</t>
  </si>
  <si>
    <t xml:space="preserve">16.01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</si>
  <si>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</si>
  <si>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</si>
  <si>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16</t>
  </si>
  <si>
    <t xml:space="preserve">17           </t>
  </si>
  <si>
    <t>INCENDIOS</t>
  </si>
  <si>
    <t xml:space="preserve">17.01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</si>
  <si>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</si>
  <si>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</si>
  <si>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 xml:space="preserve">17.03        </t>
  </si>
  <si>
    <t>SEÑAL FOTOLUMINISCENTE INCENDIOS 297x210 mm</t>
  </si>
  <si>
    <t xml:space="preserve">Suministro e instalación de señalización para equipo o medio de extinción manual de instalación de protección contra incendios (P.C.I.), fotoluminiscente, de Clase B (150 minicandelas); fabricada en material plástico, de dimensiones 297x210 mm (DIN-A4), conforme a UNE 23033-1:2019 y UNE 23035:2003. Totalmente instalada. Visible a 10 m conforme al CTE DB-SI-4. Medida la unidad ejecutada.
</t>
  </si>
  <si>
    <t>17</t>
  </si>
  <si>
    <t xml:space="preserve">18           </t>
  </si>
  <si>
    <t>AISLAMIENTO ACUSTICO</t>
  </si>
  <si>
    <t xml:space="preserve">18.01        </t>
  </si>
  <si>
    <t>AISLAMIENTO ACUSTICO A RUEDO AEREO DE RED DE SANEAMIENTO</t>
  </si>
  <si>
    <t xml:space="preserve">Aislamiento acústico a ruido aéreo de red de saneamiento, realizado con banda autoadhesiva desolidarizante Fonodan BJ, "DANOSA", de 3,9 mm de espesor, formado por una lámina de polietileno y una lámina viscoelástica de alta densidad, resistencia térmica 0,078 m²K/W, conductividad térmica 0,05 W/(mK) y rigidez dinámica inferior a 100 MN/m³; dispuesto a modo de coquilla con bridas de plástico.
</t>
  </si>
  <si>
    <t xml:space="preserve">18.03        </t>
  </si>
  <si>
    <t>AISLAMIENTO ACUSTICO A RUIDO AEREO SOBRE FALSO TECHO</t>
  </si>
  <si>
    <t xml:space="preserve">Aislamiento acústico a ruido aéreo sobre falso techo, con panel semirrígido de lana mineral, según UNE-EN 13162, no revestido, de 40 mm de espesor, resistencia térmica 1,1 m²K/W, conductividad térmica 0,035 W/(mK).
</t>
  </si>
  <si>
    <t xml:space="preserve">18.02        </t>
  </si>
  <si>
    <t>AISLAMIENTO ACUSTICO A RUIDO AEREO EN TRASDOSADO</t>
  </si>
  <si>
    <t xml:space="preserve">Aislamiento acústico a ruido aéreo, en trasdosado autoportante de placas, realizado con complejo multicapa, de 20 mm de espesor, 7,4 kg/m² de masa superficial, formado por un fieltro textil de 16 mm de espesor adherido térmicamente a una lámina viscoelástica de alta densidad de 4 mm de espesor, colocado a tope y fijado al paramento con fijaciones; y panel semirrígido de lana mineral, espesor 45 mm, según UNE-EN 13162, colocado entre los montantes de la estructura portante. Incluso cinta viscoelástica autoadhesiva, para sellado de junta
</t>
  </si>
  <si>
    <t xml:space="preserve">18.05        </t>
  </si>
  <si>
    <t>AISLAMIENTO ACUSTICO A RUIDO AEREO EN TABIQUE</t>
  </si>
  <si>
    <t>18</t>
  </si>
  <si>
    <t xml:space="preserve">19           </t>
  </si>
  <si>
    <t>VARIOS</t>
  </si>
  <si>
    <t xml:space="preserve">19.01        </t>
  </si>
  <si>
    <t>TAQUILLAS</t>
  </si>
  <si>
    <t xml:space="preserve">Ud. Instalacion de de taquillas DRY 4/p 180x30x50 p/moneda. Blanco con zócalo taquillas en compacto 10 mm. Negro. Numeración taquillas cierre moneda y candado, llave maestra, cierre con resbalón y moneda.
Nota: El suministro lo llevara a cabo un proovedor externo.
</t>
  </si>
  <si>
    <t>19</t>
  </si>
  <si>
    <t xml:space="preserve">20           </t>
  </si>
  <si>
    <t>GESTIÓN DE RESIDUOS</t>
  </si>
  <si>
    <t xml:space="preserve">20.01        </t>
  </si>
  <si>
    <t>GESTION DE RESIDUOS</t>
  </si>
  <si>
    <t>Ud.</t>
  </si>
  <si>
    <t xml:space="preserve">Ud. Valoración del coste previsto de la gestión correcta de los residuos de construcción y demolición en obra.
</t>
  </si>
  <si>
    <t>20</t>
  </si>
  <si>
    <t xml:space="preserve">21           </t>
  </si>
  <si>
    <t>SEGURIDAD Y SALUD</t>
  </si>
  <si>
    <t xml:space="preserve">21.01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</si>
  <si>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</si>
  <si>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</si>
  <si>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21</t>
  </si>
  <si>
    <t>CLUB PILATES</t>
  </si>
  <si>
    <t>CONSIDERADO PLADUR, EN CASO DE QUE SEAN DE LADRILLO 32€/m2</t>
  </si>
  <si>
    <t>NOTAS</t>
  </si>
  <si>
    <t>Echamos en falta el revestimiento de madera según detalle  A4 del Manual de Construcción</t>
  </si>
  <si>
    <t>Ofertamos CONDUCTO ENTRE D250 Y D100 SIN AISLAR.</t>
  </si>
  <si>
    <t>INCLUIDO EN PARTIDA FONTANERÍA</t>
  </si>
  <si>
    <t>A VALORAR POR TERCEROS</t>
  </si>
  <si>
    <t>SE HA CORREGIDO LA FORMULA PORQUE FALTABA INCLUIR UNA PARTIDA EN EL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</si>
</sst>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2"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
      <sz val="11"/>
      <color rgb="FFFF0000"/>
      <name val="Calibri"/>
      <family val="2"/>
      <scheme val="minor"/>
    </font>
    <font>
      <sz val="8"/>
      <color rgb="FFFF0000"/>
      <name val="Calibri"/>
      <family val="2"/>
      <scheme val="minor"/>
    </font>
    <font>
      <b/>
      <sz val="10"/>
      <color rgb="FFFF0000"/>
      <name val="Calibri"/>
      <family val="2"/>
      <scheme val="minor"/>
    </font>
    <font>
      <b/>
      <sz val="14"/>
      <color rgb="FFFF0000"/>
      <name val="Calibri"/>
      <family val="2"/>
      <scheme val="minor"/>
    </font>
    <font>
      <b/>
      <i/>
      <sz val="10"/>
      <color rgb="FFFF0000"/>
      <name val="Calibri"/>
      <family val="2"/>
      <scheme val="minor"/>
    </font>
    <font>
      <b/>
      <sz val="8"/>
      <color rgb="FFFF0000"/>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8"/>
        <bgColor indexed="64"/>
      </patternFill>
    </fill>
    <fill>
      <patternFill patternType="solid">
        <fgColor indexed="42"/>
        <bgColor indexed="64"/>
      </patternFill>
    </fill>
  </fills>
  <borders count="1">
    <border>
      <left/>
      <right/>
      <top/>
      <bottom/>
      <diagonal/>
    </border>
  </borders>
  <cellStyleXfs count="1">
    <xf numFmtId="0" fontId="0" fillId="0" borderId="0"/>
  </cellStyleXfs>
  <cellXfs count="38">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0" fontId="3" fillId="0" borderId="0" xfId="0" applyFont="1" applyAlignment="1">
      <alignment vertical="top"/>
    </xf>
    <xf numFmtId="49" fontId="3" fillId="0" borderId="0" xfId="0" applyNumberFormat="1" applyFont="1" applyAlignment="1">
      <alignment vertical="top"/>
    </xf>
    <xf numFmtId="164" fontId="3" fillId="0" borderId="0" xfId="0" applyNumberFormat="1" applyFont="1" applyAlignment="1">
      <alignment vertical="top"/>
    </xf>
    <xf numFmtId="4" fontId="3" fillId="0" borderId="0" xfId="0" applyNumberFormat="1" applyFont="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3" fontId="3" fillId="0" borderId="0" xfId="0" applyNumberFormat="1" applyFont="1" applyAlignment="1">
      <alignment vertical="top"/>
    </xf>
    <xf numFmtId="0" fontId="3" fillId="4" borderId="0" xfId="0" applyFont="1" applyFill="1" applyAlignment="1">
      <alignment vertical="top"/>
    </xf>
    <xf numFmtId="49" fontId="4" fillId="5" borderId="0" xfId="0" applyNumberFormat="1" applyFont="1" applyFill="1" applyAlignment="1">
      <alignment vertical="top"/>
    </xf>
    <xf numFmtId="164" fontId="4" fillId="2" borderId="0" xfId="0" applyNumberFormat="1" applyFont="1" applyFill="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3" fillId="0" borderId="0" xfId="0" applyNumberFormat="1" applyFont="1" applyAlignment="1">
      <alignment vertical="top" wrapText="1"/>
    </xf>
    <xf numFmtId="49" fontId="4" fillId="0" borderId="0" xfId="0" applyNumberFormat="1" applyFont="1" applyAlignment="1">
      <alignment vertical="top" wrapText="1"/>
    </xf>
    <xf numFmtId="0" fontId="3" fillId="4" borderId="0" xfId="0" applyFont="1" applyFill="1" applyAlignment="1">
      <alignment vertical="top" wrapText="1"/>
    </xf>
    <xf numFmtId="49" fontId="4" fillId="5" borderId="0" xfId="0" applyNumberFormat="1" applyFont="1" applyFill="1" applyAlignment="1">
      <alignment vertical="top" wrapText="1"/>
    </xf>
    <xf numFmtId="0" fontId="7" fillId="0" borderId="0" xfId="0" applyFont="1" applyFill="1" applyAlignment="1">
      <alignment vertical="top" wrapText="1"/>
    </xf>
    <xf numFmtId="0" fontId="8" fillId="0" borderId="0" xfId="0" applyFont="1"/>
    <xf numFmtId="0" fontId="9" fillId="0" borderId="0" xfId="0" applyFont="1" applyAlignment="1">
      <alignment vertical="top"/>
    </xf>
    <xf numFmtId="49" fontId="10" fillId="0" borderId="0" xfId="0" applyNumberFormat="1" applyFont="1" applyAlignment="1">
      <alignment vertical="top" wrapText="1"/>
    </xf>
    <xf numFmtId="49" fontId="11" fillId="3" borderId="0" xfId="0" applyNumberFormat="1" applyFont="1" applyFill="1" applyAlignment="1">
      <alignment vertical="top" wrapText="1"/>
    </xf>
    <xf numFmtId="0" fontId="7" fillId="0" borderId="0" xfId="0" applyFont="1" applyAlignment="1">
      <alignment vertical="top" wrapText="1"/>
    </xf>
    <xf numFmtId="49" fontId="7" fillId="0" borderId="0" xfId="0" applyNumberFormat="1" applyFont="1" applyAlignment="1">
      <alignment vertical="top" wrapText="1"/>
    </xf>
    <xf numFmtId="49" fontId="11" fillId="0" borderId="0" xfId="0" applyNumberFormat="1" applyFont="1" applyAlignment="1">
      <alignment vertical="top" wrapText="1"/>
    </xf>
    <xf numFmtId="0" fontId="7" fillId="4" borderId="0" xfId="0" applyFont="1" applyFill="1" applyAlignment="1">
      <alignment vertical="top" wrapText="1"/>
    </xf>
    <xf numFmtId="49" fontId="11" fillId="5" borderId="0" xfId="0" applyNumberFormat="1" applyFont="1" applyFill="1" applyAlignment="1">
      <alignment vertical="top" wrapText="1"/>
    </xf>
    <xf numFmtId="0" fontId="6" fillId="0" borderId="0" xfId="0" applyFont="1"/>
    <xf numFmtId="4" fontId="7" fillId="0" borderId="0" xfId="0" applyNumberFormat="1"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2"/>
  <sheetViews>
    <sheetView tabSelected="1" workbookViewId="0">
      <pane xSplit="4" ySplit="3" topLeftCell="E21" activePane="bottomRight" state="frozen"/>
      <selection pane="topRight" activeCell="E1" sqref="E1"/>
      <selection pane="bottomLeft" activeCell="A4" sqref="A4"/>
      <selection pane="bottomRight" activeCell="H297" sqref="H297"/>
    </sheetView>
  </sheetViews>
  <sheetFormatPr baseColWidth="10" defaultRowHeight="15" x14ac:dyDescent="0.25"/>
  <cols>
    <col min="1" max="1" width="15.5703125" bestFit="1" customWidth="1"/>
    <col min="2" max="2" width="6.5703125" bestFit="1" customWidth="1"/>
    <col min="3" max="3" width="3.7109375" bestFit="1" customWidth="1"/>
    <col min="4" max="4" width="55.28515625" customWidth="1"/>
    <col min="5" max="5" width="7.85546875" bestFit="1" customWidth="1"/>
    <col min="6" max="7" width="9.28515625" customWidth="1"/>
    <col min="8" max="8" width="32.140625" style="36" customWidth="1"/>
  </cols>
  <sheetData>
    <row r="1" spans="1:8" x14ac:dyDescent="0.25">
      <c r="A1" s="1" t="s">
        <v>0</v>
      </c>
      <c r="B1" s="2"/>
      <c r="C1" s="2"/>
      <c r="D1" s="2"/>
      <c r="E1" s="2"/>
      <c r="F1" s="2"/>
      <c r="G1" s="2"/>
      <c r="H1" s="27"/>
    </row>
    <row r="2" spans="1:8" ht="18.75" x14ac:dyDescent="0.25">
      <c r="A2" s="3" t="s">
        <v>1</v>
      </c>
      <c r="B2" s="4"/>
      <c r="C2" s="4"/>
      <c r="D2" s="4"/>
      <c r="E2" s="4"/>
      <c r="F2" s="4"/>
      <c r="G2" s="4"/>
      <c r="H2" s="28"/>
    </row>
    <row r="3" spans="1:8" x14ac:dyDescent="0.25">
      <c r="A3" s="5" t="s">
        <v>2</v>
      </c>
      <c r="B3" s="5" t="s">
        <v>5</v>
      </c>
      <c r="C3" s="5" t="s">
        <v>6</v>
      </c>
      <c r="D3" s="20" t="s">
        <v>3</v>
      </c>
      <c r="E3" s="6" t="s">
        <v>7</v>
      </c>
      <c r="F3" s="6" t="s">
        <v>8</v>
      </c>
      <c r="G3" s="6" t="s">
        <v>4</v>
      </c>
      <c r="H3" s="29" t="s">
        <v>484</v>
      </c>
    </row>
    <row r="4" spans="1:8" x14ac:dyDescent="0.25">
      <c r="A4" s="7" t="s">
        <v>9</v>
      </c>
      <c r="B4" s="7" t="s">
        <v>11</v>
      </c>
      <c r="C4" s="7" t="s">
        <v>12</v>
      </c>
      <c r="D4" s="21" t="s">
        <v>10</v>
      </c>
      <c r="E4" s="8">
        <f>E18</f>
        <v>1</v>
      </c>
      <c r="F4" s="9">
        <f>F18</f>
        <v>11896.470000000001</v>
      </c>
      <c r="G4" s="9">
        <f>G18</f>
        <v>11896.47</v>
      </c>
      <c r="H4" s="30"/>
    </row>
    <row r="5" spans="1:8" x14ac:dyDescent="0.25">
      <c r="A5" s="10"/>
      <c r="B5" s="10"/>
      <c r="C5" s="10"/>
      <c r="D5" s="15"/>
      <c r="E5" s="10"/>
      <c r="F5" s="10"/>
      <c r="G5" s="10"/>
      <c r="H5" s="31"/>
    </row>
    <row r="6" spans="1:8" x14ac:dyDescent="0.25">
      <c r="A6" s="11" t="s">
        <v>13</v>
      </c>
      <c r="B6" s="11" t="s">
        <v>15</v>
      </c>
      <c r="C6" s="11" t="s">
        <v>16</v>
      </c>
      <c r="D6" s="22" t="s">
        <v>14</v>
      </c>
      <c r="E6" s="12">
        <v>4</v>
      </c>
      <c r="F6" s="13">
        <v>66</v>
      </c>
      <c r="G6" s="14">
        <f>ROUND(E6*F6,2)</f>
        <v>264</v>
      </c>
      <c r="H6" s="32"/>
    </row>
    <row r="7" spans="1:8" ht="90" x14ac:dyDescent="0.25">
      <c r="A7" s="10"/>
      <c r="B7" s="10"/>
      <c r="C7" s="10"/>
      <c r="D7" s="15" t="s">
        <v>17</v>
      </c>
      <c r="E7" s="10"/>
      <c r="F7" s="10"/>
      <c r="G7" s="10"/>
      <c r="H7" s="31"/>
    </row>
    <row r="8" spans="1:8" x14ac:dyDescent="0.25">
      <c r="A8" s="11" t="s">
        <v>18</v>
      </c>
      <c r="B8" s="11" t="s">
        <v>15</v>
      </c>
      <c r="C8" s="11" t="s">
        <v>20</v>
      </c>
      <c r="D8" s="22" t="s">
        <v>19</v>
      </c>
      <c r="E8" s="12">
        <v>129.03</v>
      </c>
      <c r="F8" s="13">
        <v>21</v>
      </c>
      <c r="G8" s="14">
        <f>ROUND(E8*F8,2)</f>
        <v>2709.63</v>
      </c>
      <c r="H8" s="32"/>
    </row>
    <row r="9" spans="1:8" ht="67.5" x14ac:dyDescent="0.25">
      <c r="A9" s="10"/>
      <c r="B9" s="10"/>
      <c r="C9" s="10"/>
      <c r="D9" s="15" t="s">
        <v>21</v>
      </c>
      <c r="E9" s="10"/>
      <c r="F9" s="10"/>
      <c r="G9" s="10"/>
      <c r="H9" s="26" t="s">
        <v>483</v>
      </c>
    </row>
    <row r="10" spans="1:8" x14ac:dyDescent="0.25">
      <c r="A10" s="11" t="s">
        <v>22</v>
      </c>
      <c r="B10" s="11" t="s">
        <v>15</v>
      </c>
      <c r="C10" s="11" t="s">
        <v>24</v>
      </c>
      <c r="D10" s="22" t="s">
        <v>23</v>
      </c>
      <c r="E10" s="12">
        <v>10</v>
      </c>
      <c r="F10" s="13">
        <v>300</v>
      </c>
      <c r="G10" s="14">
        <f>ROUND(E10*F10,2)</f>
        <v>3000</v>
      </c>
      <c r="H10" s="32"/>
    </row>
    <row r="11" spans="1:8" ht="33.75" x14ac:dyDescent="0.25">
      <c r="A11" s="10"/>
      <c r="B11" s="10"/>
      <c r="C11" s="10"/>
      <c r="D11" s="15" t="s">
        <v>25</v>
      </c>
      <c r="E11" s="10"/>
      <c r="F11" s="10"/>
      <c r="G11" s="10"/>
      <c r="H11" s="31"/>
    </row>
    <row r="12" spans="1:8" x14ac:dyDescent="0.25">
      <c r="A12" s="11" t="s">
        <v>26</v>
      </c>
      <c r="B12" s="11" t="s">
        <v>15</v>
      </c>
      <c r="C12" s="11" t="s">
        <v>28</v>
      </c>
      <c r="D12" s="22" t="s">
        <v>27</v>
      </c>
      <c r="E12" s="12">
        <v>151.28</v>
      </c>
      <c r="F12" s="13">
        <v>23.76</v>
      </c>
      <c r="G12" s="14">
        <f>ROUND(E12*F12,2)</f>
        <v>3594.41</v>
      </c>
      <c r="H12" s="32"/>
    </row>
    <row r="13" spans="1:8" ht="45" x14ac:dyDescent="0.25">
      <c r="A13" s="10"/>
      <c r="B13" s="10"/>
      <c r="C13" s="10"/>
      <c r="D13" s="15" t="s">
        <v>29</v>
      </c>
      <c r="E13" s="10"/>
      <c r="F13" s="10"/>
      <c r="G13" s="10"/>
      <c r="H13" s="31"/>
    </row>
    <row r="14" spans="1:8" x14ac:dyDescent="0.25">
      <c r="A14" s="11" t="s">
        <v>30</v>
      </c>
      <c r="B14" s="11" t="s">
        <v>15</v>
      </c>
      <c r="C14" s="11" t="s">
        <v>28</v>
      </c>
      <c r="D14" s="22" t="s">
        <v>31</v>
      </c>
      <c r="E14" s="12">
        <v>1</v>
      </c>
      <c r="F14" s="13">
        <v>150</v>
      </c>
      <c r="G14" s="14">
        <f>ROUND(E14*F14,2)</f>
        <v>150</v>
      </c>
      <c r="H14" s="32"/>
    </row>
    <row r="15" spans="1:8" ht="45" x14ac:dyDescent="0.25">
      <c r="A15" s="10"/>
      <c r="B15" s="10"/>
      <c r="C15" s="10"/>
      <c r="D15" s="15" t="s">
        <v>32</v>
      </c>
      <c r="E15" s="10"/>
      <c r="F15" s="10"/>
      <c r="G15" s="10"/>
      <c r="H15" s="31"/>
    </row>
    <row r="16" spans="1:8" x14ac:dyDescent="0.25">
      <c r="A16" s="11" t="s">
        <v>33</v>
      </c>
      <c r="B16" s="11" t="s">
        <v>15</v>
      </c>
      <c r="C16" s="11" t="s">
        <v>28</v>
      </c>
      <c r="D16" s="22" t="s">
        <v>34</v>
      </c>
      <c r="E16" s="12">
        <v>151.28</v>
      </c>
      <c r="F16" s="13">
        <v>14.4</v>
      </c>
      <c r="G16" s="14">
        <f>ROUND(E16*F16,2)</f>
        <v>2178.4299999999998</v>
      </c>
      <c r="H16" s="32"/>
    </row>
    <row r="17" spans="1:8" ht="45" x14ac:dyDescent="0.25">
      <c r="A17" s="10"/>
      <c r="B17" s="10"/>
      <c r="C17" s="10"/>
      <c r="D17" s="15" t="s">
        <v>35</v>
      </c>
      <c r="E17" s="10"/>
      <c r="F17" s="10"/>
      <c r="G17" s="10"/>
      <c r="H17" s="31"/>
    </row>
    <row r="18" spans="1:8" x14ac:dyDescent="0.25">
      <c r="A18" s="10"/>
      <c r="B18" s="10"/>
      <c r="C18" s="10"/>
      <c r="D18" s="23" t="s">
        <v>36</v>
      </c>
      <c r="E18" s="16">
        <v>1</v>
      </c>
      <c r="F18" s="9">
        <f>G6+G8+G10+G12+G14+G16</f>
        <v>11896.470000000001</v>
      </c>
      <c r="G18" s="9">
        <f>ROUND(F18*E18,2)</f>
        <v>11896.47</v>
      </c>
      <c r="H18" s="33"/>
    </row>
    <row r="19" spans="1:8" ht="0.95" customHeight="1" x14ac:dyDescent="0.25">
      <c r="A19" s="17"/>
      <c r="B19" s="17"/>
      <c r="C19" s="17"/>
      <c r="D19" s="24"/>
      <c r="E19" s="17"/>
      <c r="F19" s="17"/>
      <c r="G19" s="17"/>
      <c r="H19" s="34"/>
    </row>
    <row r="20" spans="1:8" x14ac:dyDescent="0.25">
      <c r="A20" s="7" t="s">
        <v>37</v>
      </c>
      <c r="B20" s="7" t="s">
        <v>11</v>
      </c>
      <c r="C20" s="7" t="s">
        <v>12</v>
      </c>
      <c r="D20" s="21" t="s">
        <v>38</v>
      </c>
      <c r="E20" s="8">
        <f>E35</f>
        <v>1</v>
      </c>
      <c r="F20" s="9">
        <f>F35</f>
        <v>4934.5900000000011</v>
      </c>
      <c r="G20" s="9">
        <f>G35</f>
        <v>4934.59</v>
      </c>
      <c r="H20" s="30"/>
    </row>
    <row r="21" spans="1:8" x14ac:dyDescent="0.25">
      <c r="A21" s="11" t="s">
        <v>39</v>
      </c>
      <c r="B21" s="11" t="s">
        <v>15</v>
      </c>
      <c r="C21" s="11" t="s">
        <v>20</v>
      </c>
      <c r="D21" s="22" t="s">
        <v>40</v>
      </c>
      <c r="E21" s="12">
        <v>152.76</v>
      </c>
      <c r="F21" s="13">
        <v>25.2</v>
      </c>
      <c r="G21" s="14">
        <f>ROUND(E21*F21,2)</f>
        <v>3849.55</v>
      </c>
      <c r="H21" s="32"/>
    </row>
    <row r="22" spans="1:8" ht="78.75" x14ac:dyDescent="0.25">
      <c r="A22" s="10"/>
      <c r="B22" s="10"/>
      <c r="C22" s="10"/>
      <c r="D22" s="15" t="s">
        <v>41</v>
      </c>
      <c r="E22" s="10"/>
      <c r="F22" s="10"/>
      <c r="G22" s="10"/>
      <c r="H22" s="31"/>
    </row>
    <row r="23" spans="1:8" x14ac:dyDescent="0.25">
      <c r="A23" s="11" t="s">
        <v>42</v>
      </c>
      <c r="B23" s="11" t="s">
        <v>15</v>
      </c>
      <c r="C23" s="11" t="s">
        <v>6</v>
      </c>
      <c r="D23" s="22" t="s">
        <v>43</v>
      </c>
      <c r="E23" s="12">
        <v>1</v>
      </c>
      <c r="F23" s="13">
        <v>126</v>
      </c>
      <c r="G23" s="14">
        <f>ROUND(E23*F23,2)</f>
        <v>126</v>
      </c>
      <c r="H23" s="32"/>
    </row>
    <row r="24" spans="1:8" ht="101.25" x14ac:dyDescent="0.25">
      <c r="A24" s="10"/>
      <c r="B24" s="10"/>
      <c r="C24" s="10"/>
      <c r="D24" s="15" t="s">
        <v>44</v>
      </c>
      <c r="E24" s="10"/>
      <c r="F24" s="10"/>
      <c r="G24" s="10"/>
      <c r="H24" s="31"/>
    </row>
    <row r="25" spans="1:8" x14ac:dyDescent="0.25">
      <c r="A25" s="11" t="s">
        <v>45</v>
      </c>
      <c r="B25" s="11" t="s">
        <v>15</v>
      </c>
      <c r="C25" s="11" t="s">
        <v>6</v>
      </c>
      <c r="D25" s="22" t="s">
        <v>46</v>
      </c>
      <c r="E25" s="12">
        <v>1</v>
      </c>
      <c r="F25" s="13">
        <v>116.4</v>
      </c>
      <c r="G25" s="14">
        <f>ROUND(E25*F25,2)</f>
        <v>116.4</v>
      </c>
      <c r="H25" s="32"/>
    </row>
    <row r="26" spans="1:8" ht="78.75" x14ac:dyDescent="0.25">
      <c r="A26" s="10"/>
      <c r="B26" s="10"/>
      <c r="C26" s="10"/>
      <c r="D26" s="15" t="s">
        <v>47</v>
      </c>
      <c r="E26" s="10"/>
      <c r="F26" s="10"/>
      <c r="G26" s="10"/>
      <c r="H26" s="31"/>
    </row>
    <row r="27" spans="1:8" x14ac:dyDescent="0.25">
      <c r="A27" s="11" t="s">
        <v>48</v>
      </c>
      <c r="B27" s="11" t="s">
        <v>15</v>
      </c>
      <c r="C27" s="11" t="s">
        <v>6</v>
      </c>
      <c r="D27" s="22" t="s">
        <v>49</v>
      </c>
      <c r="E27" s="12">
        <v>1</v>
      </c>
      <c r="F27" s="13">
        <v>133.19999999999999</v>
      </c>
      <c r="G27" s="14">
        <f>ROUND(E27*F27,2)</f>
        <v>133.19999999999999</v>
      </c>
      <c r="H27" s="32"/>
    </row>
    <row r="28" spans="1:8" ht="78.75" x14ac:dyDescent="0.25">
      <c r="A28" s="10"/>
      <c r="B28" s="10"/>
      <c r="C28" s="10"/>
      <c r="D28" s="15" t="s">
        <v>50</v>
      </c>
      <c r="E28" s="10"/>
      <c r="F28" s="10"/>
      <c r="G28" s="10"/>
      <c r="H28" s="31"/>
    </row>
    <row r="29" spans="1:8" x14ac:dyDescent="0.25">
      <c r="A29" s="11" t="s">
        <v>51</v>
      </c>
      <c r="B29" s="11" t="s">
        <v>15</v>
      </c>
      <c r="C29" s="11" t="s">
        <v>6</v>
      </c>
      <c r="D29" s="22" t="s">
        <v>52</v>
      </c>
      <c r="E29" s="12">
        <v>1</v>
      </c>
      <c r="F29" s="13">
        <v>102</v>
      </c>
      <c r="G29" s="14">
        <f>ROUND(E29*F29,2)</f>
        <v>102</v>
      </c>
      <c r="H29" s="32"/>
    </row>
    <row r="30" spans="1:8" ht="67.5" x14ac:dyDescent="0.25">
      <c r="A30" s="10"/>
      <c r="B30" s="10"/>
      <c r="C30" s="10"/>
      <c r="D30" s="15" t="s">
        <v>53</v>
      </c>
      <c r="E30" s="10"/>
      <c r="F30" s="10"/>
      <c r="G30" s="10"/>
      <c r="H30" s="31"/>
    </row>
    <row r="31" spans="1:8" x14ac:dyDescent="0.25">
      <c r="A31" s="11" t="s">
        <v>54</v>
      </c>
      <c r="B31" s="11" t="s">
        <v>15</v>
      </c>
      <c r="C31" s="11" t="s">
        <v>6</v>
      </c>
      <c r="D31" s="22" t="s">
        <v>55</v>
      </c>
      <c r="E31" s="12">
        <v>1</v>
      </c>
      <c r="F31" s="13">
        <v>129.6</v>
      </c>
      <c r="G31" s="14">
        <f>ROUND(E31*F31,2)</f>
        <v>129.6</v>
      </c>
      <c r="H31" s="32"/>
    </row>
    <row r="32" spans="1:8" ht="56.25" x14ac:dyDescent="0.25">
      <c r="A32" s="10"/>
      <c r="B32" s="10"/>
      <c r="C32" s="10"/>
      <c r="D32" s="15" t="s">
        <v>56</v>
      </c>
      <c r="E32" s="10"/>
      <c r="F32" s="10"/>
      <c r="G32" s="10"/>
      <c r="H32" s="31"/>
    </row>
    <row r="33" spans="1:8" x14ac:dyDescent="0.25">
      <c r="A33" s="11" t="s">
        <v>57</v>
      </c>
      <c r="B33" s="11" t="s">
        <v>15</v>
      </c>
      <c r="C33" s="11" t="s">
        <v>28</v>
      </c>
      <c r="D33" s="22" t="s">
        <v>58</v>
      </c>
      <c r="E33" s="12">
        <v>7.24</v>
      </c>
      <c r="F33" s="13">
        <v>66</v>
      </c>
      <c r="G33" s="14">
        <f>ROUND(E33*F33,2)</f>
        <v>477.84</v>
      </c>
      <c r="H33" s="32"/>
    </row>
    <row r="34" spans="1:8" ht="67.5" x14ac:dyDescent="0.25">
      <c r="A34" s="10"/>
      <c r="B34" s="10"/>
      <c r="C34" s="10"/>
      <c r="D34" s="15" t="s">
        <v>59</v>
      </c>
      <c r="E34" s="10"/>
      <c r="F34" s="10"/>
      <c r="G34" s="10"/>
      <c r="H34" s="31"/>
    </row>
    <row r="35" spans="1:8" x14ac:dyDescent="0.25">
      <c r="A35" s="10"/>
      <c r="B35" s="10"/>
      <c r="C35" s="10"/>
      <c r="D35" s="23" t="s">
        <v>60</v>
      </c>
      <c r="E35" s="16">
        <v>1</v>
      </c>
      <c r="F35" s="9">
        <f>G21+G23+G25+G27+G29+G31+G33</f>
        <v>4934.5900000000011</v>
      </c>
      <c r="G35" s="9">
        <f>ROUND(F35*E35,2)</f>
        <v>4934.59</v>
      </c>
      <c r="H35" s="33"/>
    </row>
    <row r="36" spans="1:8" ht="0.95" customHeight="1" x14ac:dyDescent="0.25">
      <c r="A36" s="17"/>
      <c r="B36" s="17"/>
      <c r="C36" s="17"/>
      <c r="D36" s="24"/>
      <c r="E36" s="17"/>
      <c r="F36" s="17"/>
      <c r="G36" s="17"/>
      <c r="H36" s="34"/>
    </row>
    <row r="37" spans="1:8" x14ac:dyDescent="0.25">
      <c r="A37" s="7" t="s">
        <v>61</v>
      </c>
      <c r="B37" s="7" t="s">
        <v>11</v>
      </c>
      <c r="C37" s="7" t="s">
        <v>12</v>
      </c>
      <c r="D37" s="21" t="s">
        <v>62</v>
      </c>
      <c r="E37" s="8">
        <f>E56</f>
        <v>1</v>
      </c>
      <c r="F37" s="9">
        <f>F56</f>
        <v>17028.190000000002</v>
      </c>
      <c r="G37" s="9">
        <f>G56</f>
        <v>17028.189999999999</v>
      </c>
      <c r="H37" s="30"/>
    </row>
    <row r="38" spans="1:8" x14ac:dyDescent="0.25">
      <c r="A38" s="11" t="s">
        <v>63</v>
      </c>
      <c r="B38" s="11" t="s">
        <v>15</v>
      </c>
      <c r="C38" s="11" t="s">
        <v>20</v>
      </c>
      <c r="D38" s="22" t="s">
        <v>64</v>
      </c>
      <c r="E38" s="12">
        <v>64.08</v>
      </c>
      <c r="F38" s="13">
        <v>45.58</v>
      </c>
      <c r="G38" s="14">
        <f>ROUND(E38*F38,2)</f>
        <v>2920.77</v>
      </c>
      <c r="H38" s="32"/>
    </row>
    <row r="39" spans="1:8" ht="168.75" x14ac:dyDescent="0.25">
      <c r="A39" s="10"/>
      <c r="B39" s="10"/>
      <c r="C39" s="10"/>
      <c r="D39" s="15" t="s">
        <v>65</v>
      </c>
      <c r="E39" s="10"/>
      <c r="F39" s="10"/>
      <c r="G39" s="10"/>
      <c r="H39" s="31"/>
    </row>
    <row r="40" spans="1:8" x14ac:dyDescent="0.25">
      <c r="A40" s="11" t="s">
        <v>66</v>
      </c>
      <c r="B40" s="11" t="s">
        <v>15</v>
      </c>
      <c r="C40" s="11" t="s">
        <v>20</v>
      </c>
      <c r="D40" s="22" t="s">
        <v>67</v>
      </c>
      <c r="E40" s="12">
        <v>48.79</v>
      </c>
      <c r="F40" s="13">
        <v>48.58</v>
      </c>
      <c r="G40" s="14">
        <f>ROUND(E40*F40,2)</f>
        <v>2370.2199999999998</v>
      </c>
      <c r="H40" s="32"/>
    </row>
    <row r="41" spans="1:8" ht="146.25" x14ac:dyDescent="0.25">
      <c r="A41" s="10"/>
      <c r="B41" s="10"/>
      <c r="C41" s="10"/>
      <c r="D41" s="15" t="s">
        <v>68</v>
      </c>
      <c r="E41" s="10"/>
      <c r="F41" s="10"/>
      <c r="G41" s="10"/>
      <c r="H41" s="31"/>
    </row>
    <row r="42" spans="1:8" x14ac:dyDescent="0.25">
      <c r="A42" s="11" t="s">
        <v>69</v>
      </c>
      <c r="B42" s="11" t="s">
        <v>15</v>
      </c>
      <c r="C42" s="11" t="s">
        <v>20</v>
      </c>
      <c r="D42" s="22" t="s">
        <v>70</v>
      </c>
      <c r="E42" s="12">
        <v>15.6</v>
      </c>
      <c r="F42" s="13">
        <v>51.58</v>
      </c>
      <c r="G42" s="14">
        <f>ROUND(E42*F42,2)</f>
        <v>804.65</v>
      </c>
      <c r="H42" s="32"/>
    </row>
    <row r="43" spans="1:8" ht="146.25" x14ac:dyDescent="0.25">
      <c r="A43" s="10"/>
      <c r="B43" s="10"/>
      <c r="C43" s="10"/>
      <c r="D43" s="15" t="s">
        <v>71</v>
      </c>
      <c r="E43" s="10"/>
      <c r="F43" s="10"/>
      <c r="G43" s="10"/>
      <c r="H43" s="31"/>
    </row>
    <row r="44" spans="1:8" x14ac:dyDescent="0.25">
      <c r="A44" s="11" t="s">
        <v>72</v>
      </c>
      <c r="B44" s="11" t="s">
        <v>15</v>
      </c>
      <c r="C44" s="11" t="s">
        <v>20</v>
      </c>
      <c r="D44" s="22" t="s">
        <v>73</v>
      </c>
      <c r="E44" s="12">
        <v>114.55</v>
      </c>
      <c r="F44" s="13">
        <v>30.6</v>
      </c>
      <c r="G44" s="14">
        <f>ROUND(E44*F44,2)</f>
        <v>3505.23</v>
      </c>
      <c r="H44" s="32"/>
    </row>
    <row r="45" spans="1:8" ht="180" x14ac:dyDescent="0.25">
      <c r="A45" s="10"/>
      <c r="B45" s="10"/>
      <c r="C45" s="10"/>
      <c r="D45" s="15" t="s">
        <v>74</v>
      </c>
      <c r="E45" s="10"/>
      <c r="F45" s="10"/>
      <c r="G45" s="10"/>
      <c r="H45" s="31"/>
    </row>
    <row r="46" spans="1:8" x14ac:dyDescent="0.25">
      <c r="A46" s="11" t="s">
        <v>75</v>
      </c>
      <c r="B46" s="11" t="s">
        <v>15</v>
      </c>
      <c r="C46" s="11" t="s">
        <v>20</v>
      </c>
      <c r="D46" s="22" t="s">
        <v>76</v>
      </c>
      <c r="E46" s="12">
        <v>97.23</v>
      </c>
      <c r="F46" s="13">
        <v>62.72</v>
      </c>
      <c r="G46" s="14">
        <f>ROUND(E46*F46,2)</f>
        <v>6098.27</v>
      </c>
      <c r="H46" s="32"/>
    </row>
    <row r="47" spans="1:8" ht="168.75" x14ac:dyDescent="0.25">
      <c r="A47" s="10"/>
      <c r="B47" s="10"/>
      <c r="C47" s="10"/>
      <c r="D47" s="15" t="s">
        <v>77</v>
      </c>
      <c r="E47" s="10"/>
      <c r="F47" s="10"/>
      <c r="G47" s="10"/>
      <c r="H47" s="31"/>
    </row>
    <row r="48" spans="1:8" x14ac:dyDescent="0.25">
      <c r="A48" s="11" t="s">
        <v>78</v>
      </c>
      <c r="B48" s="11" t="s">
        <v>15</v>
      </c>
      <c r="C48" s="11" t="s">
        <v>6</v>
      </c>
      <c r="D48" s="22" t="s">
        <v>79</v>
      </c>
      <c r="E48" s="12">
        <v>12</v>
      </c>
      <c r="F48" s="13">
        <v>18.600000000000001</v>
      </c>
      <c r="G48" s="14">
        <f>ROUND(E48*F48,2)</f>
        <v>223.2</v>
      </c>
      <c r="H48" s="32"/>
    </row>
    <row r="49" spans="1:8" ht="45" x14ac:dyDescent="0.25">
      <c r="A49" s="10"/>
      <c r="B49" s="10"/>
      <c r="C49" s="10"/>
      <c r="D49" s="15" t="s">
        <v>80</v>
      </c>
      <c r="E49" s="10"/>
      <c r="F49" s="10"/>
      <c r="G49" s="10"/>
      <c r="H49" s="31"/>
    </row>
    <row r="50" spans="1:8" x14ac:dyDescent="0.25">
      <c r="A50" s="11" t="s">
        <v>81</v>
      </c>
      <c r="B50" s="11" t="s">
        <v>15</v>
      </c>
      <c r="C50" s="11" t="s">
        <v>6</v>
      </c>
      <c r="D50" s="22" t="s">
        <v>82</v>
      </c>
      <c r="E50" s="12">
        <v>7</v>
      </c>
      <c r="F50" s="13">
        <v>30.6</v>
      </c>
      <c r="G50" s="14">
        <f>ROUND(E50*F50,2)</f>
        <v>214.2</v>
      </c>
      <c r="H50" s="32"/>
    </row>
    <row r="51" spans="1:8" ht="22.5" x14ac:dyDescent="0.25">
      <c r="A51" s="10"/>
      <c r="B51" s="10"/>
      <c r="C51" s="10"/>
      <c r="D51" s="15" t="s">
        <v>83</v>
      </c>
      <c r="E51" s="10"/>
      <c r="F51" s="10"/>
      <c r="G51" s="10"/>
      <c r="H51" s="31"/>
    </row>
    <row r="52" spans="1:8" x14ac:dyDescent="0.25">
      <c r="A52" s="11" t="s">
        <v>84</v>
      </c>
      <c r="B52" s="11" t="s">
        <v>15</v>
      </c>
      <c r="C52" s="11" t="s">
        <v>20</v>
      </c>
      <c r="D52" s="22" t="s">
        <v>85</v>
      </c>
      <c r="E52" s="12">
        <v>15.6</v>
      </c>
      <c r="F52" s="13">
        <v>33.6</v>
      </c>
      <c r="G52" s="14">
        <f>ROUND(E52*F52,2)</f>
        <v>524.16</v>
      </c>
      <c r="H52" s="32"/>
    </row>
    <row r="53" spans="1:8" ht="180" x14ac:dyDescent="0.25">
      <c r="A53" s="10"/>
      <c r="B53" s="10"/>
      <c r="C53" s="10"/>
      <c r="D53" s="15" t="s">
        <v>86</v>
      </c>
      <c r="E53" s="10"/>
      <c r="F53" s="10"/>
      <c r="G53" s="10"/>
      <c r="H53" s="31"/>
    </row>
    <row r="54" spans="1:8" x14ac:dyDescent="0.25">
      <c r="A54" s="11" t="s">
        <v>87</v>
      </c>
      <c r="B54" s="11" t="s">
        <v>15</v>
      </c>
      <c r="C54" s="11" t="s">
        <v>28</v>
      </c>
      <c r="D54" s="22" t="s">
        <v>88</v>
      </c>
      <c r="E54" s="12">
        <v>9.57</v>
      </c>
      <c r="F54" s="13">
        <v>38.4</v>
      </c>
      <c r="G54" s="14">
        <f>ROUND(E54*F54,2)</f>
        <v>367.49</v>
      </c>
      <c r="H54" s="32"/>
    </row>
    <row r="55" spans="1:8" ht="90" x14ac:dyDescent="0.25">
      <c r="A55" s="10"/>
      <c r="B55" s="10"/>
      <c r="C55" s="10"/>
      <c r="D55" s="15" t="s">
        <v>89</v>
      </c>
      <c r="E55" s="10"/>
      <c r="F55" s="10"/>
      <c r="G55" s="10"/>
      <c r="H55" s="31"/>
    </row>
    <row r="56" spans="1:8" x14ac:dyDescent="0.25">
      <c r="A56" s="10"/>
      <c r="B56" s="10"/>
      <c r="C56" s="10"/>
      <c r="D56" s="23" t="s">
        <v>90</v>
      </c>
      <c r="E56" s="16">
        <v>1</v>
      </c>
      <c r="F56" s="9">
        <f>G38+G40+G42+G44+G46+G48+G50+G52+G54</f>
        <v>17028.190000000002</v>
      </c>
      <c r="G56" s="9">
        <f>ROUND(F56*E56,2)</f>
        <v>17028.189999999999</v>
      </c>
      <c r="H56" s="33"/>
    </row>
    <row r="57" spans="1:8" ht="0.95" customHeight="1" x14ac:dyDescent="0.25">
      <c r="A57" s="17"/>
      <c r="B57" s="17"/>
      <c r="C57" s="17"/>
      <c r="D57" s="24"/>
      <c r="E57" s="17"/>
      <c r="F57" s="17"/>
      <c r="G57" s="17"/>
      <c r="H57" s="34"/>
    </row>
    <row r="58" spans="1:8" x14ac:dyDescent="0.25">
      <c r="A58" s="7" t="s">
        <v>91</v>
      </c>
      <c r="B58" s="7" t="s">
        <v>11</v>
      </c>
      <c r="C58" s="7" t="s">
        <v>12</v>
      </c>
      <c r="D58" s="21" t="s">
        <v>92</v>
      </c>
      <c r="E58" s="8">
        <f>E65</f>
        <v>1</v>
      </c>
      <c r="F58" s="9">
        <f>F65</f>
        <v>6003.93</v>
      </c>
      <c r="G58" s="9">
        <f>G65</f>
        <v>6003.93</v>
      </c>
      <c r="H58" s="30"/>
    </row>
    <row r="59" spans="1:8" x14ac:dyDescent="0.25">
      <c r="A59" s="11" t="s">
        <v>93</v>
      </c>
      <c r="B59" s="11" t="s">
        <v>15</v>
      </c>
      <c r="C59" s="11" t="s">
        <v>20</v>
      </c>
      <c r="D59" s="22" t="s">
        <v>94</v>
      </c>
      <c r="E59" s="12">
        <v>141.06</v>
      </c>
      <c r="F59" s="13">
        <v>31.8</v>
      </c>
      <c r="G59" s="14">
        <f>ROUND(E59*F59,2)</f>
        <v>4485.71</v>
      </c>
      <c r="H59" s="32"/>
    </row>
    <row r="60" spans="1:8" ht="157.5" x14ac:dyDescent="0.25">
      <c r="A60" s="10"/>
      <c r="B60" s="10"/>
      <c r="C60" s="10"/>
      <c r="D60" s="15" t="s">
        <v>95</v>
      </c>
      <c r="E60" s="10"/>
      <c r="F60" s="10"/>
      <c r="G60" s="10"/>
      <c r="H60" s="31"/>
    </row>
    <row r="61" spans="1:8" x14ac:dyDescent="0.25">
      <c r="A61" s="11" t="s">
        <v>96</v>
      </c>
      <c r="B61" s="11" t="s">
        <v>15</v>
      </c>
      <c r="C61" s="11" t="s">
        <v>20</v>
      </c>
      <c r="D61" s="22" t="s">
        <v>97</v>
      </c>
      <c r="E61" s="12">
        <v>10.199999999999999</v>
      </c>
      <c r="F61" s="13">
        <v>34.799999999999997</v>
      </c>
      <c r="G61" s="14">
        <f>ROUND(E61*F61,2)</f>
        <v>354.96</v>
      </c>
      <c r="H61" s="32"/>
    </row>
    <row r="62" spans="1:8" ht="135" x14ac:dyDescent="0.25">
      <c r="A62" s="10"/>
      <c r="B62" s="10"/>
      <c r="C62" s="10"/>
      <c r="D62" s="15" t="s">
        <v>98</v>
      </c>
      <c r="E62" s="10"/>
      <c r="F62" s="10"/>
      <c r="G62" s="10"/>
      <c r="H62" s="31"/>
    </row>
    <row r="63" spans="1:8" x14ac:dyDescent="0.25">
      <c r="A63" s="11" t="s">
        <v>99</v>
      </c>
      <c r="B63" s="11" t="s">
        <v>15</v>
      </c>
      <c r="C63" s="11" t="s">
        <v>101</v>
      </c>
      <c r="D63" s="22" t="s">
        <v>100</v>
      </c>
      <c r="E63" s="12">
        <v>25.51</v>
      </c>
      <c r="F63" s="13">
        <v>45.6</v>
      </c>
      <c r="G63" s="14">
        <f>ROUND(E63*F63,2)</f>
        <v>1163.26</v>
      </c>
      <c r="H63" s="32"/>
    </row>
    <row r="64" spans="1:8" ht="101.25" x14ac:dyDescent="0.25">
      <c r="A64" s="10"/>
      <c r="B64" s="10"/>
      <c r="C64" s="10"/>
      <c r="D64" s="15" t="s">
        <v>102</v>
      </c>
      <c r="E64" s="10"/>
      <c r="F64" s="10"/>
      <c r="G64" s="10"/>
      <c r="H64" s="31"/>
    </row>
    <row r="65" spans="1:8" x14ac:dyDescent="0.25">
      <c r="A65" s="10"/>
      <c r="B65" s="10"/>
      <c r="C65" s="10"/>
      <c r="D65" s="23" t="s">
        <v>103</v>
      </c>
      <c r="E65" s="16">
        <v>1</v>
      </c>
      <c r="F65" s="9">
        <f>G59+G61+G63</f>
        <v>6003.93</v>
      </c>
      <c r="G65" s="9">
        <f>ROUND(F65*E65,2)</f>
        <v>6003.93</v>
      </c>
      <c r="H65" s="33"/>
    </row>
    <row r="66" spans="1:8" ht="0.95" customHeight="1" x14ac:dyDescent="0.25">
      <c r="A66" s="17"/>
      <c r="B66" s="17"/>
      <c r="C66" s="17"/>
      <c r="D66" s="24"/>
      <c r="E66" s="17"/>
      <c r="F66" s="17"/>
      <c r="G66" s="17"/>
      <c r="H66" s="34"/>
    </row>
    <row r="67" spans="1:8" x14ac:dyDescent="0.25">
      <c r="A67" s="7" t="s">
        <v>104</v>
      </c>
      <c r="B67" s="7" t="s">
        <v>11</v>
      </c>
      <c r="C67" s="7" t="s">
        <v>12</v>
      </c>
      <c r="D67" s="21" t="s">
        <v>105</v>
      </c>
      <c r="E67" s="8">
        <f>E76</f>
        <v>1</v>
      </c>
      <c r="F67" s="9">
        <f>F76</f>
        <v>4266.87</v>
      </c>
      <c r="G67" s="9">
        <f>G76</f>
        <v>4266.87</v>
      </c>
      <c r="H67" s="30"/>
    </row>
    <row r="68" spans="1:8" x14ac:dyDescent="0.25">
      <c r="A68" s="11" t="s">
        <v>106</v>
      </c>
      <c r="B68" s="11" t="s">
        <v>15</v>
      </c>
      <c r="C68" s="11" t="s">
        <v>20</v>
      </c>
      <c r="D68" s="22" t="s">
        <v>107</v>
      </c>
      <c r="E68" s="12">
        <v>151.26</v>
      </c>
      <c r="F68" s="13">
        <v>0</v>
      </c>
      <c r="G68" s="14">
        <f>ROUND(E68*F68,2)</f>
        <v>0</v>
      </c>
      <c r="H68" s="32" t="s">
        <v>488</v>
      </c>
    </row>
    <row r="69" spans="1:8" ht="135" x14ac:dyDescent="0.25">
      <c r="A69" s="10"/>
      <c r="B69" s="10"/>
      <c r="C69" s="10"/>
      <c r="D69" s="15" t="s">
        <v>108</v>
      </c>
      <c r="E69" s="10"/>
      <c r="F69" s="10"/>
      <c r="G69" s="10"/>
      <c r="H69" s="31"/>
    </row>
    <row r="70" spans="1:8" x14ac:dyDescent="0.25">
      <c r="A70" s="11" t="s">
        <v>109</v>
      </c>
      <c r="B70" s="11" t="s">
        <v>15</v>
      </c>
      <c r="C70" s="11" t="s">
        <v>101</v>
      </c>
      <c r="D70" s="22" t="s">
        <v>110</v>
      </c>
      <c r="E70" s="12">
        <v>82.84</v>
      </c>
      <c r="F70" s="13">
        <v>0</v>
      </c>
      <c r="G70" s="14">
        <f>ROUND(E70*F70,2)</f>
        <v>0</v>
      </c>
      <c r="H70" s="32" t="s">
        <v>488</v>
      </c>
    </row>
    <row r="71" spans="1:8" ht="135" x14ac:dyDescent="0.25">
      <c r="A71" s="10"/>
      <c r="B71" s="10"/>
      <c r="C71" s="10"/>
      <c r="D71" s="15" t="s">
        <v>111</v>
      </c>
      <c r="E71" s="10"/>
      <c r="F71" s="10"/>
      <c r="G71" s="10"/>
      <c r="H71" s="31"/>
    </row>
    <row r="72" spans="1:8" x14ac:dyDescent="0.25">
      <c r="A72" s="11" t="s">
        <v>112</v>
      </c>
      <c r="B72" s="11" t="s">
        <v>15</v>
      </c>
      <c r="C72" s="11" t="s">
        <v>20</v>
      </c>
      <c r="D72" s="22" t="s">
        <v>113</v>
      </c>
      <c r="E72" s="12">
        <v>166.41</v>
      </c>
      <c r="F72" s="13">
        <v>0</v>
      </c>
      <c r="G72" s="14">
        <f>ROUND(E72*F72,2)</f>
        <v>0</v>
      </c>
      <c r="H72" s="32" t="s">
        <v>488</v>
      </c>
    </row>
    <row r="73" spans="1:8" ht="101.25" x14ac:dyDescent="0.25">
      <c r="A73" s="10"/>
      <c r="B73" s="10"/>
      <c r="C73" s="10"/>
      <c r="D73" s="15" t="s">
        <v>114</v>
      </c>
      <c r="E73" s="10"/>
      <c r="F73" s="10"/>
      <c r="G73" s="10"/>
      <c r="H73" s="31"/>
    </row>
    <row r="74" spans="1:8" x14ac:dyDescent="0.25">
      <c r="A74" s="11" t="s">
        <v>115</v>
      </c>
      <c r="B74" s="11" t="s">
        <v>15</v>
      </c>
      <c r="C74" s="11" t="s">
        <v>20</v>
      </c>
      <c r="D74" s="22" t="s">
        <v>116</v>
      </c>
      <c r="E74" s="12">
        <v>61.13</v>
      </c>
      <c r="F74" s="13">
        <v>69.8</v>
      </c>
      <c r="G74" s="14">
        <f>ROUND(E74*F74,2)</f>
        <v>4266.87</v>
      </c>
      <c r="H74" s="32"/>
    </row>
    <row r="75" spans="1:8" ht="112.5" x14ac:dyDescent="0.25">
      <c r="A75" s="10"/>
      <c r="B75" s="10"/>
      <c r="C75" s="10"/>
      <c r="D75" s="15" t="s">
        <v>117</v>
      </c>
      <c r="E75" s="10"/>
      <c r="F75" s="10"/>
      <c r="G75" s="10"/>
      <c r="H75" s="31"/>
    </row>
    <row r="76" spans="1:8" x14ac:dyDescent="0.25">
      <c r="A76" s="10"/>
      <c r="B76" s="10"/>
      <c r="C76" s="10"/>
      <c r="D76" s="23" t="s">
        <v>118</v>
      </c>
      <c r="E76" s="16">
        <v>1</v>
      </c>
      <c r="F76" s="9">
        <f>G68+G70+G72+G74</f>
        <v>4266.87</v>
      </c>
      <c r="G76" s="9">
        <f>ROUND(F76*E76,2)</f>
        <v>4266.87</v>
      </c>
      <c r="H76" s="33"/>
    </row>
    <row r="77" spans="1:8" ht="0.95" customHeight="1" x14ac:dyDescent="0.25">
      <c r="A77" s="17"/>
      <c r="B77" s="17"/>
      <c r="C77" s="17"/>
      <c r="D77" s="24"/>
      <c r="E77" s="17"/>
      <c r="F77" s="17"/>
      <c r="G77" s="17"/>
      <c r="H77" s="34"/>
    </row>
    <row r="78" spans="1:8" x14ac:dyDescent="0.25">
      <c r="A78" s="7" t="s">
        <v>119</v>
      </c>
      <c r="B78" s="7" t="s">
        <v>11</v>
      </c>
      <c r="C78" s="7" t="s">
        <v>12</v>
      </c>
      <c r="D78" s="21" t="s">
        <v>120</v>
      </c>
      <c r="E78" s="8">
        <f>E93</f>
        <v>1</v>
      </c>
      <c r="F78" s="9">
        <f>F93</f>
        <v>13159.2</v>
      </c>
      <c r="G78" s="9">
        <f>G93</f>
        <v>13159.2</v>
      </c>
      <c r="H78" s="30"/>
    </row>
    <row r="79" spans="1:8" x14ac:dyDescent="0.25">
      <c r="A79" s="11" t="s">
        <v>121</v>
      </c>
      <c r="B79" s="11" t="s">
        <v>15</v>
      </c>
      <c r="C79" s="11" t="s">
        <v>6</v>
      </c>
      <c r="D79" s="22" t="s">
        <v>122</v>
      </c>
      <c r="E79" s="12">
        <v>1</v>
      </c>
      <c r="F79" s="13">
        <v>948</v>
      </c>
      <c r="G79" s="14">
        <f>ROUND(E79*F79,2)</f>
        <v>948</v>
      </c>
      <c r="H79" s="32"/>
    </row>
    <row r="80" spans="1:8" ht="78.75" x14ac:dyDescent="0.25">
      <c r="A80" s="10"/>
      <c r="B80" s="10"/>
      <c r="C80" s="10"/>
      <c r="D80" s="15" t="s">
        <v>123</v>
      </c>
      <c r="E80" s="10"/>
      <c r="F80" s="10"/>
      <c r="G80" s="10"/>
      <c r="H80" s="31"/>
    </row>
    <row r="81" spans="1:8" x14ac:dyDescent="0.25">
      <c r="A81" s="11" t="s">
        <v>124</v>
      </c>
      <c r="B81" s="11" t="s">
        <v>15</v>
      </c>
      <c r="C81" s="11" t="s">
        <v>6</v>
      </c>
      <c r="D81" s="22" t="s">
        <v>125</v>
      </c>
      <c r="E81" s="12">
        <v>4</v>
      </c>
      <c r="F81" s="13">
        <v>768</v>
      </c>
      <c r="G81" s="14">
        <f>ROUND(E81*F81,2)</f>
        <v>3072</v>
      </c>
      <c r="H81" s="32"/>
    </row>
    <row r="82" spans="1:8" ht="90" x14ac:dyDescent="0.25">
      <c r="A82" s="10"/>
      <c r="B82" s="10"/>
      <c r="C82" s="10"/>
      <c r="D82" s="15" t="s">
        <v>126</v>
      </c>
      <c r="E82" s="10"/>
      <c r="F82" s="10"/>
      <c r="G82" s="10"/>
      <c r="H82" s="31"/>
    </row>
    <row r="83" spans="1:8" x14ac:dyDescent="0.25">
      <c r="A83" s="11" t="s">
        <v>127</v>
      </c>
      <c r="B83" s="11" t="s">
        <v>15</v>
      </c>
      <c r="C83" s="11" t="s">
        <v>6</v>
      </c>
      <c r="D83" s="22" t="s">
        <v>128</v>
      </c>
      <c r="E83" s="12">
        <v>1</v>
      </c>
      <c r="F83" s="13">
        <v>2700</v>
      </c>
      <c r="G83" s="14">
        <f>ROUND(E83*F83,2)</f>
        <v>2700</v>
      </c>
      <c r="H83" s="32"/>
    </row>
    <row r="84" spans="1:8" ht="78.75" x14ac:dyDescent="0.25">
      <c r="A84" s="10"/>
      <c r="B84" s="10"/>
      <c r="C84" s="10"/>
      <c r="D84" s="15" t="s">
        <v>129</v>
      </c>
      <c r="E84" s="10"/>
      <c r="F84" s="10"/>
      <c r="G84" s="10"/>
      <c r="H84" s="31"/>
    </row>
    <row r="85" spans="1:8" x14ac:dyDescent="0.25">
      <c r="A85" s="11" t="s">
        <v>130</v>
      </c>
      <c r="B85" s="11" t="s">
        <v>15</v>
      </c>
      <c r="C85" s="11" t="s">
        <v>6</v>
      </c>
      <c r="D85" s="22" t="s">
        <v>131</v>
      </c>
      <c r="E85" s="12">
        <v>1</v>
      </c>
      <c r="F85" s="13">
        <v>2388</v>
      </c>
      <c r="G85" s="14">
        <f>ROUND(E85*F85,2)</f>
        <v>2388</v>
      </c>
      <c r="H85" s="32"/>
    </row>
    <row r="86" spans="1:8" ht="45" x14ac:dyDescent="0.25">
      <c r="A86" s="10"/>
      <c r="B86" s="10"/>
      <c r="C86" s="10"/>
      <c r="D86" s="15" t="s">
        <v>132</v>
      </c>
      <c r="E86" s="10"/>
      <c r="F86" s="10"/>
      <c r="G86" s="10"/>
      <c r="H86" s="31"/>
    </row>
    <row r="87" spans="1:8" x14ac:dyDescent="0.25">
      <c r="A87" s="11" t="s">
        <v>133</v>
      </c>
      <c r="B87" s="11" t="s">
        <v>15</v>
      </c>
      <c r="C87" s="11" t="s">
        <v>6</v>
      </c>
      <c r="D87" s="22" t="s">
        <v>134</v>
      </c>
      <c r="E87" s="12">
        <v>1</v>
      </c>
      <c r="F87" s="13">
        <v>2394</v>
      </c>
      <c r="G87" s="14">
        <f>ROUND(E87*F87,2)</f>
        <v>2394</v>
      </c>
      <c r="H87" s="32"/>
    </row>
    <row r="88" spans="1:8" ht="67.5" x14ac:dyDescent="0.25">
      <c r="A88" s="10"/>
      <c r="B88" s="10"/>
      <c r="C88" s="10"/>
      <c r="D88" s="15" t="s">
        <v>135</v>
      </c>
      <c r="E88" s="10"/>
      <c r="F88" s="10"/>
      <c r="G88" s="10"/>
      <c r="H88" s="31"/>
    </row>
    <row r="89" spans="1:8" x14ac:dyDescent="0.25">
      <c r="A89" s="11" t="s">
        <v>136</v>
      </c>
      <c r="B89" s="11" t="s">
        <v>15</v>
      </c>
      <c r="C89" s="11" t="s">
        <v>101</v>
      </c>
      <c r="D89" s="22" t="s">
        <v>137</v>
      </c>
      <c r="E89" s="12">
        <v>2.9</v>
      </c>
      <c r="F89" s="13">
        <v>468</v>
      </c>
      <c r="G89" s="14">
        <f>ROUND(E89*F89,2)</f>
        <v>1357.2</v>
      </c>
      <c r="H89" s="32"/>
    </row>
    <row r="90" spans="1:8" ht="45" x14ac:dyDescent="0.25">
      <c r="A90" s="10"/>
      <c r="B90" s="10"/>
      <c r="C90" s="10"/>
      <c r="D90" s="15" t="s">
        <v>138</v>
      </c>
      <c r="E90" s="10"/>
      <c r="F90" s="10"/>
      <c r="G90" s="10"/>
      <c r="H90" s="31" t="s">
        <v>485</v>
      </c>
    </row>
    <row r="91" spans="1:8" x14ac:dyDescent="0.25">
      <c r="A91" s="11" t="s">
        <v>139</v>
      </c>
      <c r="B91" s="11" t="s">
        <v>15</v>
      </c>
      <c r="C91" s="11" t="s">
        <v>141</v>
      </c>
      <c r="D91" s="22" t="s">
        <v>140</v>
      </c>
      <c r="E91" s="12">
        <v>1</v>
      </c>
      <c r="F91" s="13">
        <v>300</v>
      </c>
      <c r="G91" s="14">
        <f>ROUND(E91*F91,2)</f>
        <v>300</v>
      </c>
      <c r="H91" s="32"/>
    </row>
    <row r="92" spans="1:8" ht="78.75" x14ac:dyDescent="0.25">
      <c r="A92" s="10"/>
      <c r="B92" s="10"/>
      <c r="C92" s="10"/>
      <c r="D92" s="15" t="s">
        <v>142</v>
      </c>
      <c r="E92" s="10"/>
      <c r="F92" s="10"/>
      <c r="G92" s="10"/>
      <c r="H92" s="31"/>
    </row>
    <row r="93" spans="1:8" x14ac:dyDescent="0.25">
      <c r="A93" s="10"/>
      <c r="B93" s="10"/>
      <c r="C93" s="10"/>
      <c r="D93" s="23" t="s">
        <v>143</v>
      </c>
      <c r="E93" s="16">
        <v>1</v>
      </c>
      <c r="F93" s="9">
        <f>G79+G81+G83+G85+G87+G89+G91</f>
        <v>13159.2</v>
      </c>
      <c r="G93" s="9">
        <f>ROUND(F93*E93,2)</f>
        <v>13159.2</v>
      </c>
      <c r="H93" s="33"/>
    </row>
    <row r="94" spans="1:8" ht="0.95" customHeight="1" x14ac:dyDescent="0.25">
      <c r="A94" s="17"/>
      <c r="B94" s="17"/>
      <c r="C94" s="17"/>
      <c r="D94" s="24"/>
      <c r="E94" s="17"/>
      <c r="F94" s="17"/>
      <c r="G94" s="17"/>
      <c r="H94" s="34"/>
    </row>
    <row r="95" spans="1:8" x14ac:dyDescent="0.25">
      <c r="A95" s="7" t="s">
        <v>144</v>
      </c>
      <c r="B95" s="7" t="s">
        <v>11</v>
      </c>
      <c r="C95" s="7" t="s">
        <v>12</v>
      </c>
      <c r="D95" s="21" t="s">
        <v>145</v>
      </c>
      <c r="E95" s="8">
        <f>E102</f>
        <v>1</v>
      </c>
      <c r="F95" s="9">
        <f>F102</f>
        <v>3143.8799999999997</v>
      </c>
      <c r="G95" s="9">
        <f>G102</f>
        <v>3143.88</v>
      </c>
      <c r="H95" s="30"/>
    </row>
    <row r="96" spans="1:8" x14ac:dyDescent="0.25">
      <c r="A96" s="11" t="s">
        <v>146</v>
      </c>
      <c r="B96" s="11" t="s">
        <v>15</v>
      </c>
      <c r="C96" s="11" t="s">
        <v>20</v>
      </c>
      <c r="D96" s="22" t="s">
        <v>147</v>
      </c>
      <c r="E96" s="12">
        <v>11.91</v>
      </c>
      <c r="F96" s="13">
        <v>108</v>
      </c>
      <c r="G96" s="14">
        <f>ROUND(E96*F96,2)</f>
        <v>1286.28</v>
      </c>
      <c r="H96" s="32"/>
    </row>
    <row r="97" spans="1:8" ht="101.25" x14ac:dyDescent="0.25">
      <c r="A97" s="10"/>
      <c r="B97" s="10"/>
      <c r="C97" s="10"/>
      <c r="D97" s="15" t="s">
        <v>148</v>
      </c>
      <c r="E97" s="10"/>
      <c r="F97" s="10"/>
      <c r="G97" s="10"/>
      <c r="H97" s="31"/>
    </row>
    <row r="98" spans="1:8" x14ac:dyDescent="0.25">
      <c r="A98" s="11" t="s">
        <v>149</v>
      </c>
      <c r="B98" s="11" t="s">
        <v>15</v>
      </c>
      <c r="C98" s="11" t="s">
        <v>141</v>
      </c>
      <c r="D98" s="22" t="s">
        <v>150</v>
      </c>
      <c r="E98" s="12">
        <v>1</v>
      </c>
      <c r="F98" s="13">
        <v>1500</v>
      </c>
      <c r="G98" s="14">
        <f>ROUND(E98*F98,2)</f>
        <v>1500</v>
      </c>
      <c r="H98" s="32"/>
    </row>
    <row r="99" spans="1:8" ht="123.75" x14ac:dyDescent="0.25">
      <c r="A99" s="10"/>
      <c r="B99" s="10"/>
      <c r="C99" s="10"/>
      <c r="D99" s="15" t="s">
        <v>151</v>
      </c>
      <c r="E99" s="10"/>
      <c r="F99" s="10"/>
      <c r="G99" s="10"/>
      <c r="H99" s="31"/>
    </row>
    <row r="100" spans="1:8" x14ac:dyDescent="0.25">
      <c r="A100" s="11" t="s">
        <v>152</v>
      </c>
      <c r="B100" s="11" t="s">
        <v>15</v>
      </c>
      <c r="C100" s="11" t="s">
        <v>28</v>
      </c>
      <c r="D100" s="22" t="s">
        <v>153</v>
      </c>
      <c r="E100" s="12">
        <v>2.98</v>
      </c>
      <c r="F100" s="13">
        <v>120</v>
      </c>
      <c r="G100" s="14">
        <f>ROUND(E100*F100,2)</f>
        <v>357.6</v>
      </c>
      <c r="H100" s="32"/>
    </row>
    <row r="101" spans="1:8" ht="56.25" x14ac:dyDescent="0.25">
      <c r="A101" s="10"/>
      <c r="B101" s="10"/>
      <c r="C101" s="10"/>
      <c r="D101" s="15" t="s">
        <v>154</v>
      </c>
      <c r="E101" s="10"/>
      <c r="F101" s="10"/>
      <c r="G101" s="10"/>
      <c r="H101" s="31"/>
    </row>
    <row r="102" spans="1:8" x14ac:dyDescent="0.25">
      <c r="A102" s="10"/>
      <c r="B102" s="10"/>
      <c r="C102" s="10"/>
      <c r="D102" s="23" t="s">
        <v>155</v>
      </c>
      <c r="E102" s="16">
        <v>1</v>
      </c>
      <c r="F102" s="9">
        <f>G96+G98+G100</f>
        <v>3143.8799999999997</v>
      </c>
      <c r="G102" s="9">
        <f>ROUND(F102*E102,2)</f>
        <v>3143.88</v>
      </c>
      <c r="H102" s="33"/>
    </row>
    <row r="103" spans="1:8" ht="0.95" customHeight="1" x14ac:dyDescent="0.25">
      <c r="A103" s="17"/>
      <c r="B103" s="17"/>
      <c r="C103" s="17"/>
      <c r="D103" s="24"/>
      <c r="E103" s="17"/>
      <c r="F103" s="17"/>
      <c r="G103" s="17"/>
      <c r="H103" s="34"/>
    </row>
    <row r="104" spans="1:8" x14ac:dyDescent="0.25">
      <c r="A104" s="7" t="s">
        <v>156</v>
      </c>
      <c r="B104" s="7" t="s">
        <v>11</v>
      </c>
      <c r="C104" s="7" t="s">
        <v>12</v>
      </c>
      <c r="D104" s="21" t="s">
        <v>157</v>
      </c>
      <c r="E104" s="8">
        <f>E113</f>
        <v>1</v>
      </c>
      <c r="F104" s="9">
        <f>F113</f>
        <v>8488.4</v>
      </c>
      <c r="G104" s="9">
        <f>G113</f>
        <v>8488.4</v>
      </c>
      <c r="H104" s="30"/>
    </row>
    <row r="105" spans="1:8" x14ac:dyDescent="0.25">
      <c r="A105" s="11" t="s">
        <v>158</v>
      </c>
      <c r="B105" s="11" t="s">
        <v>15</v>
      </c>
      <c r="C105" s="11" t="s">
        <v>6</v>
      </c>
      <c r="D105" s="22" t="s">
        <v>159</v>
      </c>
      <c r="E105" s="12">
        <v>1</v>
      </c>
      <c r="F105" s="13">
        <v>1320</v>
      </c>
      <c r="G105" s="14">
        <f>ROUND(E105*F105,2)</f>
        <v>1320</v>
      </c>
      <c r="H105" s="32"/>
    </row>
    <row r="106" spans="1:8" ht="45" x14ac:dyDescent="0.25">
      <c r="A106" s="10"/>
      <c r="B106" s="10"/>
      <c r="C106" s="10"/>
      <c r="D106" s="15" t="s">
        <v>160</v>
      </c>
      <c r="E106" s="10"/>
      <c r="F106" s="10"/>
      <c r="G106" s="10"/>
      <c r="H106" s="31"/>
    </row>
    <row r="107" spans="1:8" x14ac:dyDescent="0.25">
      <c r="A107" s="11" t="s">
        <v>161</v>
      </c>
      <c r="B107" s="11" t="s">
        <v>15</v>
      </c>
      <c r="C107" s="11" t="s">
        <v>20</v>
      </c>
      <c r="D107" s="22" t="s">
        <v>162</v>
      </c>
      <c r="E107" s="12">
        <v>0.9</v>
      </c>
      <c r="F107" s="13">
        <v>195.6</v>
      </c>
      <c r="G107" s="14">
        <f>ROUND(E107*F107,2)</f>
        <v>176.04</v>
      </c>
      <c r="H107" s="32"/>
    </row>
    <row r="108" spans="1:8" ht="67.5" x14ac:dyDescent="0.25">
      <c r="A108" s="10"/>
      <c r="B108" s="10"/>
      <c r="C108" s="10"/>
      <c r="D108" s="15" t="s">
        <v>163</v>
      </c>
      <c r="E108" s="10"/>
      <c r="F108" s="10"/>
      <c r="G108" s="10"/>
      <c r="H108" s="31"/>
    </row>
    <row r="109" spans="1:8" x14ac:dyDescent="0.25">
      <c r="A109" s="11" t="s">
        <v>164</v>
      </c>
      <c r="B109" s="11" t="s">
        <v>15</v>
      </c>
      <c r="C109" s="11" t="s">
        <v>20</v>
      </c>
      <c r="D109" s="22" t="s">
        <v>165</v>
      </c>
      <c r="E109" s="12">
        <v>12.41</v>
      </c>
      <c r="F109" s="13">
        <v>200.4</v>
      </c>
      <c r="G109" s="14">
        <f>ROUND(E109*F109,2)</f>
        <v>2486.96</v>
      </c>
      <c r="H109" s="32"/>
    </row>
    <row r="110" spans="1:8" ht="112.5" x14ac:dyDescent="0.25">
      <c r="A110" s="10"/>
      <c r="B110" s="10"/>
      <c r="C110" s="10"/>
      <c r="D110" s="15" t="s">
        <v>166</v>
      </c>
      <c r="E110" s="10"/>
      <c r="F110" s="10"/>
      <c r="G110" s="10"/>
      <c r="H110" s="31"/>
    </row>
    <row r="111" spans="1:8" x14ac:dyDescent="0.25">
      <c r="A111" s="11" t="s">
        <v>167</v>
      </c>
      <c r="B111" s="11" t="s">
        <v>15</v>
      </c>
      <c r="C111" s="11" t="s">
        <v>28</v>
      </c>
      <c r="D111" s="22" t="s">
        <v>168</v>
      </c>
      <c r="E111" s="12">
        <v>50.06</v>
      </c>
      <c r="F111" s="13">
        <v>90</v>
      </c>
      <c r="G111" s="14">
        <f>ROUND(E111*F111,2)</f>
        <v>4505.3999999999996</v>
      </c>
      <c r="H111" s="32"/>
    </row>
    <row r="112" spans="1:8" ht="33.75" x14ac:dyDescent="0.25">
      <c r="A112" s="10"/>
      <c r="B112" s="10"/>
      <c r="C112" s="10"/>
      <c r="D112" s="15" t="s">
        <v>169</v>
      </c>
      <c r="E112" s="10"/>
      <c r="F112" s="10"/>
      <c r="G112" s="10"/>
      <c r="H112" s="31"/>
    </row>
    <row r="113" spans="1:8" x14ac:dyDescent="0.25">
      <c r="A113" s="10"/>
      <c r="B113" s="10"/>
      <c r="C113" s="10"/>
      <c r="D113" s="23" t="s">
        <v>170</v>
      </c>
      <c r="E113" s="16">
        <v>1</v>
      </c>
      <c r="F113" s="9">
        <f>G105+G107+G109+G111</f>
        <v>8488.4</v>
      </c>
      <c r="G113" s="9">
        <f>ROUND(F113*E113,2)</f>
        <v>8488.4</v>
      </c>
      <c r="H113" s="33"/>
    </row>
    <row r="114" spans="1:8" ht="0.95" customHeight="1" x14ac:dyDescent="0.25">
      <c r="A114" s="17"/>
      <c r="B114" s="17"/>
      <c r="C114" s="17"/>
      <c r="D114" s="24"/>
      <c r="E114" s="17"/>
      <c r="F114" s="17"/>
      <c r="G114" s="17"/>
      <c r="H114" s="34"/>
    </row>
    <row r="115" spans="1:8" x14ac:dyDescent="0.25">
      <c r="A115" s="7" t="s">
        <v>171</v>
      </c>
      <c r="B115" s="7" t="s">
        <v>11</v>
      </c>
      <c r="C115" s="7" t="s">
        <v>12</v>
      </c>
      <c r="D115" s="21" t="s">
        <v>172</v>
      </c>
      <c r="E115" s="8">
        <f>E144</f>
        <v>1</v>
      </c>
      <c r="F115" s="9">
        <f>F144</f>
        <v>28476.23</v>
      </c>
      <c r="G115" s="9">
        <f>G144</f>
        <v>28476.23</v>
      </c>
      <c r="H115" s="30"/>
    </row>
    <row r="116" spans="1:8" x14ac:dyDescent="0.25">
      <c r="A116" s="11" t="s">
        <v>173</v>
      </c>
      <c r="B116" s="11" t="s">
        <v>15</v>
      </c>
      <c r="C116" s="11" t="s">
        <v>175</v>
      </c>
      <c r="D116" s="22" t="s">
        <v>174</v>
      </c>
      <c r="E116" s="12">
        <v>10</v>
      </c>
      <c r="F116" s="13">
        <v>151.51</v>
      </c>
      <c r="G116" s="14">
        <f>ROUND(E116*F116,2)</f>
        <v>1515.1</v>
      </c>
      <c r="H116" s="32"/>
    </row>
    <row r="117" spans="1:8" ht="45" x14ac:dyDescent="0.25">
      <c r="A117" s="10"/>
      <c r="B117" s="10"/>
      <c r="C117" s="10"/>
      <c r="D117" s="15" t="s">
        <v>176</v>
      </c>
      <c r="E117" s="10"/>
      <c r="F117" s="10"/>
      <c r="G117" s="10"/>
      <c r="H117" s="31"/>
    </row>
    <row r="118" spans="1:8" x14ac:dyDescent="0.25">
      <c r="A118" s="11" t="s">
        <v>177</v>
      </c>
      <c r="B118" s="11" t="s">
        <v>15</v>
      </c>
      <c r="C118" s="11" t="s">
        <v>101</v>
      </c>
      <c r="D118" s="22" t="s">
        <v>178</v>
      </c>
      <c r="E118" s="12">
        <v>20</v>
      </c>
      <c r="F118" s="13">
        <v>18</v>
      </c>
      <c r="G118" s="14">
        <f>ROUND(E118*F118,2)</f>
        <v>360</v>
      </c>
      <c r="H118" s="32"/>
    </row>
    <row r="119" spans="1:8" ht="101.25" x14ac:dyDescent="0.25">
      <c r="A119" s="10"/>
      <c r="B119" s="10"/>
      <c r="C119" s="10"/>
      <c r="D119" s="15" t="s">
        <v>179</v>
      </c>
      <c r="E119" s="10"/>
      <c r="F119" s="10"/>
      <c r="G119" s="10"/>
      <c r="H119" s="31"/>
    </row>
    <row r="120" spans="1:8" x14ac:dyDescent="0.25">
      <c r="A120" s="11" t="s">
        <v>180</v>
      </c>
      <c r="B120" s="11" t="s">
        <v>15</v>
      </c>
      <c r="C120" s="11" t="s">
        <v>101</v>
      </c>
      <c r="D120" s="22" t="s">
        <v>181</v>
      </c>
      <c r="E120" s="12">
        <v>20</v>
      </c>
      <c r="F120" s="13">
        <v>25.2</v>
      </c>
      <c r="G120" s="14">
        <f>ROUND(E120*F120,2)</f>
        <v>504</v>
      </c>
      <c r="H120" s="32"/>
    </row>
    <row r="121" spans="1:8" ht="101.25" x14ac:dyDescent="0.25">
      <c r="A121" s="10"/>
      <c r="B121" s="10"/>
      <c r="C121" s="10"/>
      <c r="D121" s="15" t="s">
        <v>182</v>
      </c>
      <c r="E121" s="10"/>
      <c r="F121" s="10"/>
      <c r="G121" s="10"/>
      <c r="H121" s="31"/>
    </row>
    <row r="122" spans="1:8" x14ac:dyDescent="0.25">
      <c r="A122" s="11" t="s">
        <v>183</v>
      </c>
      <c r="B122" s="11" t="s">
        <v>15</v>
      </c>
      <c r="C122" s="11" t="s">
        <v>185</v>
      </c>
      <c r="D122" s="22" t="s">
        <v>184</v>
      </c>
      <c r="E122" s="12">
        <v>5</v>
      </c>
      <c r="F122" s="13">
        <v>144</v>
      </c>
      <c r="G122" s="14">
        <f>ROUND(E122*F122,2)</f>
        <v>720</v>
      </c>
      <c r="H122" s="32"/>
    </row>
    <row r="123" spans="1:8" ht="123.75" x14ac:dyDescent="0.25">
      <c r="A123" s="10"/>
      <c r="B123" s="10"/>
      <c r="C123" s="10"/>
      <c r="D123" s="15" t="s">
        <v>186</v>
      </c>
      <c r="E123" s="10"/>
      <c r="F123" s="10"/>
      <c r="G123" s="10"/>
      <c r="H123" s="31"/>
    </row>
    <row r="124" spans="1:8" x14ac:dyDescent="0.25">
      <c r="A124" s="11" t="s">
        <v>187</v>
      </c>
      <c r="B124" s="11" t="s">
        <v>15</v>
      </c>
      <c r="C124" s="11" t="s">
        <v>101</v>
      </c>
      <c r="D124" s="22" t="s">
        <v>188</v>
      </c>
      <c r="E124" s="12">
        <v>14.44</v>
      </c>
      <c r="F124" s="13">
        <v>51.6</v>
      </c>
      <c r="G124" s="14">
        <f>ROUND(E124*F124,2)</f>
        <v>745.1</v>
      </c>
      <c r="H124" s="32"/>
    </row>
    <row r="125" spans="1:8" ht="202.5" x14ac:dyDescent="0.25">
      <c r="A125" s="10"/>
      <c r="B125" s="10"/>
      <c r="C125" s="10"/>
      <c r="D125" s="15" t="s">
        <v>189</v>
      </c>
      <c r="E125" s="10"/>
      <c r="F125" s="10"/>
      <c r="G125" s="10"/>
      <c r="H125" s="31"/>
    </row>
    <row r="126" spans="1:8" x14ac:dyDescent="0.25">
      <c r="A126" s="11" t="s">
        <v>190</v>
      </c>
      <c r="B126" s="11" t="s">
        <v>15</v>
      </c>
      <c r="C126" s="11" t="s">
        <v>101</v>
      </c>
      <c r="D126" s="22" t="s">
        <v>191</v>
      </c>
      <c r="E126" s="12">
        <v>66.989999999999995</v>
      </c>
      <c r="F126" s="13">
        <v>37.200000000000003</v>
      </c>
      <c r="G126" s="14">
        <f>ROUND(E126*F126,2)</f>
        <v>2492.0300000000002</v>
      </c>
      <c r="H126" s="32"/>
    </row>
    <row r="127" spans="1:8" ht="45" x14ac:dyDescent="0.25">
      <c r="A127" s="10"/>
      <c r="B127" s="10"/>
      <c r="C127" s="10"/>
      <c r="D127" s="15" t="s">
        <v>192</v>
      </c>
      <c r="E127" s="10"/>
      <c r="F127" s="10"/>
      <c r="G127" s="10"/>
      <c r="H127" s="31" t="s">
        <v>486</v>
      </c>
    </row>
    <row r="128" spans="1:8" x14ac:dyDescent="0.25">
      <c r="A128" s="11" t="s">
        <v>193</v>
      </c>
      <c r="B128" s="11" t="s">
        <v>15</v>
      </c>
      <c r="C128" s="11" t="s">
        <v>185</v>
      </c>
      <c r="D128" s="22" t="s">
        <v>194</v>
      </c>
      <c r="E128" s="12">
        <v>2</v>
      </c>
      <c r="F128" s="13">
        <v>576</v>
      </c>
      <c r="G128" s="14">
        <f>ROUND(E128*F128,2)</f>
        <v>1152</v>
      </c>
      <c r="H128" s="32"/>
    </row>
    <row r="129" spans="1:8" ht="67.5" x14ac:dyDescent="0.25">
      <c r="A129" s="10"/>
      <c r="B129" s="10"/>
      <c r="C129" s="10"/>
      <c r="D129" s="15" t="s">
        <v>195</v>
      </c>
      <c r="E129" s="10"/>
      <c r="F129" s="10"/>
      <c r="G129" s="10"/>
      <c r="H129" s="31"/>
    </row>
    <row r="130" spans="1:8" x14ac:dyDescent="0.25">
      <c r="A130" s="11" t="s">
        <v>196</v>
      </c>
      <c r="B130" s="11" t="s">
        <v>15</v>
      </c>
      <c r="C130" s="11" t="s">
        <v>185</v>
      </c>
      <c r="D130" s="22" t="s">
        <v>197</v>
      </c>
      <c r="E130" s="12">
        <v>5</v>
      </c>
      <c r="F130" s="13">
        <v>150</v>
      </c>
      <c r="G130" s="14">
        <f>ROUND(E130*F130,2)</f>
        <v>750</v>
      </c>
      <c r="H130" s="32"/>
    </row>
    <row r="131" spans="1:8" ht="157.5" x14ac:dyDescent="0.25">
      <c r="A131" s="10"/>
      <c r="B131" s="10"/>
      <c r="C131" s="10"/>
      <c r="D131" s="15" t="s">
        <v>198</v>
      </c>
      <c r="E131" s="10"/>
      <c r="F131" s="10"/>
      <c r="G131" s="10"/>
      <c r="H131" s="31"/>
    </row>
    <row r="132" spans="1:8" x14ac:dyDescent="0.25">
      <c r="A132" s="11" t="s">
        <v>199</v>
      </c>
      <c r="B132" s="11" t="s">
        <v>15</v>
      </c>
      <c r="C132" s="11" t="s">
        <v>185</v>
      </c>
      <c r="D132" s="22" t="s">
        <v>200</v>
      </c>
      <c r="E132" s="12">
        <v>1</v>
      </c>
      <c r="F132" s="13">
        <v>84</v>
      </c>
      <c r="G132" s="14">
        <f>ROUND(E132*F132,2)</f>
        <v>84</v>
      </c>
      <c r="H132" s="32"/>
    </row>
    <row r="133" spans="1:8" ht="168.75" x14ac:dyDescent="0.25">
      <c r="A133" s="10"/>
      <c r="B133" s="10"/>
      <c r="C133" s="10"/>
      <c r="D133" s="15" t="s">
        <v>201</v>
      </c>
      <c r="E133" s="10"/>
      <c r="F133" s="10"/>
      <c r="G133" s="10"/>
      <c r="H133" s="31"/>
    </row>
    <row r="134" spans="1:8" x14ac:dyDescent="0.25">
      <c r="A134" s="11" t="s">
        <v>202</v>
      </c>
      <c r="B134" s="11" t="s">
        <v>15</v>
      </c>
      <c r="C134" s="11" t="s">
        <v>185</v>
      </c>
      <c r="D134" s="22" t="s">
        <v>203</v>
      </c>
      <c r="E134" s="12">
        <v>14</v>
      </c>
      <c r="F134" s="13">
        <v>84</v>
      </c>
      <c r="G134" s="14">
        <f>ROUND(E134*F134,2)</f>
        <v>1176</v>
      </c>
      <c r="H134" s="32"/>
    </row>
    <row r="135" spans="1:8" ht="56.25" x14ac:dyDescent="0.25">
      <c r="A135" s="10"/>
      <c r="B135" s="10"/>
      <c r="C135" s="10"/>
      <c r="D135" s="15" t="s">
        <v>204</v>
      </c>
      <c r="E135" s="10"/>
      <c r="F135" s="10"/>
      <c r="G135" s="10"/>
      <c r="H135" s="31"/>
    </row>
    <row r="136" spans="1:8" x14ac:dyDescent="0.25">
      <c r="A136" s="11" t="s">
        <v>205</v>
      </c>
      <c r="B136" s="11" t="s">
        <v>15</v>
      </c>
      <c r="C136" s="11" t="s">
        <v>141</v>
      </c>
      <c r="D136" s="22" t="s">
        <v>206</v>
      </c>
      <c r="E136" s="12">
        <v>1</v>
      </c>
      <c r="F136" s="13">
        <v>7776</v>
      </c>
      <c r="G136" s="14">
        <f>ROUND(E136*F136,2)</f>
        <v>7776</v>
      </c>
      <c r="H136" s="32"/>
    </row>
    <row r="137" spans="1:8" ht="191.25" x14ac:dyDescent="0.25">
      <c r="A137" s="10"/>
      <c r="B137" s="10"/>
      <c r="C137" s="10"/>
      <c r="D137" s="15" t="s">
        <v>207</v>
      </c>
      <c r="E137" s="10"/>
      <c r="F137" s="10"/>
      <c r="G137" s="10"/>
      <c r="H137" s="31"/>
    </row>
    <row r="138" spans="1:8" x14ac:dyDescent="0.25">
      <c r="A138" s="11" t="s">
        <v>208</v>
      </c>
      <c r="B138" s="11" t="s">
        <v>15</v>
      </c>
      <c r="C138" s="11" t="s">
        <v>141</v>
      </c>
      <c r="D138" s="22" t="s">
        <v>209</v>
      </c>
      <c r="E138" s="12">
        <v>1</v>
      </c>
      <c r="F138" s="13">
        <v>1962</v>
      </c>
      <c r="G138" s="14">
        <f>ROUND(E138*F138,2)</f>
        <v>1962</v>
      </c>
      <c r="H138" s="32"/>
    </row>
    <row r="139" spans="1:8" ht="157.5" x14ac:dyDescent="0.25">
      <c r="A139" s="10"/>
      <c r="B139" s="10"/>
      <c r="C139" s="10"/>
      <c r="D139" s="15" t="s">
        <v>210</v>
      </c>
      <c r="E139" s="10"/>
      <c r="F139" s="10"/>
      <c r="G139" s="10"/>
      <c r="H139" s="31"/>
    </row>
    <row r="140" spans="1:8" x14ac:dyDescent="0.25">
      <c r="A140" s="11" t="s">
        <v>211</v>
      </c>
      <c r="B140" s="11" t="s">
        <v>15</v>
      </c>
      <c r="C140" s="11" t="s">
        <v>141</v>
      </c>
      <c r="D140" s="22" t="s">
        <v>212</v>
      </c>
      <c r="E140" s="12">
        <v>2</v>
      </c>
      <c r="F140" s="13">
        <v>3498</v>
      </c>
      <c r="G140" s="14">
        <f>ROUND(E140*F140,2)</f>
        <v>6996</v>
      </c>
      <c r="H140" s="32"/>
    </row>
    <row r="141" spans="1:8" ht="213.75" x14ac:dyDescent="0.25">
      <c r="A141" s="10"/>
      <c r="B141" s="10"/>
      <c r="C141" s="10"/>
      <c r="D141" s="15" t="s">
        <v>213</v>
      </c>
      <c r="E141" s="10"/>
      <c r="F141" s="10"/>
      <c r="G141" s="10"/>
      <c r="H141" s="31"/>
    </row>
    <row r="142" spans="1:8" x14ac:dyDescent="0.25">
      <c r="A142" s="11" t="s">
        <v>214</v>
      </c>
      <c r="B142" s="11" t="s">
        <v>15</v>
      </c>
      <c r="C142" s="11" t="s">
        <v>141</v>
      </c>
      <c r="D142" s="22" t="s">
        <v>215</v>
      </c>
      <c r="E142" s="12">
        <v>1</v>
      </c>
      <c r="F142" s="13">
        <v>2244</v>
      </c>
      <c r="G142" s="14">
        <f>ROUND(E142*F142,2)</f>
        <v>2244</v>
      </c>
      <c r="H142" s="32"/>
    </row>
    <row r="143" spans="1:8" ht="281.25" x14ac:dyDescent="0.25">
      <c r="A143" s="10"/>
      <c r="B143" s="10"/>
      <c r="C143" s="10"/>
      <c r="D143" s="15" t="s">
        <v>216</v>
      </c>
      <c r="E143" s="10"/>
      <c r="F143" s="10"/>
      <c r="G143" s="10"/>
      <c r="H143" s="31"/>
    </row>
    <row r="144" spans="1:8" x14ac:dyDescent="0.25">
      <c r="A144" s="10"/>
      <c r="B144" s="10"/>
      <c r="C144" s="10"/>
      <c r="D144" s="23" t="s">
        <v>217</v>
      </c>
      <c r="E144" s="16">
        <v>1</v>
      </c>
      <c r="F144" s="9">
        <f>G116+G118+G120+G122+G124+G126+G128+G130+G132+G134+G136+G138+G140+G142</f>
        <v>28476.23</v>
      </c>
      <c r="G144" s="9">
        <f>ROUND(F144*E144,2)</f>
        <v>28476.23</v>
      </c>
      <c r="H144" s="33"/>
    </row>
    <row r="145" spans="1:8" ht="0.95" customHeight="1" x14ac:dyDescent="0.25">
      <c r="A145" s="17"/>
      <c r="B145" s="17"/>
      <c r="C145" s="17"/>
      <c r="D145" s="24"/>
      <c r="E145" s="17"/>
      <c r="F145" s="17"/>
      <c r="G145" s="17"/>
      <c r="H145" s="34"/>
    </row>
    <row r="146" spans="1:8" x14ac:dyDescent="0.25">
      <c r="A146" s="7" t="s">
        <v>218</v>
      </c>
      <c r="B146" s="7" t="s">
        <v>11</v>
      </c>
      <c r="C146" s="7" t="s">
        <v>12</v>
      </c>
      <c r="D146" s="21" t="s">
        <v>219</v>
      </c>
      <c r="E146" s="8">
        <f>E249</f>
        <v>1</v>
      </c>
      <c r="F146" s="9">
        <f>F249</f>
        <v>19864.319999999996</v>
      </c>
      <c r="G146" s="9">
        <f>G249</f>
        <v>19864.32</v>
      </c>
      <c r="H146" s="30"/>
    </row>
    <row r="147" spans="1:8" x14ac:dyDescent="0.25">
      <c r="A147" s="18" t="s">
        <v>220</v>
      </c>
      <c r="B147" s="18" t="s">
        <v>11</v>
      </c>
      <c r="C147" s="18" t="s">
        <v>12</v>
      </c>
      <c r="D147" s="25" t="s">
        <v>221</v>
      </c>
      <c r="E147" s="19">
        <f>E150</f>
        <v>1</v>
      </c>
      <c r="F147" s="9">
        <f>F150</f>
        <v>151.44</v>
      </c>
      <c r="G147" s="9">
        <f>G150</f>
        <v>151.44</v>
      </c>
      <c r="H147" s="35"/>
    </row>
    <row r="148" spans="1:8" x14ac:dyDescent="0.25">
      <c r="A148" s="11" t="s">
        <v>222</v>
      </c>
      <c r="B148" s="11" t="s">
        <v>15</v>
      </c>
      <c r="C148" s="11" t="s">
        <v>141</v>
      </c>
      <c r="D148" s="22" t="s">
        <v>223</v>
      </c>
      <c r="E148" s="12">
        <v>1</v>
      </c>
      <c r="F148" s="13">
        <v>151.44</v>
      </c>
      <c r="G148" s="14">
        <f>ROUND(E148*F148,2)</f>
        <v>151.44</v>
      </c>
      <c r="H148" s="32"/>
    </row>
    <row r="149" spans="1:8" ht="45" x14ac:dyDescent="0.25">
      <c r="A149" s="10"/>
      <c r="B149" s="10"/>
      <c r="C149" s="10"/>
      <c r="D149" s="15" t="s">
        <v>224</v>
      </c>
      <c r="E149" s="10"/>
      <c r="F149" s="10"/>
      <c r="G149" s="10"/>
      <c r="H149" s="31"/>
    </row>
    <row r="150" spans="1:8" x14ac:dyDescent="0.25">
      <c r="A150" s="10"/>
      <c r="B150" s="10"/>
      <c r="C150" s="10"/>
      <c r="D150" s="23" t="s">
        <v>225</v>
      </c>
      <c r="E150" s="12">
        <v>1</v>
      </c>
      <c r="F150" s="9">
        <f>G148</f>
        <v>151.44</v>
      </c>
      <c r="G150" s="9">
        <f>ROUND(F150*E150,2)</f>
        <v>151.44</v>
      </c>
      <c r="H150" s="33"/>
    </row>
    <row r="151" spans="1:8" ht="0.95" customHeight="1" x14ac:dyDescent="0.25">
      <c r="A151" s="17"/>
      <c r="B151" s="17"/>
      <c r="C151" s="17"/>
      <c r="D151" s="24"/>
      <c r="E151" s="17"/>
      <c r="F151" s="17"/>
      <c r="G151" s="17"/>
      <c r="H151" s="34"/>
    </row>
    <row r="152" spans="1:8" x14ac:dyDescent="0.25">
      <c r="A152" s="18" t="s">
        <v>226</v>
      </c>
      <c r="B152" s="18" t="s">
        <v>11</v>
      </c>
      <c r="C152" s="18" t="s">
        <v>12</v>
      </c>
      <c r="D152" s="25" t="s">
        <v>227</v>
      </c>
      <c r="E152" s="19">
        <f>E155</f>
        <v>1</v>
      </c>
      <c r="F152" s="9">
        <f>F155</f>
        <v>806.7</v>
      </c>
      <c r="G152" s="9">
        <f>G155</f>
        <v>806.7</v>
      </c>
      <c r="H152" s="35"/>
    </row>
    <row r="153" spans="1:8" x14ac:dyDescent="0.25">
      <c r="A153" s="11" t="s">
        <v>228</v>
      </c>
      <c r="B153" s="11" t="s">
        <v>15</v>
      </c>
      <c r="C153" s="11" t="s">
        <v>101</v>
      </c>
      <c r="D153" s="22" t="s">
        <v>229</v>
      </c>
      <c r="E153" s="12">
        <v>30</v>
      </c>
      <c r="F153" s="13">
        <v>26.89</v>
      </c>
      <c r="G153" s="14">
        <f>ROUND(E153*F153,2)</f>
        <v>806.7</v>
      </c>
      <c r="H153" s="32"/>
    </row>
    <row r="154" spans="1:8" ht="146.25" x14ac:dyDescent="0.25">
      <c r="A154" s="10"/>
      <c r="B154" s="10"/>
      <c r="C154" s="10"/>
      <c r="D154" s="15" t="s">
        <v>230</v>
      </c>
      <c r="E154" s="10"/>
      <c r="F154" s="10"/>
      <c r="G154" s="10"/>
      <c r="H154" s="31"/>
    </row>
    <row r="155" spans="1:8" x14ac:dyDescent="0.25">
      <c r="A155" s="10"/>
      <c r="B155" s="10"/>
      <c r="C155" s="10"/>
      <c r="D155" s="23" t="s">
        <v>231</v>
      </c>
      <c r="E155" s="12">
        <v>1</v>
      </c>
      <c r="F155" s="9">
        <f>G153</f>
        <v>806.7</v>
      </c>
      <c r="G155" s="9">
        <f>ROUND(F155*E155,2)</f>
        <v>806.7</v>
      </c>
      <c r="H155" s="33"/>
    </row>
    <row r="156" spans="1:8" ht="0.95" customHeight="1" x14ac:dyDescent="0.25">
      <c r="A156" s="17"/>
      <c r="B156" s="17"/>
      <c r="C156" s="17"/>
      <c r="D156" s="24"/>
      <c r="E156" s="17"/>
      <c r="F156" s="17"/>
      <c r="G156" s="17"/>
      <c r="H156" s="34"/>
    </row>
    <row r="157" spans="1:8" x14ac:dyDescent="0.25">
      <c r="A157" s="18" t="s">
        <v>232</v>
      </c>
      <c r="B157" s="18" t="s">
        <v>11</v>
      </c>
      <c r="C157" s="18" t="s">
        <v>12</v>
      </c>
      <c r="D157" s="25" t="s">
        <v>233</v>
      </c>
      <c r="E157" s="19">
        <f>E160</f>
        <v>1</v>
      </c>
      <c r="F157" s="9">
        <f>F160</f>
        <v>3168.34</v>
      </c>
      <c r="G157" s="9">
        <f>G160</f>
        <v>3168.34</v>
      </c>
      <c r="H157" s="35"/>
    </row>
    <row r="158" spans="1:8" x14ac:dyDescent="0.25">
      <c r="A158" s="11" t="s">
        <v>234</v>
      </c>
      <c r="B158" s="11" t="s">
        <v>15</v>
      </c>
      <c r="C158" s="11" t="s">
        <v>141</v>
      </c>
      <c r="D158" s="22" t="s">
        <v>235</v>
      </c>
      <c r="E158" s="12">
        <v>1</v>
      </c>
      <c r="F158" s="13">
        <v>3168.34</v>
      </c>
      <c r="G158" s="14">
        <f>ROUND(E158*F158,2)</f>
        <v>3168.34</v>
      </c>
      <c r="H158" s="32"/>
    </row>
    <row r="159" spans="1:8" ht="123.75" x14ac:dyDescent="0.25">
      <c r="A159" s="10"/>
      <c r="B159" s="10"/>
      <c r="C159" s="10"/>
      <c r="D159" s="15" t="s">
        <v>236</v>
      </c>
      <c r="E159" s="10"/>
      <c r="F159" s="10"/>
      <c r="G159" s="10"/>
      <c r="H159" s="31"/>
    </row>
    <row r="160" spans="1:8" x14ac:dyDescent="0.25">
      <c r="A160" s="10"/>
      <c r="B160" s="10"/>
      <c r="C160" s="10"/>
      <c r="D160" s="23" t="s">
        <v>237</v>
      </c>
      <c r="E160" s="12">
        <v>1</v>
      </c>
      <c r="F160" s="9">
        <f>G158</f>
        <v>3168.34</v>
      </c>
      <c r="G160" s="9">
        <f>ROUND(F160*E160,2)</f>
        <v>3168.34</v>
      </c>
      <c r="H160" s="33"/>
    </row>
    <row r="161" spans="1:8" ht="0.95" customHeight="1" x14ac:dyDescent="0.25">
      <c r="A161" s="17"/>
      <c r="B161" s="17"/>
      <c r="C161" s="17"/>
      <c r="D161" s="24"/>
      <c r="E161" s="17"/>
      <c r="F161" s="17"/>
      <c r="G161" s="17"/>
      <c r="H161" s="34"/>
    </row>
    <row r="162" spans="1:8" x14ac:dyDescent="0.25">
      <c r="A162" s="18" t="s">
        <v>238</v>
      </c>
      <c r="B162" s="18" t="s">
        <v>11</v>
      </c>
      <c r="C162" s="18" t="s">
        <v>12</v>
      </c>
      <c r="D162" s="25" t="s">
        <v>239</v>
      </c>
      <c r="E162" s="19">
        <f>E165</f>
        <v>1</v>
      </c>
      <c r="F162" s="9">
        <f>F165</f>
        <v>220.2</v>
      </c>
      <c r="G162" s="9">
        <f>G165</f>
        <v>220.2</v>
      </c>
      <c r="H162" s="35"/>
    </row>
    <row r="163" spans="1:8" x14ac:dyDescent="0.25">
      <c r="A163" s="11" t="s">
        <v>240</v>
      </c>
      <c r="B163" s="11" t="s">
        <v>15</v>
      </c>
      <c r="C163" s="11" t="s">
        <v>101</v>
      </c>
      <c r="D163" s="22" t="s">
        <v>241</v>
      </c>
      <c r="E163" s="12">
        <v>30</v>
      </c>
      <c r="F163" s="13">
        <v>7.34</v>
      </c>
      <c r="G163" s="14">
        <f>ROUND(E163*F163,2)</f>
        <v>220.2</v>
      </c>
      <c r="H163" s="32"/>
    </row>
    <row r="164" spans="1:8" ht="101.25" x14ac:dyDescent="0.25">
      <c r="A164" s="10"/>
      <c r="B164" s="10"/>
      <c r="C164" s="10"/>
      <c r="D164" s="15" t="s">
        <v>242</v>
      </c>
      <c r="E164" s="10"/>
      <c r="F164" s="10"/>
      <c r="G164" s="10"/>
      <c r="H164" s="31"/>
    </row>
    <row r="165" spans="1:8" x14ac:dyDescent="0.25">
      <c r="A165" s="10"/>
      <c r="B165" s="10"/>
      <c r="C165" s="10"/>
      <c r="D165" s="23" t="s">
        <v>243</v>
      </c>
      <c r="E165" s="12">
        <v>1</v>
      </c>
      <c r="F165" s="9">
        <f>G163</f>
        <v>220.2</v>
      </c>
      <c r="G165" s="9">
        <f>ROUND(F165*E165,2)</f>
        <v>220.2</v>
      </c>
      <c r="H165" s="33"/>
    </row>
    <row r="166" spans="1:8" ht="0.95" customHeight="1" x14ac:dyDescent="0.25">
      <c r="A166" s="17"/>
      <c r="B166" s="17"/>
      <c r="C166" s="17"/>
      <c r="D166" s="24"/>
      <c r="E166" s="17"/>
      <c r="F166" s="17"/>
      <c r="G166" s="17"/>
      <c r="H166" s="34"/>
    </row>
    <row r="167" spans="1:8" x14ac:dyDescent="0.25">
      <c r="A167" s="18" t="s">
        <v>244</v>
      </c>
      <c r="B167" s="18" t="s">
        <v>11</v>
      </c>
      <c r="C167" s="18" t="s">
        <v>12</v>
      </c>
      <c r="D167" s="25" t="s">
        <v>245</v>
      </c>
      <c r="E167" s="19">
        <f>E178</f>
        <v>1</v>
      </c>
      <c r="F167" s="9">
        <f>F178</f>
        <v>3121.8599999999997</v>
      </c>
      <c r="G167" s="9">
        <f>G178</f>
        <v>3121.86</v>
      </c>
      <c r="H167" s="35"/>
    </row>
    <row r="168" spans="1:8" x14ac:dyDescent="0.25">
      <c r="A168" s="11" t="s">
        <v>246</v>
      </c>
      <c r="B168" s="11" t="s">
        <v>15</v>
      </c>
      <c r="C168" s="11" t="s">
        <v>101</v>
      </c>
      <c r="D168" s="22" t="s">
        <v>247</v>
      </c>
      <c r="E168" s="12">
        <v>134.19999999999999</v>
      </c>
      <c r="F168" s="13">
        <v>5.29</v>
      </c>
      <c r="G168" s="14">
        <f>ROUND(E168*F168,2)</f>
        <v>709.92</v>
      </c>
      <c r="H168" s="32"/>
    </row>
    <row r="169" spans="1:8" ht="101.25" x14ac:dyDescent="0.25">
      <c r="A169" s="10"/>
      <c r="B169" s="10"/>
      <c r="C169" s="10"/>
      <c r="D169" s="15" t="s">
        <v>248</v>
      </c>
      <c r="E169" s="10"/>
      <c r="F169" s="10"/>
      <c r="G169" s="10"/>
      <c r="H169" s="31"/>
    </row>
    <row r="170" spans="1:8" x14ac:dyDescent="0.25">
      <c r="A170" s="11" t="s">
        <v>249</v>
      </c>
      <c r="B170" s="11" t="s">
        <v>15</v>
      </c>
      <c r="C170" s="11" t="s">
        <v>101</v>
      </c>
      <c r="D170" s="22" t="s">
        <v>250</v>
      </c>
      <c r="E170" s="12">
        <v>243.1</v>
      </c>
      <c r="F170" s="13">
        <v>5.87</v>
      </c>
      <c r="G170" s="14">
        <f>ROUND(E170*F170,2)</f>
        <v>1427</v>
      </c>
      <c r="H170" s="32"/>
    </row>
    <row r="171" spans="1:8" ht="101.25" x14ac:dyDescent="0.25">
      <c r="A171" s="10"/>
      <c r="B171" s="10"/>
      <c r="C171" s="10"/>
      <c r="D171" s="15" t="s">
        <v>251</v>
      </c>
      <c r="E171" s="10"/>
      <c r="F171" s="10"/>
      <c r="G171" s="10"/>
      <c r="H171" s="31"/>
    </row>
    <row r="172" spans="1:8" x14ac:dyDescent="0.25">
      <c r="A172" s="11" t="s">
        <v>252</v>
      </c>
      <c r="B172" s="11" t="s">
        <v>15</v>
      </c>
      <c r="C172" s="11" t="s">
        <v>101</v>
      </c>
      <c r="D172" s="22" t="s">
        <v>253</v>
      </c>
      <c r="E172" s="12">
        <v>12.1</v>
      </c>
      <c r="F172" s="13">
        <v>6.2</v>
      </c>
      <c r="G172" s="14">
        <f>ROUND(E172*F172,2)</f>
        <v>75.02</v>
      </c>
      <c r="H172" s="32"/>
    </row>
    <row r="173" spans="1:8" ht="101.25" x14ac:dyDescent="0.25">
      <c r="A173" s="10"/>
      <c r="B173" s="10"/>
      <c r="C173" s="10"/>
      <c r="D173" s="15" t="s">
        <v>254</v>
      </c>
      <c r="E173" s="10"/>
      <c r="F173" s="10"/>
      <c r="G173" s="10"/>
      <c r="H173" s="31"/>
    </row>
    <row r="174" spans="1:8" x14ac:dyDescent="0.25">
      <c r="A174" s="11" t="s">
        <v>255</v>
      </c>
      <c r="B174" s="11" t="s">
        <v>15</v>
      </c>
      <c r="C174" s="11" t="s">
        <v>101</v>
      </c>
      <c r="D174" s="22" t="s">
        <v>256</v>
      </c>
      <c r="E174" s="12">
        <v>77</v>
      </c>
      <c r="F174" s="13">
        <v>8.4</v>
      </c>
      <c r="G174" s="14">
        <f>ROUND(E174*F174,2)</f>
        <v>646.79999999999995</v>
      </c>
      <c r="H174" s="32"/>
    </row>
    <row r="175" spans="1:8" ht="101.25" x14ac:dyDescent="0.25">
      <c r="A175" s="10"/>
      <c r="B175" s="10"/>
      <c r="C175" s="10"/>
      <c r="D175" s="15" t="s">
        <v>257</v>
      </c>
      <c r="E175" s="10"/>
      <c r="F175" s="10"/>
      <c r="G175" s="10"/>
      <c r="H175" s="31"/>
    </row>
    <row r="176" spans="1:8" x14ac:dyDescent="0.25">
      <c r="A176" s="11" t="s">
        <v>258</v>
      </c>
      <c r="B176" s="11" t="s">
        <v>15</v>
      </c>
      <c r="C176" s="11" t="s">
        <v>101</v>
      </c>
      <c r="D176" s="22" t="s">
        <v>259</v>
      </c>
      <c r="E176" s="12">
        <v>28.6</v>
      </c>
      <c r="F176" s="13">
        <v>9.1999999999999993</v>
      </c>
      <c r="G176" s="14">
        <f>ROUND(E176*F176,2)</f>
        <v>263.12</v>
      </c>
      <c r="H176" s="32"/>
    </row>
    <row r="177" spans="1:8" ht="101.25" x14ac:dyDescent="0.25">
      <c r="A177" s="10"/>
      <c r="B177" s="10"/>
      <c r="C177" s="10"/>
      <c r="D177" s="15" t="s">
        <v>260</v>
      </c>
      <c r="E177" s="10"/>
      <c r="F177" s="10"/>
      <c r="G177" s="10"/>
      <c r="H177" s="31"/>
    </row>
    <row r="178" spans="1:8" x14ac:dyDescent="0.25">
      <c r="A178" s="10"/>
      <c r="B178" s="10"/>
      <c r="C178" s="10"/>
      <c r="D178" s="23" t="s">
        <v>261</v>
      </c>
      <c r="E178" s="12">
        <v>1</v>
      </c>
      <c r="F178" s="9">
        <f>G168+G170+G172+G174+G176</f>
        <v>3121.8599999999997</v>
      </c>
      <c r="G178" s="9">
        <f>ROUND(F178*E178,2)</f>
        <v>3121.86</v>
      </c>
      <c r="H178" s="33"/>
    </row>
    <row r="179" spans="1:8" ht="0.95" customHeight="1" x14ac:dyDescent="0.25">
      <c r="A179" s="17"/>
      <c r="B179" s="17"/>
      <c r="C179" s="17"/>
      <c r="D179" s="24"/>
      <c r="E179" s="17"/>
      <c r="F179" s="17"/>
      <c r="G179" s="17"/>
      <c r="H179" s="34"/>
    </row>
    <row r="180" spans="1:8" x14ac:dyDescent="0.25">
      <c r="A180" s="18" t="s">
        <v>262</v>
      </c>
      <c r="B180" s="18" t="s">
        <v>11</v>
      </c>
      <c r="C180" s="18" t="s">
        <v>12</v>
      </c>
      <c r="D180" s="25" t="s">
        <v>263</v>
      </c>
      <c r="E180" s="19">
        <f>E207</f>
        <v>1</v>
      </c>
      <c r="F180" s="9">
        <f>F207</f>
        <v>3654.4100000000003</v>
      </c>
      <c r="G180" s="9">
        <f>G207</f>
        <v>3654.41</v>
      </c>
      <c r="H180" s="35"/>
    </row>
    <row r="181" spans="1:8" x14ac:dyDescent="0.25">
      <c r="A181" s="11" t="s">
        <v>264</v>
      </c>
      <c r="B181" s="11" t="s">
        <v>15</v>
      </c>
      <c r="C181" s="11" t="s">
        <v>141</v>
      </c>
      <c r="D181" s="22" t="s">
        <v>265</v>
      </c>
      <c r="E181" s="12">
        <v>19</v>
      </c>
      <c r="F181" s="13">
        <v>32.950000000000003</v>
      </c>
      <c r="G181" s="14">
        <f>ROUND(E181*F181,2)</f>
        <v>626.04999999999995</v>
      </c>
      <c r="H181" s="32"/>
    </row>
    <row r="182" spans="1:8" ht="135" x14ac:dyDescent="0.25">
      <c r="A182" s="10"/>
      <c r="B182" s="10"/>
      <c r="C182" s="10"/>
      <c r="D182" s="15" t="s">
        <v>266</v>
      </c>
      <c r="E182" s="10"/>
      <c r="F182" s="10"/>
      <c r="G182" s="10"/>
      <c r="H182" s="31"/>
    </row>
    <row r="183" spans="1:8" x14ac:dyDescent="0.25">
      <c r="A183" s="11" t="s">
        <v>267</v>
      </c>
      <c r="B183" s="11" t="s">
        <v>15</v>
      </c>
      <c r="C183" s="11" t="s">
        <v>141</v>
      </c>
      <c r="D183" s="22" t="s">
        <v>268</v>
      </c>
      <c r="E183" s="12">
        <v>8</v>
      </c>
      <c r="F183" s="13">
        <v>49.21</v>
      </c>
      <c r="G183" s="14">
        <f>ROUND(E183*F183,2)</f>
        <v>393.68</v>
      </c>
      <c r="H183" s="32"/>
    </row>
    <row r="184" spans="1:8" ht="135" x14ac:dyDescent="0.25">
      <c r="A184" s="10"/>
      <c r="B184" s="10"/>
      <c r="C184" s="10"/>
      <c r="D184" s="15" t="s">
        <v>269</v>
      </c>
      <c r="E184" s="10"/>
      <c r="F184" s="10"/>
      <c r="G184" s="10"/>
      <c r="H184" s="31"/>
    </row>
    <row r="185" spans="1:8" x14ac:dyDescent="0.25">
      <c r="A185" s="11" t="s">
        <v>270</v>
      </c>
      <c r="B185" s="11" t="s">
        <v>15</v>
      </c>
      <c r="C185" s="11" t="s">
        <v>141</v>
      </c>
      <c r="D185" s="22" t="s">
        <v>271</v>
      </c>
      <c r="E185" s="12">
        <v>4</v>
      </c>
      <c r="F185" s="13">
        <v>62.93</v>
      </c>
      <c r="G185" s="14">
        <f>ROUND(E185*F185,2)</f>
        <v>251.72</v>
      </c>
      <c r="H185" s="32"/>
    </row>
    <row r="186" spans="1:8" ht="135" x14ac:dyDescent="0.25">
      <c r="A186" s="10"/>
      <c r="B186" s="10"/>
      <c r="C186" s="10"/>
      <c r="D186" s="15" t="s">
        <v>272</v>
      </c>
      <c r="E186" s="10"/>
      <c r="F186" s="10"/>
      <c r="G186" s="10"/>
      <c r="H186" s="31"/>
    </row>
    <row r="187" spans="1:8" x14ac:dyDescent="0.25">
      <c r="A187" s="11" t="s">
        <v>273</v>
      </c>
      <c r="B187" s="11" t="s">
        <v>15</v>
      </c>
      <c r="C187" s="11" t="s">
        <v>141</v>
      </c>
      <c r="D187" s="22" t="s">
        <v>274</v>
      </c>
      <c r="E187" s="12">
        <v>1</v>
      </c>
      <c r="F187" s="13">
        <v>456.96</v>
      </c>
      <c r="G187" s="14">
        <f>ROUND(E187*F187,2)</f>
        <v>456.96</v>
      </c>
      <c r="H187" s="32"/>
    </row>
    <row r="188" spans="1:8" ht="78.75" x14ac:dyDescent="0.25">
      <c r="A188" s="10"/>
      <c r="B188" s="10"/>
      <c r="C188" s="10"/>
      <c r="D188" s="15" t="s">
        <v>275</v>
      </c>
      <c r="E188" s="10"/>
      <c r="F188" s="10"/>
      <c r="G188" s="10"/>
      <c r="H188" s="31"/>
    </row>
    <row r="189" spans="1:8" x14ac:dyDescent="0.25">
      <c r="A189" s="11" t="s">
        <v>276</v>
      </c>
      <c r="B189" s="11" t="s">
        <v>15</v>
      </c>
      <c r="C189" s="11" t="s">
        <v>101</v>
      </c>
      <c r="D189" s="22" t="s">
        <v>277</v>
      </c>
      <c r="E189" s="12">
        <v>7</v>
      </c>
      <c r="F189" s="13">
        <v>21.62</v>
      </c>
      <c r="G189" s="14">
        <f>ROUND(E189*F189,2)</f>
        <v>151.34</v>
      </c>
      <c r="H189" s="32"/>
    </row>
    <row r="190" spans="1:8" ht="112.5" x14ac:dyDescent="0.25">
      <c r="A190" s="10"/>
      <c r="B190" s="10"/>
      <c r="C190" s="10"/>
      <c r="D190" s="15" t="s">
        <v>278</v>
      </c>
      <c r="E190" s="10"/>
      <c r="F190" s="10"/>
      <c r="G190" s="10"/>
      <c r="H190" s="31"/>
    </row>
    <row r="191" spans="1:8" x14ac:dyDescent="0.25">
      <c r="A191" s="11" t="s">
        <v>279</v>
      </c>
      <c r="B191" s="11" t="s">
        <v>15</v>
      </c>
      <c r="C191" s="11" t="s">
        <v>101</v>
      </c>
      <c r="D191" s="22" t="s">
        <v>280</v>
      </c>
      <c r="E191" s="12">
        <v>1</v>
      </c>
      <c r="F191" s="13">
        <v>59.38</v>
      </c>
      <c r="G191" s="14">
        <f>ROUND(E191*F191,2)</f>
        <v>59.38</v>
      </c>
      <c r="H191" s="32"/>
    </row>
    <row r="192" spans="1:8" ht="112.5" x14ac:dyDescent="0.25">
      <c r="A192" s="10"/>
      <c r="B192" s="10"/>
      <c r="C192" s="10"/>
      <c r="D192" s="15" t="s">
        <v>281</v>
      </c>
      <c r="E192" s="10"/>
      <c r="F192" s="10"/>
      <c r="G192" s="10"/>
      <c r="H192" s="31"/>
    </row>
    <row r="193" spans="1:8" x14ac:dyDescent="0.25">
      <c r="A193" s="11" t="s">
        <v>282</v>
      </c>
      <c r="B193" s="11" t="s">
        <v>15</v>
      </c>
      <c r="C193" s="11" t="s">
        <v>101</v>
      </c>
      <c r="D193" s="22" t="s">
        <v>283</v>
      </c>
      <c r="E193" s="12">
        <v>1</v>
      </c>
      <c r="F193" s="13">
        <v>59.38</v>
      </c>
      <c r="G193" s="14">
        <f>ROUND(E193*F193,2)</f>
        <v>59.38</v>
      </c>
      <c r="H193" s="32"/>
    </row>
    <row r="194" spans="1:8" ht="112.5" x14ac:dyDescent="0.25">
      <c r="A194" s="10"/>
      <c r="B194" s="10"/>
      <c r="C194" s="10"/>
      <c r="D194" s="15" t="s">
        <v>284</v>
      </c>
      <c r="E194" s="10"/>
      <c r="F194" s="10"/>
      <c r="G194" s="10"/>
      <c r="H194" s="31"/>
    </row>
    <row r="195" spans="1:8" x14ac:dyDescent="0.25">
      <c r="A195" s="11" t="s">
        <v>285</v>
      </c>
      <c r="B195" s="11" t="s">
        <v>15</v>
      </c>
      <c r="C195" s="11" t="s">
        <v>141</v>
      </c>
      <c r="D195" s="22" t="s">
        <v>286</v>
      </c>
      <c r="E195" s="12">
        <v>14</v>
      </c>
      <c r="F195" s="13">
        <v>32.42</v>
      </c>
      <c r="G195" s="14">
        <f>ROUND(E195*F195,2)</f>
        <v>453.88</v>
      </c>
      <c r="H195" s="32"/>
    </row>
    <row r="196" spans="1:8" ht="135" x14ac:dyDescent="0.25">
      <c r="A196" s="10"/>
      <c r="B196" s="10"/>
      <c r="C196" s="10"/>
      <c r="D196" s="15" t="s">
        <v>287</v>
      </c>
      <c r="E196" s="10"/>
      <c r="F196" s="10"/>
      <c r="G196" s="10"/>
      <c r="H196" s="31"/>
    </row>
    <row r="197" spans="1:8" x14ac:dyDescent="0.25">
      <c r="A197" s="11" t="s">
        <v>288</v>
      </c>
      <c r="B197" s="11" t="s">
        <v>15</v>
      </c>
      <c r="C197" s="11" t="s">
        <v>141</v>
      </c>
      <c r="D197" s="22" t="s">
        <v>289</v>
      </c>
      <c r="E197" s="12">
        <v>1</v>
      </c>
      <c r="F197" s="13">
        <v>48.34</v>
      </c>
      <c r="G197" s="14">
        <f>ROUND(E197*F197,2)</f>
        <v>48.34</v>
      </c>
      <c r="H197" s="32"/>
    </row>
    <row r="198" spans="1:8" ht="135" x14ac:dyDescent="0.25">
      <c r="A198" s="10"/>
      <c r="B198" s="10"/>
      <c r="C198" s="10"/>
      <c r="D198" s="15" t="s">
        <v>290</v>
      </c>
      <c r="E198" s="10"/>
      <c r="F198" s="10"/>
      <c r="G198" s="10"/>
      <c r="H198" s="31"/>
    </row>
    <row r="199" spans="1:8" x14ac:dyDescent="0.25">
      <c r="A199" s="11" t="s">
        <v>291</v>
      </c>
      <c r="B199" s="11" t="s">
        <v>15</v>
      </c>
      <c r="C199" s="11" t="s">
        <v>141</v>
      </c>
      <c r="D199" s="22" t="s">
        <v>292</v>
      </c>
      <c r="E199" s="12">
        <v>33</v>
      </c>
      <c r="F199" s="13">
        <v>18.54</v>
      </c>
      <c r="G199" s="14">
        <f>ROUND(E199*F199,2)</f>
        <v>611.82000000000005</v>
      </c>
      <c r="H199" s="32"/>
    </row>
    <row r="200" spans="1:8" ht="112.5" x14ac:dyDescent="0.25">
      <c r="A200" s="10"/>
      <c r="B200" s="10"/>
      <c r="C200" s="10"/>
      <c r="D200" s="15" t="s">
        <v>293</v>
      </c>
      <c r="E200" s="10"/>
      <c r="F200" s="10"/>
      <c r="G200" s="10"/>
      <c r="H200" s="31"/>
    </row>
    <row r="201" spans="1:8" x14ac:dyDescent="0.25">
      <c r="A201" s="11" t="s">
        <v>294</v>
      </c>
      <c r="B201" s="11" t="s">
        <v>15</v>
      </c>
      <c r="C201" s="11" t="s">
        <v>141</v>
      </c>
      <c r="D201" s="22" t="s">
        <v>295</v>
      </c>
      <c r="E201" s="12">
        <v>10</v>
      </c>
      <c r="F201" s="13">
        <v>20.96</v>
      </c>
      <c r="G201" s="14">
        <f>ROUND(E201*F201,2)</f>
        <v>209.6</v>
      </c>
      <c r="H201" s="32"/>
    </row>
    <row r="202" spans="1:8" ht="112.5" x14ac:dyDescent="0.25">
      <c r="A202" s="10"/>
      <c r="B202" s="10"/>
      <c r="C202" s="10"/>
      <c r="D202" s="15" t="s">
        <v>296</v>
      </c>
      <c r="E202" s="10"/>
      <c r="F202" s="10"/>
      <c r="G202" s="10"/>
      <c r="H202" s="31"/>
    </row>
    <row r="203" spans="1:8" x14ac:dyDescent="0.25">
      <c r="A203" s="11" t="s">
        <v>297</v>
      </c>
      <c r="B203" s="11" t="s">
        <v>15</v>
      </c>
      <c r="C203" s="11" t="s">
        <v>141</v>
      </c>
      <c r="D203" s="22" t="s">
        <v>298</v>
      </c>
      <c r="E203" s="12">
        <v>1</v>
      </c>
      <c r="F203" s="13">
        <v>198.6</v>
      </c>
      <c r="G203" s="14">
        <f>ROUND(E203*F203,2)</f>
        <v>198.6</v>
      </c>
      <c r="H203" s="32"/>
    </row>
    <row r="204" spans="1:8" ht="135" x14ac:dyDescent="0.25">
      <c r="A204" s="10"/>
      <c r="B204" s="10"/>
      <c r="C204" s="10"/>
      <c r="D204" s="15" t="s">
        <v>299</v>
      </c>
      <c r="E204" s="10"/>
      <c r="F204" s="10"/>
      <c r="G204" s="10"/>
      <c r="H204" s="31"/>
    </row>
    <row r="205" spans="1:8" x14ac:dyDescent="0.25">
      <c r="A205" s="11" t="s">
        <v>300</v>
      </c>
      <c r="B205" s="11" t="s">
        <v>15</v>
      </c>
      <c r="C205" s="11" t="s">
        <v>141</v>
      </c>
      <c r="D205" s="22" t="s">
        <v>301</v>
      </c>
      <c r="E205" s="12">
        <v>2</v>
      </c>
      <c r="F205" s="13">
        <v>66.83</v>
      </c>
      <c r="G205" s="14">
        <f>ROUND(E205*F205,2)</f>
        <v>133.66</v>
      </c>
      <c r="H205" s="32"/>
    </row>
    <row r="206" spans="1:8" ht="112.5" x14ac:dyDescent="0.25">
      <c r="A206" s="10"/>
      <c r="B206" s="10"/>
      <c r="C206" s="10"/>
      <c r="D206" s="15" t="s">
        <v>302</v>
      </c>
      <c r="E206" s="10"/>
      <c r="F206" s="10"/>
      <c r="G206" s="10"/>
      <c r="H206" s="31"/>
    </row>
    <row r="207" spans="1:8" x14ac:dyDescent="0.25">
      <c r="A207" s="10"/>
      <c r="B207" s="10"/>
      <c r="C207" s="10"/>
      <c r="D207" s="23" t="s">
        <v>303</v>
      </c>
      <c r="E207" s="12">
        <v>1</v>
      </c>
      <c r="F207" s="9">
        <f>G181+G183+G185+G187+G189+G191+G193+G195+G197+G199+G201+G203+G205</f>
        <v>3654.4100000000003</v>
      </c>
      <c r="G207" s="9">
        <f>ROUND(F207*E207,2)</f>
        <v>3654.41</v>
      </c>
      <c r="H207" s="33"/>
    </row>
    <row r="208" spans="1:8" ht="0.95" customHeight="1" x14ac:dyDescent="0.25">
      <c r="A208" s="17"/>
      <c r="B208" s="17"/>
      <c r="C208" s="17"/>
      <c r="D208" s="24"/>
      <c r="E208" s="17"/>
      <c r="F208" s="17"/>
      <c r="G208" s="17"/>
      <c r="H208" s="34"/>
    </row>
    <row r="209" spans="1:8" x14ac:dyDescent="0.25">
      <c r="A209" s="18" t="s">
        <v>304</v>
      </c>
      <c r="B209" s="18" t="s">
        <v>11</v>
      </c>
      <c r="C209" s="18" t="s">
        <v>12</v>
      </c>
      <c r="D209" s="25" t="s">
        <v>305</v>
      </c>
      <c r="E209" s="19">
        <f>E230</f>
        <v>1</v>
      </c>
      <c r="F209" s="9">
        <f>F230</f>
        <v>6437.6500000000005</v>
      </c>
      <c r="G209" s="9">
        <f>G230</f>
        <v>6437.65</v>
      </c>
      <c r="H209" s="35"/>
    </row>
    <row r="210" spans="1:8" x14ac:dyDescent="0.25">
      <c r="A210" s="11" t="s">
        <v>306</v>
      </c>
      <c r="B210" s="11" t="s">
        <v>15</v>
      </c>
      <c r="C210" s="11" t="s">
        <v>141</v>
      </c>
      <c r="D210" s="22" t="s">
        <v>307</v>
      </c>
      <c r="E210" s="12">
        <v>8</v>
      </c>
      <c r="F210" s="13">
        <v>44.72</v>
      </c>
      <c r="G210" s="14">
        <f>ROUND(E210*F210,2)</f>
        <v>357.76</v>
      </c>
      <c r="H210" s="32"/>
    </row>
    <row r="211" spans="1:8" ht="67.5" x14ac:dyDescent="0.25">
      <c r="A211" s="10"/>
      <c r="B211" s="10"/>
      <c r="C211" s="10"/>
      <c r="D211" s="15" t="s">
        <v>308</v>
      </c>
      <c r="E211" s="10"/>
      <c r="F211" s="10"/>
      <c r="G211" s="10"/>
      <c r="H211" s="31"/>
    </row>
    <row r="212" spans="1:8" x14ac:dyDescent="0.25">
      <c r="A212" s="11" t="s">
        <v>309</v>
      </c>
      <c r="B212" s="11" t="s">
        <v>15</v>
      </c>
      <c r="C212" s="11" t="s">
        <v>141</v>
      </c>
      <c r="D212" s="22" t="s">
        <v>310</v>
      </c>
      <c r="E212" s="12">
        <v>11</v>
      </c>
      <c r="F212" s="13">
        <v>39.97</v>
      </c>
      <c r="G212" s="14">
        <f>ROUND(E212*F212,2)</f>
        <v>439.67</v>
      </c>
      <c r="H212" s="32"/>
    </row>
    <row r="213" spans="1:8" ht="67.5" x14ac:dyDescent="0.25">
      <c r="A213" s="10"/>
      <c r="B213" s="10"/>
      <c r="C213" s="10"/>
      <c r="D213" s="15" t="s">
        <v>311</v>
      </c>
      <c r="E213" s="10"/>
      <c r="F213" s="10"/>
      <c r="G213" s="10"/>
      <c r="H213" s="31"/>
    </row>
    <row r="214" spans="1:8" x14ac:dyDescent="0.25">
      <c r="A214" s="11" t="s">
        <v>312</v>
      </c>
      <c r="B214" s="11" t="s">
        <v>15</v>
      </c>
      <c r="C214" s="11" t="s">
        <v>141</v>
      </c>
      <c r="D214" s="22" t="s">
        <v>313</v>
      </c>
      <c r="E214" s="12">
        <v>20</v>
      </c>
      <c r="F214" s="13">
        <v>35.93</v>
      </c>
      <c r="G214" s="14">
        <f>ROUND(E214*F214,2)</f>
        <v>718.6</v>
      </c>
      <c r="H214" s="32"/>
    </row>
    <row r="215" spans="1:8" ht="67.5" x14ac:dyDescent="0.25">
      <c r="A215" s="10"/>
      <c r="B215" s="10"/>
      <c r="C215" s="10"/>
      <c r="D215" s="15" t="s">
        <v>314</v>
      </c>
      <c r="E215" s="10"/>
      <c r="F215" s="10"/>
      <c r="G215" s="10"/>
      <c r="H215" s="31"/>
    </row>
    <row r="216" spans="1:8" x14ac:dyDescent="0.25">
      <c r="A216" s="11" t="s">
        <v>315</v>
      </c>
      <c r="B216" s="11" t="s">
        <v>15</v>
      </c>
      <c r="C216" s="11" t="s">
        <v>101</v>
      </c>
      <c r="D216" s="22" t="s">
        <v>316</v>
      </c>
      <c r="E216" s="12">
        <v>58</v>
      </c>
      <c r="F216" s="13">
        <v>51.55</v>
      </c>
      <c r="G216" s="14">
        <f>ROUND(E216*F216,2)</f>
        <v>2989.9</v>
      </c>
      <c r="H216" s="32"/>
    </row>
    <row r="217" spans="1:8" ht="67.5" x14ac:dyDescent="0.25">
      <c r="A217" s="10"/>
      <c r="B217" s="10"/>
      <c r="C217" s="10"/>
      <c r="D217" s="15" t="s">
        <v>317</v>
      </c>
      <c r="E217" s="10"/>
      <c r="F217" s="10"/>
      <c r="G217" s="10"/>
      <c r="H217" s="31"/>
    </row>
    <row r="218" spans="1:8" x14ac:dyDescent="0.25">
      <c r="A218" s="11" t="s">
        <v>318</v>
      </c>
      <c r="B218" s="11" t="s">
        <v>15</v>
      </c>
      <c r="C218" s="11" t="s">
        <v>101</v>
      </c>
      <c r="D218" s="22" t="s">
        <v>319</v>
      </c>
      <c r="E218" s="12">
        <v>20</v>
      </c>
      <c r="F218" s="13">
        <v>75.94</v>
      </c>
      <c r="G218" s="14">
        <f>ROUND(E218*F218,2)</f>
        <v>1518.8</v>
      </c>
      <c r="H218" s="32"/>
    </row>
    <row r="219" spans="1:8" ht="67.5" x14ac:dyDescent="0.25">
      <c r="A219" s="10"/>
      <c r="B219" s="10"/>
      <c r="C219" s="10"/>
      <c r="D219" s="15" t="s">
        <v>320</v>
      </c>
      <c r="E219" s="10"/>
      <c r="F219" s="10"/>
      <c r="G219" s="10"/>
      <c r="H219" s="31"/>
    </row>
    <row r="220" spans="1:8" x14ac:dyDescent="0.25">
      <c r="A220" s="11" t="s">
        <v>321</v>
      </c>
      <c r="B220" s="11" t="s">
        <v>15</v>
      </c>
      <c r="C220" s="11" t="s">
        <v>141</v>
      </c>
      <c r="D220" s="22" t="s">
        <v>322</v>
      </c>
      <c r="E220" s="12">
        <v>2</v>
      </c>
      <c r="F220" s="13">
        <v>53.29</v>
      </c>
      <c r="G220" s="14">
        <f>ROUND(E220*F220,2)</f>
        <v>106.58</v>
      </c>
      <c r="H220" s="32"/>
    </row>
    <row r="221" spans="1:8" ht="56.25" x14ac:dyDescent="0.25">
      <c r="A221" s="10"/>
      <c r="B221" s="10"/>
      <c r="C221" s="10"/>
      <c r="D221" s="15" t="s">
        <v>323</v>
      </c>
      <c r="E221" s="10"/>
      <c r="F221" s="10"/>
      <c r="G221" s="10"/>
      <c r="H221" s="31"/>
    </row>
    <row r="222" spans="1:8" x14ac:dyDescent="0.25">
      <c r="A222" s="11" t="s">
        <v>321</v>
      </c>
      <c r="B222" s="11" t="s">
        <v>15</v>
      </c>
      <c r="C222" s="11" t="s">
        <v>141</v>
      </c>
      <c r="D222" s="22" t="s">
        <v>322</v>
      </c>
      <c r="E222" s="12">
        <v>1</v>
      </c>
      <c r="F222" s="13">
        <v>53.29</v>
      </c>
      <c r="G222" s="14">
        <f>ROUND(E222*F222,2)</f>
        <v>53.29</v>
      </c>
      <c r="H222" s="32"/>
    </row>
    <row r="223" spans="1:8" ht="56.25" x14ac:dyDescent="0.25">
      <c r="A223" s="10"/>
      <c r="B223" s="10"/>
      <c r="C223" s="10"/>
      <c r="D223" s="15" t="s">
        <v>323</v>
      </c>
      <c r="E223" s="10"/>
      <c r="F223" s="10"/>
      <c r="G223" s="10"/>
      <c r="H223" s="31"/>
    </row>
    <row r="224" spans="1:8" x14ac:dyDescent="0.25">
      <c r="A224" s="11" t="s">
        <v>321</v>
      </c>
      <c r="B224" s="11" t="s">
        <v>15</v>
      </c>
      <c r="C224" s="11" t="s">
        <v>141</v>
      </c>
      <c r="D224" s="22" t="s">
        <v>322</v>
      </c>
      <c r="E224" s="12">
        <v>2</v>
      </c>
      <c r="F224" s="13">
        <v>53.29</v>
      </c>
      <c r="G224" s="14">
        <f>ROUND(E224*F224,2)</f>
        <v>106.58</v>
      </c>
      <c r="H224" s="32"/>
    </row>
    <row r="225" spans="1:8" ht="56.25" x14ac:dyDescent="0.25">
      <c r="A225" s="10"/>
      <c r="B225" s="10"/>
      <c r="C225" s="10"/>
      <c r="D225" s="15" t="s">
        <v>323</v>
      </c>
      <c r="E225" s="10"/>
      <c r="F225" s="10"/>
      <c r="G225" s="10"/>
      <c r="H225" s="31"/>
    </row>
    <row r="226" spans="1:8" x14ac:dyDescent="0.25">
      <c r="A226" s="11" t="s">
        <v>321</v>
      </c>
      <c r="B226" s="11" t="s">
        <v>15</v>
      </c>
      <c r="C226" s="11" t="s">
        <v>141</v>
      </c>
      <c r="D226" s="22" t="s">
        <v>322</v>
      </c>
      <c r="E226" s="12">
        <v>2</v>
      </c>
      <c r="F226" s="13">
        <v>53.29</v>
      </c>
      <c r="G226" s="14">
        <f>ROUND(E226*F226,2)</f>
        <v>106.58</v>
      </c>
      <c r="H226" s="32"/>
    </row>
    <row r="227" spans="1:8" ht="56.25" x14ac:dyDescent="0.25">
      <c r="A227" s="10"/>
      <c r="B227" s="10"/>
      <c r="C227" s="10"/>
      <c r="D227" s="15" t="s">
        <v>323</v>
      </c>
      <c r="E227" s="10"/>
      <c r="F227" s="10"/>
      <c r="G227" s="10"/>
      <c r="H227" s="31"/>
    </row>
    <row r="228" spans="1:8" x14ac:dyDescent="0.25">
      <c r="A228" s="11" t="s">
        <v>324</v>
      </c>
      <c r="B228" s="11" t="s">
        <v>15</v>
      </c>
      <c r="C228" s="11" t="s">
        <v>141</v>
      </c>
      <c r="D228" s="22" t="s">
        <v>325</v>
      </c>
      <c r="E228" s="12">
        <v>1</v>
      </c>
      <c r="F228" s="13">
        <v>39.89</v>
      </c>
      <c r="G228" s="14">
        <f>ROUND(E228*F228,2)</f>
        <v>39.89</v>
      </c>
      <c r="H228" s="32"/>
    </row>
    <row r="229" spans="1:8" ht="56.25" x14ac:dyDescent="0.25">
      <c r="A229" s="10"/>
      <c r="B229" s="10"/>
      <c r="C229" s="10"/>
      <c r="D229" s="15" t="s">
        <v>326</v>
      </c>
      <c r="E229" s="10"/>
      <c r="F229" s="10"/>
      <c r="G229" s="10"/>
      <c r="H229" s="31"/>
    </row>
    <row r="230" spans="1:8" x14ac:dyDescent="0.25">
      <c r="A230" s="10"/>
      <c r="B230" s="10"/>
      <c r="C230" s="10"/>
      <c r="D230" s="23" t="s">
        <v>327</v>
      </c>
      <c r="E230" s="12">
        <v>1</v>
      </c>
      <c r="F230" s="9">
        <f>G210+G212+G214+G216+G218+G220+G222+G224+G226+G228</f>
        <v>6437.6500000000005</v>
      </c>
      <c r="G230" s="9">
        <f>ROUND(F230*E230,2)</f>
        <v>6437.65</v>
      </c>
      <c r="H230" s="33"/>
    </row>
    <row r="231" spans="1:8" ht="0.95" customHeight="1" x14ac:dyDescent="0.25">
      <c r="A231" s="17"/>
      <c r="B231" s="17"/>
      <c r="C231" s="17"/>
      <c r="D231" s="24"/>
      <c r="E231" s="17"/>
      <c r="F231" s="17"/>
      <c r="G231" s="17"/>
      <c r="H231" s="34"/>
    </row>
    <row r="232" spans="1:8" x14ac:dyDescent="0.25">
      <c r="A232" s="18" t="s">
        <v>328</v>
      </c>
      <c r="B232" s="18" t="s">
        <v>11</v>
      </c>
      <c r="C232" s="18" t="s">
        <v>12</v>
      </c>
      <c r="D232" s="25" t="s">
        <v>329</v>
      </c>
      <c r="E232" s="19">
        <f>E235</f>
        <v>1</v>
      </c>
      <c r="F232" s="9">
        <f>F235</f>
        <v>806.6</v>
      </c>
      <c r="G232" s="9">
        <f>G235</f>
        <v>806.6</v>
      </c>
      <c r="H232" s="35"/>
    </row>
    <row r="233" spans="1:8" x14ac:dyDescent="0.25">
      <c r="A233" s="11" t="s">
        <v>330</v>
      </c>
      <c r="B233" s="11" t="s">
        <v>15</v>
      </c>
      <c r="C233" s="11" t="s">
        <v>141</v>
      </c>
      <c r="D233" s="22" t="s">
        <v>331</v>
      </c>
      <c r="E233" s="12">
        <v>10</v>
      </c>
      <c r="F233" s="13">
        <v>80.66</v>
      </c>
      <c r="G233" s="14">
        <f>ROUND(E233*F233,2)</f>
        <v>806.6</v>
      </c>
      <c r="H233" s="32"/>
    </row>
    <row r="234" spans="1:8" ht="135" x14ac:dyDescent="0.25">
      <c r="A234" s="10"/>
      <c r="B234" s="10"/>
      <c r="C234" s="10"/>
      <c r="D234" s="15" t="s">
        <v>332</v>
      </c>
      <c r="E234" s="10"/>
      <c r="F234" s="10"/>
      <c r="G234" s="10"/>
      <c r="H234" s="31"/>
    </row>
    <row r="235" spans="1:8" x14ac:dyDescent="0.25">
      <c r="A235" s="10"/>
      <c r="B235" s="10"/>
      <c r="C235" s="10"/>
      <c r="D235" s="23" t="s">
        <v>333</v>
      </c>
      <c r="E235" s="12">
        <v>1</v>
      </c>
      <c r="F235" s="9">
        <f>G233</f>
        <v>806.6</v>
      </c>
      <c r="G235" s="9">
        <f>ROUND(F235*E235,2)</f>
        <v>806.6</v>
      </c>
      <c r="H235" s="33"/>
    </row>
    <row r="236" spans="1:8" ht="0.95" customHeight="1" x14ac:dyDescent="0.25">
      <c r="A236" s="17"/>
      <c r="B236" s="17"/>
      <c r="C236" s="17"/>
      <c r="D236" s="24"/>
      <c r="E236" s="17"/>
      <c r="F236" s="17"/>
      <c r="G236" s="17"/>
      <c r="H236" s="34"/>
    </row>
    <row r="237" spans="1:8" x14ac:dyDescent="0.25">
      <c r="A237" s="18" t="s">
        <v>334</v>
      </c>
      <c r="B237" s="18" t="s">
        <v>11</v>
      </c>
      <c r="C237" s="18" t="s">
        <v>12</v>
      </c>
      <c r="D237" s="25" t="s">
        <v>335</v>
      </c>
      <c r="E237" s="19">
        <f>E242</f>
        <v>1</v>
      </c>
      <c r="F237" s="9">
        <f>F242</f>
        <v>864</v>
      </c>
      <c r="G237" s="9">
        <f>G242</f>
        <v>864</v>
      </c>
      <c r="H237" s="35"/>
    </row>
    <row r="238" spans="1:8" x14ac:dyDescent="0.25">
      <c r="A238" s="11" t="s">
        <v>336</v>
      </c>
      <c r="B238" s="11" t="s">
        <v>15</v>
      </c>
      <c r="C238" s="11" t="s">
        <v>141</v>
      </c>
      <c r="D238" s="22" t="s">
        <v>337</v>
      </c>
      <c r="E238" s="12">
        <v>1</v>
      </c>
      <c r="F238" s="13">
        <v>587.52</v>
      </c>
      <c r="G238" s="14">
        <f>ROUND(E238*F238,2)</f>
        <v>587.52</v>
      </c>
      <c r="H238" s="32"/>
    </row>
    <row r="239" spans="1:8" ht="33.75" x14ac:dyDescent="0.25">
      <c r="A239" s="10"/>
      <c r="B239" s="10"/>
      <c r="C239" s="10"/>
      <c r="D239" s="15" t="s">
        <v>338</v>
      </c>
      <c r="E239" s="10"/>
      <c r="F239" s="10"/>
      <c r="G239" s="10"/>
      <c r="H239" s="31"/>
    </row>
    <row r="240" spans="1:8" x14ac:dyDescent="0.25">
      <c r="A240" s="11" t="s">
        <v>339</v>
      </c>
      <c r="B240" s="11" t="s">
        <v>15</v>
      </c>
      <c r="C240" s="11" t="s">
        <v>141</v>
      </c>
      <c r="D240" s="22" t="s">
        <v>340</v>
      </c>
      <c r="E240" s="12">
        <v>1</v>
      </c>
      <c r="F240" s="13">
        <v>276.48</v>
      </c>
      <c r="G240" s="14">
        <f>ROUND(E240*F240,2)</f>
        <v>276.48</v>
      </c>
      <c r="H240" s="32"/>
    </row>
    <row r="241" spans="1:8" x14ac:dyDescent="0.25">
      <c r="A241" s="10"/>
      <c r="B241" s="10"/>
      <c r="C241" s="10"/>
      <c r="D241" s="15" t="s">
        <v>341</v>
      </c>
      <c r="E241" s="10"/>
      <c r="F241" s="10"/>
      <c r="G241" s="10"/>
      <c r="H241" s="31"/>
    </row>
    <row r="242" spans="1:8" x14ac:dyDescent="0.25">
      <c r="A242" s="10"/>
      <c r="B242" s="10"/>
      <c r="C242" s="10"/>
      <c r="D242" s="23" t="s">
        <v>342</v>
      </c>
      <c r="E242" s="12">
        <v>1</v>
      </c>
      <c r="F242" s="9">
        <f>G238+G240</f>
        <v>864</v>
      </c>
      <c r="G242" s="9">
        <f>ROUND(F242*E242,2)</f>
        <v>864</v>
      </c>
      <c r="H242" s="33"/>
    </row>
    <row r="243" spans="1:8" ht="0.95" customHeight="1" x14ac:dyDescent="0.25">
      <c r="A243" s="17"/>
      <c r="B243" s="17"/>
      <c r="C243" s="17"/>
      <c r="D243" s="24"/>
      <c r="E243" s="17"/>
      <c r="F243" s="17"/>
      <c r="G243" s="17"/>
      <c r="H243" s="34"/>
    </row>
    <row r="244" spans="1:8" x14ac:dyDescent="0.25">
      <c r="A244" s="18" t="s">
        <v>343</v>
      </c>
      <c r="B244" s="18" t="s">
        <v>11</v>
      </c>
      <c r="C244" s="18" t="s">
        <v>12</v>
      </c>
      <c r="D244" s="25" t="s">
        <v>344</v>
      </c>
      <c r="E244" s="19">
        <f>E247</f>
        <v>1</v>
      </c>
      <c r="F244" s="9">
        <f>F247</f>
        <v>633.12</v>
      </c>
      <c r="G244" s="9">
        <f>G247</f>
        <v>633.12</v>
      </c>
      <c r="H244" s="35"/>
    </row>
    <row r="245" spans="1:8" x14ac:dyDescent="0.25">
      <c r="A245" s="11" t="s">
        <v>345</v>
      </c>
      <c r="B245" s="11" t="s">
        <v>15</v>
      </c>
      <c r="C245" s="11" t="s">
        <v>141</v>
      </c>
      <c r="D245" s="22" t="s">
        <v>346</v>
      </c>
      <c r="E245" s="12">
        <v>1</v>
      </c>
      <c r="F245" s="13">
        <v>633.12</v>
      </c>
      <c r="G245" s="14">
        <f>ROUND(E245*F245,2)</f>
        <v>633.12</v>
      </c>
      <c r="H245" s="32"/>
    </row>
    <row r="246" spans="1:8" ht="33.75" x14ac:dyDescent="0.25">
      <c r="A246" s="10"/>
      <c r="B246" s="10"/>
      <c r="C246" s="10"/>
      <c r="D246" s="15" t="s">
        <v>347</v>
      </c>
      <c r="E246" s="10"/>
      <c r="F246" s="10"/>
      <c r="G246" s="10"/>
      <c r="H246" s="31"/>
    </row>
    <row r="247" spans="1:8" x14ac:dyDescent="0.25">
      <c r="A247" s="10"/>
      <c r="B247" s="10"/>
      <c r="C247" s="10"/>
      <c r="D247" s="23" t="s">
        <v>348</v>
      </c>
      <c r="E247" s="12">
        <v>1</v>
      </c>
      <c r="F247" s="9">
        <f>G245</f>
        <v>633.12</v>
      </c>
      <c r="G247" s="9">
        <f>ROUND(F247*E247,2)</f>
        <v>633.12</v>
      </c>
      <c r="H247" s="33"/>
    </row>
    <row r="248" spans="1:8" ht="0.95" customHeight="1" x14ac:dyDescent="0.25">
      <c r="A248" s="17"/>
      <c r="B248" s="17"/>
      <c r="C248" s="17"/>
      <c r="D248" s="24"/>
      <c r="E248" s="17"/>
      <c r="F248" s="17"/>
      <c r="G248" s="17"/>
      <c r="H248" s="34"/>
    </row>
    <row r="249" spans="1:8" x14ac:dyDescent="0.25">
      <c r="A249" s="10"/>
      <c r="B249" s="10"/>
      <c r="C249" s="10"/>
      <c r="D249" s="23" t="s">
        <v>349</v>
      </c>
      <c r="E249" s="16">
        <v>1</v>
      </c>
      <c r="F249" s="9">
        <f>G150+G155+G160+G165+G178+G207+G230+G235+G242+G247</f>
        <v>19864.319999999996</v>
      </c>
      <c r="G249" s="9">
        <f>ROUND(F249*E249,2)</f>
        <v>19864.32</v>
      </c>
      <c r="H249" s="33"/>
    </row>
    <row r="250" spans="1:8" ht="0.95" customHeight="1" x14ac:dyDescent="0.25">
      <c r="A250" s="17"/>
      <c r="B250" s="17"/>
      <c r="C250" s="17"/>
      <c r="D250" s="24"/>
      <c r="E250" s="17"/>
      <c r="F250" s="17"/>
      <c r="G250" s="17"/>
      <c r="H250" s="34"/>
    </row>
    <row r="251" spans="1:8" x14ac:dyDescent="0.25">
      <c r="A251" s="7" t="s">
        <v>350</v>
      </c>
      <c r="B251" s="7" t="s">
        <v>11</v>
      </c>
      <c r="C251" s="7" t="s">
        <v>12</v>
      </c>
      <c r="D251" s="21" t="s">
        <v>351</v>
      </c>
      <c r="E251" s="8">
        <f>E254</f>
        <v>1</v>
      </c>
      <c r="F251" s="9">
        <f>F254</f>
        <v>1112.3800000000001</v>
      </c>
      <c r="G251" s="9">
        <f>G254</f>
        <v>1112.3800000000001</v>
      </c>
      <c r="H251" s="30"/>
    </row>
    <row r="252" spans="1:8" x14ac:dyDescent="0.25">
      <c r="A252" s="11" t="s">
        <v>352</v>
      </c>
      <c r="B252" s="11" t="s">
        <v>15</v>
      </c>
      <c r="C252" s="11" t="s">
        <v>12</v>
      </c>
      <c r="D252" s="22" t="s">
        <v>353</v>
      </c>
      <c r="E252" s="12">
        <v>1</v>
      </c>
      <c r="F252" s="13">
        <v>883.62</v>
      </c>
      <c r="G252" s="14">
        <f>ROUND(E252*F252,2)</f>
        <v>883.62</v>
      </c>
      <c r="H252" s="32"/>
    </row>
    <row r="253" spans="1:8" x14ac:dyDescent="0.25">
      <c r="A253" s="11" t="s">
        <v>354</v>
      </c>
      <c r="B253" s="11" t="s">
        <v>15</v>
      </c>
      <c r="C253" s="11" t="s">
        <v>12</v>
      </c>
      <c r="D253" s="22" t="s">
        <v>335</v>
      </c>
      <c r="E253" s="12">
        <v>1</v>
      </c>
      <c r="F253" s="13">
        <v>228.76</v>
      </c>
      <c r="G253" s="14">
        <f>ROUND(E253*F253,2)</f>
        <v>228.76</v>
      </c>
      <c r="H253" s="32"/>
    </row>
    <row r="254" spans="1:8" x14ac:dyDescent="0.25">
      <c r="A254" s="10"/>
      <c r="B254" s="10"/>
      <c r="C254" s="10"/>
      <c r="D254" s="23" t="s">
        <v>355</v>
      </c>
      <c r="E254" s="16">
        <v>1</v>
      </c>
      <c r="F254" s="9">
        <f>SUM(G252:G253)</f>
        <v>1112.3800000000001</v>
      </c>
      <c r="G254" s="9">
        <f>ROUND(F254*E254,2)</f>
        <v>1112.3800000000001</v>
      </c>
      <c r="H254" s="33"/>
    </row>
    <row r="255" spans="1:8" ht="0.95" customHeight="1" x14ac:dyDescent="0.25">
      <c r="A255" s="17"/>
      <c r="B255" s="17"/>
      <c r="C255" s="17"/>
      <c r="D255" s="24"/>
      <c r="E255" s="17"/>
      <c r="F255" s="17"/>
      <c r="G255" s="17"/>
      <c r="H255" s="34"/>
    </row>
    <row r="256" spans="1:8" x14ac:dyDescent="0.25">
      <c r="A256" s="7" t="s">
        <v>356</v>
      </c>
      <c r="B256" s="7" t="s">
        <v>11</v>
      </c>
      <c r="C256" s="7" t="s">
        <v>12</v>
      </c>
      <c r="D256" s="21" t="s">
        <v>357</v>
      </c>
      <c r="E256" s="8">
        <f>E271</f>
        <v>1</v>
      </c>
      <c r="F256" s="9">
        <f>F271</f>
        <v>3861.84</v>
      </c>
      <c r="G256" s="9">
        <f>G271</f>
        <v>3861.84</v>
      </c>
      <c r="H256" s="30"/>
    </row>
    <row r="257" spans="1:8" x14ac:dyDescent="0.25">
      <c r="A257" s="11" t="s">
        <v>358</v>
      </c>
      <c r="B257" s="11" t="s">
        <v>15</v>
      </c>
      <c r="C257" s="11" t="s">
        <v>185</v>
      </c>
      <c r="D257" s="22" t="s">
        <v>359</v>
      </c>
      <c r="E257" s="12">
        <v>2</v>
      </c>
      <c r="F257" s="13">
        <v>222</v>
      </c>
      <c r="G257" s="14">
        <f>ROUND(E257*F257,2)</f>
        <v>444</v>
      </c>
      <c r="H257" s="32"/>
    </row>
    <row r="258" spans="1:8" ht="78.75" x14ac:dyDescent="0.25">
      <c r="A258" s="10"/>
      <c r="B258" s="10"/>
      <c r="C258" s="10"/>
      <c r="D258" s="15" t="s">
        <v>360</v>
      </c>
      <c r="E258" s="10"/>
      <c r="F258" s="10"/>
      <c r="G258" s="10"/>
      <c r="H258" s="31"/>
    </row>
    <row r="259" spans="1:8" x14ac:dyDescent="0.25">
      <c r="A259" s="11" t="s">
        <v>361</v>
      </c>
      <c r="B259" s="11" t="s">
        <v>15</v>
      </c>
      <c r="C259" s="11" t="s">
        <v>185</v>
      </c>
      <c r="D259" s="22" t="s">
        <v>362</v>
      </c>
      <c r="E259" s="12">
        <v>2</v>
      </c>
      <c r="F259" s="13">
        <v>222</v>
      </c>
      <c r="G259" s="14">
        <f>ROUND(E259*F259,2)</f>
        <v>444</v>
      </c>
      <c r="H259" s="32"/>
    </row>
    <row r="260" spans="1:8" ht="78.75" x14ac:dyDescent="0.25">
      <c r="A260" s="10"/>
      <c r="B260" s="10"/>
      <c r="C260" s="10"/>
      <c r="D260" s="15" t="s">
        <v>363</v>
      </c>
      <c r="E260" s="10"/>
      <c r="F260" s="10"/>
      <c r="G260" s="10"/>
      <c r="H260" s="31"/>
    </row>
    <row r="261" spans="1:8" x14ac:dyDescent="0.25">
      <c r="A261" s="11" t="s">
        <v>364</v>
      </c>
      <c r="B261" s="11" t="s">
        <v>15</v>
      </c>
      <c r="C261" s="11" t="s">
        <v>185</v>
      </c>
      <c r="D261" s="22" t="s">
        <v>365</v>
      </c>
      <c r="E261" s="12">
        <v>3</v>
      </c>
      <c r="F261" s="13">
        <v>222</v>
      </c>
      <c r="G261" s="14">
        <f>ROUND(E261*F261,2)</f>
        <v>666</v>
      </c>
      <c r="H261" s="32"/>
    </row>
    <row r="262" spans="1:8" ht="78.75" x14ac:dyDescent="0.25">
      <c r="A262" s="10"/>
      <c r="B262" s="10"/>
      <c r="C262" s="10"/>
      <c r="D262" s="15" t="s">
        <v>366</v>
      </c>
      <c r="E262" s="10"/>
      <c r="F262" s="10"/>
      <c r="G262" s="10"/>
      <c r="H262" s="31"/>
    </row>
    <row r="263" spans="1:8" x14ac:dyDescent="0.25">
      <c r="A263" s="11" t="s">
        <v>367</v>
      </c>
      <c r="B263" s="11" t="s">
        <v>15</v>
      </c>
      <c r="C263" s="11" t="s">
        <v>185</v>
      </c>
      <c r="D263" s="22" t="s">
        <v>368</v>
      </c>
      <c r="E263" s="12">
        <v>1</v>
      </c>
      <c r="F263" s="13">
        <v>222</v>
      </c>
      <c r="G263" s="14">
        <f>ROUND(E263*F263,2)</f>
        <v>222</v>
      </c>
      <c r="H263" s="32"/>
    </row>
    <row r="264" spans="1:8" ht="78.75" x14ac:dyDescent="0.25">
      <c r="A264" s="10"/>
      <c r="B264" s="10"/>
      <c r="C264" s="10"/>
      <c r="D264" s="15" t="s">
        <v>369</v>
      </c>
      <c r="E264" s="10"/>
      <c r="F264" s="10"/>
      <c r="G264" s="10"/>
      <c r="H264" s="31"/>
    </row>
    <row r="265" spans="1:8" x14ac:dyDescent="0.25">
      <c r="A265" s="11" t="s">
        <v>370</v>
      </c>
      <c r="B265" s="11" t="s">
        <v>15</v>
      </c>
      <c r="C265" s="11" t="s">
        <v>185</v>
      </c>
      <c r="D265" s="22" t="s">
        <v>371</v>
      </c>
      <c r="E265" s="12">
        <v>19</v>
      </c>
      <c r="F265" s="13">
        <v>36</v>
      </c>
      <c r="G265" s="14">
        <f>ROUND(E265*F265,2)</f>
        <v>684</v>
      </c>
      <c r="H265" s="32"/>
    </row>
    <row r="266" spans="1:8" ht="22.5" x14ac:dyDescent="0.25">
      <c r="A266" s="10"/>
      <c r="B266" s="10"/>
      <c r="C266" s="10"/>
      <c r="D266" s="15" t="s">
        <v>372</v>
      </c>
      <c r="E266" s="10"/>
      <c r="F266" s="10"/>
      <c r="G266" s="10"/>
      <c r="H266" s="31"/>
    </row>
    <row r="267" spans="1:8" x14ac:dyDescent="0.25">
      <c r="A267" s="11" t="s">
        <v>373</v>
      </c>
      <c r="B267" s="11" t="s">
        <v>15</v>
      </c>
      <c r="C267" s="11" t="s">
        <v>101</v>
      </c>
      <c r="D267" s="22" t="s">
        <v>374</v>
      </c>
      <c r="E267" s="12">
        <v>53.88</v>
      </c>
      <c r="F267" s="13">
        <v>18</v>
      </c>
      <c r="G267" s="14">
        <f>ROUND(E267*F267,2)</f>
        <v>969.84</v>
      </c>
      <c r="H267" s="32"/>
    </row>
    <row r="268" spans="1:8" ht="112.5" x14ac:dyDescent="0.25">
      <c r="A268" s="10"/>
      <c r="B268" s="10"/>
      <c r="C268" s="10"/>
      <c r="D268" s="15" t="s">
        <v>375</v>
      </c>
      <c r="E268" s="10"/>
      <c r="F268" s="10"/>
      <c r="G268" s="10"/>
      <c r="H268" s="31"/>
    </row>
    <row r="269" spans="1:8" x14ac:dyDescent="0.25">
      <c r="A269" s="11" t="s">
        <v>376</v>
      </c>
      <c r="B269" s="11" t="s">
        <v>15</v>
      </c>
      <c r="C269" s="11" t="s">
        <v>185</v>
      </c>
      <c r="D269" s="22" t="s">
        <v>377</v>
      </c>
      <c r="E269" s="12">
        <v>1</v>
      </c>
      <c r="F269" s="13">
        <v>432</v>
      </c>
      <c r="G269" s="14">
        <f>ROUND(E269*F269,2)</f>
        <v>432</v>
      </c>
      <c r="H269" s="32"/>
    </row>
    <row r="270" spans="1:8" ht="123.75" x14ac:dyDescent="0.25">
      <c r="A270" s="10"/>
      <c r="B270" s="10"/>
      <c r="C270" s="10"/>
      <c r="D270" s="15" t="s">
        <v>378</v>
      </c>
      <c r="E270" s="10"/>
      <c r="F270" s="10"/>
      <c r="G270" s="10"/>
      <c r="H270" s="31"/>
    </row>
    <row r="271" spans="1:8" x14ac:dyDescent="0.25">
      <c r="A271" s="10"/>
      <c r="B271" s="10"/>
      <c r="C271" s="10"/>
      <c r="D271" s="23" t="s">
        <v>379</v>
      </c>
      <c r="E271" s="16">
        <v>1</v>
      </c>
      <c r="F271" s="9">
        <f>G257+G259+G261+G263+G265+G267+G269</f>
        <v>3861.84</v>
      </c>
      <c r="G271" s="9">
        <f>ROUND(F271*E271,2)</f>
        <v>3861.84</v>
      </c>
      <c r="H271" s="33"/>
    </row>
    <row r="272" spans="1:8" ht="0.95" customHeight="1" x14ac:dyDescent="0.25">
      <c r="A272" s="17"/>
      <c r="B272" s="17"/>
      <c r="C272" s="17"/>
      <c r="D272" s="24"/>
      <c r="E272" s="17"/>
      <c r="F272" s="17"/>
      <c r="G272" s="17"/>
      <c r="H272" s="34"/>
    </row>
    <row r="273" spans="1:8" x14ac:dyDescent="0.25">
      <c r="A273" s="7" t="s">
        <v>380</v>
      </c>
      <c r="B273" s="7" t="s">
        <v>11</v>
      </c>
      <c r="C273" s="7" t="s">
        <v>12</v>
      </c>
      <c r="D273" s="21" t="s">
        <v>381</v>
      </c>
      <c r="E273" s="8">
        <f>E288</f>
        <v>1</v>
      </c>
      <c r="F273" s="9">
        <f>F288</f>
        <v>783.9</v>
      </c>
      <c r="G273" s="9">
        <f>G288</f>
        <v>783.9</v>
      </c>
      <c r="H273" s="30"/>
    </row>
    <row r="274" spans="1:8" x14ac:dyDescent="0.25">
      <c r="A274" s="11" t="s">
        <v>382</v>
      </c>
      <c r="B274" s="11" t="s">
        <v>15</v>
      </c>
      <c r="C274" s="11" t="s">
        <v>141</v>
      </c>
      <c r="D274" s="22" t="s">
        <v>383</v>
      </c>
      <c r="E274" s="12">
        <v>1</v>
      </c>
      <c r="F274" s="13">
        <v>360</v>
      </c>
      <c r="G274" s="14">
        <f>ROUND(E274*F274,2)</f>
        <v>360</v>
      </c>
      <c r="H274" s="32"/>
    </row>
    <row r="275" spans="1:8" ht="101.25" x14ac:dyDescent="0.25">
      <c r="A275" s="10"/>
      <c r="B275" s="10"/>
      <c r="C275" s="10"/>
      <c r="D275" s="15" t="s">
        <v>384</v>
      </c>
      <c r="E275" s="10"/>
      <c r="F275" s="10"/>
      <c r="G275" s="10"/>
      <c r="H275" s="31"/>
    </row>
    <row r="276" spans="1:8" x14ac:dyDescent="0.25">
      <c r="A276" s="11" t="s">
        <v>385</v>
      </c>
      <c r="B276" s="11" t="s">
        <v>15</v>
      </c>
      <c r="C276" s="11" t="s">
        <v>101</v>
      </c>
      <c r="D276" s="22" t="s">
        <v>386</v>
      </c>
      <c r="E276" s="12">
        <v>5.21</v>
      </c>
      <c r="F276" s="13">
        <v>18</v>
      </c>
      <c r="G276" s="14">
        <f>ROUND(E276*F276,2)</f>
        <v>93.78</v>
      </c>
      <c r="H276" s="32"/>
    </row>
    <row r="277" spans="1:8" ht="56.25" x14ac:dyDescent="0.25">
      <c r="A277" s="10"/>
      <c r="B277" s="10"/>
      <c r="C277" s="10"/>
      <c r="D277" s="15" t="s">
        <v>387</v>
      </c>
      <c r="E277" s="10"/>
      <c r="F277" s="10"/>
      <c r="G277" s="10"/>
      <c r="H277" s="31"/>
    </row>
    <row r="278" spans="1:8" x14ac:dyDescent="0.25">
      <c r="A278" s="11" t="s">
        <v>388</v>
      </c>
      <c r="B278" s="11" t="s">
        <v>15</v>
      </c>
      <c r="C278" s="11" t="s">
        <v>101</v>
      </c>
      <c r="D278" s="22" t="s">
        <v>389</v>
      </c>
      <c r="E278" s="12">
        <v>5.6</v>
      </c>
      <c r="F278" s="13">
        <v>30</v>
      </c>
      <c r="G278" s="14">
        <f>ROUND(E278*F278,2)</f>
        <v>168</v>
      </c>
      <c r="H278" s="32"/>
    </row>
    <row r="279" spans="1:8" ht="56.25" x14ac:dyDescent="0.25">
      <c r="A279" s="10"/>
      <c r="B279" s="10"/>
      <c r="C279" s="10"/>
      <c r="D279" s="15" t="s">
        <v>390</v>
      </c>
      <c r="E279" s="10"/>
      <c r="F279" s="10"/>
      <c r="G279" s="10"/>
      <c r="H279" s="31"/>
    </row>
    <row r="280" spans="1:8" x14ac:dyDescent="0.25">
      <c r="A280" s="11" t="s">
        <v>391</v>
      </c>
      <c r="B280" s="11" t="s">
        <v>15</v>
      </c>
      <c r="C280" s="11" t="s">
        <v>101</v>
      </c>
      <c r="D280" s="22" t="s">
        <v>392</v>
      </c>
      <c r="E280" s="12">
        <v>2</v>
      </c>
      <c r="F280" s="13">
        <v>54</v>
      </c>
      <c r="G280" s="14">
        <f>ROUND(E280*F280,2)</f>
        <v>108</v>
      </c>
      <c r="H280" s="32"/>
    </row>
    <row r="281" spans="1:8" ht="22.5" x14ac:dyDescent="0.25">
      <c r="A281" s="10"/>
      <c r="B281" s="10"/>
      <c r="C281" s="10"/>
      <c r="D281" s="15" t="s">
        <v>393</v>
      </c>
      <c r="E281" s="10"/>
      <c r="F281" s="10"/>
      <c r="G281" s="10"/>
      <c r="H281" s="31"/>
    </row>
    <row r="282" spans="1:8" x14ac:dyDescent="0.25">
      <c r="A282" s="11" t="s">
        <v>394</v>
      </c>
      <c r="B282" s="11" t="s">
        <v>15</v>
      </c>
      <c r="C282" s="11" t="s">
        <v>185</v>
      </c>
      <c r="D282" s="22" t="s">
        <v>395</v>
      </c>
      <c r="E282" s="12">
        <v>3</v>
      </c>
      <c r="F282" s="37">
        <v>0</v>
      </c>
      <c r="G282" s="14">
        <f>ROUND(E282*F282,2)</f>
        <v>0</v>
      </c>
      <c r="H282" s="32"/>
    </row>
    <row r="283" spans="1:8" ht="157.5" x14ac:dyDescent="0.25">
      <c r="A283" s="10"/>
      <c r="B283" s="10"/>
      <c r="C283" s="10"/>
      <c r="D283" s="15" t="s">
        <v>396</v>
      </c>
      <c r="E283" s="10"/>
      <c r="F283" s="10"/>
      <c r="G283" s="10"/>
      <c r="H283" s="31" t="s">
        <v>487</v>
      </c>
    </row>
    <row r="284" spans="1:8" x14ac:dyDescent="0.25">
      <c r="A284" s="11" t="s">
        <v>397</v>
      </c>
      <c r="B284" s="11" t="s">
        <v>15</v>
      </c>
      <c r="C284" s="11" t="s">
        <v>185</v>
      </c>
      <c r="D284" s="22" t="s">
        <v>398</v>
      </c>
      <c r="E284" s="12">
        <v>4</v>
      </c>
      <c r="F284" s="37">
        <v>0</v>
      </c>
      <c r="G284" s="14">
        <f>ROUND(E284*F284,2)</f>
        <v>0</v>
      </c>
      <c r="H284" s="32"/>
    </row>
    <row r="285" spans="1:8" ht="157.5" x14ac:dyDescent="0.25">
      <c r="A285" s="10"/>
      <c r="B285" s="10"/>
      <c r="C285" s="10"/>
      <c r="D285" s="15" t="s">
        <v>399</v>
      </c>
      <c r="E285" s="10"/>
      <c r="F285" s="10"/>
      <c r="G285" s="10"/>
      <c r="H285" s="31" t="s">
        <v>487</v>
      </c>
    </row>
    <row r="286" spans="1:8" x14ac:dyDescent="0.25">
      <c r="A286" s="11" t="s">
        <v>400</v>
      </c>
      <c r="B286" s="11" t="s">
        <v>15</v>
      </c>
      <c r="C286" s="11" t="s">
        <v>101</v>
      </c>
      <c r="D286" s="22" t="s">
        <v>401</v>
      </c>
      <c r="E286" s="12">
        <v>1.1000000000000001</v>
      </c>
      <c r="F286" s="13">
        <v>49.2</v>
      </c>
      <c r="G286" s="14">
        <f>ROUND(E286*F286,2)</f>
        <v>54.12</v>
      </c>
      <c r="H286" s="32"/>
    </row>
    <row r="287" spans="1:8" ht="67.5" x14ac:dyDescent="0.25">
      <c r="A287" s="10"/>
      <c r="B287" s="10"/>
      <c r="C287" s="10"/>
      <c r="D287" s="15" t="s">
        <v>402</v>
      </c>
      <c r="E287" s="10"/>
      <c r="F287" s="10"/>
      <c r="G287" s="10"/>
      <c r="H287" s="31"/>
    </row>
    <row r="288" spans="1:8" x14ac:dyDescent="0.25">
      <c r="A288" s="10"/>
      <c r="B288" s="10"/>
      <c r="C288" s="10"/>
      <c r="D288" s="23" t="s">
        <v>403</v>
      </c>
      <c r="E288" s="16">
        <v>1</v>
      </c>
      <c r="F288" s="9">
        <f>G274+G276+G278+G280+G282+G284+G286</f>
        <v>783.9</v>
      </c>
      <c r="G288" s="9">
        <f>ROUND(F288*E288,2)</f>
        <v>783.9</v>
      </c>
      <c r="H288" s="33"/>
    </row>
    <row r="289" spans="1:8" ht="0.95" customHeight="1" x14ac:dyDescent="0.25">
      <c r="A289" s="17"/>
      <c r="B289" s="17"/>
      <c r="C289" s="17"/>
      <c r="D289" s="24"/>
      <c r="E289" s="17"/>
      <c r="F289" s="17"/>
      <c r="G289" s="17"/>
      <c r="H289" s="34"/>
    </row>
    <row r="290" spans="1:8" x14ac:dyDescent="0.25">
      <c r="A290" s="7" t="s">
        <v>404</v>
      </c>
      <c r="B290" s="7" t="s">
        <v>11</v>
      </c>
      <c r="C290" s="7" t="s">
        <v>12</v>
      </c>
      <c r="D290" s="21" t="s">
        <v>405</v>
      </c>
      <c r="E290" s="8">
        <f>E309</f>
        <v>1</v>
      </c>
      <c r="F290" s="9">
        <f>F309</f>
        <v>5172</v>
      </c>
      <c r="G290" s="9">
        <f>G309</f>
        <v>5172</v>
      </c>
      <c r="H290" s="30"/>
    </row>
    <row r="291" spans="1:8" x14ac:dyDescent="0.25">
      <c r="A291" s="11" t="s">
        <v>406</v>
      </c>
      <c r="B291" s="11" t="s">
        <v>15</v>
      </c>
      <c r="C291" s="11" t="s">
        <v>6</v>
      </c>
      <c r="D291" s="22" t="s">
        <v>407</v>
      </c>
      <c r="E291" s="12">
        <v>1</v>
      </c>
      <c r="F291" s="13">
        <v>612</v>
      </c>
      <c r="G291" s="14">
        <f>ROUND(E291*F291,2)</f>
        <v>612</v>
      </c>
      <c r="H291" s="32"/>
    </row>
    <row r="292" spans="1:8" ht="78.75" x14ac:dyDescent="0.25">
      <c r="A292" s="10"/>
      <c r="B292" s="10"/>
      <c r="C292" s="10"/>
      <c r="D292" s="15" t="s">
        <v>408</v>
      </c>
      <c r="E292" s="10"/>
      <c r="F292" s="10"/>
      <c r="G292" s="10"/>
      <c r="H292" s="31"/>
    </row>
    <row r="293" spans="1:8" x14ac:dyDescent="0.25">
      <c r="A293" s="11" t="s">
        <v>409</v>
      </c>
      <c r="B293" s="11" t="s">
        <v>15</v>
      </c>
      <c r="C293" s="11" t="s">
        <v>185</v>
      </c>
      <c r="D293" s="22" t="s">
        <v>410</v>
      </c>
      <c r="E293" s="12">
        <v>1</v>
      </c>
      <c r="F293" s="13">
        <v>642</v>
      </c>
      <c r="G293" s="14">
        <f>ROUND(E293*F293,2)</f>
        <v>642</v>
      </c>
      <c r="H293" s="32"/>
    </row>
    <row r="294" spans="1:8" x14ac:dyDescent="0.25">
      <c r="A294" s="10"/>
      <c r="B294" s="10"/>
      <c r="C294" s="10"/>
      <c r="D294" s="15"/>
      <c r="E294" s="10"/>
      <c r="F294" s="10"/>
      <c r="G294" s="10"/>
      <c r="H294" s="31"/>
    </row>
    <row r="295" spans="1:8" x14ac:dyDescent="0.25">
      <c r="A295" s="11" t="s">
        <v>411</v>
      </c>
      <c r="B295" s="11" t="s">
        <v>15</v>
      </c>
      <c r="C295" s="11" t="s">
        <v>185</v>
      </c>
      <c r="D295" s="22" t="s">
        <v>412</v>
      </c>
      <c r="E295" s="12">
        <v>1</v>
      </c>
      <c r="F295" s="13">
        <v>708</v>
      </c>
      <c r="G295" s="14">
        <f>ROUND(E295*F295,2)</f>
        <v>708</v>
      </c>
      <c r="H295" s="32"/>
    </row>
    <row r="296" spans="1:8" ht="90" x14ac:dyDescent="0.25">
      <c r="A296" s="10"/>
      <c r="B296" s="10"/>
      <c r="C296" s="10"/>
      <c r="D296" s="15" t="s">
        <v>413</v>
      </c>
      <c r="E296" s="10"/>
      <c r="F296" s="10"/>
      <c r="G296" s="10"/>
      <c r="H296" s="31"/>
    </row>
    <row r="297" spans="1:8" x14ac:dyDescent="0.25">
      <c r="A297" s="11" t="s">
        <v>414</v>
      </c>
      <c r="B297" s="11" t="s">
        <v>15</v>
      </c>
      <c r="C297" s="11" t="s">
        <v>185</v>
      </c>
      <c r="D297" s="22" t="s">
        <v>415</v>
      </c>
      <c r="E297" s="12">
        <v>1</v>
      </c>
      <c r="F297" s="13">
        <v>384</v>
      </c>
      <c r="G297" s="14">
        <f>ROUND(E297*F297,2)</f>
        <v>384</v>
      </c>
      <c r="H297" s="32"/>
    </row>
    <row r="298" spans="1:8" ht="112.5" x14ac:dyDescent="0.25">
      <c r="A298" s="10"/>
      <c r="B298" s="10"/>
      <c r="C298" s="10"/>
      <c r="D298" s="15" t="s">
        <v>416</v>
      </c>
      <c r="E298" s="10"/>
      <c r="F298" s="10"/>
      <c r="G298" s="10"/>
      <c r="H298" s="31"/>
    </row>
    <row r="299" spans="1:8" x14ac:dyDescent="0.25">
      <c r="A299" s="11" t="s">
        <v>417</v>
      </c>
      <c r="B299" s="11" t="s">
        <v>15</v>
      </c>
      <c r="C299" s="11" t="s">
        <v>185</v>
      </c>
      <c r="D299" s="22" t="s">
        <v>418</v>
      </c>
      <c r="E299" s="12">
        <v>1</v>
      </c>
      <c r="F299" s="13">
        <v>444</v>
      </c>
      <c r="G299" s="14">
        <f>ROUND(E299*F299,2)</f>
        <v>444</v>
      </c>
      <c r="H299" s="32"/>
    </row>
    <row r="300" spans="1:8" ht="78.75" x14ac:dyDescent="0.25">
      <c r="A300" s="10"/>
      <c r="B300" s="10"/>
      <c r="C300" s="10"/>
      <c r="D300" s="15" t="s">
        <v>419</v>
      </c>
      <c r="E300" s="10"/>
      <c r="F300" s="10"/>
      <c r="G300" s="10"/>
      <c r="H300" s="31"/>
    </row>
    <row r="301" spans="1:8" x14ac:dyDescent="0.25">
      <c r="A301" s="11" t="s">
        <v>420</v>
      </c>
      <c r="B301" s="11" t="s">
        <v>15</v>
      </c>
      <c r="C301" s="11" t="s">
        <v>185</v>
      </c>
      <c r="D301" s="22" t="s">
        <v>421</v>
      </c>
      <c r="E301" s="12">
        <v>2</v>
      </c>
      <c r="F301" s="13">
        <v>354</v>
      </c>
      <c r="G301" s="14">
        <f>ROUND(E301*F301,2)</f>
        <v>708</v>
      </c>
      <c r="H301" s="32"/>
    </row>
    <row r="302" spans="1:8" ht="90" x14ac:dyDescent="0.25">
      <c r="A302" s="10"/>
      <c r="B302" s="10"/>
      <c r="C302" s="10"/>
      <c r="D302" s="15" t="s">
        <v>422</v>
      </c>
      <c r="E302" s="10"/>
      <c r="F302" s="10"/>
      <c r="G302" s="10"/>
      <c r="H302" s="31"/>
    </row>
    <row r="303" spans="1:8" x14ac:dyDescent="0.25">
      <c r="A303" s="11" t="s">
        <v>423</v>
      </c>
      <c r="B303" s="11" t="s">
        <v>15</v>
      </c>
      <c r="C303" s="11" t="s">
        <v>6</v>
      </c>
      <c r="D303" s="22" t="s">
        <v>424</v>
      </c>
      <c r="E303" s="12">
        <v>1</v>
      </c>
      <c r="F303" s="13">
        <v>642</v>
      </c>
      <c r="G303" s="14">
        <f>ROUND(E303*F303,2)</f>
        <v>642</v>
      </c>
      <c r="H303" s="32"/>
    </row>
    <row r="304" spans="1:8" ht="33.75" x14ac:dyDescent="0.25">
      <c r="A304" s="10"/>
      <c r="B304" s="10"/>
      <c r="C304" s="10"/>
      <c r="D304" s="15" t="s">
        <v>425</v>
      </c>
      <c r="E304" s="10"/>
      <c r="F304" s="10"/>
      <c r="G304" s="10"/>
      <c r="H304" s="31"/>
    </row>
    <row r="305" spans="1:8" x14ac:dyDescent="0.25">
      <c r="A305" s="11" t="s">
        <v>426</v>
      </c>
      <c r="B305" s="11" t="s">
        <v>15</v>
      </c>
      <c r="C305" s="11" t="s">
        <v>6</v>
      </c>
      <c r="D305" s="22" t="s">
        <v>427</v>
      </c>
      <c r="E305" s="12">
        <v>2</v>
      </c>
      <c r="F305" s="13">
        <v>252</v>
      </c>
      <c r="G305" s="14">
        <f>ROUND(E305*F305,2)</f>
        <v>504</v>
      </c>
      <c r="H305" s="32"/>
    </row>
    <row r="306" spans="1:8" x14ac:dyDescent="0.25">
      <c r="A306" s="11" t="s">
        <v>428</v>
      </c>
      <c r="B306" s="11" t="s">
        <v>15</v>
      </c>
      <c r="C306" s="11" t="s">
        <v>6</v>
      </c>
      <c r="D306" s="22" t="s">
        <v>429</v>
      </c>
      <c r="E306" s="12">
        <v>2</v>
      </c>
      <c r="F306" s="13">
        <v>216</v>
      </c>
      <c r="G306" s="14">
        <f>ROUND(E306*F306,2)</f>
        <v>432</v>
      </c>
      <c r="H306" s="32"/>
    </row>
    <row r="307" spans="1:8" ht="56.25" x14ac:dyDescent="0.25">
      <c r="A307" s="10"/>
      <c r="B307" s="10"/>
      <c r="C307" s="10"/>
      <c r="D307" s="15" t="s">
        <v>430</v>
      </c>
      <c r="E307" s="10"/>
      <c r="F307" s="10"/>
      <c r="G307" s="10"/>
      <c r="H307" s="31"/>
    </row>
    <row r="308" spans="1:8" x14ac:dyDescent="0.25">
      <c r="A308" s="11" t="s">
        <v>431</v>
      </c>
      <c r="B308" s="11" t="s">
        <v>15</v>
      </c>
      <c r="C308" s="11" t="s">
        <v>6</v>
      </c>
      <c r="D308" s="22" t="s">
        <v>432</v>
      </c>
      <c r="E308" s="12">
        <v>1</v>
      </c>
      <c r="F308" s="13">
        <v>96</v>
      </c>
      <c r="G308" s="14">
        <f>ROUND(E308*F308,2)</f>
        <v>96</v>
      </c>
      <c r="H308" s="32"/>
    </row>
    <row r="309" spans="1:8" ht="22.5" x14ac:dyDescent="0.25">
      <c r="A309" s="10"/>
      <c r="B309" s="10"/>
      <c r="C309" s="10"/>
      <c r="D309" s="23" t="s">
        <v>433</v>
      </c>
      <c r="E309" s="16">
        <v>1</v>
      </c>
      <c r="F309" s="9">
        <f>G291+G293+G295+G297+G299+G301+G303+G306+G308+G305</f>
        <v>5172</v>
      </c>
      <c r="G309" s="9">
        <f>ROUND(F309*E309,2)</f>
        <v>5172</v>
      </c>
      <c r="H309" s="32" t="s">
        <v>489</v>
      </c>
    </row>
    <row r="310" spans="1:8" ht="0.95" customHeight="1" x14ac:dyDescent="0.25">
      <c r="A310" s="17"/>
      <c r="B310" s="17"/>
      <c r="C310" s="17"/>
      <c r="D310" s="24"/>
      <c r="E310" s="17"/>
      <c r="F310" s="17"/>
      <c r="G310" s="17"/>
      <c r="H310" s="34"/>
    </row>
    <row r="311" spans="1:8" x14ac:dyDescent="0.25">
      <c r="A311" s="7" t="s">
        <v>434</v>
      </c>
      <c r="B311" s="7" t="s">
        <v>11</v>
      </c>
      <c r="C311" s="7" t="s">
        <v>12</v>
      </c>
      <c r="D311" s="21" t="s">
        <v>435</v>
      </c>
      <c r="E311" s="8">
        <f>E314</f>
        <v>1</v>
      </c>
      <c r="F311" s="9">
        <f>F314</f>
        <v>2805.58</v>
      </c>
      <c r="G311" s="9">
        <f>G314</f>
        <v>2805.58</v>
      </c>
      <c r="H311" s="30"/>
    </row>
    <row r="312" spans="1:8" x14ac:dyDescent="0.25">
      <c r="A312" s="11" t="s">
        <v>436</v>
      </c>
      <c r="B312" s="11" t="s">
        <v>15</v>
      </c>
      <c r="C312" s="11" t="s">
        <v>20</v>
      </c>
      <c r="D312" s="22" t="s">
        <v>437</v>
      </c>
      <c r="E312" s="12">
        <v>359.69</v>
      </c>
      <c r="F312" s="13">
        <v>7.8</v>
      </c>
      <c r="G312" s="14">
        <f>ROUND(E312*F312,2)</f>
        <v>2805.58</v>
      </c>
      <c r="H312" s="32"/>
    </row>
    <row r="313" spans="1:8" ht="157.5" x14ac:dyDescent="0.25">
      <c r="A313" s="10"/>
      <c r="B313" s="10"/>
      <c r="C313" s="10"/>
      <c r="D313" s="15" t="s">
        <v>438</v>
      </c>
      <c r="E313" s="10"/>
      <c r="F313" s="10"/>
      <c r="G313" s="10"/>
      <c r="H313" s="31"/>
    </row>
    <row r="314" spans="1:8" x14ac:dyDescent="0.25">
      <c r="A314" s="10"/>
      <c r="B314" s="10"/>
      <c r="C314" s="10"/>
      <c r="D314" s="23" t="s">
        <v>439</v>
      </c>
      <c r="E314" s="16">
        <v>1</v>
      </c>
      <c r="F314" s="9">
        <f>G312</f>
        <v>2805.58</v>
      </c>
      <c r="G314" s="9">
        <f>ROUND(F314*E314,2)</f>
        <v>2805.58</v>
      </c>
      <c r="H314" s="33"/>
    </row>
    <row r="315" spans="1:8" ht="0.95" customHeight="1" x14ac:dyDescent="0.25">
      <c r="A315" s="17"/>
      <c r="B315" s="17"/>
      <c r="C315" s="17"/>
      <c r="D315" s="24"/>
      <c r="E315" s="17"/>
      <c r="F315" s="17"/>
      <c r="G315" s="17"/>
      <c r="H315" s="34"/>
    </row>
    <row r="316" spans="1:8" x14ac:dyDescent="0.25">
      <c r="A316" s="7" t="s">
        <v>440</v>
      </c>
      <c r="B316" s="7" t="s">
        <v>11</v>
      </c>
      <c r="C316" s="7" t="s">
        <v>12</v>
      </c>
      <c r="D316" s="21" t="s">
        <v>441</v>
      </c>
      <c r="E316" s="8">
        <f>E321</f>
        <v>1</v>
      </c>
      <c r="F316" s="9">
        <f>F321</f>
        <v>204.6</v>
      </c>
      <c r="G316" s="9">
        <f>G321</f>
        <v>204.6</v>
      </c>
      <c r="H316" s="30"/>
    </row>
    <row r="317" spans="1:8" x14ac:dyDescent="0.25">
      <c r="A317" s="11" t="s">
        <v>442</v>
      </c>
      <c r="B317" s="11" t="s">
        <v>15</v>
      </c>
      <c r="C317" s="11" t="s">
        <v>6</v>
      </c>
      <c r="D317" s="22" t="s">
        <v>443</v>
      </c>
      <c r="E317" s="12">
        <v>2</v>
      </c>
      <c r="F317" s="13">
        <v>54</v>
      </c>
      <c r="G317" s="14">
        <f>ROUND(E317*F317,2)</f>
        <v>108</v>
      </c>
      <c r="H317" s="32"/>
    </row>
    <row r="318" spans="1:8" ht="78.75" x14ac:dyDescent="0.25">
      <c r="A318" s="10"/>
      <c r="B318" s="10"/>
      <c r="C318" s="10"/>
      <c r="D318" s="15" t="s">
        <v>444</v>
      </c>
      <c r="E318" s="10"/>
      <c r="F318" s="10"/>
      <c r="G318" s="10"/>
      <c r="H318" s="31"/>
    </row>
    <row r="319" spans="1:8" x14ac:dyDescent="0.25">
      <c r="A319" s="11" t="s">
        <v>445</v>
      </c>
      <c r="B319" s="11" t="s">
        <v>15</v>
      </c>
      <c r="C319" s="11" t="s">
        <v>185</v>
      </c>
      <c r="D319" s="22" t="s">
        <v>446</v>
      </c>
      <c r="E319" s="12">
        <v>7</v>
      </c>
      <c r="F319" s="13">
        <v>13.8</v>
      </c>
      <c r="G319" s="14">
        <f>ROUND(E319*F319,2)</f>
        <v>96.6</v>
      </c>
      <c r="H319" s="32"/>
    </row>
    <row r="320" spans="1:8" ht="78.75" x14ac:dyDescent="0.25">
      <c r="A320" s="10"/>
      <c r="B320" s="10"/>
      <c r="C320" s="10"/>
      <c r="D320" s="15" t="s">
        <v>447</v>
      </c>
      <c r="E320" s="10"/>
      <c r="F320" s="10"/>
      <c r="G320" s="10"/>
      <c r="H320" s="31"/>
    </row>
    <row r="321" spans="1:8" x14ac:dyDescent="0.25">
      <c r="A321" s="10"/>
      <c r="B321" s="10"/>
      <c r="C321" s="10"/>
      <c r="D321" s="23" t="s">
        <v>448</v>
      </c>
      <c r="E321" s="16">
        <v>1</v>
      </c>
      <c r="F321" s="9">
        <f>G317+G319</f>
        <v>204.6</v>
      </c>
      <c r="G321" s="9">
        <f>ROUND(F321*E321,2)</f>
        <v>204.6</v>
      </c>
      <c r="H321" s="33"/>
    </row>
    <row r="322" spans="1:8" ht="0.95" customHeight="1" x14ac:dyDescent="0.25">
      <c r="A322" s="17"/>
      <c r="B322" s="17"/>
      <c r="C322" s="17"/>
      <c r="D322" s="24"/>
      <c r="E322" s="17"/>
      <c r="F322" s="17"/>
      <c r="G322" s="17"/>
      <c r="H322" s="34"/>
    </row>
    <row r="323" spans="1:8" x14ac:dyDescent="0.25">
      <c r="A323" s="7" t="s">
        <v>449</v>
      </c>
      <c r="B323" s="7" t="s">
        <v>11</v>
      </c>
      <c r="C323" s="7" t="s">
        <v>12</v>
      </c>
      <c r="D323" s="21" t="s">
        <v>450</v>
      </c>
      <c r="E323" s="8">
        <f>E332</f>
        <v>1</v>
      </c>
      <c r="F323" s="9">
        <f>F332</f>
        <v>2570.7400000000002</v>
      </c>
      <c r="G323" s="9">
        <f>G332</f>
        <v>2570.7399999999998</v>
      </c>
      <c r="H323" s="30"/>
    </row>
    <row r="324" spans="1:8" x14ac:dyDescent="0.25">
      <c r="A324" s="10"/>
      <c r="B324" s="10"/>
      <c r="C324" s="10"/>
      <c r="D324" s="15"/>
      <c r="E324" s="10"/>
      <c r="F324" s="10"/>
      <c r="G324" s="10"/>
      <c r="H324" s="31"/>
    </row>
    <row r="325" spans="1:8" x14ac:dyDescent="0.25">
      <c r="A325" s="11" t="s">
        <v>451</v>
      </c>
      <c r="B325" s="11" t="s">
        <v>15</v>
      </c>
      <c r="C325" s="11" t="s">
        <v>101</v>
      </c>
      <c r="D325" s="22" t="s">
        <v>452</v>
      </c>
      <c r="E325" s="12">
        <v>6.7</v>
      </c>
      <c r="F325" s="13">
        <v>23.76</v>
      </c>
      <c r="G325" s="14">
        <f>ROUND(E325*F325,2)</f>
        <v>159.19</v>
      </c>
      <c r="H325" s="32"/>
    </row>
    <row r="326" spans="1:8" ht="78.75" x14ac:dyDescent="0.25">
      <c r="A326" s="10"/>
      <c r="B326" s="10"/>
      <c r="C326" s="10"/>
      <c r="D326" s="15" t="s">
        <v>453</v>
      </c>
      <c r="E326" s="10"/>
      <c r="F326" s="10"/>
      <c r="G326" s="10"/>
      <c r="H326" s="31"/>
    </row>
    <row r="327" spans="1:8" x14ac:dyDescent="0.25">
      <c r="A327" s="11" t="s">
        <v>454</v>
      </c>
      <c r="B327" s="11" t="s">
        <v>15</v>
      </c>
      <c r="C327" s="11" t="s">
        <v>20</v>
      </c>
      <c r="D327" s="22" t="s">
        <v>455</v>
      </c>
      <c r="E327" s="12">
        <v>87.7</v>
      </c>
      <c r="F327" s="13">
        <v>7.8</v>
      </c>
      <c r="G327" s="14">
        <f>ROUND(E327*F327,2)</f>
        <v>684.06</v>
      </c>
      <c r="H327" s="32"/>
    </row>
    <row r="328" spans="1:8" ht="56.25" x14ac:dyDescent="0.25">
      <c r="A328" s="10"/>
      <c r="B328" s="10"/>
      <c r="C328" s="10"/>
      <c r="D328" s="15" t="s">
        <v>456</v>
      </c>
      <c r="E328" s="10"/>
      <c r="F328" s="10"/>
      <c r="G328" s="10"/>
      <c r="H328" s="31"/>
    </row>
    <row r="329" spans="1:8" x14ac:dyDescent="0.25">
      <c r="A329" s="11" t="s">
        <v>457</v>
      </c>
      <c r="B329" s="11" t="s">
        <v>15</v>
      </c>
      <c r="C329" s="11" t="s">
        <v>20</v>
      </c>
      <c r="D329" s="22" t="s">
        <v>458</v>
      </c>
      <c r="E329" s="12">
        <v>227.38</v>
      </c>
      <c r="F329" s="13">
        <v>6.6</v>
      </c>
      <c r="G329" s="14">
        <f>ROUND(E329*F329,2)</f>
        <v>1500.71</v>
      </c>
      <c r="H329" s="32"/>
    </row>
    <row r="330" spans="1:8" ht="101.25" x14ac:dyDescent="0.25">
      <c r="A330" s="10"/>
      <c r="B330" s="10"/>
      <c r="C330" s="10"/>
      <c r="D330" s="15" t="s">
        <v>459</v>
      </c>
      <c r="E330" s="10"/>
      <c r="F330" s="10"/>
      <c r="G330" s="10"/>
      <c r="H330" s="31"/>
    </row>
    <row r="331" spans="1:8" x14ac:dyDescent="0.25">
      <c r="A331" s="11" t="s">
        <v>460</v>
      </c>
      <c r="B331" s="11" t="s">
        <v>15</v>
      </c>
      <c r="C331" s="11" t="s">
        <v>20</v>
      </c>
      <c r="D331" s="22" t="s">
        <v>461</v>
      </c>
      <c r="E331" s="12">
        <v>34.36</v>
      </c>
      <c r="F331" s="13">
        <v>6.6</v>
      </c>
      <c r="G331" s="14">
        <f>ROUND(E331*F331,2)</f>
        <v>226.78</v>
      </c>
      <c r="H331" s="32"/>
    </row>
    <row r="332" spans="1:8" x14ac:dyDescent="0.25">
      <c r="A332" s="10"/>
      <c r="B332" s="10"/>
      <c r="C332" s="10"/>
      <c r="D332" s="23" t="s">
        <v>462</v>
      </c>
      <c r="E332" s="16">
        <v>1</v>
      </c>
      <c r="F332" s="9">
        <f>G325+G327+G329+G331</f>
        <v>2570.7400000000002</v>
      </c>
      <c r="G332" s="9">
        <f>ROUND(F332*E332,2)</f>
        <v>2570.7399999999998</v>
      </c>
      <c r="H332" s="33"/>
    </row>
    <row r="333" spans="1:8" ht="0.95" customHeight="1" x14ac:dyDescent="0.25">
      <c r="A333" s="17"/>
      <c r="B333" s="17"/>
      <c r="C333" s="17"/>
      <c r="D333" s="24"/>
      <c r="E333" s="17"/>
      <c r="F333" s="17"/>
      <c r="G333" s="17"/>
      <c r="H333" s="34"/>
    </row>
    <row r="334" spans="1:8" x14ac:dyDescent="0.25">
      <c r="A334" s="7" t="s">
        <v>463</v>
      </c>
      <c r="B334" s="7" t="s">
        <v>11</v>
      </c>
      <c r="C334" s="7" t="s">
        <v>12</v>
      </c>
      <c r="D334" s="21" t="s">
        <v>464</v>
      </c>
      <c r="E334" s="8">
        <f>E337</f>
        <v>1</v>
      </c>
      <c r="F334" s="9">
        <f>F337</f>
        <v>330</v>
      </c>
      <c r="G334" s="9">
        <f>G337</f>
        <v>330</v>
      </c>
      <c r="H334" s="30"/>
    </row>
    <row r="335" spans="1:8" x14ac:dyDescent="0.25">
      <c r="A335" s="11" t="s">
        <v>465</v>
      </c>
      <c r="B335" s="11" t="s">
        <v>15</v>
      </c>
      <c r="C335" s="11" t="s">
        <v>6</v>
      </c>
      <c r="D335" s="22" t="s">
        <v>466</v>
      </c>
      <c r="E335" s="12">
        <v>5</v>
      </c>
      <c r="F335" s="13">
        <v>66</v>
      </c>
      <c r="G335" s="14">
        <f>ROUND(E335*F335,2)</f>
        <v>330</v>
      </c>
      <c r="H335" s="32"/>
    </row>
    <row r="336" spans="1:8" ht="67.5" x14ac:dyDescent="0.25">
      <c r="A336" s="10"/>
      <c r="B336" s="10"/>
      <c r="C336" s="10"/>
      <c r="D336" s="15" t="s">
        <v>467</v>
      </c>
      <c r="E336" s="10"/>
      <c r="F336" s="10"/>
      <c r="G336" s="10"/>
      <c r="H336" s="31"/>
    </row>
    <row r="337" spans="1:8" x14ac:dyDescent="0.25">
      <c r="A337" s="10"/>
      <c r="B337" s="10"/>
      <c r="C337" s="10"/>
      <c r="D337" s="23" t="s">
        <v>468</v>
      </c>
      <c r="E337" s="16">
        <v>1</v>
      </c>
      <c r="F337" s="9">
        <f>G335</f>
        <v>330</v>
      </c>
      <c r="G337" s="9">
        <f>ROUND(F337*E337,2)</f>
        <v>330</v>
      </c>
      <c r="H337" s="33"/>
    </row>
    <row r="338" spans="1:8" ht="0.95" customHeight="1" x14ac:dyDescent="0.25">
      <c r="A338" s="17"/>
      <c r="B338" s="17"/>
      <c r="C338" s="17"/>
      <c r="D338" s="24"/>
      <c r="E338" s="17"/>
      <c r="F338" s="17"/>
      <c r="G338" s="17"/>
      <c r="H338" s="34"/>
    </row>
    <row r="339" spans="1:8" x14ac:dyDescent="0.25">
      <c r="A339" s="7" t="s">
        <v>469</v>
      </c>
      <c r="B339" s="7" t="s">
        <v>11</v>
      </c>
      <c r="C339" s="7" t="s">
        <v>12</v>
      </c>
      <c r="D339" s="21" t="s">
        <v>470</v>
      </c>
      <c r="E339" s="8">
        <f>E343</f>
        <v>1</v>
      </c>
      <c r="F339" s="9">
        <f>F343</f>
        <v>180</v>
      </c>
      <c r="G339" s="9">
        <f>G343</f>
        <v>180</v>
      </c>
      <c r="H339" s="30"/>
    </row>
    <row r="340" spans="1:8" x14ac:dyDescent="0.25">
      <c r="A340" s="10"/>
      <c r="B340" s="10"/>
      <c r="C340" s="10"/>
      <c r="D340" s="15" t="s">
        <v>470</v>
      </c>
      <c r="E340" s="10"/>
      <c r="F340" s="10"/>
      <c r="G340" s="10"/>
      <c r="H340" s="31"/>
    </row>
    <row r="341" spans="1:8" x14ac:dyDescent="0.25">
      <c r="A341" s="11" t="s">
        <v>471</v>
      </c>
      <c r="B341" s="11" t="s">
        <v>15</v>
      </c>
      <c r="C341" s="11" t="s">
        <v>473</v>
      </c>
      <c r="D341" s="22" t="s">
        <v>472</v>
      </c>
      <c r="E341" s="12">
        <v>1</v>
      </c>
      <c r="F341" s="13">
        <v>180</v>
      </c>
      <c r="G341" s="14">
        <f>ROUND(E341*F341,2)</f>
        <v>180</v>
      </c>
      <c r="H341" s="32"/>
    </row>
    <row r="342" spans="1:8" ht="33.75" x14ac:dyDescent="0.25">
      <c r="A342" s="10"/>
      <c r="B342" s="10"/>
      <c r="C342" s="10"/>
      <c r="D342" s="15" t="s">
        <v>474</v>
      </c>
      <c r="E342" s="10"/>
      <c r="F342" s="10"/>
      <c r="G342" s="10"/>
      <c r="H342" s="31"/>
    </row>
    <row r="343" spans="1:8" x14ac:dyDescent="0.25">
      <c r="A343" s="10"/>
      <c r="B343" s="10"/>
      <c r="C343" s="10"/>
      <c r="D343" s="23" t="s">
        <v>475</v>
      </c>
      <c r="E343" s="16">
        <v>1</v>
      </c>
      <c r="F343" s="9">
        <f>G341</f>
        <v>180</v>
      </c>
      <c r="G343" s="9">
        <f>ROUND(F343*E343,2)</f>
        <v>180</v>
      </c>
      <c r="H343" s="33"/>
    </row>
    <row r="344" spans="1:8" ht="0.95" customHeight="1" x14ac:dyDescent="0.25">
      <c r="A344" s="17"/>
      <c r="B344" s="17"/>
      <c r="C344" s="17"/>
      <c r="D344" s="24"/>
      <c r="E344" s="17"/>
      <c r="F344" s="17"/>
      <c r="G344" s="17"/>
      <c r="H344" s="34"/>
    </row>
    <row r="345" spans="1:8" x14ac:dyDescent="0.25">
      <c r="A345" s="7" t="s">
        <v>476</v>
      </c>
      <c r="B345" s="7" t="s">
        <v>11</v>
      </c>
      <c r="C345" s="7" t="s">
        <v>12</v>
      </c>
      <c r="D345" s="21" t="s">
        <v>477</v>
      </c>
      <c r="E345" s="8">
        <f>E349</f>
        <v>1</v>
      </c>
      <c r="F345" s="9">
        <f>F349</f>
        <v>1200</v>
      </c>
      <c r="G345" s="9">
        <f>G349</f>
        <v>1200</v>
      </c>
      <c r="H345" s="30"/>
    </row>
    <row r="346" spans="1:8" x14ac:dyDescent="0.25">
      <c r="A346" s="10"/>
      <c r="B346" s="10"/>
      <c r="C346" s="10"/>
      <c r="D346" s="15" t="s">
        <v>477</v>
      </c>
      <c r="E346" s="10"/>
      <c r="F346" s="10"/>
      <c r="G346" s="10"/>
      <c r="H346" s="31"/>
    </row>
    <row r="347" spans="1:8" x14ac:dyDescent="0.25">
      <c r="A347" s="11" t="s">
        <v>478</v>
      </c>
      <c r="B347" s="11" t="s">
        <v>15</v>
      </c>
      <c r="C347" s="11" t="s">
        <v>6</v>
      </c>
      <c r="D347" s="22" t="s">
        <v>479</v>
      </c>
      <c r="E347" s="12">
        <v>1</v>
      </c>
      <c r="F347" s="13">
        <v>1200</v>
      </c>
      <c r="G347" s="14">
        <f>ROUND(E347*F347,2)</f>
        <v>1200</v>
      </c>
      <c r="H347" s="32"/>
    </row>
    <row r="348" spans="1:8" ht="101.25" x14ac:dyDescent="0.25">
      <c r="A348" s="10"/>
      <c r="B348" s="10"/>
      <c r="C348" s="10"/>
      <c r="D348" s="15" t="s">
        <v>480</v>
      </c>
      <c r="E348" s="10"/>
      <c r="F348" s="10"/>
      <c r="G348" s="10"/>
      <c r="H348" s="31"/>
    </row>
    <row r="349" spans="1:8" x14ac:dyDescent="0.25">
      <c r="A349" s="10"/>
      <c r="B349" s="10"/>
      <c r="C349" s="10"/>
      <c r="D349" s="23" t="s">
        <v>481</v>
      </c>
      <c r="E349" s="16">
        <v>1</v>
      </c>
      <c r="F349" s="9">
        <f>G347</f>
        <v>1200</v>
      </c>
      <c r="G349" s="9">
        <f>ROUND(F349*E349,2)</f>
        <v>1200</v>
      </c>
      <c r="H349" s="33"/>
    </row>
    <row r="350" spans="1:8" ht="0.95" customHeight="1" x14ac:dyDescent="0.25">
      <c r="A350" s="17"/>
      <c r="B350" s="17"/>
      <c r="C350" s="17"/>
      <c r="D350" s="24"/>
      <c r="E350" s="17"/>
      <c r="F350" s="17"/>
      <c r="G350" s="17"/>
      <c r="H350" s="34"/>
    </row>
    <row r="351" spans="1:8" x14ac:dyDescent="0.25">
      <c r="A351" s="10"/>
      <c r="B351" s="10"/>
      <c r="C351" s="10"/>
      <c r="D351" s="23" t="s">
        <v>482</v>
      </c>
      <c r="E351" s="16">
        <v>1</v>
      </c>
      <c r="F351" s="9">
        <f>G18+G35+G56+G65+G76+G93+G102+G113+G144+G249+G254+G271+G288+G309+G314+G321+G332+G337+G343+G349</f>
        <v>135483.11999999997</v>
      </c>
      <c r="G351" s="9">
        <f>ROUND(F351*E351,2)</f>
        <v>135483.12</v>
      </c>
      <c r="H351" s="33"/>
    </row>
    <row r="352" spans="1:8" x14ac:dyDescent="0.25">
      <c r="A352" s="10"/>
      <c r="B352" s="10"/>
      <c r="C352" s="10"/>
      <c r="D352" s="15"/>
      <c r="E352" s="10"/>
      <c r="F352" s="10"/>
      <c r="G352" s="10"/>
      <c r="H352" s="31"/>
    </row>
  </sheetData>
  <dataValidations disablePrompts="1" count="1">
    <dataValidation type="list" allowBlank="1" showInputMessage="1" showErrorMessage="1" sqref="B4:B352">
      <formula1>"Capítulo,Partida,Mano de obra,Maquinaria,Material,Otros,"</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Miralles</dc:creator>
  <cp:lastModifiedBy>Marta Miralles</cp:lastModifiedBy>
  <dcterms:created xsi:type="dcterms:W3CDTF">2026-06-27T16:37:55Z</dcterms:created>
  <dcterms:modified xsi:type="dcterms:W3CDTF">2026-07-03T12:10:59Z</dcterms:modified>
</cp:coreProperties>
</file>