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inici\Desktop\"/>
    </mc:Choice>
  </mc:AlternateContent>
  <xr:revisionPtr revIDLastSave="0" documentId="8_{1A4D65BD-65A1-4FAC-929B-EB80AADA697A}" xr6:coauthVersionLast="47" xr6:coauthVersionMax="47" xr10:uidLastSave="{00000000-0000-0000-0000-000000000000}"/>
  <bookViews>
    <workbookView xWindow="-98" yWindow="-98" windowWidth="21795" windowHeight="11625" xr2:uid="{39EBBCF1-D3BD-4FF6-9C4F-37A3301A3754}"/>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54" i="1" l="1"/>
  <c r="L2054" i="1"/>
  <c r="M2045" i="1"/>
  <c r="M2052" i="1"/>
  <c r="K2045" i="1"/>
  <c r="L2045" i="1"/>
  <c r="L2052" i="1"/>
  <c r="M2047" i="1"/>
  <c r="M2050" i="1"/>
  <c r="K2047" i="1"/>
  <c r="K2050" i="1"/>
  <c r="L2047" i="1"/>
  <c r="J2049" i="1"/>
  <c r="M2036" i="1"/>
  <c r="M2043" i="1"/>
  <c r="K2036" i="1"/>
  <c r="L2036" i="1"/>
  <c r="L2043" i="1"/>
  <c r="M2038" i="1"/>
  <c r="M2041" i="1"/>
  <c r="K2038" i="1"/>
  <c r="K2041" i="1"/>
  <c r="L2038" i="1"/>
  <c r="J2040" i="1"/>
  <c r="M1924" i="1"/>
  <c r="M2034" i="1"/>
  <c r="K1924" i="1"/>
  <c r="L1924" i="1"/>
  <c r="L2034" i="1"/>
  <c r="M2022" i="1"/>
  <c r="M2032" i="1"/>
  <c r="K2022" i="1"/>
  <c r="K2032" i="1"/>
  <c r="L2022" i="1"/>
  <c r="J2031" i="1"/>
  <c r="J2030" i="1"/>
  <c r="J2029" i="1"/>
  <c r="J2028" i="1"/>
  <c r="J2027" i="1"/>
  <c r="J2026" i="1"/>
  <c r="J2025" i="1"/>
  <c r="J2024" i="1"/>
  <c r="M2017" i="1"/>
  <c r="M2020" i="1"/>
  <c r="K2017" i="1"/>
  <c r="K2020" i="1"/>
  <c r="L2017" i="1"/>
  <c r="J2019" i="1"/>
  <c r="M2012" i="1"/>
  <c r="M2015" i="1"/>
  <c r="K2012" i="1"/>
  <c r="K2015" i="1"/>
  <c r="L2012" i="1"/>
  <c r="J2014" i="1"/>
  <c r="M2004" i="1"/>
  <c r="M2010" i="1"/>
  <c r="K2004" i="1"/>
  <c r="K2010" i="1"/>
  <c r="L2004" i="1"/>
  <c r="J2009" i="1"/>
  <c r="J2008" i="1"/>
  <c r="J2007" i="1"/>
  <c r="J2006" i="1"/>
  <c r="M1997" i="1"/>
  <c r="M2002" i="1"/>
  <c r="K1997" i="1"/>
  <c r="K2002" i="1"/>
  <c r="L1997" i="1"/>
  <c r="J2001" i="1"/>
  <c r="J2000" i="1"/>
  <c r="J1999" i="1"/>
  <c r="M1992" i="1"/>
  <c r="M1995" i="1"/>
  <c r="K1992" i="1"/>
  <c r="K1995" i="1"/>
  <c r="L1992" i="1"/>
  <c r="J1994" i="1"/>
  <c r="M1987" i="1"/>
  <c r="M1990" i="1"/>
  <c r="K1987" i="1"/>
  <c r="K1990" i="1"/>
  <c r="L1987" i="1"/>
  <c r="J1989" i="1"/>
  <c r="M1982" i="1"/>
  <c r="M1985" i="1"/>
  <c r="K1982" i="1"/>
  <c r="K1985" i="1"/>
  <c r="L1982" i="1"/>
  <c r="J1984" i="1"/>
  <c r="M1977" i="1"/>
  <c r="M1980" i="1"/>
  <c r="K1977" i="1"/>
  <c r="K1980" i="1"/>
  <c r="L1977" i="1"/>
  <c r="J1979" i="1"/>
  <c r="M1972" i="1"/>
  <c r="M1975" i="1"/>
  <c r="K1972" i="1"/>
  <c r="K1975" i="1"/>
  <c r="L1972" i="1"/>
  <c r="J1974" i="1"/>
  <c r="M1967" i="1"/>
  <c r="M1970" i="1"/>
  <c r="K1967" i="1"/>
  <c r="K1970" i="1"/>
  <c r="L1967" i="1"/>
  <c r="J1969" i="1"/>
  <c r="M1962" i="1"/>
  <c r="M1965" i="1"/>
  <c r="K1962" i="1"/>
  <c r="K1965" i="1"/>
  <c r="L1962" i="1"/>
  <c r="J1964" i="1"/>
  <c r="M1956" i="1"/>
  <c r="M1960" i="1"/>
  <c r="K1956" i="1"/>
  <c r="K1960" i="1"/>
  <c r="L1956" i="1"/>
  <c r="J1959" i="1"/>
  <c r="J1958" i="1"/>
  <c r="M1951" i="1"/>
  <c r="M1954" i="1"/>
  <c r="K1951" i="1"/>
  <c r="K1954" i="1"/>
  <c r="L1951" i="1"/>
  <c r="J1953" i="1"/>
  <c r="M1946" i="1"/>
  <c r="M1949" i="1"/>
  <c r="K1946" i="1"/>
  <c r="K1949" i="1"/>
  <c r="L1946" i="1"/>
  <c r="J1948" i="1"/>
  <c r="M1941" i="1"/>
  <c r="M1944" i="1"/>
  <c r="K1941" i="1"/>
  <c r="K1944" i="1"/>
  <c r="L1941" i="1"/>
  <c r="J1943" i="1"/>
  <c r="M1936" i="1"/>
  <c r="M1939" i="1"/>
  <c r="K1936" i="1"/>
  <c r="K1939" i="1"/>
  <c r="L1936" i="1"/>
  <c r="J1938" i="1"/>
  <c r="M1931" i="1"/>
  <c r="M1934" i="1"/>
  <c r="K1931" i="1"/>
  <c r="K1934" i="1"/>
  <c r="L1931" i="1"/>
  <c r="J1933" i="1"/>
  <c r="M1926" i="1"/>
  <c r="M1929" i="1"/>
  <c r="K1926" i="1"/>
  <c r="K1929" i="1"/>
  <c r="L1926" i="1"/>
  <c r="J1928" i="1"/>
  <c r="M1675" i="1"/>
  <c r="M1922" i="1"/>
  <c r="K1675" i="1"/>
  <c r="L1675" i="1"/>
  <c r="L1922" i="1"/>
  <c r="M1863" i="1"/>
  <c r="M1920" i="1"/>
  <c r="K1863" i="1"/>
  <c r="L1863" i="1"/>
  <c r="L1920" i="1"/>
  <c r="M1915" i="1"/>
  <c r="M1918" i="1"/>
  <c r="K1915" i="1"/>
  <c r="K1918" i="1"/>
  <c r="L1915" i="1"/>
  <c r="J1917" i="1"/>
  <c r="M1910" i="1"/>
  <c r="M1913" i="1"/>
  <c r="K1910" i="1"/>
  <c r="K1913" i="1"/>
  <c r="L1910" i="1"/>
  <c r="J1912" i="1"/>
  <c r="M1905" i="1"/>
  <c r="M1908" i="1"/>
  <c r="K1905" i="1"/>
  <c r="K1908" i="1"/>
  <c r="L1905" i="1"/>
  <c r="J1907" i="1"/>
  <c r="M1900" i="1"/>
  <c r="M1903" i="1"/>
  <c r="K1900" i="1"/>
  <c r="K1903" i="1"/>
  <c r="L1900" i="1"/>
  <c r="J1902" i="1"/>
  <c r="M1888" i="1"/>
  <c r="M1898" i="1"/>
  <c r="K1888" i="1"/>
  <c r="K1898" i="1"/>
  <c r="L1888" i="1"/>
  <c r="J1897" i="1"/>
  <c r="J1896" i="1"/>
  <c r="J1895" i="1"/>
  <c r="J1894" i="1"/>
  <c r="J1893" i="1"/>
  <c r="J1892" i="1"/>
  <c r="J1891" i="1"/>
  <c r="J1890" i="1"/>
  <c r="M1881" i="1"/>
  <c r="M1886" i="1"/>
  <c r="K1881" i="1"/>
  <c r="K1886" i="1"/>
  <c r="L1881" i="1"/>
  <c r="J1885" i="1"/>
  <c r="J1884" i="1"/>
  <c r="J1883" i="1"/>
  <c r="M1870" i="1"/>
  <c r="M1879" i="1"/>
  <c r="K1870" i="1"/>
  <c r="K1879" i="1"/>
  <c r="L1870" i="1"/>
  <c r="J1878" i="1"/>
  <c r="J1877" i="1"/>
  <c r="J1876" i="1"/>
  <c r="J1875" i="1"/>
  <c r="J1874" i="1"/>
  <c r="J1873" i="1"/>
  <c r="J1872" i="1"/>
  <c r="M1865" i="1"/>
  <c r="M1868" i="1"/>
  <c r="K1865" i="1"/>
  <c r="K1868" i="1"/>
  <c r="L1865" i="1"/>
  <c r="J1867" i="1"/>
  <c r="M1789" i="1"/>
  <c r="M1861" i="1"/>
  <c r="K1789" i="1"/>
  <c r="L1789" i="1"/>
  <c r="L1861" i="1"/>
  <c r="M1856" i="1"/>
  <c r="M1859" i="1"/>
  <c r="K1856" i="1"/>
  <c r="K1859" i="1"/>
  <c r="L1856" i="1"/>
  <c r="J1858" i="1"/>
  <c r="M1851" i="1"/>
  <c r="M1854" i="1"/>
  <c r="K1851" i="1"/>
  <c r="K1854" i="1"/>
  <c r="L1851" i="1"/>
  <c r="J1853" i="1"/>
  <c r="M1846" i="1"/>
  <c r="M1849" i="1"/>
  <c r="K1846" i="1"/>
  <c r="K1849" i="1"/>
  <c r="L1846" i="1"/>
  <c r="J1848" i="1"/>
  <c r="M1841" i="1"/>
  <c r="M1844" i="1"/>
  <c r="K1841" i="1"/>
  <c r="K1844" i="1"/>
  <c r="L1841" i="1"/>
  <c r="J1843" i="1"/>
  <c r="M1836" i="1"/>
  <c r="M1839" i="1"/>
  <c r="K1836" i="1"/>
  <c r="K1839" i="1"/>
  <c r="L1836" i="1"/>
  <c r="J1838" i="1"/>
  <c r="M1831" i="1"/>
  <c r="M1834" i="1"/>
  <c r="K1831" i="1"/>
  <c r="K1834" i="1"/>
  <c r="L1831" i="1"/>
  <c r="J1833" i="1"/>
  <c r="M1826" i="1"/>
  <c r="M1829" i="1"/>
  <c r="K1826" i="1"/>
  <c r="K1829" i="1"/>
  <c r="L1826" i="1"/>
  <c r="J1828" i="1"/>
  <c r="M1821" i="1"/>
  <c r="M1824" i="1"/>
  <c r="K1821" i="1"/>
  <c r="K1824" i="1"/>
  <c r="L1821" i="1"/>
  <c r="J1823" i="1"/>
  <c r="M1816" i="1"/>
  <c r="M1819" i="1"/>
  <c r="K1816" i="1"/>
  <c r="K1819" i="1"/>
  <c r="L1816" i="1"/>
  <c r="J1818" i="1"/>
  <c r="M1811" i="1"/>
  <c r="M1814" i="1"/>
  <c r="K1811" i="1"/>
  <c r="K1814" i="1"/>
  <c r="L1811" i="1"/>
  <c r="J1813" i="1"/>
  <c r="M1806" i="1"/>
  <c r="M1809" i="1"/>
  <c r="K1806" i="1"/>
  <c r="K1809" i="1"/>
  <c r="L1806" i="1"/>
  <c r="J1808" i="1"/>
  <c r="M1801" i="1"/>
  <c r="M1804" i="1"/>
  <c r="K1801" i="1"/>
  <c r="K1804" i="1"/>
  <c r="L1801" i="1"/>
  <c r="J1803" i="1"/>
  <c r="M1796" i="1"/>
  <c r="M1799" i="1"/>
  <c r="K1796" i="1"/>
  <c r="K1799" i="1"/>
  <c r="L1796" i="1"/>
  <c r="J1798" i="1"/>
  <c r="M1791" i="1"/>
  <c r="M1794" i="1"/>
  <c r="K1791" i="1"/>
  <c r="K1794" i="1"/>
  <c r="L1791" i="1"/>
  <c r="J1793" i="1"/>
  <c r="M1677" i="1"/>
  <c r="M1787" i="1"/>
  <c r="K1677" i="1"/>
  <c r="L1677" i="1"/>
  <c r="L1787" i="1"/>
  <c r="M1782" i="1"/>
  <c r="M1785" i="1"/>
  <c r="K1782" i="1"/>
  <c r="K1785" i="1"/>
  <c r="L1782" i="1"/>
  <c r="J1784" i="1"/>
  <c r="M1777" i="1"/>
  <c r="M1780" i="1"/>
  <c r="K1777" i="1"/>
  <c r="K1780" i="1"/>
  <c r="L1777" i="1"/>
  <c r="J1779" i="1"/>
  <c r="M1772" i="1"/>
  <c r="M1775" i="1"/>
  <c r="K1772" i="1"/>
  <c r="K1775" i="1"/>
  <c r="L1772" i="1"/>
  <c r="J1774" i="1"/>
  <c r="M1767" i="1"/>
  <c r="M1770" i="1"/>
  <c r="K1767" i="1"/>
  <c r="K1770" i="1"/>
  <c r="L1767" i="1"/>
  <c r="J1769" i="1"/>
  <c r="M1762" i="1"/>
  <c r="M1765" i="1"/>
  <c r="K1762" i="1"/>
  <c r="K1765" i="1"/>
  <c r="L1762" i="1"/>
  <c r="J1764" i="1"/>
  <c r="M1757" i="1"/>
  <c r="M1760" i="1"/>
  <c r="K1757" i="1"/>
  <c r="K1760" i="1"/>
  <c r="L1757" i="1"/>
  <c r="J1759" i="1"/>
  <c r="M1752" i="1"/>
  <c r="M1755" i="1"/>
  <c r="K1752" i="1"/>
  <c r="K1755" i="1"/>
  <c r="L1752" i="1"/>
  <c r="J1754" i="1"/>
  <c r="M1747" i="1"/>
  <c r="M1750" i="1"/>
  <c r="K1747" i="1"/>
  <c r="K1750" i="1"/>
  <c r="L1747" i="1"/>
  <c r="J1749" i="1"/>
  <c r="M1742" i="1"/>
  <c r="M1745" i="1"/>
  <c r="K1742" i="1"/>
  <c r="K1745" i="1"/>
  <c r="L1742" i="1"/>
  <c r="J1744" i="1"/>
  <c r="M1737" i="1"/>
  <c r="M1740" i="1"/>
  <c r="K1737" i="1"/>
  <c r="K1740" i="1"/>
  <c r="L1737" i="1"/>
  <c r="J1739" i="1"/>
  <c r="M1732" i="1"/>
  <c r="M1735" i="1"/>
  <c r="K1732" i="1"/>
  <c r="K1735" i="1"/>
  <c r="L1732" i="1"/>
  <c r="J1734" i="1"/>
  <c r="M1727" i="1"/>
  <c r="M1730" i="1"/>
  <c r="K1727" i="1"/>
  <c r="K1730" i="1"/>
  <c r="L1727" i="1"/>
  <c r="J1729" i="1"/>
  <c r="M1722" i="1"/>
  <c r="M1725" i="1"/>
  <c r="K1722" i="1"/>
  <c r="K1725" i="1"/>
  <c r="L1722" i="1"/>
  <c r="J1724" i="1"/>
  <c r="M1716" i="1"/>
  <c r="M1720" i="1"/>
  <c r="K1716" i="1"/>
  <c r="K1720" i="1"/>
  <c r="L1716" i="1"/>
  <c r="J1719" i="1"/>
  <c r="J1718" i="1"/>
  <c r="M1710" i="1"/>
  <c r="M1714" i="1"/>
  <c r="K1710" i="1"/>
  <c r="K1714" i="1"/>
  <c r="L1710" i="1"/>
  <c r="J1713" i="1"/>
  <c r="J1712" i="1"/>
  <c r="M1705" i="1"/>
  <c r="M1708" i="1"/>
  <c r="K1705" i="1"/>
  <c r="K1708" i="1"/>
  <c r="L1705" i="1"/>
  <c r="J1707" i="1"/>
  <c r="M1700" i="1"/>
  <c r="M1703" i="1"/>
  <c r="K1700" i="1"/>
  <c r="K1703" i="1"/>
  <c r="L1700" i="1"/>
  <c r="J1702" i="1"/>
  <c r="M1695" i="1"/>
  <c r="M1698" i="1"/>
  <c r="K1695" i="1"/>
  <c r="K1698" i="1"/>
  <c r="L1695" i="1"/>
  <c r="J1697" i="1"/>
  <c r="M1690" i="1"/>
  <c r="M1693" i="1"/>
  <c r="K1690" i="1"/>
  <c r="K1693" i="1"/>
  <c r="L1690" i="1"/>
  <c r="J1692" i="1"/>
  <c r="M1684" i="1"/>
  <c r="M1688" i="1"/>
  <c r="K1684" i="1"/>
  <c r="K1688" i="1"/>
  <c r="L1684" i="1"/>
  <c r="J1687" i="1"/>
  <c r="J1686" i="1"/>
  <c r="M1679" i="1"/>
  <c r="M1682" i="1"/>
  <c r="K1679" i="1"/>
  <c r="K1682" i="1"/>
  <c r="L1679" i="1"/>
  <c r="J1681" i="1"/>
  <c r="M1294" i="1"/>
  <c r="M1673" i="1"/>
  <c r="K1294" i="1"/>
  <c r="L1294" i="1"/>
  <c r="L1673" i="1"/>
  <c r="M1573" i="1"/>
  <c r="M1671" i="1"/>
  <c r="K1573" i="1"/>
  <c r="L1573" i="1"/>
  <c r="L1671" i="1"/>
  <c r="M1666" i="1"/>
  <c r="M1669" i="1"/>
  <c r="K1666" i="1"/>
  <c r="K1669" i="1"/>
  <c r="L1666" i="1"/>
  <c r="J1668" i="1"/>
  <c r="M1661" i="1"/>
  <c r="M1664" i="1"/>
  <c r="K1661" i="1"/>
  <c r="K1664" i="1"/>
  <c r="L1661" i="1"/>
  <c r="J1663" i="1"/>
  <c r="M1655" i="1"/>
  <c r="M1659" i="1"/>
  <c r="K1655" i="1"/>
  <c r="K1659" i="1"/>
  <c r="L1655" i="1"/>
  <c r="J1658" i="1"/>
  <c r="J1657" i="1"/>
  <c r="M1650" i="1"/>
  <c r="M1653" i="1"/>
  <c r="K1650" i="1"/>
  <c r="K1653" i="1"/>
  <c r="L1650" i="1"/>
  <c r="J1652" i="1"/>
  <c r="M1645" i="1"/>
  <c r="M1648" i="1"/>
  <c r="K1645" i="1"/>
  <c r="K1648" i="1"/>
  <c r="L1645" i="1"/>
  <c r="J1647" i="1"/>
  <c r="M1640" i="1"/>
  <c r="M1643" i="1"/>
  <c r="K1640" i="1"/>
  <c r="K1643" i="1"/>
  <c r="L1640" i="1"/>
  <c r="J1642" i="1"/>
  <c r="M1635" i="1"/>
  <c r="M1638" i="1"/>
  <c r="K1635" i="1"/>
  <c r="K1638" i="1"/>
  <c r="L1635" i="1"/>
  <c r="J1637" i="1"/>
  <c r="M1630" i="1"/>
  <c r="M1633" i="1"/>
  <c r="K1630" i="1"/>
  <c r="K1633" i="1"/>
  <c r="L1630" i="1"/>
  <c r="J1632" i="1"/>
  <c r="M1625" i="1"/>
  <c r="M1628" i="1"/>
  <c r="K1625" i="1"/>
  <c r="K1628" i="1"/>
  <c r="L1625" i="1"/>
  <c r="J1627" i="1"/>
  <c r="M1620" i="1"/>
  <c r="M1623" i="1"/>
  <c r="K1620" i="1"/>
  <c r="K1623" i="1"/>
  <c r="L1620" i="1"/>
  <c r="J1622" i="1"/>
  <c r="M1615" i="1"/>
  <c r="M1618" i="1"/>
  <c r="K1615" i="1"/>
  <c r="K1618" i="1"/>
  <c r="L1615" i="1"/>
  <c r="J1617" i="1"/>
  <c r="M1609" i="1"/>
  <c r="M1613" i="1"/>
  <c r="K1609" i="1"/>
  <c r="K1613" i="1"/>
  <c r="L1609" i="1"/>
  <c r="J1612" i="1"/>
  <c r="J1611" i="1"/>
  <c r="M1604" i="1"/>
  <c r="M1607" i="1"/>
  <c r="K1604" i="1"/>
  <c r="K1607" i="1"/>
  <c r="L1604" i="1"/>
  <c r="J1606" i="1"/>
  <c r="M1598" i="1"/>
  <c r="M1602" i="1"/>
  <c r="K1598" i="1"/>
  <c r="K1602" i="1"/>
  <c r="L1598" i="1"/>
  <c r="J1601" i="1"/>
  <c r="J1600" i="1"/>
  <c r="M1593" i="1"/>
  <c r="M1596" i="1"/>
  <c r="K1593" i="1"/>
  <c r="K1596" i="1"/>
  <c r="L1593" i="1"/>
  <c r="J1595" i="1"/>
  <c r="M1588" i="1"/>
  <c r="M1591" i="1"/>
  <c r="K1588" i="1"/>
  <c r="K1591" i="1"/>
  <c r="L1588" i="1"/>
  <c r="J1590" i="1"/>
  <c r="M1582" i="1"/>
  <c r="M1586" i="1"/>
  <c r="K1582" i="1"/>
  <c r="K1586" i="1"/>
  <c r="L1582" i="1"/>
  <c r="J1585" i="1"/>
  <c r="J1584" i="1"/>
  <c r="M1575" i="1"/>
  <c r="M1580" i="1"/>
  <c r="K1575" i="1"/>
  <c r="K1580" i="1"/>
  <c r="L1575" i="1"/>
  <c r="J1579" i="1"/>
  <c r="J1578" i="1"/>
  <c r="J1577" i="1"/>
  <c r="M1444" i="1"/>
  <c r="M1571" i="1"/>
  <c r="K1444" i="1"/>
  <c r="L1444" i="1"/>
  <c r="L1571" i="1"/>
  <c r="M1566" i="1"/>
  <c r="M1569" i="1"/>
  <c r="K1566" i="1"/>
  <c r="K1569" i="1"/>
  <c r="L1566" i="1"/>
  <c r="J1568" i="1"/>
  <c r="M1560" i="1"/>
  <c r="M1564" i="1"/>
  <c r="K1560" i="1"/>
  <c r="K1564" i="1"/>
  <c r="L1560" i="1"/>
  <c r="J1563" i="1"/>
  <c r="J1562" i="1"/>
  <c r="M1555" i="1"/>
  <c r="M1558" i="1"/>
  <c r="K1555" i="1"/>
  <c r="K1558" i="1"/>
  <c r="L1555" i="1"/>
  <c r="J1557" i="1"/>
  <c r="M1550" i="1"/>
  <c r="M1553" i="1"/>
  <c r="K1550" i="1"/>
  <c r="K1553" i="1"/>
  <c r="L1550" i="1"/>
  <c r="J1552" i="1"/>
  <c r="M1544" i="1"/>
  <c r="M1548" i="1"/>
  <c r="K1544" i="1"/>
  <c r="K1548" i="1"/>
  <c r="L1544" i="1"/>
  <c r="J1547" i="1"/>
  <c r="J1546" i="1"/>
  <c r="M1539" i="1"/>
  <c r="M1542" i="1"/>
  <c r="K1539" i="1"/>
  <c r="K1542" i="1"/>
  <c r="L1539" i="1"/>
  <c r="J1541" i="1"/>
  <c r="M1534" i="1"/>
  <c r="M1537" i="1"/>
  <c r="K1534" i="1"/>
  <c r="K1537" i="1"/>
  <c r="L1534" i="1"/>
  <c r="J1536" i="1"/>
  <c r="M1529" i="1"/>
  <c r="M1532" i="1"/>
  <c r="K1529" i="1"/>
  <c r="K1532" i="1"/>
  <c r="L1529" i="1"/>
  <c r="J1531" i="1"/>
  <c r="M1524" i="1"/>
  <c r="M1527" i="1"/>
  <c r="K1524" i="1"/>
  <c r="K1527" i="1"/>
  <c r="L1524" i="1"/>
  <c r="J1526" i="1"/>
  <c r="M1519" i="1"/>
  <c r="M1522" i="1"/>
  <c r="K1519" i="1"/>
  <c r="K1522" i="1"/>
  <c r="L1519" i="1"/>
  <c r="J1521" i="1"/>
  <c r="M1512" i="1"/>
  <c r="M1517" i="1"/>
  <c r="K1512" i="1"/>
  <c r="K1517" i="1"/>
  <c r="L1512" i="1"/>
  <c r="J1516" i="1"/>
  <c r="J1515" i="1"/>
  <c r="J1514" i="1"/>
  <c r="M1507" i="1"/>
  <c r="M1510" i="1"/>
  <c r="K1507" i="1"/>
  <c r="K1510" i="1"/>
  <c r="L1507" i="1"/>
  <c r="J1509" i="1"/>
  <c r="M1502" i="1"/>
  <c r="M1505" i="1"/>
  <c r="K1502" i="1"/>
  <c r="K1505" i="1"/>
  <c r="L1502" i="1"/>
  <c r="J1504" i="1"/>
  <c r="M1496" i="1"/>
  <c r="M1500" i="1"/>
  <c r="K1496" i="1"/>
  <c r="K1500" i="1"/>
  <c r="L1496" i="1"/>
  <c r="J1499" i="1"/>
  <c r="J1498" i="1"/>
  <c r="M1491" i="1"/>
  <c r="M1494" i="1"/>
  <c r="K1491" i="1"/>
  <c r="K1494" i="1"/>
  <c r="L1491" i="1"/>
  <c r="J1493" i="1"/>
  <c r="M1486" i="1"/>
  <c r="M1489" i="1"/>
  <c r="K1486" i="1"/>
  <c r="K1489" i="1"/>
  <c r="L1486" i="1"/>
  <c r="J1488" i="1"/>
  <c r="M1475" i="1"/>
  <c r="M1484" i="1"/>
  <c r="K1475" i="1"/>
  <c r="K1484" i="1"/>
  <c r="L1475" i="1"/>
  <c r="J1483" i="1"/>
  <c r="J1482" i="1"/>
  <c r="J1481" i="1"/>
  <c r="J1480" i="1"/>
  <c r="J1479" i="1"/>
  <c r="J1478" i="1"/>
  <c r="J1477" i="1"/>
  <c r="M1468" i="1"/>
  <c r="M1473" i="1"/>
  <c r="K1468" i="1"/>
  <c r="K1473" i="1"/>
  <c r="L1468" i="1"/>
  <c r="J1472" i="1"/>
  <c r="J1471" i="1"/>
  <c r="J1470" i="1"/>
  <c r="M1463" i="1"/>
  <c r="M1466" i="1"/>
  <c r="K1463" i="1"/>
  <c r="K1466" i="1"/>
  <c r="L1463" i="1"/>
  <c r="J1465" i="1"/>
  <c r="M1457" i="1"/>
  <c r="M1461" i="1"/>
  <c r="K1457" i="1"/>
  <c r="K1461" i="1"/>
  <c r="L1457" i="1"/>
  <c r="J1460" i="1"/>
  <c r="J1459" i="1"/>
  <c r="M1451" i="1"/>
  <c r="M1455" i="1"/>
  <c r="K1451" i="1"/>
  <c r="K1455" i="1"/>
  <c r="L1451" i="1"/>
  <c r="J1454" i="1"/>
  <c r="J1453" i="1"/>
  <c r="M1446" i="1"/>
  <c r="M1449" i="1"/>
  <c r="K1446" i="1"/>
  <c r="K1449" i="1"/>
  <c r="L1446" i="1"/>
  <c r="J1448" i="1"/>
  <c r="M1405" i="1"/>
  <c r="M1442" i="1"/>
  <c r="K1405" i="1"/>
  <c r="L1405" i="1"/>
  <c r="L1442" i="1"/>
  <c r="M1437" i="1"/>
  <c r="M1440" i="1"/>
  <c r="K1437" i="1"/>
  <c r="K1440" i="1"/>
  <c r="L1437" i="1"/>
  <c r="J1439" i="1"/>
  <c r="M1432" i="1"/>
  <c r="M1435" i="1"/>
  <c r="K1432" i="1"/>
  <c r="K1435" i="1"/>
  <c r="L1432" i="1"/>
  <c r="J1434" i="1"/>
  <c r="M1427" i="1"/>
  <c r="M1430" i="1"/>
  <c r="K1427" i="1"/>
  <c r="K1430" i="1"/>
  <c r="L1427" i="1"/>
  <c r="J1429" i="1"/>
  <c r="M1422" i="1"/>
  <c r="M1425" i="1"/>
  <c r="K1422" i="1"/>
  <c r="K1425" i="1"/>
  <c r="L1422" i="1"/>
  <c r="J1424" i="1"/>
  <c r="M1417" i="1"/>
  <c r="M1420" i="1"/>
  <c r="K1417" i="1"/>
  <c r="K1420" i="1"/>
  <c r="L1417" i="1"/>
  <c r="J1419" i="1"/>
  <c r="M1412" i="1"/>
  <c r="M1415" i="1"/>
  <c r="K1412" i="1"/>
  <c r="K1415" i="1"/>
  <c r="L1412" i="1"/>
  <c r="J1414" i="1"/>
  <c r="M1407" i="1"/>
  <c r="M1410" i="1"/>
  <c r="K1407" i="1"/>
  <c r="K1410" i="1"/>
  <c r="L1407" i="1"/>
  <c r="J1409" i="1"/>
  <c r="M1296" i="1"/>
  <c r="M1403" i="1"/>
  <c r="K1296" i="1"/>
  <c r="L1296" i="1"/>
  <c r="L1403" i="1"/>
  <c r="M1398" i="1"/>
  <c r="M1401" i="1"/>
  <c r="K1398" i="1"/>
  <c r="K1401" i="1"/>
  <c r="L1398" i="1"/>
  <c r="J1400" i="1"/>
  <c r="M1393" i="1"/>
  <c r="M1396" i="1"/>
  <c r="K1393" i="1"/>
  <c r="K1396" i="1"/>
  <c r="L1393" i="1"/>
  <c r="J1395" i="1"/>
  <c r="M1388" i="1"/>
  <c r="M1391" i="1"/>
  <c r="K1388" i="1"/>
  <c r="K1391" i="1"/>
  <c r="L1388" i="1"/>
  <c r="J1390" i="1"/>
  <c r="M1383" i="1"/>
  <c r="M1386" i="1"/>
  <c r="K1383" i="1"/>
  <c r="K1386" i="1"/>
  <c r="L1383" i="1"/>
  <c r="J1385" i="1"/>
  <c r="M1378" i="1"/>
  <c r="M1381" i="1"/>
  <c r="K1378" i="1"/>
  <c r="K1381" i="1"/>
  <c r="L1378" i="1"/>
  <c r="J1380" i="1"/>
  <c r="M1373" i="1"/>
  <c r="M1376" i="1"/>
  <c r="K1373" i="1"/>
  <c r="K1376" i="1"/>
  <c r="L1373" i="1"/>
  <c r="J1375" i="1"/>
  <c r="M1368" i="1"/>
  <c r="M1371" i="1"/>
  <c r="K1368" i="1"/>
  <c r="K1371" i="1"/>
  <c r="L1368" i="1"/>
  <c r="J1370" i="1"/>
  <c r="M1363" i="1"/>
  <c r="M1366" i="1"/>
  <c r="K1363" i="1"/>
  <c r="K1366" i="1"/>
  <c r="L1363" i="1"/>
  <c r="J1365" i="1"/>
  <c r="M1358" i="1"/>
  <c r="M1361" i="1"/>
  <c r="K1358" i="1"/>
  <c r="K1361" i="1"/>
  <c r="L1358" i="1"/>
  <c r="J1360" i="1"/>
  <c r="M1353" i="1"/>
  <c r="M1356" i="1"/>
  <c r="K1353" i="1"/>
  <c r="K1356" i="1"/>
  <c r="L1353" i="1"/>
  <c r="J1355" i="1"/>
  <c r="M1348" i="1"/>
  <c r="M1351" i="1"/>
  <c r="K1348" i="1"/>
  <c r="K1351" i="1"/>
  <c r="L1348" i="1"/>
  <c r="J1350" i="1"/>
  <c r="M1343" i="1"/>
  <c r="M1346" i="1"/>
  <c r="K1343" i="1"/>
  <c r="K1346" i="1"/>
  <c r="L1343" i="1"/>
  <c r="J1345" i="1"/>
  <c r="M1338" i="1"/>
  <c r="M1341" i="1"/>
  <c r="K1338" i="1"/>
  <c r="K1341" i="1"/>
  <c r="L1338" i="1"/>
  <c r="J1340" i="1"/>
  <c r="M1333" i="1"/>
  <c r="M1336" i="1"/>
  <c r="K1333" i="1"/>
  <c r="K1336" i="1"/>
  <c r="L1333" i="1"/>
  <c r="J1335" i="1"/>
  <c r="M1328" i="1"/>
  <c r="M1331" i="1"/>
  <c r="K1328" i="1"/>
  <c r="K1331" i="1"/>
  <c r="L1328" i="1"/>
  <c r="J1330" i="1"/>
  <c r="M1323" i="1"/>
  <c r="M1326" i="1"/>
  <c r="K1323" i="1"/>
  <c r="K1326" i="1"/>
  <c r="L1323" i="1"/>
  <c r="J1325" i="1"/>
  <c r="M1318" i="1"/>
  <c r="M1321" i="1"/>
  <c r="K1318" i="1"/>
  <c r="K1321" i="1"/>
  <c r="L1318" i="1"/>
  <c r="J1320" i="1"/>
  <c r="M1313" i="1"/>
  <c r="M1316" i="1"/>
  <c r="K1313" i="1"/>
  <c r="K1316" i="1"/>
  <c r="L1313" i="1"/>
  <c r="J1315" i="1"/>
  <c r="M1308" i="1"/>
  <c r="M1311" i="1"/>
  <c r="K1308" i="1"/>
  <c r="K1311" i="1"/>
  <c r="L1308" i="1"/>
  <c r="J1310" i="1"/>
  <c r="M1303" i="1"/>
  <c r="M1306" i="1"/>
  <c r="K1303" i="1"/>
  <c r="K1306" i="1"/>
  <c r="L1303" i="1"/>
  <c r="J1305" i="1"/>
  <c r="M1298" i="1"/>
  <c r="M1301" i="1"/>
  <c r="K1298" i="1"/>
  <c r="K1301" i="1"/>
  <c r="L1298" i="1"/>
  <c r="J1300" i="1"/>
  <c r="M1002" i="1"/>
  <c r="M1292" i="1"/>
  <c r="K1002" i="1"/>
  <c r="L1002" i="1"/>
  <c r="L1292" i="1"/>
  <c r="M1258" i="1"/>
  <c r="M1290" i="1"/>
  <c r="K1258" i="1"/>
  <c r="L1258" i="1"/>
  <c r="L1290" i="1"/>
  <c r="M1285" i="1"/>
  <c r="M1288" i="1"/>
  <c r="K1285" i="1"/>
  <c r="K1288" i="1"/>
  <c r="L1285" i="1"/>
  <c r="J1287" i="1"/>
  <c r="M1280" i="1"/>
  <c r="M1283" i="1"/>
  <c r="K1280" i="1"/>
  <c r="K1283" i="1"/>
  <c r="L1280" i="1"/>
  <c r="J1282" i="1"/>
  <c r="M1275" i="1"/>
  <c r="M1278" i="1"/>
  <c r="K1275" i="1"/>
  <c r="K1278" i="1"/>
  <c r="L1275" i="1"/>
  <c r="J1277" i="1"/>
  <c r="M1270" i="1"/>
  <c r="M1273" i="1"/>
  <c r="K1270" i="1"/>
  <c r="K1273" i="1"/>
  <c r="L1270" i="1"/>
  <c r="J1272" i="1"/>
  <c r="M1265" i="1"/>
  <c r="M1268" i="1"/>
  <c r="K1265" i="1"/>
  <c r="K1268" i="1"/>
  <c r="L1265" i="1"/>
  <c r="J1267" i="1"/>
  <c r="M1260" i="1"/>
  <c r="M1263" i="1"/>
  <c r="K1260" i="1"/>
  <c r="K1263" i="1"/>
  <c r="L1260" i="1"/>
  <c r="J1262" i="1"/>
  <c r="M1214" i="1"/>
  <c r="M1256" i="1"/>
  <c r="K1214" i="1"/>
  <c r="L1214" i="1"/>
  <c r="L1256" i="1"/>
  <c r="M1251" i="1"/>
  <c r="M1254" i="1"/>
  <c r="K1251" i="1"/>
  <c r="K1254" i="1"/>
  <c r="L1251" i="1"/>
  <c r="J1253" i="1"/>
  <c r="M1246" i="1"/>
  <c r="M1249" i="1"/>
  <c r="K1246" i="1"/>
  <c r="K1249" i="1"/>
  <c r="L1246" i="1"/>
  <c r="J1248" i="1"/>
  <c r="M1241" i="1"/>
  <c r="M1244" i="1"/>
  <c r="K1241" i="1"/>
  <c r="K1244" i="1"/>
  <c r="L1241" i="1"/>
  <c r="J1243" i="1"/>
  <c r="M1236" i="1"/>
  <c r="M1239" i="1"/>
  <c r="K1236" i="1"/>
  <c r="K1239" i="1"/>
  <c r="L1236" i="1"/>
  <c r="J1238" i="1"/>
  <c r="M1231" i="1"/>
  <c r="M1234" i="1"/>
  <c r="K1231" i="1"/>
  <c r="K1234" i="1"/>
  <c r="L1231" i="1"/>
  <c r="J1233" i="1"/>
  <c r="M1226" i="1"/>
  <c r="M1229" i="1"/>
  <c r="K1226" i="1"/>
  <c r="K1229" i="1"/>
  <c r="L1226" i="1"/>
  <c r="J1228" i="1"/>
  <c r="M1221" i="1"/>
  <c r="M1224" i="1"/>
  <c r="K1221" i="1"/>
  <c r="K1224" i="1"/>
  <c r="L1221" i="1"/>
  <c r="J1223" i="1"/>
  <c r="M1216" i="1"/>
  <c r="M1219" i="1"/>
  <c r="K1216" i="1"/>
  <c r="K1219" i="1"/>
  <c r="L1216" i="1"/>
  <c r="J1218" i="1"/>
  <c r="M1139" i="1"/>
  <c r="M1212" i="1"/>
  <c r="K1139" i="1"/>
  <c r="L1139" i="1"/>
  <c r="L1212" i="1"/>
  <c r="M1207" i="1"/>
  <c r="M1210" i="1"/>
  <c r="K1207" i="1"/>
  <c r="K1210" i="1"/>
  <c r="L1207" i="1"/>
  <c r="J1209" i="1"/>
  <c r="M1200" i="1"/>
  <c r="M1205" i="1"/>
  <c r="K1200" i="1"/>
  <c r="K1205" i="1"/>
  <c r="L1200" i="1"/>
  <c r="J1204" i="1"/>
  <c r="J1203" i="1"/>
  <c r="J1202" i="1"/>
  <c r="M1189" i="1"/>
  <c r="M1198" i="1"/>
  <c r="K1189" i="1"/>
  <c r="K1198" i="1"/>
  <c r="L1189" i="1"/>
  <c r="J1197" i="1"/>
  <c r="J1196" i="1"/>
  <c r="J1195" i="1"/>
  <c r="J1194" i="1"/>
  <c r="J1193" i="1"/>
  <c r="J1192" i="1"/>
  <c r="J1191" i="1"/>
  <c r="M1184" i="1"/>
  <c r="M1187" i="1"/>
  <c r="K1184" i="1"/>
  <c r="K1187" i="1"/>
  <c r="L1184" i="1"/>
  <c r="J1186" i="1"/>
  <c r="M1179" i="1"/>
  <c r="M1182" i="1"/>
  <c r="K1179" i="1"/>
  <c r="K1182" i="1"/>
  <c r="L1179" i="1"/>
  <c r="J1181" i="1"/>
  <c r="M1174" i="1"/>
  <c r="M1177" i="1"/>
  <c r="K1174" i="1"/>
  <c r="K1177" i="1"/>
  <c r="L1174" i="1"/>
  <c r="J1176" i="1"/>
  <c r="M1164" i="1"/>
  <c r="M1172" i="1"/>
  <c r="K1164" i="1"/>
  <c r="K1172" i="1"/>
  <c r="L1164" i="1"/>
  <c r="J1171" i="1"/>
  <c r="J1170" i="1"/>
  <c r="J1169" i="1"/>
  <c r="J1168" i="1"/>
  <c r="J1167" i="1"/>
  <c r="J1166" i="1"/>
  <c r="M1158" i="1"/>
  <c r="M1162" i="1"/>
  <c r="K1158" i="1"/>
  <c r="K1162" i="1"/>
  <c r="L1158" i="1"/>
  <c r="J1161" i="1"/>
  <c r="J1160" i="1"/>
  <c r="M1153" i="1"/>
  <c r="M1156" i="1"/>
  <c r="K1153" i="1"/>
  <c r="K1156" i="1"/>
  <c r="L1153" i="1"/>
  <c r="J1155" i="1"/>
  <c r="M1146" i="1"/>
  <c r="M1151" i="1"/>
  <c r="K1146" i="1"/>
  <c r="K1151" i="1"/>
  <c r="L1146" i="1"/>
  <c r="J1150" i="1"/>
  <c r="J1149" i="1"/>
  <c r="J1148" i="1"/>
  <c r="M1141" i="1"/>
  <c r="M1144" i="1"/>
  <c r="K1141" i="1"/>
  <c r="K1144" i="1"/>
  <c r="L1141" i="1"/>
  <c r="J1143" i="1"/>
  <c r="M1004" i="1"/>
  <c r="M1137" i="1"/>
  <c r="K1004" i="1"/>
  <c r="L1004" i="1"/>
  <c r="L1137" i="1"/>
  <c r="M1132" i="1"/>
  <c r="M1135" i="1"/>
  <c r="K1132" i="1"/>
  <c r="K1135" i="1"/>
  <c r="L1132" i="1"/>
  <c r="J1134" i="1"/>
  <c r="M1127" i="1"/>
  <c r="M1130" i="1"/>
  <c r="K1127" i="1"/>
  <c r="K1130" i="1"/>
  <c r="L1127" i="1"/>
  <c r="J1129" i="1"/>
  <c r="M1122" i="1"/>
  <c r="M1125" i="1"/>
  <c r="K1122" i="1"/>
  <c r="K1125" i="1"/>
  <c r="L1122" i="1"/>
  <c r="J1124" i="1"/>
  <c r="M1117" i="1"/>
  <c r="M1120" i="1"/>
  <c r="K1117" i="1"/>
  <c r="K1120" i="1"/>
  <c r="L1117" i="1"/>
  <c r="J1119" i="1"/>
  <c r="M1112" i="1"/>
  <c r="M1115" i="1"/>
  <c r="K1112" i="1"/>
  <c r="K1115" i="1"/>
  <c r="L1112" i="1"/>
  <c r="J1114" i="1"/>
  <c r="M1107" i="1"/>
  <c r="M1110" i="1"/>
  <c r="K1107" i="1"/>
  <c r="K1110" i="1"/>
  <c r="L1107" i="1"/>
  <c r="J1109" i="1"/>
  <c r="M1101" i="1"/>
  <c r="M1105" i="1"/>
  <c r="K1101" i="1"/>
  <c r="K1105" i="1"/>
  <c r="L1101" i="1"/>
  <c r="J1104" i="1"/>
  <c r="J1103" i="1"/>
  <c r="M1095" i="1"/>
  <c r="M1099" i="1"/>
  <c r="K1095" i="1"/>
  <c r="K1099" i="1"/>
  <c r="L1095" i="1"/>
  <c r="J1098" i="1"/>
  <c r="J1097" i="1"/>
  <c r="M1089" i="1"/>
  <c r="M1093" i="1"/>
  <c r="K1089" i="1"/>
  <c r="K1093" i="1"/>
  <c r="L1089" i="1"/>
  <c r="J1092" i="1"/>
  <c r="J1091" i="1"/>
  <c r="M1084" i="1"/>
  <c r="M1087" i="1"/>
  <c r="K1084" i="1"/>
  <c r="K1087" i="1"/>
  <c r="L1084" i="1"/>
  <c r="J1086" i="1"/>
  <c r="M1079" i="1"/>
  <c r="M1082" i="1"/>
  <c r="K1079" i="1"/>
  <c r="K1082" i="1"/>
  <c r="L1079" i="1"/>
  <c r="J1081" i="1"/>
  <c r="M1061" i="1"/>
  <c r="M1077" i="1"/>
  <c r="K1061" i="1"/>
  <c r="K1077" i="1"/>
  <c r="L1061" i="1"/>
  <c r="J1076" i="1"/>
  <c r="J1075" i="1"/>
  <c r="J1074" i="1"/>
  <c r="J1073" i="1"/>
  <c r="J1072" i="1"/>
  <c r="J1071" i="1"/>
  <c r="J1070" i="1"/>
  <c r="J1069" i="1"/>
  <c r="J1068" i="1"/>
  <c r="J1067" i="1"/>
  <c r="J1066" i="1"/>
  <c r="J1065" i="1"/>
  <c r="J1064" i="1"/>
  <c r="J1063" i="1"/>
  <c r="M1056" i="1"/>
  <c r="M1059" i="1"/>
  <c r="K1056" i="1"/>
  <c r="K1059" i="1"/>
  <c r="L1056" i="1"/>
  <c r="J1058" i="1"/>
  <c r="M1051" i="1"/>
  <c r="M1054" i="1"/>
  <c r="K1051" i="1"/>
  <c r="K1054" i="1"/>
  <c r="L1051" i="1"/>
  <c r="J1053" i="1"/>
  <c r="M1046" i="1"/>
  <c r="M1049" i="1"/>
  <c r="K1046" i="1"/>
  <c r="K1049" i="1"/>
  <c r="L1046" i="1"/>
  <c r="J1048" i="1"/>
  <c r="M1041" i="1"/>
  <c r="M1044" i="1"/>
  <c r="K1041" i="1"/>
  <c r="K1044" i="1"/>
  <c r="L1041" i="1"/>
  <c r="J1043" i="1"/>
  <c r="M1036" i="1"/>
  <c r="M1039" i="1"/>
  <c r="K1036" i="1"/>
  <c r="K1039" i="1"/>
  <c r="L1036" i="1"/>
  <c r="J1038" i="1"/>
  <c r="M1031" i="1"/>
  <c r="M1034" i="1"/>
  <c r="K1031" i="1"/>
  <c r="K1034" i="1"/>
  <c r="L1031" i="1"/>
  <c r="J1033" i="1"/>
  <c r="M1026" i="1"/>
  <c r="M1029" i="1"/>
  <c r="K1026" i="1"/>
  <c r="K1029" i="1"/>
  <c r="L1026" i="1"/>
  <c r="J1028" i="1"/>
  <c r="M1021" i="1"/>
  <c r="M1024" i="1"/>
  <c r="K1021" i="1"/>
  <c r="K1024" i="1"/>
  <c r="L1021" i="1"/>
  <c r="J1023" i="1"/>
  <c r="M1016" i="1"/>
  <c r="M1019" i="1"/>
  <c r="K1016" i="1"/>
  <c r="K1019" i="1"/>
  <c r="L1016" i="1"/>
  <c r="J1018" i="1"/>
  <c r="M1011" i="1"/>
  <c r="M1014" i="1"/>
  <c r="K1011" i="1"/>
  <c r="K1014" i="1"/>
  <c r="L1011" i="1"/>
  <c r="J1013" i="1"/>
  <c r="M1006" i="1"/>
  <c r="M1009" i="1"/>
  <c r="K1006" i="1"/>
  <c r="K1009" i="1"/>
  <c r="L1006" i="1"/>
  <c r="J1008" i="1"/>
  <c r="M918" i="1"/>
  <c r="M1000" i="1"/>
  <c r="K918" i="1"/>
  <c r="L918" i="1"/>
  <c r="L1000" i="1"/>
  <c r="M994" i="1"/>
  <c r="M998" i="1"/>
  <c r="K994" i="1"/>
  <c r="K998" i="1"/>
  <c r="L994" i="1"/>
  <c r="J997" i="1"/>
  <c r="J996" i="1"/>
  <c r="M989" i="1"/>
  <c r="M992" i="1"/>
  <c r="K989" i="1"/>
  <c r="K992" i="1"/>
  <c r="L989" i="1"/>
  <c r="J991" i="1"/>
  <c r="M984" i="1"/>
  <c r="M987" i="1"/>
  <c r="K984" i="1"/>
  <c r="K987" i="1"/>
  <c r="L984" i="1"/>
  <c r="J986" i="1"/>
  <c r="M979" i="1"/>
  <c r="M982" i="1"/>
  <c r="K979" i="1"/>
  <c r="K982" i="1"/>
  <c r="L979" i="1"/>
  <c r="J981" i="1"/>
  <c r="M974" i="1"/>
  <c r="M977" i="1"/>
  <c r="K974" i="1"/>
  <c r="K977" i="1"/>
  <c r="L974" i="1"/>
  <c r="J976" i="1"/>
  <c r="M967" i="1"/>
  <c r="M972" i="1"/>
  <c r="K967" i="1"/>
  <c r="K972" i="1"/>
  <c r="L967" i="1"/>
  <c r="J971" i="1"/>
  <c r="J970" i="1"/>
  <c r="J969" i="1"/>
  <c r="M962" i="1"/>
  <c r="M965" i="1"/>
  <c r="K962" i="1"/>
  <c r="K965" i="1"/>
  <c r="L962" i="1"/>
  <c r="J964" i="1"/>
  <c r="M957" i="1"/>
  <c r="M960" i="1"/>
  <c r="K957" i="1"/>
  <c r="K960" i="1"/>
  <c r="L957" i="1"/>
  <c r="J959" i="1"/>
  <c r="M952" i="1"/>
  <c r="M955" i="1"/>
  <c r="K952" i="1"/>
  <c r="K955" i="1"/>
  <c r="L952" i="1"/>
  <c r="J954" i="1"/>
  <c r="M947" i="1"/>
  <c r="M950" i="1"/>
  <c r="K947" i="1"/>
  <c r="K950" i="1"/>
  <c r="L947" i="1"/>
  <c r="J949" i="1"/>
  <c r="M942" i="1"/>
  <c r="M945" i="1"/>
  <c r="K942" i="1"/>
  <c r="K945" i="1"/>
  <c r="L942" i="1"/>
  <c r="J944" i="1"/>
  <c r="M937" i="1"/>
  <c r="M940" i="1"/>
  <c r="K937" i="1"/>
  <c r="K940" i="1"/>
  <c r="L937" i="1"/>
  <c r="J939" i="1"/>
  <c r="M930" i="1"/>
  <c r="M935" i="1"/>
  <c r="K930" i="1"/>
  <c r="K935" i="1"/>
  <c r="L930" i="1"/>
  <c r="J934" i="1"/>
  <c r="J933" i="1"/>
  <c r="J932" i="1"/>
  <c r="M925" i="1"/>
  <c r="M928" i="1"/>
  <c r="K925" i="1"/>
  <c r="K928" i="1"/>
  <c r="L925" i="1"/>
  <c r="J927" i="1"/>
  <c r="M920" i="1"/>
  <c r="M923" i="1"/>
  <c r="K920" i="1"/>
  <c r="K923" i="1"/>
  <c r="L920" i="1"/>
  <c r="J922" i="1"/>
  <c r="M767" i="1"/>
  <c r="M916" i="1"/>
  <c r="K767" i="1"/>
  <c r="L767" i="1"/>
  <c r="L916" i="1"/>
  <c r="M911" i="1"/>
  <c r="M914" i="1"/>
  <c r="K911" i="1"/>
  <c r="K914" i="1"/>
  <c r="L911" i="1"/>
  <c r="J913" i="1"/>
  <c r="M905" i="1"/>
  <c r="M909" i="1"/>
  <c r="K905" i="1"/>
  <c r="K909" i="1"/>
  <c r="L905" i="1"/>
  <c r="J908" i="1"/>
  <c r="J907" i="1"/>
  <c r="M900" i="1"/>
  <c r="M903" i="1"/>
  <c r="K900" i="1"/>
  <c r="K903" i="1"/>
  <c r="L900" i="1"/>
  <c r="J902" i="1"/>
  <c r="M895" i="1"/>
  <c r="M898" i="1"/>
  <c r="K895" i="1"/>
  <c r="K898" i="1"/>
  <c r="L895" i="1"/>
  <c r="J897" i="1"/>
  <c r="M889" i="1"/>
  <c r="M893" i="1"/>
  <c r="K889" i="1"/>
  <c r="K893" i="1"/>
  <c r="L889" i="1"/>
  <c r="J892" i="1"/>
  <c r="J891" i="1"/>
  <c r="M883" i="1"/>
  <c r="M887" i="1"/>
  <c r="K883" i="1"/>
  <c r="K887" i="1"/>
  <c r="L883" i="1"/>
  <c r="J886" i="1"/>
  <c r="J885" i="1"/>
  <c r="M878" i="1"/>
  <c r="M881" i="1"/>
  <c r="K878" i="1"/>
  <c r="K881" i="1"/>
  <c r="L878" i="1"/>
  <c r="J880" i="1"/>
  <c r="M873" i="1"/>
  <c r="M876" i="1"/>
  <c r="K873" i="1"/>
  <c r="K876" i="1"/>
  <c r="L873" i="1"/>
  <c r="J875" i="1"/>
  <c r="M856" i="1"/>
  <c r="M871" i="1"/>
  <c r="K856" i="1"/>
  <c r="K871" i="1"/>
  <c r="L856" i="1"/>
  <c r="J870" i="1"/>
  <c r="J869" i="1"/>
  <c r="J868" i="1"/>
  <c r="J867" i="1"/>
  <c r="J866" i="1"/>
  <c r="J865" i="1"/>
  <c r="J864" i="1"/>
  <c r="J863" i="1"/>
  <c r="J862" i="1"/>
  <c r="J861" i="1"/>
  <c r="J860" i="1"/>
  <c r="J859" i="1"/>
  <c r="J858" i="1"/>
  <c r="M851" i="1"/>
  <c r="M854" i="1"/>
  <c r="K851" i="1"/>
  <c r="K854" i="1"/>
  <c r="L851" i="1"/>
  <c r="J853" i="1"/>
  <c r="M843" i="1"/>
  <c r="M849" i="1"/>
  <c r="K843" i="1"/>
  <c r="K849" i="1"/>
  <c r="L843" i="1"/>
  <c r="J848" i="1"/>
  <c r="J847" i="1"/>
  <c r="J846" i="1"/>
  <c r="J845" i="1"/>
  <c r="M831" i="1"/>
  <c r="M841" i="1"/>
  <c r="K831" i="1"/>
  <c r="K841" i="1"/>
  <c r="L831" i="1"/>
  <c r="J840" i="1"/>
  <c r="J839" i="1"/>
  <c r="J838" i="1"/>
  <c r="J837" i="1"/>
  <c r="J836" i="1"/>
  <c r="J835" i="1"/>
  <c r="J834" i="1"/>
  <c r="J833" i="1"/>
  <c r="M820" i="1"/>
  <c r="M829" i="1"/>
  <c r="K820" i="1"/>
  <c r="K829" i="1"/>
  <c r="L820" i="1"/>
  <c r="J828" i="1"/>
  <c r="J827" i="1"/>
  <c r="J826" i="1"/>
  <c r="J825" i="1"/>
  <c r="J824" i="1"/>
  <c r="J823" i="1"/>
  <c r="J822" i="1"/>
  <c r="M814" i="1"/>
  <c r="M818" i="1"/>
  <c r="K814" i="1"/>
  <c r="K818" i="1"/>
  <c r="L814" i="1"/>
  <c r="J817" i="1"/>
  <c r="J816" i="1"/>
  <c r="M809" i="1"/>
  <c r="M812" i="1"/>
  <c r="K809" i="1"/>
  <c r="K812" i="1"/>
  <c r="L809" i="1"/>
  <c r="J811" i="1"/>
  <c r="M799" i="1"/>
  <c r="M807" i="1"/>
  <c r="K799" i="1"/>
  <c r="K807" i="1"/>
  <c r="L799" i="1"/>
  <c r="J806" i="1"/>
  <c r="J805" i="1"/>
  <c r="J804" i="1"/>
  <c r="J803" i="1"/>
  <c r="J802" i="1"/>
  <c r="J801" i="1"/>
  <c r="M789" i="1"/>
  <c r="M797" i="1"/>
  <c r="K789" i="1"/>
  <c r="K797" i="1"/>
  <c r="L789" i="1"/>
  <c r="J796" i="1"/>
  <c r="J795" i="1"/>
  <c r="J794" i="1"/>
  <c r="J793" i="1"/>
  <c r="J792" i="1"/>
  <c r="J791" i="1"/>
  <c r="M779" i="1"/>
  <c r="M787" i="1"/>
  <c r="K779" i="1"/>
  <c r="K787" i="1"/>
  <c r="L779" i="1"/>
  <c r="J786" i="1"/>
  <c r="J785" i="1"/>
  <c r="J784" i="1"/>
  <c r="J783" i="1"/>
  <c r="J782" i="1"/>
  <c r="J781" i="1"/>
  <c r="M769" i="1"/>
  <c r="M777" i="1"/>
  <c r="K769" i="1"/>
  <c r="K777" i="1"/>
  <c r="L769" i="1"/>
  <c r="J776" i="1"/>
  <c r="J775" i="1"/>
  <c r="J774" i="1"/>
  <c r="J773" i="1"/>
  <c r="J772" i="1"/>
  <c r="J771" i="1"/>
  <c r="M654" i="1"/>
  <c r="M765" i="1"/>
  <c r="K654" i="1"/>
  <c r="L654" i="1"/>
  <c r="L765" i="1"/>
  <c r="M760" i="1"/>
  <c r="M763" i="1"/>
  <c r="K760" i="1"/>
  <c r="K763" i="1"/>
  <c r="L760" i="1"/>
  <c r="J762" i="1"/>
  <c r="M755" i="1"/>
  <c r="M758" i="1"/>
  <c r="K755" i="1"/>
  <c r="K758" i="1"/>
  <c r="L755" i="1"/>
  <c r="J757" i="1"/>
  <c r="M750" i="1"/>
  <c r="M753" i="1"/>
  <c r="K750" i="1"/>
  <c r="K753" i="1"/>
  <c r="L750" i="1"/>
  <c r="J752" i="1"/>
  <c r="M742" i="1"/>
  <c r="M748" i="1"/>
  <c r="K742" i="1"/>
  <c r="K748" i="1"/>
  <c r="L742" i="1"/>
  <c r="J747" i="1"/>
  <c r="J746" i="1"/>
  <c r="J745" i="1"/>
  <c r="J744" i="1"/>
  <c r="M737" i="1"/>
  <c r="M740" i="1"/>
  <c r="K737" i="1"/>
  <c r="K740" i="1"/>
  <c r="L737" i="1"/>
  <c r="J739" i="1"/>
  <c r="M730" i="1"/>
  <c r="M735" i="1"/>
  <c r="K730" i="1"/>
  <c r="K735" i="1"/>
  <c r="L730" i="1"/>
  <c r="J734" i="1"/>
  <c r="J733" i="1"/>
  <c r="J732" i="1"/>
  <c r="M712" i="1"/>
  <c r="M728" i="1"/>
  <c r="K712" i="1"/>
  <c r="K728" i="1"/>
  <c r="L712" i="1"/>
  <c r="J727" i="1"/>
  <c r="J726" i="1"/>
  <c r="J725" i="1"/>
  <c r="J724" i="1"/>
  <c r="J723" i="1"/>
  <c r="J722" i="1"/>
  <c r="J721" i="1"/>
  <c r="J720" i="1"/>
  <c r="J719" i="1"/>
  <c r="J718" i="1"/>
  <c r="J717" i="1"/>
  <c r="J716" i="1"/>
  <c r="J715" i="1"/>
  <c r="J714" i="1"/>
  <c r="M700" i="1"/>
  <c r="M710" i="1"/>
  <c r="K700" i="1"/>
  <c r="K710" i="1"/>
  <c r="L700" i="1"/>
  <c r="J709" i="1"/>
  <c r="J708" i="1"/>
  <c r="J707" i="1"/>
  <c r="J706" i="1"/>
  <c r="J705" i="1"/>
  <c r="J704" i="1"/>
  <c r="J703" i="1"/>
  <c r="J702" i="1"/>
  <c r="M692" i="1"/>
  <c r="M698" i="1"/>
  <c r="K692" i="1"/>
  <c r="K698" i="1"/>
  <c r="L692" i="1"/>
  <c r="J697" i="1"/>
  <c r="J696" i="1"/>
  <c r="J695" i="1"/>
  <c r="J694" i="1"/>
  <c r="M683" i="1"/>
  <c r="M690" i="1"/>
  <c r="K683" i="1"/>
  <c r="K690" i="1"/>
  <c r="L683" i="1"/>
  <c r="J689" i="1"/>
  <c r="J688" i="1"/>
  <c r="J687" i="1"/>
  <c r="J686" i="1"/>
  <c r="J685" i="1"/>
  <c r="M670" i="1"/>
  <c r="M681" i="1"/>
  <c r="K670" i="1"/>
  <c r="K681" i="1"/>
  <c r="L670" i="1"/>
  <c r="J680" i="1"/>
  <c r="J679" i="1"/>
  <c r="J678" i="1"/>
  <c r="J677" i="1"/>
  <c r="J676" i="1"/>
  <c r="J675" i="1"/>
  <c r="J674" i="1"/>
  <c r="J673" i="1"/>
  <c r="J672" i="1"/>
  <c r="M664" i="1"/>
  <c r="M668" i="1"/>
  <c r="K664" i="1"/>
  <c r="K668" i="1"/>
  <c r="L664" i="1"/>
  <c r="J667" i="1"/>
  <c r="J666" i="1"/>
  <c r="M656" i="1"/>
  <c r="M662" i="1"/>
  <c r="K656" i="1"/>
  <c r="K662" i="1"/>
  <c r="L656" i="1"/>
  <c r="J661" i="1"/>
  <c r="J660" i="1"/>
  <c r="J659" i="1"/>
  <c r="J658" i="1"/>
  <c r="M455" i="1"/>
  <c r="M652" i="1"/>
  <c r="K455" i="1"/>
  <c r="L455" i="1"/>
  <c r="L652" i="1"/>
  <c r="M647" i="1"/>
  <c r="M650" i="1"/>
  <c r="K647" i="1"/>
  <c r="K650" i="1"/>
  <c r="L647" i="1"/>
  <c r="J649" i="1"/>
  <c r="M636" i="1"/>
  <c r="M645" i="1"/>
  <c r="K636" i="1"/>
  <c r="K645" i="1"/>
  <c r="L636" i="1"/>
  <c r="J644" i="1"/>
  <c r="J643" i="1"/>
  <c r="J642" i="1"/>
  <c r="J641" i="1"/>
  <c r="J640" i="1"/>
  <c r="J639" i="1"/>
  <c r="J638" i="1"/>
  <c r="M614" i="1"/>
  <c r="M634" i="1"/>
  <c r="K614" i="1"/>
  <c r="K634" i="1"/>
  <c r="L614" i="1"/>
  <c r="J633" i="1"/>
  <c r="J632" i="1"/>
  <c r="J631" i="1"/>
  <c r="J630" i="1"/>
  <c r="J629" i="1"/>
  <c r="J628" i="1"/>
  <c r="J627" i="1"/>
  <c r="J626" i="1"/>
  <c r="J625" i="1"/>
  <c r="J624" i="1"/>
  <c r="J623" i="1"/>
  <c r="J622" i="1"/>
  <c r="J621" i="1"/>
  <c r="J620" i="1"/>
  <c r="J619" i="1"/>
  <c r="J618" i="1"/>
  <c r="J617" i="1"/>
  <c r="J616" i="1"/>
  <c r="M605" i="1"/>
  <c r="M612" i="1"/>
  <c r="K605" i="1"/>
  <c r="K612" i="1"/>
  <c r="L605" i="1"/>
  <c r="J611" i="1"/>
  <c r="J610" i="1"/>
  <c r="J609" i="1"/>
  <c r="J608" i="1"/>
  <c r="J607" i="1"/>
  <c r="M594" i="1"/>
  <c r="M603" i="1"/>
  <c r="K594" i="1"/>
  <c r="K603" i="1"/>
  <c r="L594" i="1"/>
  <c r="J602" i="1"/>
  <c r="J601" i="1"/>
  <c r="J600" i="1"/>
  <c r="J599" i="1"/>
  <c r="J598" i="1"/>
  <c r="J597" i="1"/>
  <c r="J596" i="1"/>
  <c r="M579" i="1"/>
  <c r="M592" i="1"/>
  <c r="K579" i="1"/>
  <c r="K592" i="1"/>
  <c r="L579" i="1"/>
  <c r="J591" i="1"/>
  <c r="J590" i="1"/>
  <c r="J589" i="1"/>
  <c r="J588" i="1"/>
  <c r="J587" i="1"/>
  <c r="J586" i="1"/>
  <c r="J585" i="1"/>
  <c r="J584" i="1"/>
  <c r="J583" i="1"/>
  <c r="J582" i="1"/>
  <c r="J581" i="1"/>
  <c r="M573" i="1"/>
  <c r="M577" i="1"/>
  <c r="K573" i="1"/>
  <c r="K577" i="1"/>
  <c r="L573" i="1"/>
  <c r="J576" i="1"/>
  <c r="J575" i="1"/>
  <c r="M556" i="1"/>
  <c r="M571" i="1"/>
  <c r="K556" i="1"/>
  <c r="K571" i="1"/>
  <c r="L556" i="1"/>
  <c r="J570" i="1"/>
  <c r="J569" i="1"/>
  <c r="J568" i="1"/>
  <c r="J567" i="1"/>
  <c r="J566" i="1"/>
  <c r="J565" i="1"/>
  <c r="J564" i="1"/>
  <c r="J563" i="1"/>
  <c r="J562" i="1"/>
  <c r="J561" i="1"/>
  <c r="J560" i="1"/>
  <c r="J559" i="1"/>
  <c r="J558" i="1"/>
  <c r="M543" i="1"/>
  <c r="M554" i="1"/>
  <c r="K543" i="1"/>
  <c r="K554" i="1"/>
  <c r="L543" i="1"/>
  <c r="J553" i="1"/>
  <c r="J552" i="1"/>
  <c r="J551" i="1"/>
  <c r="J550" i="1"/>
  <c r="J549" i="1"/>
  <c r="J548" i="1"/>
  <c r="J547" i="1"/>
  <c r="J546" i="1"/>
  <c r="J545" i="1"/>
  <c r="M537" i="1"/>
  <c r="M541" i="1"/>
  <c r="K537" i="1"/>
  <c r="K541" i="1"/>
  <c r="L537" i="1"/>
  <c r="J540" i="1"/>
  <c r="J539" i="1"/>
  <c r="M503" i="1"/>
  <c r="M535" i="1"/>
  <c r="K503" i="1"/>
  <c r="K535" i="1"/>
  <c r="L503"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M494" i="1"/>
  <c r="M501" i="1"/>
  <c r="K494" i="1"/>
  <c r="K501" i="1"/>
  <c r="L494" i="1"/>
  <c r="J500" i="1"/>
  <c r="J499" i="1"/>
  <c r="J498" i="1"/>
  <c r="J497" i="1"/>
  <c r="J496" i="1"/>
  <c r="M483" i="1"/>
  <c r="M492" i="1"/>
  <c r="K483" i="1"/>
  <c r="K492" i="1"/>
  <c r="L483" i="1"/>
  <c r="J491" i="1"/>
  <c r="J490" i="1"/>
  <c r="J489" i="1"/>
  <c r="J488" i="1"/>
  <c r="J487" i="1"/>
  <c r="J486" i="1"/>
  <c r="J485" i="1"/>
  <c r="M478" i="1"/>
  <c r="M481" i="1"/>
  <c r="K478" i="1"/>
  <c r="K481" i="1"/>
  <c r="L478" i="1"/>
  <c r="J480" i="1"/>
  <c r="M469" i="1"/>
  <c r="M476" i="1"/>
  <c r="K469" i="1"/>
  <c r="K476" i="1"/>
  <c r="L469" i="1"/>
  <c r="J475" i="1"/>
  <c r="J474" i="1"/>
  <c r="J473" i="1"/>
  <c r="J472" i="1"/>
  <c r="J471" i="1"/>
  <c r="M457" i="1"/>
  <c r="M467" i="1"/>
  <c r="K457" i="1"/>
  <c r="K467" i="1"/>
  <c r="L457" i="1"/>
  <c r="J466" i="1"/>
  <c r="J465" i="1"/>
  <c r="J464" i="1"/>
  <c r="J463" i="1"/>
  <c r="J462" i="1"/>
  <c r="J461" i="1"/>
  <c r="J460" i="1"/>
  <c r="J459" i="1"/>
  <c r="M348" i="1"/>
  <c r="M453" i="1"/>
  <c r="K348" i="1"/>
  <c r="L348" i="1"/>
  <c r="L453" i="1"/>
  <c r="M448" i="1"/>
  <c r="M451" i="1"/>
  <c r="K448" i="1"/>
  <c r="K451" i="1"/>
  <c r="L448" i="1"/>
  <c r="J450" i="1"/>
  <c r="M443" i="1"/>
  <c r="M446" i="1"/>
  <c r="K443" i="1"/>
  <c r="K446" i="1"/>
  <c r="L443" i="1"/>
  <c r="J445" i="1"/>
  <c r="M438" i="1"/>
  <c r="M441" i="1"/>
  <c r="K438" i="1"/>
  <c r="K441" i="1"/>
  <c r="L438" i="1"/>
  <c r="J440" i="1"/>
  <c r="M433" i="1"/>
  <c r="M436" i="1"/>
  <c r="K433" i="1"/>
  <c r="K436" i="1"/>
  <c r="L433" i="1"/>
  <c r="J435" i="1"/>
  <c r="M428" i="1"/>
  <c r="M431" i="1"/>
  <c r="K428" i="1"/>
  <c r="K431" i="1"/>
  <c r="L428" i="1"/>
  <c r="J430" i="1"/>
  <c r="M423" i="1"/>
  <c r="M426" i="1"/>
  <c r="K423" i="1"/>
  <c r="K426" i="1"/>
  <c r="L423" i="1"/>
  <c r="J425" i="1"/>
  <c r="M418" i="1"/>
  <c r="M421" i="1"/>
  <c r="K418" i="1"/>
  <c r="K421" i="1"/>
  <c r="L418" i="1"/>
  <c r="J420" i="1"/>
  <c r="M410" i="1"/>
  <c r="M416" i="1"/>
  <c r="K410" i="1"/>
  <c r="K416" i="1"/>
  <c r="L410" i="1"/>
  <c r="J415" i="1"/>
  <c r="J414" i="1"/>
  <c r="J413" i="1"/>
  <c r="J412" i="1"/>
  <c r="M400" i="1"/>
  <c r="M408" i="1"/>
  <c r="K400" i="1"/>
  <c r="K408" i="1"/>
  <c r="L400" i="1"/>
  <c r="J407" i="1"/>
  <c r="J406" i="1"/>
  <c r="J405" i="1"/>
  <c r="J404" i="1"/>
  <c r="J403" i="1"/>
  <c r="J402" i="1"/>
  <c r="M393" i="1"/>
  <c r="M398" i="1"/>
  <c r="K393" i="1"/>
  <c r="K398" i="1"/>
  <c r="L393" i="1"/>
  <c r="J397" i="1"/>
  <c r="J396" i="1"/>
  <c r="J395" i="1"/>
  <c r="M388" i="1"/>
  <c r="M391" i="1"/>
  <c r="K388" i="1"/>
  <c r="K391" i="1"/>
  <c r="L388" i="1"/>
  <c r="J390" i="1"/>
  <c r="M370" i="1"/>
  <c r="M386" i="1"/>
  <c r="K370" i="1"/>
  <c r="K386" i="1"/>
  <c r="L370" i="1"/>
  <c r="J385" i="1"/>
  <c r="J384" i="1"/>
  <c r="J383" i="1"/>
  <c r="J382" i="1"/>
  <c r="J381" i="1"/>
  <c r="J380" i="1"/>
  <c r="J379" i="1"/>
  <c r="J378" i="1"/>
  <c r="J377" i="1"/>
  <c r="J376" i="1"/>
  <c r="J375" i="1"/>
  <c r="J374" i="1"/>
  <c r="J373" i="1"/>
  <c r="J372" i="1"/>
  <c r="M360" i="1"/>
  <c r="M368" i="1"/>
  <c r="K360" i="1"/>
  <c r="K368" i="1"/>
  <c r="L360" i="1"/>
  <c r="J367" i="1"/>
  <c r="J366" i="1"/>
  <c r="J365" i="1"/>
  <c r="J364" i="1"/>
  <c r="J363" i="1"/>
  <c r="J362" i="1"/>
  <c r="M355" i="1"/>
  <c r="M358" i="1"/>
  <c r="K355" i="1"/>
  <c r="K358" i="1"/>
  <c r="L355" i="1"/>
  <c r="J357" i="1"/>
  <c r="M350" i="1"/>
  <c r="M353" i="1"/>
  <c r="K350" i="1"/>
  <c r="K353" i="1"/>
  <c r="L350" i="1"/>
  <c r="J352" i="1"/>
  <c r="M125" i="1"/>
  <c r="M346" i="1"/>
  <c r="K125" i="1"/>
  <c r="L125" i="1"/>
  <c r="L346" i="1"/>
  <c r="M218" i="1"/>
  <c r="M344" i="1"/>
  <c r="K218" i="1"/>
  <c r="L218" i="1"/>
  <c r="L344" i="1"/>
  <c r="M336" i="1"/>
  <c r="M342" i="1"/>
  <c r="K336" i="1"/>
  <c r="K342" i="1"/>
  <c r="L336" i="1"/>
  <c r="J341" i="1"/>
  <c r="J340" i="1"/>
  <c r="J339" i="1"/>
  <c r="J338" i="1"/>
  <c r="M327" i="1"/>
  <c r="M334" i="1"/>
  <c r="K327" i="1"/>
  <c r="K334" i="1"/>
  <c r="L327" i="1"/>
  <c r="J333" i="1"/>
  <c r="J332" i="1"/>
  <c r="J331" i="1"/>
  <c r="J330" i="1"/>
  <c r="J329" i="1"/>
  <c r="M322" i="1"/>
  <c r="M325" i="1"/>
  <c r="K322" i="1"/>
  <c r="K325" i="1"/>
  <c r="L322" i="1"/>
  <c r="J324" i="1"/>
  <c r="M312" i="1"/>
  <c r="M320" i="1"/>
  <c r="K312" i="1"/>
  <c r="K320" i="1"/>
  <c r="L312" i="1"/>
  <c r="J319" i="1"/>
  <c r="J318" i="1"/>
  <c r="J317" i="1"/>
  <c r="J316" i="1"/>
  <c r="J315" i="1"/>
  <c r="J314" i="1"/>
  <c r="M307" i="1"/>
  <c r="M310" i="1"/>
  <c r="K307" i="1"/>
  <c r="K310" i="1"/>
  <c r="L307" i="1"/>
  <c r="J309" i="1"/>
  <c r="M302" i="1"/>
  <c r="M305" i="1"/>
  <c r="K302" i="1"/>
  <c r="K305" i="1"/>
  <c r="L302" i="1"/>
  <c r="J304" i="1"/>
  <c r="M297" i="1"/>
  <c r="M300" i="1"/>
  <c r="K297" i="1"/>
  <c r="K300" i="1"/>
  <c r="L297" i="1"/>
  <c r="J299" i="1"/>
  <c r="M292" i="1"/>
  <c r="M295" i="1"/>
  <c r="K292" i="1"/>
  <c r="K295" i="1"/>
  <c r="L292" i="1"/>
  <c r="J294" i="1"/>
  <c r="M287" i="1"/>
  <c r="M290" i="1"/>
  <c r="K287" i="1"/>
  <c r="K290" i="1"/>
  <c r="L287" i="1"/>
  <c r="J289" i="1"/>
  <c r="M282" i="1"/>
  <c r="M285" i="1"/>
  <c r="K282" i="1"/>
  <c r="K285" i="1"/>
  <c r="L282" i="1"/>
  <c r="J284" i="1"/>
  <c r="M277" i="1"/>
  <c r="M280" i="1"/>
  <c r="K277" i="1"/>
  <c r="K280" i="1"/>
  <c r="L277" i="1"/>
  <c r="J279" i="1"/>
  <c r="M272" i="1"/>
  <c r="M275" i="1"/>
  <c r="K272" i="1"/>
  <c r="K275" i="1"/>
  <c r="L272" i="1"/>
  <c r="J274" i="1"/>
  <c r="M267" i="1"/>
  <c r="M270" i="1"/>
  <c r="K267" i="1"/>
  <c r="K270" i="1"/>
  <c r="L267" i="1"/>
  <c r="J269" i="1"/>
  <c r="M262" i="1"/>
  <c r="M265" i="1"/>
  <c r="K262" i="1"/>
  <c r="K265" i="1"/>
  <c r="L262" i="1"/>
  <c r="J264" i="1"/>
  <c r="M255" i="1"/>
  <c r="M260" i="1"/>
  <c r="K255" i="1"/>
  <c r="K260" i="1"/>
  <c r="L255" i="1"/>
  <c r="J259" i="1"/>
  <c r="J258" i="1"/>
  <c r="J257" i="1"/>
  <c r="M246" i="1"/>
  <c r="M253" i="1"/>
  <c r="K246" i="1"/>
  <c r="K253" i="1"/>
  <c r="L246" i="1"/>
  <c r="J252" i="1"/>
  <c r="J251" i="1"/>
  <c r="J250" i="1"/>
  <c r="J249" i="1"/>
  <c r="J248" i="1"/>
  <c r="M241" i="1"/>
  <c r="M244" i="1"/>
  <c r="K241" i="1"/>
  <c r="K244" i="1"/>
  <c r="L241" i="1"/>
  <c r="J243" i="1"/>
  <c r="M235" i="1"/>
  <c r="M239" i="1"/>
  <c r="K235" i="1"/>
  <c r="K239" i="1"/>
  <c r="L235" i="1"/>
  <c r="J238" i="1"/>
  <c r="J237" i="1"/>
  <c r="M229" i="1"/>
  <c r="M233" i="1"/>
  <c r="K229" i="1"/>
  <c r="K233" i="1"/>
  <c r="L229" i="1"/>
  <c r="J232" i="1"/>
  <c r="J231" i="1"/>
  <c r="M220" i="1"/>
  <c r="M227" i="1"/>
  <c r="K220" i="1"/>
  <c r="K227" i="1"/>
  <c r="L220" i="1"/>
  <c r="J226" i="1"/>
  <c r="J225" i="1"/>
  <c r="J224" i="1"/>
  <c r="J223" i="1"/>
  <c r="J222" i="1"/>
  <c r="M203" i="1"/>
  <c r="M216" i="1"/>
  <c r="K203" i="1"/>
  <c r="L203" i="1"/>
  <c r="L216" i="1"/>
  <c r="M210" i="1"/>
  <c r="M214" i="1"/>
  <c r="K210" i="1"/>
  <c r="K214" i="1"/>
  <c r="L210" i="1"/>
  <c r="J213" i="1"/>
  <c r="J212" i="1"/>
  <c r="M205" i="1"/>
  <c r="M208" i="1"/>
  <c r="K205" i="1"/>
  <c r="K208" i="1"/>
  <c r="L205" i="1"/>
  <c r="J207" i="1"/>
  <c r="M141" i="1"/>
  <c r="M201" i="1"/>
  <c r="K141" i="1"/>
  <c r="L141" i="1"/>
  <c r="L201" i="1"/>
  <c r="M192" i="1"/>
  <c r="M199" i="1"/>
  <c r="K192" i="1"/>
  <c r="K199" i="1"/>
  <c r="L192" i="1"/>
  <c r="J198" i="1"/>
  <c r="J197" i="1"/>
  <c r="J196" i="1"/>
  <c r="J195" i="1"/>
  <c r="J194" i="1"/>
  <c r="M186" i="1"/>
  <c r="M190" i="1"/>
  <c r="K186" i="1"/>
  <c r="K190" i="1"/>
  <c r="L186" i="1"/>
  <c r="J189" i="1"/>
  <c r="J188" i="1"/>
  <c r="M179" i="1"/>
  <c r="M184" i="1"/>
  <c r="K179" i="1"/>
  <c r="K184" i="1"/>
  <c r="L179" i="1"/>
  <c r="J183" i="1"/>
  <c r="J182" i="1"/>
  <c r="J181" i="1"/>
  <c r="M173" i="1"/>
  <c r="M177" i="1"/>
  <c r="K173" i="1"/>
  <c r="K177" i="1"/>
  <c r="L173" i="1"/>
  <c r="J176" i="1"/>
  <c r="J175" i="1"/>
  <c r="M164" i="1"/>
  <c r="M171" i="1"/>
  <c r="K164" i="1"/>
  <c r="K171" i="1"/>
  <c r="L164" i="1"/>
  <c r="J170" i="1"/>
  <c r="J169" i="1"/>
  <c r="J168" i="1"/>
  <c r="J167" i="1"/>
  <c r="J166" i="1"/>
  <c r="M153" i="1"/>
  <c r="M162" i="1"/>
  <c r="K153" i="1"/>
  <c r="K162" i="1"/>
  <c r="L153" i="1"/>
  <c r="J161" i="1"/>
  <c r="J160" i="1"/>
  <c r="J159" i="1"/>
  <c r="J158" i="1"/>
  <c r="J157" i="1"/>
  <c r="J156" i="1"/>
  <c r="J155" i="1"/>
  <c r="M143" i="1"/>
  <c r="M151" i="1"/>
  <c r="K143" i="1"/>
  <c r="K151" i="1"/>
  <c r="L143" i="1"/>
  <c r="J150" i="1"/>
  <c r="J149" i="1"/>
  <c r="J148" i="1"/>
  <c r="J147" i="1"/>
  <c r="J146" i="1"/>
  <c r="J145" i="1"/>
  <c r="M127" i="1"/>
  <c r="M139" i="1"/>
  <c r="K127" i="1"/>
  <c r="L127" i="1"/>
  <c r="L139" i="1"/>
  <c r="M129" i="1"/>
  <c r="M137" i="1"/>
  <c r="K129" i="1"/>
  <c r="K137" i="1"/>
  <c r="L129" i="1"/>
  <c r="J136" i="1"/>
  <c r="J135" i="1"/>
  <c r="J134" i="1"/>
  <c r="J133" i="1"/>
  <c r="J132" i="1"/>
  <c r="J131" i="1"/>
  <c r="M85" i="1"/>
  <c r="M123" i="1"/>
  <c r="K85" i="1"/>
  <c r="L85" i="1"/>
  <c r="L123" i="1"/>
  <c r="M112" i="1"/>
  <c r="M121" i="1"/>
  <c r="K112" i="1"/>
  <c r="K121" i="1"/>
  <c r="L112" i="1"/>
  <c r="J120" i="1"/>
  <c r="J119" i="1"/>
  <c r="J118" i="1"/>
  <c r="J117" i="1"/>
  <c r="J116" i="1"/>
  <c r="J115" i="1"/>
  <c r="J114" i="1"/>
  <c r="M107" i="1"/>
  <c r="M110" i="1"/>
  <c r="K107" i="1"/>
  <c r="K110" i="1"/>
  <c r="L107" i="1"/>
  <c r="J109" i="1"/>
  <c r="M102" i="1"/>
  <c r="M105" i="1"/>
  <c r="K102" i="1"/>
  <c r="K105" i="1"/>
  <c r="L102" i="1"/>
  <c r="J104" i="1"/>
  <c r="M96" i="1"/>
  <c r="M100" i="1"/>
  <c r="K96" i="1"/>
  <c r="K100" i="1"/>
  <c r="L96" i="1"/>
  <c r="J99" i="1"/>
  <c r="J98" i="1"/>
  <c r="M89" i="1"/>
  <c r="M94" i="1"/>
  <c r="K89" i="1"/>
  <c r="K94" i="1"/>
  <c r="L89" i="1"/>
  <c r="J93" i="1"/>
  <c r="J92" i="1"/>
  <c r="J91" i="1"/>
  <c r="M87" i="1"/>
  <c r="M4" i="1"/>
  <c r="M83" i="1"/>
  <c r="K4" i="1"/>
  <c r="L4" i="1"/>
  <c r="L83" i="1"/>
  <c r="M74" i="1"/>
  <c r="M81" i="1"/>
  <c r="K74" i="1"/>
  <c r="L74" i="1"/>
  <c r="L81" i="1"/>
  <c r="M76" i="1"/>
  <c r="M79" i="1"/>
  <c r="K76" i="1"/>
  <c r="K79" i="1"/>
  <c r="L76" i="1"/>
  <c r="J78" i="1"/>
  <c r="M65" i="1"/>
  <c r="M72" i="1"/>
  <c r="K65" i="1"/>
  <c r="L65" i="1"/>
  <c r="L72" i="1"/>
  <c r="M67" i="1"/>
  <c r="M70" i="1"/>
  <c r="K67" i="1"/>
  <c r="K70" i="1"/>
  <c r="L67" i="1"/>
  <c r="J69" i="1"/>
  <c r="M32" i="1"/>
  <c r="M63" i="1"/>
  <c r="K32" i="1"/>
  <c r="L32" i="1"/>
  <c r="L63" i="1"/>
  <c r="M57" i="1"/>
  <c r="M61" i="1"/>
  <c r="K57" i="1"/>
  <c r="K61" i="1"/>
  <c r="L57" i="1"/>
  <c r="J60" i="1"/>
  <c r="J59" i="1"/>
  <c r="M52" i="1"/>
  <c r="M55" i="1"/>
  <c r="K52" i="1"/>
  <c r="K55" i="1"/>
  <c r="L52" i="1"/>
  <c r="J54" i="1"/>
  <c r="M47" i="1"/>
  <c r="M50" i="1"/>
  <c r="K47" i="1"/>
  <c r="K50" i="1"/>
  <c r="L47" i="1"/>
  <c r="J49" i="1"/>
  <c r="M34" i="1"/>
  <c r="M45" i="1"/>
  <c r="K34" i="1"/>
  <c r="K45" i="1"/>
  <c r="L34" i="1"/>
  <c r="J44" i="1"/>
  <c r="J43" i="1"/>
  <c r="J42" i="1"/>
  <c r="J41" i="1"/>
  <c r="J40" i="1"/>
  <c r="J39" i="1"/>
  <c r="J38" i="1"/>
  <c r="J37" i="1"/>
  <c r="J36" i="1"/>
  <c r="M22" i="1"/>
  <c r="M30" i="1"/>
  <c r="K22" i="1"/>
  <c r="L22" i="1"/>
  <c r="L30" i="1"/>
  <c r="M24" i="1"/>
  <c r="M28" i="1"/>
  <c r="K24" i="1"/>
  <c r="K28" i="1"/>
  <c r="L24" i="1"/>
  <c r="J27" i="1"/>
  <c r="J26" i="1"/>
  <c r="M6" i="1"/>
  <c r="M20" i="1"/>
  <c r="K6" i="1"/>
  <c r="L6" i="1"/>
  <c r="L20" i="1"/>
  <c r="M13" i="1"/>
  <c r="M18" i="1"/>
  <c r="K13" i="1"/>
  <c r="K18" i="1"/>
  <c r="L13" i="1"/>
  <c r="J17" i="1"/>
  <c r="J16" i="1"/>
  <c r="J15" i="1"/>
  <c r="M8" i="1"/>
  <c r="M11" i="1"/>
  <c r="K8" i="1"/>
  <c r="K11" i="1"/>
  <c r="L8" i="1"/>
  <c r="J10" i="1"/>
</calcChain>
</file>

<file path=xl/sharedStrings.xml><?xml version="1.0" encoding="utf-8"?>
<sst xmlns="http://schemas.openxmlformats.org/spreadsheetml/2006/main" count="2700" uniqueCount="1606">
  <si>
    <t/>
  </si>
  <si>
    <t>Presupuesto</t>
  </si>
  <si>
    <t>Código</t>
  </si>
  <si>
    <t>Resumen</t>
  </si>
  <si>
    <t>ImpPres</t>
  </si>
  <si>
    <t>Nat</t>
  </si>
  <si>
    <t>Ud</t>
  </si>
  <si>
    <t>CanPres</t>
  </si>
  <si>
    <t>PrPres</t>
  </si>
  <si>
    <t>Comentario</t>
  </si>
  <si>
    <t>N</t>
  </si>
  <si>
    <t>Longitud</t>
  </si>
  <si>
    <t>Anchura</t>
  </si>
  <si>
    <t>Altura</t>
  </si>
  <si>
    <t>Parcial</t>
  </si>
  <si>
    <t xml:space="preserve">SG01         </t>
  </si>
  <si>
    <t>Demoliciones y trabajos previos</t>
  </si>
  <si>
    <t>Capítulo</t>
  </si>
  <si>
    <t xml:space="preserve">SG0101       </t>
  </si>
  <si>
    <t>Demolición Fachada</t>
  </si>
  <si>
    <t xml:space="preserve">Reparación de laterales del hueco resultante tras la demolición de cierre metálico existente, incluyendo el saneado y eliminación de restos de anclajes o fijaciones, rellenos necesarios con mortero, formación de paramentos verticales, y reposición de acabados afectados (revocos, enfoscados, pintura, etc.). 
</t>
  </si>
  <si>
    <t xml:space="preserve">I_REP REJ    </t>
  </si>
  <si>
    <t>Reparación apuertura tras demolición de cierre metálico</t>
  </si>
  <si>
    <t>Partida</t>
  </si>
  <si>
    <t>m2</t>
  </si>
  <si>
    <t>FACHADA PRINCIPAL</t>
  </si>
  <si>
    <t>I_REP REJ</t>
  </si>
  <si>
    <t xml:space="preserve">I_CH.AR      </t>
  </si>
  <si>
    <t>Limpieza de fachada mediante chorro de agua</t>
  </si>
  <si>
    <t xml:space="preserve">Proyección mediante chorro de agua sobre paramento, eliminando contaminantes, capa de mortero de cemento y partículas sueltas del soporte, para proceder posteriormente a la aplicación de un revestimiento. Medida la superficie realmente ejecutada.
</t>
  </si>
  <si>
    <t>PREVISIÓN</t>
  </si>
  <si>
    <t>I_CH.AR</t>
  </si>
  <si>
    <t>SG0101</t>
  </si>
  <si>
    <t xml:space="preserve">PRE          </t>
  </si>
  <si>
    <t>Demolición Estructura</t>
  </si>
  <si>
    <t xml:space="preserve">01010EA      </t>
  </si>
  <si>
    <t>Adecuación rampa mediante picado</t>
  </si>
  <si>
    <t>m²</t>
  </si>
  <si>
    <t xml:space="preserve">Adecuación de rampa mediante picado de máximo 10 cm, incluidos revestimientos superiores, con martillo neumático, y carga manual sobre camión o contenedor. Se medirá la superficie realmente adecuada según especificaciones del Proyecto.
</t>
  </si>
  <si>
    <t>ENTRADA</t>
  </si>
  <si>
    <t>ACCESOS/ SALIDA EVACUACIÓN</t>
  </si>
  <si>
    <t>01010EA</t>
  </si>
  <si>
    <t>PRE</t>
  </si>
  <si>
    <t xml:space="preserve">SG0103       </t>
  </si>
  <si>
    <t>Demolición Albañilería</t>
  </si>
  <si>
    <t xml:space="preserve">01019        </t>
  </si>
  <si>
    <t>Desmontaje de cierre metálico</t>
  </si>
  <si>
    <t xml:space="preserve">Desmontaje de cierre metálico enrollable de más de 6 m² de superficie, con medios manuales, sin deteriorar los elementos constructivos a los que está sujeto, y carga manual sobre camión o contenedor. El precio incluye el desmontaje de los mecanismos, motores y demás accesorios. Se medirá la superficie realmente desmontada según especificaciones del Proyecto.
</t>
  </si>
  <si>
    <t>PERSIANAS METÁLICAS</t>
  </si>
  <si>
    <t>01019</t>
  </si>
  <si>
    <t xml:space="preserve">01040        </t>
  </si>
  <si>
    <t>Desmontaje de carpintería exterior acristalada</t>
  </si>
  <si>
    <t xml:space="preserve">Levantado de carpintería acristalada de cualquier tipo, con medios manuales, sin deteriorar los elementos constructivos a los que está sujeta, y carga manual sobre camión o contenedor. El precio incluye el levantado de las hojas, de los marcos, de los tapajuntas y de los herrajes. Se medirá la superficie realmente desmontada según especificaciones del Proyecto.
</t>
  </si>
  <si>
    <t>VENTANAS CIRCULARES</t>
  </si>
  <si>
    <t>01040</t>
  </si>
  <si>
    <t xml:space="preserve">I_POL.FA     </t>
  </si>
  <si>
    <t>Demolición pollete fachada</t>
  </si>
  <si>
    <t>m</t>
  </si>
  <si>
    <t xml:space="preserve">Demolición de pollete en fachada incluyendo impermeabilización posterior
Demolición manual de pollete existente en fachada incluyendo medios auxiliares protección de elementos colindantes y limpieza de la zona de trabajo
Posteriormente se realizará la reparación de la zona afectada y la aplicación de sistema de impermeabilización garantizando la continuidad de la impermeabilización con los paramentos verticales y horizontales existentes
</t>
  </si>
  <si>
    <t>POLLETE FACHADA</t>
  </si>
  <si>
    <t>I_POL.FA</t>
  </si>
  <si>
    <t xml:space="preserve">01031C       </t>
  </si>
  <si>
    <t>Demolición de partición interior de fábrica revestida e&lt;11.5cm</t>
  </si>
  <si>
    <t xml:space="preserve">Demolición de partición interior de fábrica revestida, incluso rodapiés, alicatados y revestimientos, formada por ladrillo hueco sencillo de hasta 11,5cm de espesor, con medios manuales, sin afectar a la estabilidad de los elementos constructivos contiguos, y carga manual sobre camión o contenedor. El precio incluye el desmontaje previo de las hojas de la carpintería. Se medirá la superficie realmente demolida según especificaciones del Proyecto.
</t>
  </si>
  <si>
    <t>PLANTA BAJA</t>
  </si>
  <si>
    <t>DEMOLICIÓN CONDUCTOS AEROTERMOS</t>
  </si>
  <si>
    <t>01031C</t>
  </si>
  <si>
    <t>SG0103</t>
  </si>
  <si>
    <t xml:space="preserve">SG0104       </t>
  </si>
  <si>
    <t>Demolición Varios</t>
  </si>
  <si>
    <t xml:space="preserve">I_LIMP       </t>
  </si>
  <si>
    <t>Limpieza de escombros con medios manuales</t>
  </si>
  <si>
    <t xml:space="preserve">Previsión de limpieza de escombros con medios manuales. Local afectado por la dana.
</t>
  </si>
  <si>
    <t>I_LIMP</t>
  </si>
  <si>
    <t>SG0104</t>
  </si>
  <si>
    <t xml:space="preserve">SG0105       </t>
  </si>
  <si>
    <t>Instalaciones</t>
  </si>
  <si>
    <t xml:space="preserve">I_CUADRO     </t>
  </si>
  <si>
    <t>Desmontaje de instalación del cuadro</t>
  </si>
  <si>
    <t>PA</t>
  </si>
  <si>
    <t xml:space="preserve">Desmontaje de cuadro, con medios manuales, y carga manual sobre camión o contenedor. Medida la partida al alza según especificaciones de Proyecto.
</t>
  </si>
  <si>
    <t>I_CUADRO</t>
  </si>
  <si>
    <t>SG0105</t>
  </si>
  <si>
    <t>SG01</t>
  </si>
  <si>
    <t xml:space="preserve">SG02         </t>
  </si>
  <si>
    <t>Estructuras</t>
  </si>
  <si>
    <t xml:space="preserve">I_NOTAS      </t>
  </si>
  <si>
    <t>(PREVISIÓN). A FALTA DE RECIBIR ESTUDIO ESTRUCTURAL</t>
  </si>
  <si>
    <t xml:space="preserve">020268B      </t>
  </si>
  <si>
    <t>Acero S275 JR en placa de anclaje</t>
  </si>
  <si>
    <t>kg</t>
  </si>
  <si>
    <t xml:space="preserve">Acero S 275 JR en placa de anclaje mediante mortero 51 de retracción ligeramente expansivo tipo SIKAGROUT y pernos de 16mm de diámetro con adhesivo SIKA ANUMORFIX 3001 o HILTI-HIT-RE580, incluso corte elaboración y montaje, capa de imprimación antioxidante y p.p. de elementos de unión y ayudas de albañilería; construido según NCSR-02, Código Estructuraly CTE. Medido en peso nominal. Según especificaciones y detalle de proyecto.
</t>
  </si>
  <si>
    <t>NOTA: PREVISIÓN A FALTA DE ESTUDIO ESTRUCTURA</t>
  </si>
  <si>
    <t>PLACA  ANCLAJE (hormigón existente)</t>
  </si>
  <si>
    <t>020268B</t>
  </si>
  <si>
    <t xml:space="preserve">E001         </t>
  </si>
  <si>
    <t>Perno conector de tornillo y placa dentada tecnaria CTCEM14/040</t>
  </si>
  <si>
    <t>u</t>
  </si>
  <si>
    <t xml:space="preserve">Suministro y colocación de perno conector compuesto por tornillo y placa dentada tecnaria CTCEM 14/040, incluso tuercas y arandelas acero 6.8, elementos auxiliares, mano de obra y maquinaria. Medida la unidad totalmente ejecutada.
</t>
  </si>
  <si>
    <t>PLACA (Pilar con hormigón)</t>
  </si>
  <si>
    <t>E001</t>
  </si>
  <si>
    <t xml:space="preserve">020269       </t>
  </si>
  <si>
    <t>Bancada de tramex para instalaciones</t>
  </si>
  <si>
    <t xml:space="preserve">Bancada metalica para apoyo de bombas de calor y unidades exteriores de climatización, realizada mediante rejilla electrosoldada formada por pletina de acero galvanizado, de 30x2 mm, formando cuadrícula de 30x30 mm y bastidor con uniones electrosoldadas. Incluso p/p de patas de agarre de 500 mm de altura. Elaboración y fijado en obra mediante atornillado en obra con tornillos de acero, sylomer en los apoyos y ajuste final en obra. Medida la superficie realmente ejecutada.
</t>
  </si>
  <si>
    <t>SALA PCI</t>
  </si>
  <si>
    <t>020269</t>
  </si>
  <si>
    <t xml:space="preserve">EHX011       </t>
  </si>
  <si>
    <t>Forjado de losa mixta con chapa colaborante. e=10cm</t>
  </si>
  <si>
    <t xml:space="preserve">Forjado de losa mixta, canto 10 cm, con chapa colaborante de acero galvanizado de 0,75 mm de espesor, 44 mm de canto y 172 mm de intereje, y capa de hormigón armado realizada con hormigón HA-25/B/20/IIa fabricado en central, y vertido con cubilote, volumen total de hormigón 0,062 m³/m², acero UNE-EN 10080 B 500 S, con una cuantía total de 1 kg/m², y malla electrosoldada ME 15x30 Ø 6-6 B 500 T 6x2,20 UNE-EN 10080.
</t>
  </si>
  <si>
    <t>HUECO ESCALERAS</t>
  </si>
  <si>
    <t>EHX011</t>
  </si>
  <si>
    <t xml:space="preserve">020267       </t>
  </si>
  <si>
    <t>Acero perfiles laminados en caliente en vigas de unión soldada</t>
  </si>
  <si>
    <t>NOTA: PREVISIÓN A ESPERAS DE ESTUDIO ESTRUCTURAL</t>
  </si>
  <si>
    <t>HEB300</t>
  </si>
  <si>
    <t>IPE180</t>
  </si>
  <si>
    <t>HUECHOS ESCALERAS</t>
  </si>
  <si>
    <t>020267</t>
  </si>
  <si>
    <t>SG02</t>
  </si>
  <si>
    <t xml:space="preserve">SG03         </t>
  </si>
  <si>
    <t>Albañileria</t>
  </si>
  <si>
    <t xml:space="preserve">C03.1        </t>
  </si>
  <si>
    <t>Fábrica de ladrillo</t>
  </si>
  <si>
    <t xml:space="preserve">03101        </t>
  </si>
  <si>
    <t>Cerramiento e: 11.5 cm ladrillo hueco para revestir i/dint</t>
  </si>
  <si>
    <t xml:space="preserve">Cerramiento de ladrillo hueco doble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</si>
  <si>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CLH</t>
  </si>
  <si>
    <t>SALIDA EV.1</t>
  </si>
  <si>
    <t>SALIDA EV.2</t>
  </si>
  <si>
    <t>ACCESO</t>
  </si>
  <si>
    <t>(Ventanas)</t>
  </si>
  <si>
    <t>03101</t>
  </si>
  <si>
    <t>C03.1</t>
  </si>
  <si>
    <t xml:space="preserve">C03.2        </t>
  </si>
  <si>
    <t>Placas de yeso (paredes)</t>
  </si>
  <si>
    <t xml:space="preserve">Trasdosado autoportante con placa de yeso laminado cortafuego sobre perfiler?a de acero galvanizado de 70mm.
Trasdosado autoportante, realizado con placas de yeso laminado - |15 FOC, formado por una estructura simple, con disposición normal "C" de los montantes; 95 mm de espesor total; separación entre maestras 600 mm, con amortiguador EP.400 de AMC mecanocaucho en para apoyo lateral y banda acústica para apoyo sobre suelo actual o encofrado perdido, techo y lateral. La placa tendrá 1cm de holgura en todo su perímetro (techos, suelos y laterales). Aislamiento térmico de lana de roca de 5cm.  Se medirá la superficie realmente ejecutada según especificaciones de Proyecto, medido a cara exterior, sin duplicar esquinas ni encuentros, incluso parte proporcional de recercados y cajones, descontando huecos mayores de 3m2.
</t>
  </si>
  <si>
    <t xml:space="preserve">0321C6N      </t>
  </si>
  <si>
    <t>Tabique sencillo (15+70+15)/600 (2N disp C) c/aislamiento</t>
  </si>
  <si>
    <t xml:space="preserve">Tabique sencillo (15+70+15)/600 (70) LM - (2 placa normal), con placas de yeso laminado, con banda acústica para apoyo sobre suelo actual o encofrado perdido y banda acústica en unión de techo y laterales, formado por una estructura simple, con disposición normal "C" de los montantes; aislamiento acústico mediante panel semirrígido de lana mineral, espesor 70 mm, en el alma; 78 mm de espesor total.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 
</t>
  </si>
  <si>
    <t>TB1</t>
  </si>
  <si>
    <t>OFICINA</t>
  </si>
  <si>
    <t>VENDING</t>
  </si>
  <si>
    <t>(Plano horizontal)</t>
  </si>
  <si>
    <t>0321C6N</t>
  </si>
  <si>
    <t xml:space="preserve">0321C6W      </t>
  </si>
  <si>
    <t>Tabique sencillo (15+70+15)/600 (2W disp C) c/aislamiento</t>
  </si>
  <si>
    <t xml:space="preserve">Tabique sencillo (15+70+15)/600 (70) LM - (2 hidrofugado), con placas de yeso laminado, con banda acústica para apoyo sobre suelo actual o encofrado perdido y banda acústica en unión de techo y laterales, formado  por una estructura simple, con disposición normal "C" de los montantes; aislamiento acústico mediante panel semirrígido de lana mineral, espesor 70 mm, en el alma; 78 mm de espesor total.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
</t>
  </si>
  <si>
    <t>TB2</t>
  </si>
  <si>
    <t>VESTUARIO FEM</t>
  </si>
  <si>
    <t>Tabique duchas</t>
  </si>
  <si>
    <t>VESTUARIOMASC</t>
  </si>
  <si>
    <t>LIMPIEZA</t>
  </si>
  <si>
    <t>ADAPTADOS</t>
  </si>
  <si>
    <t>0321C6W</t>
  </si>
  <si>
    <t xml:space="preserve">0324O66W     </t>
  </si>
  <si>
    <t>Trasdosado directo placa yeso 15 (1W)</t>
  </si>
  <si>
    <t xml:space="preserve">Trasdosado directo, realizado con placa de yeso laminado hidrofugado, de 15mm de espesor, recibida directamente sobre el paramento vertical con pasta de agarre. El precio incluye la resolución de encuentros y puntos singulare, pasta de agarre, cinta para el tratameinto de juntas y las ayudas de albañilería para instalaciones. Se medirá la superficie realmente ejecutada según especificaciones de Proyecto, medido a cara exterior, sin duplicar esquinas ni encuentros, incluso parte proporcional de recercados y cajones, descontando huecos mayores de 3m2.
</t>
  </si>
  <si>
    <t>TD2</t>
  </si>
  <si>
    <t>VESTUARIOS</t>
  </si>
  <si>
    <t>(Pilares)</t>
  </si>
  <si>
    <t>0324O66W</t>
  </si>
  <si>
    <t xml:space="preserve">I_A.PAN      </t>
  </si>
  <si>
    <t>Placa aquapanel</t>
  </si>
  <si>
    <t xml:space="preserve">Panel aquapanel de 60 cm en zonas húmedas.
</t>
  </si>
  <si>
    <t>DUCHAS</t>
  </si>
  <si>
    <t>DUCHAS ASEO ADAPTADO</t>
  </si>
  <si>
    <t>I_A.PAN</t>
  </si>
  <si>
    <t xml:space="preserve">03298B       </t>
  </si>
  <si>
    <t>Trasdosado autoportante placa yeso 70+4x15 (4 FOC) EI120</t>
  </si>
  <si>
    <t xml:space="preserve">Trasdosado autoportante, realizado con cuatro placas de yeso laminado - |15 FOC, formado por una estructura simple, con disposición normal "C" de los montantes; 130 mm de espesor total; separación entre maestras 600 mm,   con amortiguador EP.400 de AMC mecanocaucho en para apoyo lateral y banda acústica para apoyo sobre suelo actual o encofrado perdido, techo y lateral. La placa tendrá 1cm de holgura en todo su perímetro (techos, suelos y laterales). Aislamiento térmico de lana de roca de 7cm. Se medirá la superficie realmente ejecutada según especificaciones de Proyecto, medido a cara exterior, sin duplicar esquinas ni encuentros, incluso parte proporcional de recercados y cajones, descontando huecos mayores de 3m2.
</t>
  </si>
  <si>
    <t>ARMARIO (Oficina)</t>
  </si>
  <si>
    <t>PREVISIÓN SALA PCI</t>
  </si>
  <si>
    <t>(Pilar)</t>
  </si>
  <si>
    <t>03298B</t>
  </si>
  <si>
    <t xml:space="preserve">032012C4F    </t>
  </si>
  <si>
    <t>Tabique múltiple (2x15+70+2x15)/600 (4 FOC disp C) c/aisl EI120</t>
  </si>
  <si>
    <t xml:space="preserve">Tabique autoportante 15+15+70+15+15 formado por una estructura de perfiles de chapa de acero galvanizado de 70 mm de ancho a base de montantes (elementos verticales),  con banda acústica para apoyo sobre suelo actual o encofrado perdido y banda acústica en unión de techo y laterales, separados 600 mm entre ellos y canales (elementos horizontales) a cada lado de la cual se atornilla doble placa de yeso laminado contra incendios de 15 mm de espesor tipo FOC (UNE 102.023) dando un ancho total del tabique terminado de 130 mm. Para estabilidad al fuego EI-120, con relleno de capa de material aislante de lana de roca de 5 cm de espesor y 70 kg/m2 de densidad, incluso certificado de resistencia al fuego. Se medirá la superficie realmente ejecutada según especificaciones de Proyecto, medido a cara exterior, sin duplicar esquinas ni encuentros, incluso parte proporcional de recercados y cajones, descontando huecos mayores de 3m2.
</t>
  </si>
  <si>
    <t>ARMARIO</t>
  </si>
  <si>
    <t>032012C4F</t>
  </si>
  <si>
    <t xml:space="preserve">03259C6W     </t>
  </si>
  <si>
    <t>Trasdosado autoportante placa yeso 15 (1W disp C) c/maestras</t>
  </si>
  <si>
    <t xml:space="preserve">Trasdosado autoportante, realizado con placa de yeso laminado - |15 hidrófuga, formado por una estructura simple, con disposición normal "C" de los montantes; 85 mm de espesor total; separación entre maestras 600 mm,  con amortiguador EP.400 de AMC mecanocaucho en para apoyo lateral y banda acústica para apoyo sobre suelo actual o encofrado perdido, techo y lateral. La placa tendrá 1cm de holgura en todo su perímetro (techos, suelos y laterales). El precio incluye la resolución de encuentros y puntos singulares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
</t>
  </si>
  <si>
    <t>TD6</t>
  </si>
  <si>
    <t>CAJONES PILARES</t>
  </si>
  <si>
    <t>03259C6W</t>
  </si>
  <si>
    <t>C03.2</t>
  </si>
  <si>
    <t xml:space="preserve">C03.3        </t>
  </si>
  <si>
    <t>Techos</t>
  </si>
  <si>
    <t xml:space="preserve">033015H      </t>
  </si>
  <si>
    <t>Falso techo continuo de placas de yeso laminado W</t>
  </si>
  <si>
    <t xml:space="preserve">Falso techo continuo de placas de yeso laminado (PYL) formado una placa de yeso laminado hidrófugo (Tipo W)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
</t>
  </si>
  <si>
    <t>033015H</t>
  </si>
  <si>
    <t xml:space="preserve">0334415F     </t>
  </si>
  <si>
    <t>Falso techo continuo de placas de yeso laminado EI120</t>
  </si>
  <si>
    <t xml:space="preserve">Falso techo continuo de placas de yeso laminado (PYL) con resistencia al fuego EI-120, formado por 4 placas de yeso laminado resitentes al fuego y altas temperaturas (Tipo F según UNE EN 520) de 15 mm de espesor cada una,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B60 de AMC mecanocaucho (2,1 ud/m2). Totalmente terminado para acabado mínimo Nivel Q2, listo para imprimar, revestir, pintar o decorar; i/p.p. de tratamiento de juntas, anclajes, suspensiones, cuelgues, tornillería, juntas de estanqueidad y medios auxiliares. Conforme a normativa ATEDY. Materiales con marcado CE y DdP (Declaración de prestaciones) según Reglamento (UE) 305/2011. Incluído certificado de resistencia al fuego.
</t>
  </si>
  <si>
    <t>0334415F</t>
  </si>
  <si>
    <t>C03.3</t>
  </si>
  <si>
    <t xml:space="preserve">C03.4        </t>
  </si>
  <si>
    <t>Otros</t>
  </si>
  <si>
    <t xml:space="preserve">003.4.1      </t>
  </si>
  <si>
    <t>Formacion de rampas con pte 10 %</t>
  </si>
  <si>
    <t>RAMPAS</t>
  </si>
  <si>
    <t>003.4.1</t>
  </si>
  <si>
    <t xml:space="preserve">003.4.2      </t>
  </si>
  <si>
    <t>Formacion de rampas con pte 4 %</t>
  </si>
  <si>
    <t>003.4.2</t>
  </si>
  <si>
    <t xml:space="preserve">03433A       </t>
  </si>
  <si>
    <t>Formación de canaleta en suelo</t>
  </si>
  <si>
    <t xml:space="preserve">Formación de canaleta en suelo acústico para inclusión de instalaciones de máquinas de cardio, tornos, quioscos o similar, incluso acabado superior con chapa plegada de aluminio lacado "5 palillos" de 3 mm de espesor con rigidizadores para pisadas, cortes para salida de conexiones a cada máquina, pequeño material y ayudas necesarias. Medida la longitud ejecutada.
</t>
  </si>
  <si>
    <t>CARDIO</t>
  </si>
  <si>
    <t>CROSS</t>
  </si>
  <si>
    <t>03433A</t>
  </si>
  <si>
    <t xml:space="preserve">034331       </t>
  </si>
  <si>
    <t>Formación de canaleta en duchas</t>
  </si>
  <si>
    <t xml:space="preserve">Formación de canaleta empotrada en duchas, incluso apertura de hueco con una holgura de 5 cm por todas sus caras para permitir extracción de rejilla superior de acabado, pequeño material y ayudas necesarias. Medida la longitud ejecutada.
</t>
  </si>
  <si>
    <t>CANAELTA DUCHAS</t>
  </si>
  <si>
    <t>034331</t>
  </si>
  <si>
    <t xml:space="preserve">06003C       </t>
  </si>
  <si>
    <t>Formación pte. e impermeabilzación doble lámina de betún</t>
  </si>
  <si>
    <t xml:space="preserve">Impermeabilización de zonas húmedas, realizada con doble lámina de betún modificado con elastómero SBS, LBM(SBS)-40-FP, con armadura de fieltro de poliéster no tejido de 160 g/m², de superficie no protegida, adherida con emulsión asfáltica aniónica con cargas tipo EB a un soporte de mortero de cemento CEM II/B-P 32,5 N tipo M-5, confeccionado en obra con 250 kg/m³ de cemento y una proporción en volumen 1/6, con espesor medio de 4 cm y pendiente deL 2% al 5%, acabado fratasado, y protegida con capa separadora. El precio incluye el mortero de formación de prendiente. No incluye el pavimento. Se medirá, en proyección horizontal, la superficie realmente ejecutada según especificaciones de Proyecto, desde las caras interiores de los antepechos o petos perimetrales que la limitan, incluso p.p. de remates perimetrales. Se incluye prueba de estanqueidad de 24 h.
</t>
  </si>
  <si>
    <t>ZONAS HÚMEDAS</t>
  </si>
  <si>
    <t>ACS</t>
  </si>
  <si>
    <t>PCI</t>
  </si>
  <si>
    <t>06003C</t>
  </si>
  <si>
    <t xml:space="preserve">RO0007A      </t>
  </si>
  <si>
    <t>Apertura de zanja para colector enterrado A=30cm P=40cm</t>
  </si>
  <si>
    <t xml:space="preserve">Apertura de zanja de 30cm de ancho y una media de 40cm de profundidad mediante m.manuales para colector enterrado, incluida el posterior relleno de la misma y compactación de tierra. Medida la longitud realmente ejecutada.
</t>
  </si>
  <si>
    <t>ZANJA</t>
  </si>
  <si>
    <t>SALA ACS</t>
  </si>
  <si>
    <t>RO0007A</t>
  </si>
  <si>
    <t xml:space="preserve">0007         </t>
  </si>
  <si>
    <t>Ayudas de albañilería para colocación de pantallas TV</t>
  </si>
  <si>
    <t xml:space="preserve">Ayudas de albañilería para colcoación de pantallas TV
</t>
  </si>
  <si>
    <t>0007</t>
  </si>
  <si>
    <t xml:space="preserve">0008         </t>
  </si>
  <si>
    <t>Ayudas de albañilería para colocación de pequeño material de SG</t>
  </si>
  <si>
    <t xml:space="preserve">Ayudas de albañilería para colocación de accesorios en baños (portarollos, jaboneras, dispensador de papel), botiquín, colgadores, ambientador, fijación de cableado y elementos auxiliares de estos aparatos, así como pequeños elementos de cartelería corporativa
</t>
  </si>
  <si>
    <t>0008</t>
  </si>
  <si>
    <t xml:space="preserve">0078N        </t>
  </si>
  <si>
    <t>Ayudas de albañilería para colocación de tornos y portillo</t>
  </si>
  <si>
    <t xml:space="preserve">Ayudas de albañilería para colocación de tornos y portillos suministrados por SG.
</t>
  </si>
  <si>
    <t>0078N</t>
  </si>
  <si>
    <t xml:space="preserve">00081A       </t>
  </si>
  <si>
    <t>Ayudas de albañilería para instalaciones</t>
  </si>
  <si>
    <t>pa</t>
  </si>
  <si>
    <t xml:space="preserve">Ayudas de albañilería para instalaciones, incluso mano de obra, elementos auxiliares, pequeño material, apertura y tapado de huecos y regolas para la correcta ejecución de las instalaciones de fontanería, saneamiento, pci, electricidad, ventilación y climatización, incluso p/p de material auxiliar, maquinaria y elementos de protección.
</t>
  </si>
  <si>
    <t>00081A</t>
  </si>
  <si>
    <t xml:space="preserve">0078N43      </t>
  </si>
  <si>
    <t>Ayudas de albañilería para colocación y cableado de mesa</t>
  </si>
  <si>
    <t xml:space="preserve">Ayudas de albañilería para colocación cableado de mesa suministrada por SG.
</t>
  </si>
  <si>
    <t>0078N43</t>
  </si>
  <si>
    <t xml:space="preserve">0186243      </t>
  </si>
  <si>
    <t>Caja de metacrilato con llave para termostato</t>
  </si>
  <si>
    <t xml:space="preserve">Caja de bloqueo universal para termostato con llaves, dispositivo de protección para termostato de pared, de metacrilato transparente. Incluso colocación, piezas especialas, llave y mano de obra. Medida la unidad completamente ejecutada.
</t>
  </si>
  <si>
    <t>0186243</t>
  </si>
  <si>
    <t xml:space="preserve">C03.04.08    </t>
  </si>
  <si>
    <t>Mortero autonivelante de cemento fibrado e: 8 cm con mallazo</t>
  </si>
  <si>
    <t xml:space="preserve">Base para pavimento interior, de 80 mm de espesor, de mortero autonivelante de cemento, fibrado D-350 F-04 según UNE-EN 13813. Cantidades por m3: 350 kg de cemento II AV-42 SR; 1.620 kg de arena de sílice 04; 180 l de agua; 1,7 kg de plastificante Basf Polyheed 777 NE; 1,5 kg de súper fluidificante Glenium Sky 554 y 600 g de fibra de polipropileno Basf Masterfiber 022, con mallazo de reparto de 25.25.5 mm de acero B500, vertido con mezcladora-bombeadora, sobre lámina de aislamiento para formación de suelo flotante; y posterior aplicación de líquido de curado incoloro, (0,15 l/m²). Incluso encofrado y banda de panel rígido de poliestireno expandido de 10 mm de espesor para la preparación de las juntas perimetrales de dilatación. Se medirá la superficie realmente ejecutada según especificaciones de Proyecto, sin deducir la superficie ocupada por los pilares situados dentro de su perímetro.
</t>
  </si>
  <si>
    <t>SUELOS ACÚSTICOS</t>
  </si>
  <si>
    <t>C03.04.08</t>
  </si>
  <si>
    <t xml:space="preserve">15.01        </t>
  </si>
  <si>
    <t>Señalización elementos accesibles</t>
  </si>
  <si>
    <t>ud</t>
  </si>
  <si>
    <t xml:space="preserve">Señalización en cabinas adaptadas. (Se puede observar en el plano I13. accesibilidad.)
</t>
  </si>
  <si>
    <t>Señalización cabinas adaptadas</t>
  </si>
  <si>
    <t>15.01</t>
  </si>
  <si>
    <t xml:space="preserve">I_REC XPS    </t>
  </si>
  <si>
    <t>Recrecido XPS 10cm</t>
  </si>
  <si>
    <t xml:space="preserve">Recrecido con XPS incluyendo trabajos de ejecución.
Suministro y colocación de recrecido DE 10cm para regularización de superficies horizontales realizado mediante paneles de poliestireno extruido XPS de alta densidad con resistencia a la compresión.
El recrecido se ejecuta sobre soporte limpio seco y nivelado con la colocación ordenada de los paneles XPS respetando juntas de dilatación cuando sea necesario.
La unidad incluye el replanteo y limpieza de la superficie de apoyo el suministro y colocación de los paneles XPS la ejecución de juntas perimetrales así como todos los medios auxiliares mano de obra y protección del trabajo ejecutado
</t>
  </si>
  <si>
    <t>I_REC XPS</t>
  </si>
  <si>
    <t xml:space="preserve">I_FOR.PEN    </t>
  </si>
  <si>
    <t>Formación de pendientes</t>
  </si>
  <si>
    <t xml:space="preserve">Formación de pendientes en duchas
</t>
  </si>
  <si>
    <t>I_FOR.PEN</t>
  </si>
  <si>
    <t xml:space="preserve">06PE02       </t>
  </si>
  <si>
    <t>Banda de poliestireno expandido de 20 mm</t>
  </si>
  <si>
    <t xml:space="preserve">Banda de panel rígido de poliestireno expandido de 20 mm de espesor. Incluso colocación evitando contacto de mortero autonivelante y trasdosado acústico. Se medirá la longitud realmente ejecutada según especificaciones de Proyecto.
</t>
  </si>
  <si>
    <t>(EPS)</t>
  </si>
  <si>
    <t>STRENGTH</t>
  </si>
  <si>
    <t>PESO LIBRE</t>
  </si>
  <si>
    <t>PESO LIBRE/ ZONA BOOTY</t>
  </si>
  <si>
    <t>06PE02</t>
  </si>
  <si>
    <t xml:space="preserve">I_PAN.SAN    </t>
  </si>
  <si>
    <t>Panel sandwich</t>
  </si>
  <si>
    <t xml:space="preserve">Panel sándwich compuesto por dos caras exteriores rígidas y un núcleo aislante, utilizado como elemento constructivo en aplicaciones de cerramiento. Se medirá la superficie realmente ejecutada según especificaciones de Proyecto.
</t>
  </si>
  <si>
    <t>VENTANAS CIRCULARES FACHADA</t>
  </si>
  <si>
    <t>I_PAN.SAN</t>
  </si>
  <si>
    <t xml:space="preserve">I_IM.TELA    </t>
  </si>
  <si>
    <t>Doble Impermeabilización con tela asfáltica</t>
  </si>
  <si>
    <t xml:space="preserve">Segunda impermeabilización mediante pintura o una tela, sobre el morterio ya ejecutado.
Se medirá, en proyección horizontal, la superficie realmente ejecutada según especificaciones de Proyecto, desde las caras interiores de los antepechos o petos perimetrales que la limitan, incluso p.p. de remates perimetrales. Se incluye prueba de estanqueidad de 24 h.
</t>
  </si>
  <si>
    <t>I_IM.TELA</t>
  </si>
  <si>
    <t xml:space="preserve">I_CAVITY     </t>
  </si>
  <si>
    <t>Recrecido cavity 25+8</t>
  </si>
  <si>
    <t xml:space="preserve">RECRECIDO ALIGERADO CON ENCOFRADO NO RECUPERABLE, SISTEMA CAVITY
Recrecido aligerado de hormigón armado de 25+8 cm de espesor (vertido del hormigón de la losa flotante), sobre encofrado perdido de piezas de polipropileno reciclado, C-25 CAVITI", de 750x500x250 mm, color negro, realizado con hormig?n HA-30/B/12/XC1+XF1+XA1+XM2 fabricado en central, con cemento SR, y malla electrosoldada ME 10x10 ? 5-5 B 500 T 6x2,20 UNE-EN 10080 como armadura de reparto, colocada sobre separadores homologados. Medida la superficie ejecutada.
</t>
  </si>
  <si>
    <t>VESTUARIO FEM/ MASC</t>
  </si>
  <si>
    <t>ASEOS FEM/ MASC</t>
  </si>
  <si>
    <t>DUCHAS FEM/ MASC</t>
  </si>
  <si>
    <t>ADAPTADAO FEM/ MASC</t>
  </si>
  <si>
    <t>I_CAVITY</t>
  </si>
  <si>
    <t>C03.4</t>
  </si>
  <si>
    <t>SG03</t>
  </si>
  <si>
    <t xml:space="preserve">SG04         </t>
  </si>
  <si>
    <t>Actuaciones Acústicas</t>
  </si>
  <si>
    <t xml:space="preserve">4SA8I        </t>
  </si>
  <si>
    <t>Suelo acústico. H8+I</t>
  </si>
  <si>
    <t xml:space="preserve">Espesor total = 11 cm
Losa flotante de hormigon armado de 8cm de espesor (no incluida en esta paratida) sobre una lámina anti-impacto de polietileno reticulado de celda cerrada tipo IMPACTODAN 10 (1cm de espesor) o equivalente.
Todo el sistema se realizara aplicando buenas practicas constructivas y evitando la generacion de puentes acústicos.
El consumo de espacio de esta solución es de 11 cm más suelo de terminación.
Las zonas donde se prevea recibir impactos se cubrirán con soluciones especificas que incrementen el aislamiento practico a dichos impactos, segun uso, hasta alcanzar los requisitos establecidos.
Detalle según estudio acústico. Medida la superficie realmente ejecutada, medida en superficie horizontal.
</t>
  </si>
  <si>
    <t>VESTARIOS</t>
  </si>
  <si>
    <t>4SA8I</t>
  </si>
  <si>
    <t xml:space="preserve">4SA086       </t>
  </si>
  <si>
    <t>Suelo acústico. H8+C6</t>
  </si>
  <si>
    <t xml:space="preserve">Espesor total = 16 cm
Losa flotante de hormigon armado de 8cm de espesor (no incluida en esta paratida) sobre 6 cm de COPOPREN, de 80 Kg/m3 de densidad (2 capas contrapeadas), cubierta con un plastico hidrofugo. 
Las planchas de copoprén irán contrapeadas, evitando huecos entre planchas. Incluso banda perimetral de copoprén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16 cm más suelo de terminación.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
</t>
  </si>
  <si>
    <t>SALA TECNIC</t>
  </si>
  <si>
    <t>4SA086</t>
  </si>
  <si>
    <t xml:space="preserve">4SA109       </t>
  </si>
  <si>
    <t>Suelo acústico. H8+C9</t>
  </si>
  <si>
    <t xml:space="preserve">Espesor total = 19 cm 
Losa flotante de hormigon armado de 8cm de espesor (no incluida en esta paratida) sobre 9 cm de COPOPREN (3 capas contrapeadas), de 80 Kg/m3 de densidad, cubierta con un plastico hidrofugo.
Las planchas de copoprén irán contrapeadas, evitando huecos entre planchas. Incluso banda perimetral de copoprén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solucion es de 19 cm más suelo de terminacion.
Las zonas donde se prevea recibir impactos se cubriran con soluciones especificas que incrementen el aislamiento practico a dichos impactos, segun uso, hasta alcanzar los requisitos establecidos.
Detalle segun estudio acustico. Medida la superficie realmente ejecutada, medida en superficie horizontal.
.
</t>
  </si>
  <si>
    <t>AGILITY</t>
  </si>
  <si>
    <t>SPEED</t>
  </si>
  <si>
    <t>4SA109</t>
  </si>
  <si>
    <t xml:space="preserve">I_CP         </t>
  </si>
  <si>
    <t>3cm de Copoprén 80Kg/ m3</t>
  </si>
  <si>
    <t xml:space="preserve">3cm de Copoprén 80Kg/ m3
</t>
  </si>
  <si>
    <t>FW/ CROSS</t>
  </si>
  <si>
    <t>STRENGTH/ CARDIO/ ENTRADA</t>
  </si>
  <si>
    <t>JUNTA DILATACIÓN</t>
  </si>
  <si>
    <t>I_CP</t>
  </si>
  <si>
    <t xml:space="preserve">I_4SA10AB2   </t>
  </si>
  <si>
    <t>Suelo acustico alto rendimiento</t>
  </si>
  <si>
    <t xml:space="preserve">Espesor total = 27 cm
Se construirá una losa flotante de hormigón armado de 8 cm de espesor (no incluida en esta paratida) sobre 9 cm de COPOPRÉN (3 capas contrapeadas), de 80 Kg/m3 de densidad cubierto con un plástico hidrófugo. El copoprén a su vez, estará colocado sobre 2 tableros de DM de 10 mm contrapeados colocados sobre tacos amarillos de Viscoren (6,25 tacos/m2), formando una cámara de 4cm que se rellenará completamente con lana mineral de 50 Kg/m3 de densidad. Para facilitar la instalación de los tacos, se pueden utilizar perfiles TC-60 para encajar las piezas.
Incluso banda perimetral de copoprén en el perímetro de la losa, evitando contacto de mortero autonivelante y trasdosado acústico. El plástico no podrá tener perforaciones, incluso juntas, juntas estructurales y encofrados.
Sobre el hormigón se instalará en todas las zonas donde se prevean recibir impactos 2 losetas SBR de 4 cm (no incluidas en esta partida).
Todo el sistema se realizara aplicando buenas practicas constructivas y evitando la generacion de puentes acusticos.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t>
  </si>
  <si>
    <t>PESO LIBRE/ CROSS</t>
  </si>
  <si>
    <t>I_4SA10AB2</t>
  </si>
  <si>
    <t xml:space="preserve">I_P11515     </t>
  </si>
  <si>
    <t>Trasdosado Acústico P1.15.L15 (1x15+15LM)</t>
  </si>
  <si>
    <t xml:space="preserve">Espesor total = 16.5 cm
Trasdosado consistente en un cerramiento de una placa de yeso laminado de 15 mm; dejando una cámara de 15 cm que se rellenará con 15cm de lana mineral de 70 Kg/m3 de densidad.
Todo el sistema se construirá empleando buenas prácticas en cuanto a evitar puentes acústicos, utilizando bandas acústicas o lana mineral en los perfiles. Estructura de soporte con amortiguadores tipo ep400 o material de caracteristicas tecnicas iguales o superiores.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t>
  </si>
  <si>
    <t>ZONA GIMNASIO</t>
  </si>
  <si>
    <t>I_P11515</t>
  </si>
  <si>
    <t xml:space="preserve">0P230L15     </t>
  </si>
  <si>
    <t>Trasdosado Acústico P2.15.L15 (2x15+15LM)</t>
  </si>
  <si>
    <t xml:space="preserve">Espesor total = 18 cm
Trasdosado consistente en un cerramiento tipo sandwich de doble placa de yeso laminado de 15 mm; dejando una camara de 15 cm que se rellenará con 15 cm de lana mineral de 70 Kg/m3 de densidad.
Todo el sistema se construirá empleando buenas prácticas en cuanto a evitar puentes acústicos, utilizando bandas acústicas o lana mineral en los perfiles. Estructura de soporte con amortiguadores tipo ep500 o material de caracteristicas tecnicas iguales o superiores.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t>
  </si>
  <si>
    <t>0P230L15</t>
  </si>
  <si>
    <t xml:space="preserve">I_T1.10.10   </t>
  </si>
  <si>
    <t>Tabque acústico T1.10.L10 (1x10+10LM)</t>
  </si>
  <si>
    <t xml:space="preserve">Espesor total = 13 cm
Tabique separador consistente en doble cerramiento de una placa de yeso laminado de 15 mm a cada lado; dejando una cámara de 10 cm que se rellenará con 10cm de lana mineral de 70 Kg/m3 de densidad.
El tabique se sujeta al techo acústico, interponiendo amortiguadores EP500+SYLOMER.
Los tabiques autoportantes se soportan sobre la losa flotante, mediante amortiguadores EP500+SYLOMER. 
</t>
  </si>
  <si>
    <t>TABIQUE SEPARADOR</t>
  </si>
  <si>
    <t>I_T1.10.10</t>
  </si>
  <si>
    <t xml:space="preserve">0T112L12     </t>
  </si>
  <si>
    <t>Techo acústico T1.12.L12 (1x15+12LM)</t>
  </si>
  <si>
    <t xml:space="preserve">Espesor total = 13cm
El aislamiento del techo consistirá en un cerramiento de una placa de yeso laminado de 15 mm; dejando una cámara de 12cm que se rellenará con 12cm lana mineral de 30-50 Kg/m3 de densidad, incluso amortiguadores tipo AKUSTIK SUPER T60 + SYLOMER A45 de AMC mecanocaucho (1,2 ud/m2).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</si>
  <si>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GIMNASIO</t>
  </si>
  <si>
    <t>0T112L12</t>
  </si>
  <si>
    <t xml:space="preserve">I_T13030     </t>
  </si>
  <si>
    <t>Techo acústico T1.30.L30 (1x15+30LM)</t>
  </si>
  <si>
    <t xml:space="preserve">Espesor total = 31.5cm
El aislamiento del techo consistirá en un cerramiento de una placa de yeso laminado de 15 mm; dejando una cámara de 30 cm que se rellenará con 30 cm lana mineral de 30-50 Kg/m3 de densidad, incluso  amortiguadores tipo AKUSTIK SUPER T60 + SYLOMER A45 de AMC mecanocaucho (1,2 ud/m2).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</si>
  <si>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I_T13030</t>
  </si>
  <si>
    <t xml:space="preserve">I_T2.20.20   </t>
  </si>
  <si>
    <t>Techo acustico T2.20.L20 (2x20+20LM)</t>
  </si>
  <si>
    <t xml:space="preserve">Espesor total = 23 cm
El aislamiento del techo consistirá en un cerramiento de dos placas de yeso laminado de 15 mm; dejando una cámara de 20 cm que se rellenará con 20 cm lana mineral de 30-50 Kg/m3 de densidad, incluso  amortiguadores tipo amortiguadores ACUSTIK 1 + SYLOMER en cada varilla. + MUELLES.
que descuelga).
Todo el sistema se construirá empleando buenas prácticas en cuanto a evitar puentes acusticos, utilizando bandas acusticas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Este techo baja, sin llegar a tocar directamente los trasdosados (colocando banda acustica, dejando un hilo de luz y no masillando las juntas).
Por debajo del techo acustico se puede construir un techo tecnico para el paso de instalaciones, preferiblemente con terminacion fonoabsorbente.
Todas las bajantes se forrarán con PKB2, previamente a la instalación del techo acústico.
En el paso de vigas la cámara puede reducirse a 12 cm rellenos completamente con lana mineral de 40-50 Kg/m3 de densidad.
</t>
  </si>
  <si>
    <t>AGILITY/ SPEED</t>
  </si>
  <si>
    <t>I_T2.20.20</t>
  </si>
  <si>
    <t xml:space="preserve">4PKB2BAJACL  </t>
  </si>
  <si>
    <t>Forrado de conductos con PKB2</t>
  </si>
  <si>
    <t xml:space="preserve">Forrado de conductos con doble capa de PKB2, incluso elementos auxiliares, mano de obra y pequeño material. Medida la superficie realmente ejecutada (se medirá la doble capa de PKB2).
</t>
  </si>
  <si>
    <t>4PKB2BAJACL</t>
  </si>
  <si>
    <t xml:space="preserve">4PKB2BAJA    </t>
  </si>
  <si>
    <t>Forrado de bajantes con PKB2</t>
  </si>
  <si>
    <t xml:space="preserve">Forrado de bajantes con PKB2 previa a la instalación de techo acústico. Medido el metro lineal de bajante hasta un diámetro de 250mm realmente ejecutado.
</t>
  </si>
  <si>
    <t>4PKB2BAJA</t>
  </si>
  <si>
    <t xml:space="preserve">I_CAJ        </t>
  </si>
  <si>
    <t>Forrado de bajantes con cajones</t>
  </si>
  <si>
    <t xml:space="preserve">Forrado de bajantes mediante cajones
Ejecución de forrado de bajantes mediante la construcción de cajones con estructura auxiliar de perfiles metálicos.
Incluye todos los materiales mano de obra medios auxiliares y protección del entorno siendo la unidad de medición según el desarrollo real del forrado ejecutado conforme a las dimensiones y recorrido de la bajante
</t>
  </si>
  <si>
    <t>Previsió de cajon</t>
  </si>
  <si>
    <t>I_CAJ</t>
  </si>
  <si>
    <t>I_SILENCIOSOS</t>
  </si>
  <si>
    <t>Silencioso X x Y x Z mm con refuerzo</t>
  </si>
  <si>
    <t>m3</t>
  </si>
  <si>
    <t xml:space="preserve">Suministro y colocación de silenciador acústico de celdillas, de características según estudio acústico:
Envolvente y anclajes: Chapa galvanizada de 1,2 mm.e. y
marco perimetral realizado con junta “METU”.
Celdillas: Chapa galvanizada 0,8 mm e. con acabado plano
en los dos extremos.
Material absorbente: Lana de roca.
Densidad absorbente: 50 Kg/m³.
Acabado celdillas: Velo negro de protección.
Ancho de celdillas: 150 mm.
Modelo: SNA5, SNA7.5, SNA10 y SNA15.
Ancho canal paso de aire: 50, 75, 100 y 150 mm. según
modelo.
Temperatura máx. utilización: 200 ºC
Certifi cado acústico: APPLUS Expte. nº 12/4410 - Pérdida
de inserción de silenciadores según UNE-EN ISO 11691:2010
Incluye la parte proporcional de refuerzo para sujeción de forjado superior. 
</t>
  </si>
  <si>
    <t>SILENCIADORES</t>
  </si>
  <si>
    <t>SG04</t>
  </si>
  <si>
    <t xml:space="preserve">SG05         </t>
  </si>
  <si>
    <t>Revestimientos</t>
  </si>
  <si>
    <t xml:space="preserve">05001        </t>
  </si>
  <si>
    <t>Enfoscado de cemento maestreado y bruñido en exteriores</t>
  </si>
  <si>
    <t xml:space="preserve">Enfoscado de cemento, maestreado, aplicado sobre un paramento vertical exterior, acabado superficial bruñido, con mortero de cemento, tipo GP CSIII W1, previa colocación de malla antiálcalis en cambios de material y en los frentes de forjado. Se medirá la superficie realmente ejecutada según especificaciones de Proyecto, deduciendo, en los huecos de superficie mayor de 4 m², el exceso sobre 4 m².
</t>
  </si>
  <si>
    <t>(Retranqueo acceso)</t>
  </si>
  <si>
    <t>(Retranqueo salida de emergencia)</t>
  </si>
  <si>
    <t>(Plano horizontal acceso)</t>
  </si>
  <si>
    <t>(Plano horizontal salida de emergencia) 1</t>
  </si>
  <si>
    <t>(Plano horizontal salida de emergencia) 2</t>
  </si>
  <si>
    <t>FACHADA TRASERA</t>
  </si>
  <si>
    <t>05001</t>
  </si>
  <si>
    <t xml:space="preserve">05003B       </t>
  </si>
  <si>
    <t>Alicatado gres porcelánico SALONI Menhir antracita 30x60cm</t>
  </si>
  <si>
    <t xml:space="preserve">Alicatado con gres porcelánico Saloni Menhir antracita, piezas de 30x60 cm, capacidad de absorción de agua E&lt;0,5%, grupo BIa, resistencia al deslizamiento Rd&gt;45, clase 3, colocado sobre una superficie soporte de mortero de cemento u hormigón, en paramentos interiores, recibido con adhesivo cementoso mejorado, C2 gris, con doble encolado, junta de separación entre 1,5 y 3 mm y lechada de color negro; incluso piezas de remate y piezas de esquina, en negro, ejecutado según detalle de proyecto. Se medirá la superficie realmente ejecutada según especificaciones de Proyecto, deduciendo los huecos de superficie mayor de 3 m².
</t>
  </si>
  <si>
    <t>ASEOS ADAPTADOS</t>
  </si>
  <si>
    <t>DUCHAS MAS/ FEM</t>
  </si>
  <si>
    <t>ASEO</t>
  </si>
  <si>
    <t>05003B</t>
  </si>
  <si>
    <t xml:space="preserve">05004B       </t>
  </si>
  <si>
    <t>Jabonera gres porcelánico SALONI Menhir antracita</t>
  </si>
  <si>
    <t xml:space="preserve">Jabonera triangular ejecuada con con gres porcelánico Saloni Menhir antracita, recibido con adhesivo cementoso mejorado, C2 gris, con doble encolado, sin junta (separación entre 1,5 y 3 mm);. Medida la unidad totalmente ejecutada.
</t>
  </si>
  <si>
    <t>05004B</t>
  </si>
  <si>
    <t xml:space="preserve">05020AAA     </t>
  </si>
  <si>
    <t>Remate decorativo de chapa de aluminio lisa lacado NEGRO</t>
  </si>
  <si>
    <t xml:space="preserve">Remate decorativo de chapa de aluminio lisa lacado color NEGRO,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</si>
  <si>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05020AAA</t>
  </si>
  <si>
    <t xml:space="preserve">05020A       </t>
  </si>
  <si>
    <t>Remate decorativo de chapa de aluminio lacado "5 palillos" 2 mm</t>
  </si>
  <si>
    <t xml:space="preserve">Remate decorativo de chapa de aluminio lacado color acero inox, modelo "5 palillos",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</si>
  <si>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BASE FUENTE</t>
  </si>
  <si>
    <t>05020A</t>
  </si>
  <si>
    <t xml:space="preserve">05022        </t>
  </si>
  <si>
    <t>Pintura plástica mate en interiores, color a elegir</t>
  </si>
  <si>
    <t xml:space="preserve">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</si>
  <si>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RAL 9010 BLANCO PURO</t>
  </si>
  <si>
    <t>FRANJA CARDIO</t>
  </si>
  <si>
    <t>PANTALLA SPEED</t>
  </si>
  <si>
    <t>PINTURA AZUL CORPORATIVO (5018)</t>
  </si>
  <si>
    <t>PINTURA AMARILLO SEÑALES (1003)</t>
  </si>
  <si>
    <t>PILAR SPEED</t>
  </si>
  <si>
    <t>RAL 7024 GRIS GRAFITO</t>
  </si>
  <si>
    <t>(Pilares) Agilty</t>
  </si>
  <si>
    <t>VESTÍBULO</t>
  </si>
  <si>
    <t>CIRCULACIÓN</t>
  </si>
  <si>
    <t>(Ventada oficina)</t>
  </si>
  <si>
    <t>(Taquillas)</t>
  </si>
  <si>
    <t>ZONA BOOTY/ CROSS</t>
  </si>
  <si>
    <t>(Pilares) Zona Booty/Cross</t>
  </si>
  <si>
    <t>ACCESO VESTUARIOS</t>
  </si>
  <si>
    <t>FUENTE</t>
  </si>
  <si>
    <t>(VentaNa agility)</t>
  </si>
  <si>
    <t>05022</t>
  </si>
  <si>
    <t xml:space="preserve">05023        </t>
  </si>
  <si>
    <t>Pintura plástica mate en interiores (horizontal), color a elegir</t>
  </si>
  <si>
    <t xml:space="preserve">Aplicación manual de dos manos de pintura plástica color a elegir, acabado mate, textura lisa, la primera mano diluida con un 20% de agua y la siguiente sin diluir, (rendimiento: 0,13 l/m² cada mano); previa aplicación de una mano de imprimación a base de copolímeros acrílicos en suspensión acuosa, sobre paramento interior de yeso proyectado o placas de yeso laminado, horizontal, a más de 2,80  m de altura, incluso parte proporcional de particiones verticales a más de esa altura y parte proporcional de instalaciones. Incluso plaste de interior para eliminar pequeñas imperfecciones y solución de ácido clorhídrico al 10% para eliminar las eflorescencias salinas (salitre) presentes en el 10% de la superficie soporte. El precio incluye la protección de los elementos del entorno que puedan verse afectados durante los trabajos y la resolución de puntos singulares. Se medirá la superficie realmente ejecutada medida en proyección horizontal.
</t>
  </si>
  <si>
    <t>PINTURA GRIS GRAFITO RAL 7024</t>
  </si>
  <si>
    <t>05023</t>
  </si>
  <si>
    <t xml:space="preserve">05021        </t>
  </si>
  <si>
    <t>Pintura pétrea mate en exteriores, color a elegir</t>
  </si>
  <si>
    <t xml:space="preserve">Aplicación manual de dos manos de pintura pétrea color a elegir,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 Se medirá la superficie realmente ejecutada según especificaciones de Proyecto, con el mismo criterio que el soporte base.
Máscara de corte en franjas en paredes pintadas en RAL 9004 Negro Señales.
</t>
  </si>
  <si>
    <t>RAL 9004 (NEGRO SEÑALES)</t>
  </si>
  <si>
    <t>05021</t>
  </si>
  <si>
    <t xml:space="preserve">05024        </t>
  </si>
  <si>
    <t>Pintura esmalte sintético negro mate sobre hierro o acero</t>
  </si>
  <si>
    <t xml:space="preserve">Esmalte sintético, color negro, acabado mate, sobre superficie de hierro o acero, limpieza y preparación de la superficie a pintar, mediante medios manuales hasta dejarla exenta de grasas, dos manos de imprimación, con un espesor mínimo de película seca de 45 micras por mano (rendimiento: 0,111 l/m²) y dos manos de acabado con esmalte sintético con un espesor mínimo de película seca de 35 micras por mano (rendimiento: 0,08 l/m²). Se medirá la superficie realmente ejecutada según especificaciones de Proyecto, por una sola cara, considerando la superficie que encierran, definida por sus dimensiones máximas.
RAL 9005 Negro Intenso
</t>
  </si>
  <si>
    <t>Ral 9005 NEGRO SEÑALES</t>
  </si>
  <si>
    <t>PUERTA SALIDA EMERGENCIA</t>
  </si>
  <si>
    <t>PUERTA PCI</t>
  </si>
  <si>
    <t>PUERTA TECNIC/ ACS</t>
  </si>
  <si>
    <t>PASAMANOS</t>
  </si>
  <si>
    <t>05024</t>
  </si>
  <si>
    <t xml:space="preserve">05326        </t>
  </si>
  <si>
    <t>Pintura tipo pizarra</t>
  </si>
  <si>
    <t xml:space="preserve">Aplicación manual de dos manos de pintura tipo pizarra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</si>
  <si>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05326</t>
  </si>
  <si>
    <t xml:space="preserve">I_GRE_7740   </t>
  </si>
  <si>
    <t>Revestimiento mural GERFLOR Manhattan 7740 Fabrik Silk</t>
  </si>
  <si>
    <t xml:space="preserve">Revestimiento mural Gerflor Manhattan 7740 Fabric Silkl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</si>
  <si>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CIRCULACIÓN 1</t>
  </si>
  <si>
    <t>(Ventada agility)</t>
  </si>
  <si>
    <t>I_GRE_7740</t>
  </si>
  <si>
    <t xml:space="preserve">I_GER_7721   </t>
  </si>
  <si>
    <t>Revestimiento mural GERFLOR Manhattan 7721 Mist</t>
  </si>
  <si>
    <t>I_GER_7721</t>
  </si>
  <si>
    <t xml:space="preserve">05017D       </t>
  </si>
  <si>
    <t>Revestimiento mural GERFLOR Manhattan 7611 Snow</t>
  </si>
  <si>
    <t xml:space="preserve">Revestimiento mural Gerflor Manhattan 7611 Snow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</si>
  <si>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ALZADO P-N</t>
  </si>
  <si>
    <t>ALZADO O</t>
  </si>
  <si>
    <t>ALZADO S-R</t>
  </si>
  <si>
    <t>ALZADO Q</t>
  </si>
  <si>
    <t>05017D</t>
  </si>
  <si>
    <t xml:space="preserve">0602107      </t>
  </si>
  <si>
    <t>Rodapié MDF prelacado 70x10 mm</t>
  </si>
  <si>
    <t xml:space="preserve">Rodapié de MDF hidrófugo, de 70x10 mm, prelacado en color según proyecto, fijado al paramento mediante adhesivo de montaje. Se medirá la longitud realmente ejecutada según especificaciones de Proyecto.
</t>
  </si>
  <si>
    <t>NOTA: (Medición doblada para previsión de zócalo superior)</t>
  </si>
  <si>
    <t>ZDM1</t>
  </si>
  <si>
    <t>SALA AGILITY</t>
  </si>
  <si>
    <t>ZDM4</t>
  </si>
  <si>
    <t>VESTUARIOS MASC</t>
  </si>
  <si>
    <t>VESTUARIOS FEM</t>
  </si>
  <si>
    <t>0602107</t>
  </si>
  <si>
    <t xml:space="preserve">0602112      </t>
  </si>
  <si>
    <t>Rodapié MDF prelacado 120x10 mm</t>
  </si>
  <si>
    <t xml:space="preserve">Rodapié de MDF hidrófugo, de 120x10 mm, prelacado en color según proyecto, fijado al paramento mediante adhesivo de montaje. Se medirá la longitud realmente ejecutada según especificaciones de Proyecto.
</t>
  </si>
  <si>
    <t>PUERTA AGILITY</t>
  </si>
  <si>
    <t>PUERTA SPEED</t>
  </si>
  <si>
    <t>W1 (Ventana agility)</t>
  </si>
  <si>
    <t>Tapeta de remate por cambio de material</t>
  </si>
  <si>
    <t>0602112</t>
  </si>
  <si>
    <t xml:space="preserve">I_VINILO     </t>
  </si>
  <si>
    <t>Vinilo ventanas fachada patio</t>
  </si>
  <si>
    <t xml:space="preserve">Vinilo adhesivo para aplicación en ventana para fachada trasera.
</t>
  </si>
  <si>
    <t>VINILO VENTANAS</t>
  </si>
  <si>
    <t>I_VINILO</t>
  </si>
  <si>
    <t>SG05</t>
  </si>
  <si>
    <t xml:space="preserve">SG06         </t>
  </si>
  <si>
    <t>Pavimentos</t>
  </si>
  <si>
    <t xml:space="preserve">Pavimento de parquet laminado CREA 30 SOLID CLIC BOSTONIAN OAK B
</t>
  </si>
  <si>
    <t xml:space="preserve">06022        </t>
  </si>
  <si>
    <t>Solado de baldosas de terrazo para uso exterior, bajorrelieve</t>
  </si>
  <si>
    <t xml:space="preserve">Solado de baldosas de terrazo para uso exterior, acabado bajorrelieve sin pulir, resistencia a flexión T, carga de rotura 4, resistencia al desgaste por abrasión B, 40x40 cm, gris, para uso privado en zona de parques y jardines, colocadas al tendido sobre capa de arena-cemento y relleno de juntas con arena silícea de tamaño 0/2 mm; todo ello realizado sobre solera de hormigón no estructural (HNE-20/P/20), de 10 cm de espesor, vertido con cubilote con extendido y vibrado manual con regla vibrante de 3 m, con acabado maestreado. Se medirá, en proyección horizontal, la superficie realmente ejecutada según especificaciones de Proyecto, deduciendo los huecos de superficie mayor de 1,5 m².
</t>
  </si>
  <si>
    <t>G2</t>
  </si>
  <si>
    <t>ACCESO PRINCIPAL</t>
  </si>
  <si>
    <t>SALIDA DE EVACUACIÓN 1</t>
  </si>
  <si>
    <t>SALIDA DE EVACUACIÓN 2</t>
  </si>
  <si>
    <t>06022</t>
  </si>
  <si>
    <t xml:space="preserve">06014A4BG    </t>
  </si>
  <si>
    <t>Pavimento caucho SBR GORILASTIC Gris 1000x500x40mm GRUESO</t>
  </si>
  <si>
    <t>SBR2</t>
  </si>
  <si>
    <t>CIRCULACIÓN PESO LIBRE</t>
  </si>
  <si>
    <t>06014A4BG</t>
  </si>
  <si>
    <t xml:space="preserve">06006B       </t>
  </si>
  <si>
    <t>Solado baldosas gres porcelánico SALONI Menhir 30x60cm</t>
  </si>
  <si>
    <t xml:space="preserve">Solado de baldosas cerámicas de gres porcelánico SALONI Menhir 30x60cm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 Se medirá la superficie realmente ejecutada según especificaciones de Proyecto.
</t>
  </si>
  <si>
    <t>G1</t>
  </si>
  <si>
    <t>VESTUARIO MASC</t>
  </si>
  <si>
    <t>DUCHAS MASC</t>
  </si>
  <si>
    <t>ASEOS MASC</t>
  </si>
  <si>
    <t>DUCHAS FEM</t>
  </si>
  <si>
    <t>ASEOS FEM</t>
  </si>
  <si>
    <t>ASEO ADAPTADO</t>
  </si>
  <si>
    <t>SALA LIMPIEZA</t>
  </si>
  <si>
    <t>06006B</t>
  </si>
  <si>
    <t xml:space="preserve">06025        </t>
  </si>
  <si>
    <t>Pavimento vinílico GERFLOR Bostonian Oak Honey</t>
  </si>
  <si>
    <t xml:space="preserve">Pavimento vinílico decorativo de la marca GERFLOR CREATION 30, de 2 mm. de espesor, Ref 0851 Bostonian Oak Honey,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</si>
  <si>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PV2</t>
  </si>
  <si>
    <t>06025</t>
  </si>
  <si>
    <t xml:space="preserve">I_OAK.FAN    </t>
  </si>
  <si>
    <t>PAVIMENTO VINÍLICO GERFLOR Royal Oak Fantasy Brown</t>
  </si>
  <si>
    <t xml:space="preserve">PAVIMENTO VINÍLICO GERFLOR Royal Oak Fantasy Brown Pavimento de parquet laminado GERFLOR 1294 Royal Oak Fantasy Brown con sistema click.
</t>
  </si>
  <si>
    <t>PV1</t>
  </si>
  <si>
    <t>I_OAK.FAN</t>
  </si>
  <si>
    <t xml:space="preserve">06014A4G     </t>
  </si>
  <si>
    <t>Pavimento caucho SBR GORILASTIC Fullblack 1000x500x40mm GRUESO</t>
  </si>
  <si>
    <t>SBR4</t>
  </si>
  <si>
    <t>ZONA BOOTY</t>
  </si>
  <si>
    <t>Peso muerto</t>
  </si>
  <si>
    <t>SBR5 (ROJO)</t>
  </si>
  <si>
    <t>PESO MUERTO</t>
  </si>
  <si>
    <t>06014A4G</t>
  </si>
  <si>
    <t xml:space="preserve">06024        </t>
  </si>
  <si>
    <t>Perfil de transición de aluminio macizo, 50x2mm</t>
  </si>
  <si>
    <t xml:space="preserve">Perfil de transición entre pavimentos fabricado íntegramente en aluminio estrusionado, acabado plata mate, modelo "RAMPA MACIZA 2MM" de pletinas DICAR. Se medira longitud realmente ejecutada según las especificaciones de proyecto
</t>
  </si>
  <si>
    <t>PERFILES INTERIORES</t>
  </si>
  <si>
    <t>PERFILES EXTERIORES</t>
  </si>
  <si>
    <t>PUERTA EVACUACIÓN</t>
  </si>
  <si>
    <t>PUERTA DE ACCESO</t>
  </si>
  <si>
    <t>06024</t>
  </si>
  <si>
    <t xml:space="preserve">06030        </t>
  </si>
  <si>
    <t>Perfil de remate en Z de aluminio macizo, 80x2mm</t>
  </si>
  <si>
    <t xml:space="preserve">Perfil en Z de transición  para salvar desniveles entre pavimentos, fabricado íntegramente en aluminio estrusionado, acabado plata mate, incluso corte y pliegues, material de agarre y tornillería. Se medira longitud realmente ejecutada según las especificaciones de proyecto.
</t>
  </si>
  <si>
    <t>STRENGTH/ CIRCULACION</t>
  </si>
  <si>
    <t>06030</t>
  </si>
  <si>
    <t xml:space="preserve">060235       </t>
  </si>
  <si>
    <t>Cinta para balizamiento amarilla y negra</t>
  </si>
  <si>
    <t xml:space="preserve">Cinta adhesiva de señalización en vinilo a rayas amarillas y negra, de 15mm de anchura. Medida la longitud lineal realmente instalada.
</t>
  </si>
  <si>
    <t>CINTA BALIZAMIENTO</t>
  </si>
  <si>
    <t>060235</t>
  </si>
  <si>
    <t xml:space="preserve">0602328      </t>
  </si>
  <si>
    <t>Cinta antideslizante</t>
  </si>
  <si>
    <t xml:space="preserve">Cinta autoadhesiva antideslizante, color negro de 25mm de ancho. Medida la longitud realmente ejecutada
</t>
  </si>
  <si>
    <t>RAMPAS FREE WEIGHT</t>
  </si>
  <si>
    <t>RAMPAS VESTUARIOS</t>
  </si>
  <si>
    <t>RAMPAS ENTRADA</t>
  </si>
  <si>
    <t>0602328</t>
  </si>
  <si>
    <t xml:space="preserve">I_OAK BEIGE  </t>
  </si>
  <si>
    <t>Pavimento de parquet laminado CREA 30 SOLID CLIC BOSTONIAN OAK B</t>
  </si>
  <si>
    <t>I_OAK BEIGE</t>
  </si>
  <si>
    <t xml:space="preserve">I_CAU        </t>
  </si>
  <si>
    <t>baldosas resistente</t>
  </si>
  <si>
    <t xml:space="preserve">Baldosas resistentes para ser instaladas como superficie de apoyo bajo maquinaria, formado por baldosas  u otro fabricante siempre previa aceptación por parte de DF, color según proyecto, de 1000x500x40 mm, recibidas con adhesivo especial de poliuretano bicomponente, sobre una superficie base. Se medirá la superficie realmente ejecutada según especificaciones de Proyecto.
</t>
  </si>
  <si>
    <t>Baldosa rígida</t>
  </si>
  <si>
    <t>I_CAU</t>
  </si>
  <si>
    <t xml:space="preserve">06029G       </t>
  </si>
  <si>
    <t>Remate lateral baldosas caucho SBR Fullblack 1000x250x40mm GRUES</t>
  </si>
  <si>
    <t>PREVISIÓN POR DESNIVELES</t>
  </si>
  <si>
    <t>06029G</t>
  </si>
  <si>
    <t>SG06</t>
  </si>
  <si>
    <t xml:space="preserve">SG07         </t>
  </si>
  <si>
    <t>Carpinterías y Vidrios</t>
  </si>
  <si>
    <t xml:space="preserve">07002        </t>
  </si>
  <si>
    <t>Carpintería aluminio lacado, gama media rotura puente térmico</t>
  </si>
  <si>
    <t xml:space="preserve">Carpintería de aluminio lacado especial, con 60 micras de espesor mínimo de película seca, en cerramiento de zaguanes de entrada al edificio, formada por hojas fijas y practicables; certificado de conformidad marca de calidad QUALICOAT, gama media, con rotura de puente térmico,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Puerta de acceso con barra antipánico y tirador.
</t>
  </si>
  <si>
    <t>PUERTA ACCESO</t>
  </si>
  <si>
    <t>VENTANALES FACHADA</t>
  </si>
  <si>
    <t>W1</t>
  </si>
  <si>
    <t>W2</t>
  </si>
  <si>
    <t>W3</t>
  </si>
  <si>
    <t>W4</t>
  </si>
  <si>
    <t>07002</t>
  </si>
  <si>
    <t xml:space="preserve">07003        </t>
  </si>
  <si>
    <t>Carpintería aluminio lacado, gama básica</t>
  </si>
  <si>
    <t xml:space="preserve">Carpintería de aluminio lacado especial, con 60 micras de espesor mínimo de película seca, en cerramiento de zaguanes de entrada al edificio, formada por hojas fijas y practicables; certificado de conformidad marca de calidad QUALICOAT, gama básica,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</si>
  <si>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P1D (PUERTA AGILITY)</t>
  </si>
  <si>
    <t>P1D (PUERTA SPEED)</t>
  </si>
  <si>
    <t>PUERTA OFICINA</t>
  </si>
  <si>
    <t>VENTANAS INTERIORES</t>
  </si>
  <si>
    <t>V2 (AGILITY)</t>
  </si>
  <si>
    <t>V1 (OFICINA)</t>
  </si>
  <si>
    <t>07003</t>
  </si>
  <si>
    <t xml:space="preserve">0706551644   </t>
  </si>
  <si>
    <t>Vidrio termoacústico CLIMALITE SILENCE 55.1(16air)44.1Si</t>
  </si>
  <si>
    <t xml:space="preserve">Doble acristalamiento laminar acústico,  CLIMALITE SILENCE 55.1(16air)44.2Si, conjunto formado por vidrio exterior laminar acústico de 5+5 mm compuesto por dos lunas de vidrio de 4 mm, unidas mediante una lámina incolora de butiral de polivinilo cámara de aire deshidratada con perfil separador de aluminio y doble sellado perimetral, de 16 mm, y vidrio interior laminar acústico de 4+4 mm compuesto por dos lunas de vidrio de 4 mm, unidas mediante una lámina incolora de butiral de polivinilo; 26 mm de espesor total, fijado sobre carpintería con acuñado mediante calzos de apoyo perimetrales y laterales, sellado en frío con silicona sintética incolora,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</si>
  <si>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0706551644</t>
  </si>
  <si>
    <t xml:space="preserve">07066        </t>
  </si>
  <si>
    <t>Vidrio laminar de seguridad, 6+6 mm</t>
  </si>
  <si>
    <t xml:space="preserve">Vidrio laminar de seguridad, compuesto por dos lunas de 6 mm de espesor unidas mediante una lámina incolora de butiral de polivinilo, de 0,38 mm de espesor, clasificación de prestaciones 2B2, según UNE-EN 12600, fijado sobre carpintería con acuñado mediante calzos de apoyo perimetrales y laterales, sellado en frío con silicona sintética incolora (no acrílica),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</si>
  <si>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07066</t>
  </si>
  <si>
    <t xml:space="preserve">070075-100   </t>
  </si>
  <si>
    <t>Puerta tablero MDF prelacada, 1 hoja corredera 100cm</t>
  </si>
  <si>
    <t xml:space="preserve">Puerta interior corredera ciega, de una hoja de 203x100x3,5 cm, de tablero de MDF para dejar un paso de 80cm como mínimo, prelacada en color según Proyecto, con moldura de forma recta; precerco de pino país de 120x35 mm; galces de MDF de 120x20 mm; tapajuntas de MDF de 100x10 mm; con herrajes de colgar y de cierre. Se medirá el número de unidades realmente ejecutadas según especificaciones de Proyecto.
</t>
  </si>
  <si>
    <t>P1E (ASEOS ADAPTADOS)</t>
  </si>
  <si>
    <t>070075-100</t>
  </si>
  <si>
    <t xml:space="preserve">07025        </t>
  </si>
  <si>
    <t>Muelle cierrapuertas sobre puerta de aluminio</t>
  </si>
  <si>
    <t xml:space="preserve">Muelle cierrapuertas aéreo sobre puerta de alumino, para un uso frecuente. Se medirá el número de unidades realmente ejecutadas según especificaciones de Proyecto.
</t>
  </si>
  <si>
    <t>SALIDA DE EVACUACIÓN</t>
  </si>
  <si>
    <t>07025</t>
  </si>
  <si>
    <t xml:space="preserve">07064        </t>
  </si>
  <si>
    <t>Espejo incoloro 5 mm</t>
  </si>
  <si>
    <t xml:space="preserve">Espejo incoloro, de 5 mm de espesor, con canteado perimetral y protegido con pintura de color plata en su cara posterior, fijado con masilla al paramento. Se medirá la superficie realmente ejecutada según especificaciones de Proyecto.
</t>
  </si>
  <si>
    <t>PREVISIÓN A ESPERAS DE DETERMINAR INTERIORISMO</t>
  </si>
  <si>
    <t>ESPEJO ASEOS ADAPTADOS</t>
  </si>
  <si>
    <t>ESPEJO ASEOS</t>
  </si>
  <si>
    <t>07064</t>
  </si>
  <si>
    <t xml:space="preserve">07023        </t>
  </si>
  <si>
    <t>Malla antipájaros en protección de hueco de ventilación</t>
  </si>
  <si>
    <t xml:space="preserve">Malla antipájaros simple torsión, de 10 mm de paso de malla y 1,1 mm de diámetro, acabado galvanizado y marco de perfil L 30.3 de acero galvanizado. Se medirá la superficie realmente ejecutada según especificaciones de Proyecto.
</t>
  </si>
  <si>
    <t>07023</t>
  </si>
  <si>
    <t xml:space="preserve">07022        </t>
  </si>
  <si>
    <t>Estructura acero separadora de zonas, pintada en varios colores</t>
  </si>
  <si>
    <t xml:space="preserve">Estructura decorativa separadora de zonas, en acero laminado UNE-EN 10025 S275JR, en perfiles laminados en caliente, piezas simples rectangulares 100x30x2 mm, acabado con imprimación antioxidante. Trabajado y montado en taller, para colocar con uniones soldadas en obra. Incluso posterior aplicación manual de dos manos de esmalte sintético de secado rápido, a base de resinas alquídicas, diferentes colores, acabado brillante, (rendimiento: 0,077 l/m² cada mano); previa aplicación de una mano de imprimación sintética antioxidante de secado rápido, a base de resinas alquídicas, color gris, acabado mate. Incluso rigidizadores y detalles de apoyos a suelo y/o paredes conforme a proyecto. Se medirá la superficie realmente ejecutada según especificaciones de Proyecto tomándose la altura de medición la distancia desde la base hasta la altura del perfil de mayor altura.
</t>
  </si>
  <si>
    <t>VALLA SEPARADORA</t>
  </si>
  <si>
    <t>07022</t>
  </si>
  <si>
    <t xml:space="preserve">07039        </t>
  </si>
  <si>
    <t>Barra antipánico</t>
  </si>
  <si>
    <t xml:space="preserve">Suministro e instalación de barra antipánico en hoja con cierre inferior y superior y superior, medida de alto 2500 mm. Medida la unidad realmente ejecutada
</t>
  </si>
  <si>
    <t>BARRA ANTIPÁNICO</t>
  </si>
  <si>
    <t>07039</t>
  </si>
  <si>
    <t xml:space="preserve">07018A       </t>
  </si>
  <si>
    <t>Soporte espejos con tablero MDF</t>
  </si>
  <si>
    <t xml:space="preserve">Soporte de espejos compuesto por tablero de fibras de madera y resinas sintéticas de densidad media (MDF), hidrófugo, sin recubrimiento, de 19 mm de espesor, clase resistente C18 según UNE-EN 338 y UNE-EN 1912 y protección frente a agentes bióticos que se corresponde con la clase de penetración NP2 según UNE-EN 351-1, trabajado en taller y el correcto transporte, atornillado a pared. Se medirá la superficie realmente ejecutada según especificaciones de Proyecto. 
Formación de espejos adheridos a una base de tablero DM hidrófugo anclado directamente a pared.
</t>
  </si>
  <si>
    <t>SOPORTE ASEO ADAPTADO</t>
  </si>
  <si>
    <t>SOPORTE ASEOS</t>
  </si>
  <si>
    <t>SOPORTE BIES</t>
  </si>
  <si>
    <t>07018A</t>
  </si>
  <si>
    <t xml:space="preserve">01234PP10    </t>
  </si>
  <si>
    <t>Suministro y colocación de portería aparcapatinetes de 10 plazas</t>
  </si>
  <si>
    <t xml:space="preserve">Suministro y colocación de portería aparcapatinetes con espacio para 10 patinetes, modelo E-Roller en acero zincado o acero inoxidable AISI 304, a elegir según indicaciones del cliente, de formas redondeadas que permite aparcar los scooters o patinetes manuales o eléctricos y además bloquearlos con la ayuda de un candado. Válido para patinetes de hasta 50 mm de diámetro de vástago. Incluso mano de obra, aparamenta y demás elementos para su correcta colocación y funcionamiento. Medida la unidades realmente ejecutada según proyecto.
</t>
  </si>
  <si>
    <t>01234PP10</t>
  </si>
  <si>
    <t xml:space="preserve">I_ARMARIOS   </t>
  </si>
  <si>
    <t>Puertas contrafuegos armarios técnicos EI2 45-C5, 2 hoja 50cm</t>
  </si>
  <si>
    <t xml:space="preserve">Puertas contrafuegos armarios técnicos EI2 45-C5, 2 hoja 50cm acabado lacado en color según proyecto, con cierrapuertas para uso moderado. Se medirá el número de unidades realmente ejecutadas según especificaciones de Proyecto.
</t>
  </si>
  <si>
    <t>ARMARIO TÉCNICO EN OFICINA</t>
  </si>
  <si>
    <t>I_ARMARIOS</t>
  </si>
  <si>
    <t xml:space="preserve">I_GAL.110    </t>
  </si>
  <si>
    <t>Puerta acero galvanizado, 1 hoja 110 cm c/cerradura EI2 60-C5</t>
  </si>
  <si>
    <t xml:space="preserve">Puerta interior abatible, ciega, de una hoja de 203x110x3,5 cm, de acero galvanizado EI 60-C5 de cierre y cerradura según proyecto. Se medirá el número de unidades realmente ejecutadas según especificaciones de Proyecto.
</t>
  </si>
  <si>
    <t>PC1</t>
  </si>
  <si>
    <t>I_GAL.110</t>
  </si>
  <si>
    <t xml:space="preserve">I_MDF180     </t>
  </si>
  <si>
    <t>Puerta acero galvanizado, 2 hojas abatible 92cm (paso 180cm)</t>
  </si>
  <si>
    <t xml:space="preserve">Puerta interior abatible, ciega, de dos hojas de 203x180x3,5 cm, de acero galvanizado de cierre y cerradura según proyecto. Se medirá el número de unidades realmente ejecutadas según especificaciones de Proyecto.
Con 180 cm de paso.
</t>
  </si>
  <si>
    <t>P2E</t>
  </si>
  <si>
    <t>PUERTA SALIDA EVACUACIÓN</t>
  </si>
  <si>
    <t>I_MDF180</t>
  </si>
  <si>
    <t xml:space="preserve">07075-90AB   </t>
  </si>
  <si>
    <t>Puerta tablero MDF prelacada, 1 hoja abatible 92 cm c/cerradura</t>
  </si>
  <si>
    <t xml:space="preserve">Puerta interior abatible, ciega, de una hoja de 203x92,5x3,5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
</t>
  </si>
  <si>
    <t>07075-90AB</t>
  </si>
  <si>
    <t xml:space="preserve">I_ESPVC      </t>
  </si>
  <si>
    <t>Estanterias PVC 40x90x180</t>
  </si>
  <si>
    <t xml:space="preserve">Estanterias PVC 40x90x180.
</t>
  </si>
  <si>
    <t>(Previsión)</t>
  </si>
  <si>
    <t>I_ESPVC</t>
  </si>
  <si>
    <t xml:space="preserve">I_GAL_82     </t>
  </si>
  <si>
    <t>Puerta acero galvanizado, 1 hoja 82,5 cm c/cerradura</t>
  </si>
  <si>
    <t xml:space="preserve">Puerta interior abatible, ciega, de una hoja de 217x97x3,5cm, de acero galvanizado de cierre y cerradura según proyecto. Se medirá el número de unidades realmente ejecutadas según especificaciones de Proyecto.
Con 82,5 cm de paso.
</t>
  </si>
  <si>
    <t>PUERTA ACS</t>
  </si>
  <si>
    <t>PUERTA SALA TECNIC</t>
  </si>
  <si>
    <t>I_GAL_82</t>
  </si>
  <si>
    <t xml:space="preserve">07026A2      </t>
  </si>
  <si>
    <t>Barandilla de acero h=90cm doble pasamanos</t>
  </si>
  <si>
    <t xml:space="preserve">Barandilla de 90 cm de altura, formada por: bastidor compuesto de barandal superior e inferior de tubo circular de perfil hueco de acero laminado en frío de diámetro 50 mm y montantes de redondo de perfil macizo de acero laminado en caliente de diámetro 20 mm con una separación de 100 cm entre sí; entrepaño para relleno de los huecos del bastidor compuesto de barrotes verticales de pletina de perfil macizo de acero laminado en caliente de 40x6 mm con una separación de 10 cm y doble pasamanos de tubo cuadrado de perfil hueco de acero laminado en frío de 20x20x1,5 mm a 90cm de altura y a 75cm de altura respectivamente, fijados mediante anclaje químico con varillas roscadas. Se medirá, en la dirección del pasamanos, a ejes, la longitud realmente ejecutada según especificaciones de Proyecto.
</t>
  </si>
  <si>
    <t>PASAMANOS RAMPA</t>
  </si>
  <si>
    <t>07026A2</t>
  </si>
  <si>
    <t>SG07</t>
  </si>
  <si>
    <t xml:space="preserve">SG08         </t>
  </si>
  <si>
    <t>Instalación de saneamiento</t>
  </si>
  <si>
    <t xml:space="preserve">08001A       </t>
  </si>
  <si>
    <t>Acometida de instalación saneamiento a red municipal</t>
  </si>
  <si>
    <t xml:space="preserve">Acometida a la red general de saneamiento municipal, incluyendo todos elementos necesarios para cumplimiento de la normativa de la empresa suministradora en el apartado de evacuación de aguas, incluso posible arqueta sifonica o valvula antirretorno, conexionados con la red exterior de evacuación, obra civil como corte de pavimento por medio de sierra de disco, rotura del pavimento con martillo picador, excavación manual de zanjas de saneamiento en terrenos, rotura, conexión y reparación del colector existente, colocación de tubería de PVC u hormigón, tapado posterior de la acometida y reposición del pavimento, formación del pozo en el punto de acometida, p.p. de medios auxiliares, y cualquier trabajo necesario para la conexión a la red general. A justificar.
</t>
  </si>
  <si>
    <t>Previsión</t>
  </si>
  <si>
    <t>08001A</t>
  </si>
  <si>
    <t xml:space="preserve">SG.08.01.003 </t>
  </si>
  <si>
    <t>Conexión de instalación saneamiento interior</t>
  </si>
  <si>
    <t xml:space="preserve">Conexión de la nueva red de saneamiento a la red actual existente (comunitaria o en interior de local) por medio de colectores enterrados o colgados de PVC u hormigón, en zonas comunes o privativas, incluso p.p. de trabajos de obra civil y medios auxiliares. Medido por cada punto de conexionado ejecutado
</t>
  </si>
  <si>
    <t>SG.08.01.003</t>
  </si>
  <si>
    <t xml:space="preserve">DEH026       </t>
  </si>
  <si>
    <t>Calo en forjado existente D 110 mm</t>
  </si>
  <si>
    <t xml:space="preserve">Calo en forjado existente de 110 mm de diámetro. Incluso, mano de obra y elementos auxiliares. Se medirá el número de unidades realmente ejecutadas según especificaciones de Proyecto. 
</t>
  </si>
  <si>
    <t>Vest. Fem</t>
  </si>
  <si>
    <t>DEH026</t>
  </si>
  <si>
    <t xml:space="preserve">08036        </t>
  </si>
  <si>
    <t>Canaleta prefabricada de hormigón polímero con tapa</t>
  </si>
  <si>
    <t xml:space="preserve">Canaleta prefabricada de hormigón polímero, de 127 mm de ancho exterior, 100 mm de ancho interior y 95 mm de altura y una pendiente interior del 2 % hasta la conexión con el sumidero, con rejilla nervada de acero galvanizado, clase A-15 según UNE-EN 124, con sistema de fijación rápida por presión, colocada sobre forjado de hormigón o formación de pendientes. Incluso accesorios de montaje, piezas especiales y elementos de sujeción. Se medirá, en proyección horizontal, la longitud realmente ejecutada según especificaciones de Proyecto.
</t>
  </si>
  <si>
    <t>Duchas</t>
  </si>
  <si>
    <t>08036</t>
  </si>
  <si>
    <t xml:space="preserve">08039C       </t>
  </si>
  <si>
    <t>Colector suspendido de PVC, serie B de 40 mm</t>
  </si>
  <si>
    <t xml:space="preserve">Colector suspendido de PVC, serie B de 40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</si>
  <si>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Maq Clima</t>
  </si>
  <si>
    <t>08039C</t>
  </si>
  <si>
    <t xml:space="preserve">08040        </t>
  </si>
  <si>
    <t>Colector suspendido de PVC, serie B de 50 mm</t>
  </si>
  <si>
    <t xml:space="preserve">Colector suspendido de PVC,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</si>
  <si>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08040</t>
  </si>
  <si>
    <t xml:space="preserve">08041        </t>
  </si>
  <si>
    <t>Colector suspendido de PVC, serie B de 63 mm</t>
  </si>
  <si>
    <t xml:space="preserve">Colector suspendido de PVC, serie B de 63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</si>
  <si>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08041</t>
  </si>
  <si>
    <t xml:space="preserve">08030        </t>
  </si>
  <si>
    <t>Red de pequeña evacuación empotrada, PVC serie B, 32 mm</t>
  </si>
  <si>
    <t xml:space="preserve">Red de pequeña evacuación de PVC, empotrada, serie B de 32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</si>
  <si>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08030</t>
  </si>
  <si>
    <t xml:space="preserve">08CS110      </t>
  </si>
  <si>
    <t>Colector suspendido de PVC, serie B de 110 mm</t>
  </si>
  <si>
    <t xml:space="preserve">Colector suspendido de PVC, serie B de 110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</si>
  <si>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08CS110</t>
  </si>
  <si>
    <t xml:space="preserve">08040B       </t>
  </si>
  <si>
    <t>Colector superficial de PVC, serie B de 50 mm</t>
  </si>
  <si>
    <t xml:space="preserve">Colector suspendido de PVC, serie B de 50 mm de diámetro, unión pegada con adhesivo. Se medirá, en proyección horizontal, la longitud realmente ejecutada según especificaciones de Proyecto.
</t>
  </si>
  <si>
    <t>Adapt</t>
  </si>
  <si>
    <t>Aseos</t>
  </si>
  <si>
    <t>08040B</t>
  </si>
  <si>
    <t xml:space="preserve">08031        </t>
  </si>
  <si>
    <t>Red de pequeña evacuación empotrada, PVC serie B, 40 mm</t>
  </si>
  <si>
    <t xml:space="preserve">Red de pequeña evacuación de PVC, empotrada, serie B de 40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</si>
  <si>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08031</t>
  </si>
  <si>
    <t xml:space="preserve">08022A       </t>
  </si>
  <si>
    <t>Colector enterrado PVC 50mm</t>
  </si>
  <si>
    <t xml:space="preserve">Colector enterrado de red horizontal de saneamiento, con arquetas, con una pendiente mínima del 2%, para la evacuación de aguas residuales y/o pluviales, formado por tubo de PVC liso, serie SN-4, rigidez anular nominal 4 kN/m², de 50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</si>
  <si>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08022A</t>
  </si>
  <si>
    <t xml:space="preserve">08020A       </t>
  </si>
  <si>
    <t>Colector enterrado PVC 75mm</t>
  </si>
  <si>
    <t xml:space="preserve">Colector enterrado de red horizontal de saneamiento, con arquetas, con una pendiente mínima del 2%, para la evacuación de aguas residuales y/o pluviales, formado por tubo de PVC liso, serie SN-4, rigidez anular nominal 4 kN/m², de 75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</si>
  <si>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08020A</t>
  </si>
  <si>
    <t xml:space="preserve">08016A       </t>
  </si>
  <si>
    <t>Colector enterrado PVC 110 mm</t>
  </si>
  <si>
    <t xml:space="preserve">Colector enterrado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</si>
  <si>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08016A</t>
  </si>
  <si>
    <t xml:space="preserve">08038        </t>
  </si>
  <si>
    <t>Sumidero sifónico PVC salida vertical 75 mm</t>
  </si>
  <si>
    <t xml:space="preserve">Sumidero sifónico de PVC con rejilla de PVC de 250x250 mm y con salida integrada de 75-110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</si>
  <si>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08038</t>
  </si>
  <si>
    <t>SG08</t>
  </si>
  <si>
    <t xml:space="preserve">SG10         </t>
  </si>
  <si>
    <t>Instalación de electricidad y telecomunicaciones</t>
  </si>
  <si>
    <t xml:space="preserve">C10.1        </t>
  </si>
  <si>
    <t>Electricidad</t>
  </si>
  <si>
    <t xml:space="preserve">10100A       </t>
  </si>
  <si>
    <t>Certificación y boletines de instalación electricidad</t>
  </si>
  <si>
    <t xml:space="preserve">Certificación de la instalación de electricidad y telecomunicaciones, preparación, y tramitación, hasta buen fin y ante los orgamismos competentes de boletines, contratación y coordinación con OCA para obtención de informe favorable, planos actualizados con las modificaciones que surgieran durante la obra y cualquier otra documentación que fuera necesaria. Incluso presentación al cliente de planos en soporte DWG.
</t>
  </si>
  <si>
    <t>10100A</t>
  </si>
  <si>
    <t xml:space="preserve">1013642      </t>
  </si>
  <si>
    <t>Instalación provisional de obras</t>
  </si>
  <si>
    <t xml:space="preserve">Instalación provisional de electricidad, compuesta por luminarias estancas 2x36w de circuito RZ1-K (AS) (2x2,5)+TTx2,5mm2 Cu, cadenas para colocacíon de luminarias, y cuadros eléctricos de soporte y línea trifásica RZ1-K (AS) (4x10)+TTx10mm2 Cu, medida la unidad totalmente ejecutada hasta uno total de 4 cuadros eléctricos de soporte..
</t>
  </si>
  <si>
    <t>1013642</t>
  </si>
  <si>
    <t xml:space="preserve">101364       </t>
  </si>
  <si>
    <t>Puesta en marcha de instalación de electricidad</t>
  </si>
  <si>
    <t xml:space="preserve">Puesta en marcha de toda la instalación de electricidad, con chequeo del correcto funcionamiento de todos los elementos, con las pruebas reglamentarias de estanqueidad y demás pruebas necesarias que indique el control de calidad para dar como favorable la instalación. Medida la unidad funcionando.
</t>
  </si>
  <si>
    <t>101364</t>
  </si>
  <si>
    <t xml:space="preserve">10102        </t>
  </si>
  <si>
    <t>Cuadro general de baja tensión, armario 1650x1000x250 mm</t>
  </si>
  <si>
    <t xml:space="preserve">Cuadro general de baja tensión en armario de distribución metálico, de superficie, con puerta ciega, grado de protección IP40, aislamiento clase II, de 1650x1000x250 mm. Con llave y toda la aparamenta necesaria conforme a esquema unifilar de proyecto, incluso rotulado y envolvente, incluso conexionado con línea eléctrica interior. Se medirá la unidad instalada, probada y funcionando.
</t>
  </si>
  <si>
    <t>10102</t>
  </si>
  <si>
    <t xml:space="preserve">10115        </t>
  </si>
  <si>
    <t>Cable multipolar RZ1-K 0,6/1 kV, 2x1,5 mm2, Cu</t>
  </si>
  <si>
    <t xml:space="preserve">Cable multipolar RZ1-K (libre de halógeno), siendo su tensión asignada de 0,6/1 kV, reacción al fuego clase Eca, con conductor de cobre clase 5 (-K) de 2x1,5+TTx1,5mm2 de sección, con aislamiento de polietileno reticulado (R) y cubierta de PVC (V), incluso uniones, cajas de registro y empalme y pequeño material. Se medirá la longitud realmente ejecutada según especificaciones de Proyecto.
</t>
  </si>
  <si>
    <t>10115</t>
  </si>
  <si>
    <t xml:space="preserve">10116        </t>
  </si>
  <si>
    <t>Cable multipolar RZ1-K 0,6/1 kV, 2x2,5 mm2, Cu</t>
  </si>
  <si>
    <t xml:space="preserve">Cable multipolar RZ1-K (libre de halógeno), siendo su tensión asignada de 0,6/1 kV, reacción al fuego clase Eca, con conductor de cobre clase 5 (-K) de 2x2,5+TTx2,5mm2 mm² de sección, con aislamiento de polietileno reticulado (R) y cubierta de PVC (V), incluso uniones, cajas de registro y empalme y pequeño material. Se medirá la longitud realmente ejecutada según especificaciones de Proyecto.
</t>
  </si>
  <si>
    <t>10116</t>
  </si>
  <si>
    <t xml:space="preserve">10117        </t>
  </si>
  <si>
    <t>Cable multipolar RZ1-K 0,6/1 kV, 2x4 mm2, Cu</t>
  </si>
  <si>
    <t xml:space="preserve">Cable multipolar RZ1-K (libre de halógeno), siendo su tensión asignada de 0,6/1 kV, reacción al fuego clase Eca, con conductor de cobre clase 5 (-K) de 2x4+TTx4mm2 mm² de sección,con aislamiento de polietileno reticulado (R) y cubierta de PVC (V), incluso uniones, cajas de registro y empalme y pequeño material. Se medirá la longitud realmente ejecutada según especificaciones de Proyecto.
</t>
  </si>
  <si>
    <t>GP AFS</t>
  </si>
  <si>
    <t>10117</t>
  </si>
  <si>
    <t xml:space="preserve">10118C       </t>
  </si>
  <si>
    <t>Cable multipolar RZ1-K 0,6/1 kV, 4x2,5 mm2, Cu AFUMES (AS+)</t>
  </si>
  <si>
    <t xml:space="preserve">Cable multipolar RZ1-K (libre de halógeno), siendo su tensión asignada de 0,6/1 kV, reacción al fuego clase Eca, con conductor de cobre clase 5 (-K) de 4x2.5+TTx2.5mm² de sección tipo AFUMEX (AS+), con aislamiento de polietileno reticulado (R) y cubierta de PVC (V), incluso elementos auxiliares, cajas de empalme y pequeño material. Se medirá la longitud realmente ejecutada según especificaciones de Proyecto.
</t>
  </si>
  <si>
    <t>GP PCI</t>
  </si>
  <si>
    <t>10118C</t>
  </si>
  <si>
    <t xml:space="preserve">10120        </t>
  </si>
  <si>
    <t>Cable multipolar RZ1-K 0,6/1 kV, 4x16 mm2, Cu</t>
  </si>
  <si>
    <t xml:space="preserve">Cable multipolar RZ1-K (libre de halógeno), siendo su tensión asignada de 0,6/1 kV, reacción al fuego clase Eca, con conductor de cobre clase 5 (-K) de 4x16+TTx16 mm² de sección, con aislamiento de polietileno reticulado (R) y cubierta de PVC (V), incluso uniones, cajas de registro y empalme y pequeño material. Se medirá la longitud realmente ejecutada según especificaciones de Proyecto.
</t>
  </si>
  <si>
    <t>UE</t>
  </si>
  <si>
    <t>10120</t>
  </si>
  <si>
    <t xml:space="preserve">10316.3      </t>
  </si>
  <si>
    <t>Latiguillo interconexión Fuerza</t>
  </si>
  <si>
    <t xml:space="preserve">Latiguillo de conexión (Fuerza)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50288-6-1.Incluso clavijas hembra. Se medirá el número de unidades realmente ejecutadas según especificaciones de Proyecto.
</t>
  </si>
  <si>
    <t>Cardio</t>
  </si>
  <si>
    <t>10316.3</t>
  </si>
  <si>
    <t xml:space="preserve">10104        </t>
  </si>
  <si>
    <t>Conductor de tierra cobre desnudo 25 mm²</t>
  </si>
  <si>
    <t xml:space="preserve">Conductor de tierra formado por cable rígido desnudo de cobre trenzado, de 25 mm² de sección, incluso conexionado a cuadro eléctrico. Se medirá la longitud realmente ejecutada según especificaciones de Proyecto.
</t>
  </si>
  <si>
    <t>10104</t>
  </si>
  <si>
    <t xml:space="preserve">1046A10A     </t>
  </si>
  <si>
    <t>Toma de corriente 16 A</t>
  </si>
  <si>
    <t xml:space="preserve">Toma de corriente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</si>
  <si>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Oficina</t>
  </si>
  <si>
    <t>Speed</t>
  </si>
  <si>
    <t>Agility</t>
  </si>
  <si>
    <t>Vest Fem</t>
  </si>
  <si>
    <t>Vest Masc</t>
  </si>
  <si>
    <t>Limpieza</t>
  </si>
  <si>
    <t>TV</t>
  </si>
  <si>
    <t>Usos varios</t>
  </si>
  <si>
    <t>Fuente</t>
  </si>
  <si>
    <t>Sala Ténica</t>
  </si>
  <si>
    <t>Cross</t>
  </si>
  <si>
    <t>1046A10A</t>
  </si>
  <si>
    <t xml:space="preserve">1046A10B     </t>
  </si>
  <si>
    <t>Toma de corriente empotrada 16 A</t>
  </si>
  <si>
    <t xml:space="preserve">Toma de corriente estanca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</si>
  <si>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Secamanos</t>
  </si>
  <si>
    <t>1046A10B</t>
  </si>
  <si>
    <t xml:space="preserve">1046A211A    </t>
  </si>
  <si>
    <t>KIT Caja de 2 módulos para suelo (1xTC16A+1xRJ45)</t>
  </si>
  <si>
    <t xml:space="preserve">Kit caja estanca de 2 módulos cableado interior totalmente instalada para montaje empotrado en suelo, compuesto por caja de conexiones para empotrar rectangular, portamecanismos para 2 módulos 47x47 para montaje de marco formado por puerta desmontable, marco y contramarco. 2 mecanismos con montaje directo sobre las cubetas (TC16A + RJ-45 doble).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</si>
  <si>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F2</t>
  </si>
  <si>
    <t>1046A211A</t>
  </si>
  <si>
    <t xml:space="preserve">1046A211B    </t>
  </si>
  <si>
    <t>KIT Caja de 2 módulos en paramento (1xTC16A+1xRJ45)</t>
  </si>
  <si>
    <t xml:space="preserve">Kit caja de 2 módulos cableado interior totalmente instalada para montaje en paramento, compuesto por caja de conexiones para empotrar rectangular, portamecanismos para 2 módulos 47x47 para montaje de marco formado por puerta desmontable, marco y contramarco. 2 mecanismos con montaje directo sobre las cubetas (TC16A + 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</si>
  <si>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Totem</t>
  </si>
  <si>
    <t>Vending</t>
  </si>
  <si>
    <t>1046A211B</t>
  </si>
  <si>
    <t xml:space="preserve">1046A844A    </t>
  </si>
  <si>
    <t>KIT Caja de 8 módulos en paramento (4xTC16A+4xRJ45)</t>
  </si>
  <si>
    <t xml:space="preserve">Kit caja estanca de tres módulos cableado interior totalmente instalada para colocar en paramento en superficie, compuesto por caja de conexiones para empotrar rectangular, portamecanismos para 8 módulos 47x47 para montaje de marco formado por puerta desmontable, marco y contramarco. 3 mecanismos con montaje directo sobre las cubetas (4xTC16A + 4xRJ-45).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</si>
  <si>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Seep</t>
  </si>
  <si>
    <t>1046A844A</t>
  </si>
  <si>
    <t xml:space="preserve">1046A862A    </t>
  </si>
  <si>
    <t>KIT Caja de 8 módulos en paramento (6xTC16A+2xRJ45)</t>
  </si>
  <si>
    <t xml:space="preserve">Kit caja estanca de tres módulos cableado interior totalmente instalada para colocar en paramento en superficie, compuesto por caja de conexiones para empotrar rectangular, portamecanismos para 8 módulos 47x47 para montaje de marco formado por puerta desmontable, marco y contramarco. 3 mecanismos con montaje directo sobre las cubetas (6xTC16A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</si>
  <si>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Recepción</t>
  </si>
  <si>
    <t>1046A862A</t>
  </si>
  <si>
    <t xml:space="preserve">101141A      </t>
  </si>
  <si>
    <t>Bandeja portacables "INDUCANAL CLICK" 60x100mm GC</t>
  </si>
  <si>
    <t xml:space="preserve">Bandeja de chapa de base embutida y ciega para cargas ligeras, modelo "INDUCANAL CLICK GC" o equivalente, de dimensiones 60x100 mm, para suspender de techos con varillas y piezas especiales necesarias, incluso tabique separador. Se medirá la longitud realmente ejecutada según especificaciones de Proyecto.
</t>
  </si>
  <si>
    <t>101141A</t>
  </si>
  <si>
    <t xml:space="preserve">10114A       </t>
  </si>
  <si>
    <t>Bandeja portacables "INDUCANAL CLICK" 60x200mm GC</t>
  </si>
  <si>
    <t xml:space="preserve">Bandeja de chapa de base embutida y ciega para cargas ligeras, modelo "INDUCANAL CLICK GC" o equivalente, de dimensiones 60x200 mm, para suspender de techos con varillas y piezas especiales necesarias, incluso tabique separador. Se medirá la longitud realmente ejecutada según especificaciones de Proyecto.
</t>
  </si>
  <si>
    <t>10114A</t>
  </si>
  <si>
    <t xml:space="preserve">101142A      </t>
  </si>
  <si>
    <t>Bandeja portacables "INDUCANAL CLICK" 60x300mm GC</t>
  </si>
  <si>
    <t xml:space="preserve">Bandeja de chapa de base embutida y ciega para cargas ligeras, modelo "INDUCANAL CLICK GC" o equivalente, de dimensiones 60x300 mm, para suspender de techos con varillas y piezas especiales necesarias, incluso tabique separador. Se medirá la longitud realmente ejecutada según especificaciones de Proyecto.
</t>
  </si>
  <si>
    <t>101142A</t>
  </si>
  <si>
    <t xml:space="preserve">10316.2      </t>
  </si>
  <si>
    <t>Latiguillo interconexión Fuerza / Datos</t>
  </si>
  <si>
    <t xml:space="preserve">Latiguillo de conexión (Fuerza / Datos)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 Se medirá el número de unidades realmente ejecutadas según especificaciones de Proyecto.
</t>
  </si>
  <si>
    <t>Tornos</t>
  </si>
  <si>
    <t>10316.2</t>
  </si>
  <si>
    <t xml:space="preserve">10108        </t>
  </si>
  <si>
    <t>Tubo PVC rígido 25 mm, superficie</t>
  </si>
  <si>
    <t xml:space="preserve">Suministro e instalación en superficie de canalización de protección de cableado, formada por tubo de PVC rígido, blindado, enchufable, de color negro, de 25 mm de diámetro nominal, con IP547. Incluso abrazaderas, elementos de sujeción y accesorios (curvas, manguitos, tes, codos y curvas flexibles). Se medirá la longitud realmente ejecutada según especificaciones de Proyecto.
</t>
  </si>
  <si>
    <t>10108</t>
  </si>
  <si>
    <t xml:space="preserve">10109        </t>
  </si>
  <si>
    <t>Tubo PVC rígido 40 mm, superficie</t>
  </si>
  <si>
    <t xml:space="preserve">Suministro e instalación en superficie de canalización de protección de cableado, formada por tubo de PVC rígido, blindado, enchufable, de color negro, de 40 mm de diámetro nominal, con IP547. Incluso abrazaderas, elementos de sujeción y accesorios (curvas, manguitos, tes, codos y curvas flexibles). Se medirá la longitud realmente ejecutada según especificaciones de Proyecto.
</t>
  </si>
  <si>
    <t>10109</t>
  </si>
  <si>
    <t>C10.1</t>
  </si>
  <si>
    <t xml:space="preserve">C10.2        </t>
  </si>
  <si>
    <t>Iluminación</t>
  </si>
  <si>
    <t xml:space="preserve">Centralización de interruptores (hasta 14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</si>
  <si>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10202        </t>
  </si>
  <si>
    <t>Centralización de encendidos</t>
  </si>
  <si>
    <t xml:space="preserve">Centralización de interruptores (hasta 24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</si>
  <si>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10202</t>
  </si>
  <si>
    <t xml:space="preserve">10201        </t>
  </si>
  <si>
    <t>Plafón led redondo blanco I-TEC, Ref. 5550407</t>
  </si>
  <si>
    <t xml:space="preserve">Suministro e instalación de plafón led redondo blanco I-TEC, Ref. 5550407, 20 W de superficie, cuerpo fabricado en aluminio y difusor en polmetilmetacrilato (PMMA), incluso driver externo, piezas especiales de cuelgue bajo bandeja y lámpara de 20W de 4200 ºK. Se medirá el número de unidades realmente ejecutadas según especificaciones de Proyecto.
</t>
  </si>
  <si>
    <t>Circulación</t>
  </si>
  <si>
    <t>10201</t>
  </si>
  <si>
    <t xml:space="preserve">102011       </t>
  </si>
  <si>
    <t>Luminaria LED suspendida 40W SECOM 2200014084 + kit suspensión 5</t>
  </si>
  <si>
    <t xml:space="preserve">Luminaria LED suspendida 40W SECOM 2200014084 + kit suspensión 5
</t>
  </si>
  <si>
    <t>102011</t>
  </si>
  <si>
    <t xml:space="preserve">10203        </t>
  </si>
  <si>
    <t>Regleta industrial Airfal Delta D0051L, led</t>
  </si>
  <si>
    <t xml:space="preserve">Suministro y montaje de regleta industrial Airfal Delta D0051L, para 1 tubo led, en chapa de acero prelacada. Dimensiones 1534x83x60 mm, incluso driver externo, piezas especiales de cuelgue bajo bandeja y lámpara T8 de 20 W y 4200 ºK. Se medirá el número de unidades realmente ejecutadas según especificaciones de Proyecto.
</t>
  </si>
  <si>
    <t>FW+Z.Booty</t>
  </si>
  <si>
    <t>10203</t>
  </si>
  <si>
    <t xml:space="preserve">10204        </t>
  </si>
  <si>
    <t>Luminaria estanca Airfal Supra S0108L, led</t>
  </si>
  <si>
    <t xml:space="preserve">Suministro y montaje de luminaria estanca Airfal Supra S0208L, para 1 tubo led, cuerpo de luminaria en ABS, difusor de policarbonato o acrílico, chasis interno en aluminio brillo, prensaestopas PG11, IP65. Dimensiones 1274x870x100 mm, incluso driver externo, piezas especiales de cuelgue bajo bandeja y lámpara T8 de 20 W y 4200 ºK. Se medirá el número de unidades realmente ejecutadas según especificaciones de Proyecto.
</t>
  </si>
  <si>
    <t>10204</t>
  </si>
  <si>
    <t xml:space="preserve">10203A       </t>
  </si>
  <si>
    <t>Regleta industrial Airfal Delta D0050L L=1534mm</t>
  </si>
  <si>
    <t xml:space="preserve">Suministro y montaje de regleta industrial Airfal Delta D0051L, para 1 tubo led, en chapa de acero prelacada. Dimensiones 1534x83x60 mm, incluso driver externo, piezas especiales de cuelgue bajo bandeja y lámpara T8 de 20 W y 3000 ºK. Se medirá el número de unidades realmente ejecutadas según especificaciones de Proyecto.
</t>
  </si>
  <si>
    <t>Strenght</t>
  </si>
  <si>
    <t>10203A</t>
  </si>
  <si>
    <t xml:space="preserve">10203B       </t>
  </si>
  <si>
    <t>Regleta industrial Airfal Delta D0050L L=1233mm</t>
  </si>
  <si>
    <t xml:space="preserve">Suministro y montaje de regleta industrial Airfal Delta D0051L, para 1 tubo led, en chapa de acero prelacada. Dimensiones 1233x83x60 mm, incluso driver externo, piezas especiales de cuelgue bajo bandeja y lámpara T8 de 20 W y 3000 ºK. Se medirá el número de unidades realmente ejecutadas según especificaciones de Proyecto.
</t>
  </si>
  <si>
    <t>10203B</t>
  </si>
  <si>
    <t xml:space="preserve">10207        </t>
  </si>
  <si>
    <t>Alumbrado emergencia 150 lúmenes</t>
  </si>
  <si>
    <t xml:space="preserve">Suministro e instalación en superficie en zonas comunes de luminaria de emergencia, con tubo lineal fluorescente, 6 W - G5, flujo luminoso 150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</si>
  <si>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Emergencias</t>
  </si>
  <si>
    <t>10207</t>
  </si>
  <si>
    <t xml:space="preserve">10135        </t>
  </si>
  <si>
    <t>Interruptor de superficie</t>
  </si>
  <si>
    <t xml:space="preserve">Interruptor unipolar (1P), intensidad asignada 10 AX, tensión asignada 250 V, con tecla simple y color según plano; instalación en superficie. Se medirá el número de unidades realmente ejecutadas según especificaciones de Proyecto.
</t>
  </si>
  <si>
    <t>Adaptados</t>
  </si>
  <si>
    <t>Sala Técnica</t>
  </si>
  <si>
    <t>10135</t>
  </si>
  <si>
    <t xml:space="preserve">10136        </t>
  </si>
  <si>
    <t>Conmutador de superficie</t>
  </si>
  <si>
    <t xml:space="preserve">Conmutador de intensidad asignada 10 AX, tensión asignada 250 V, con tecla simple y color según plano; instalación en superficie. Se medirá el número de unidades realmente ejecutadas según especificaciones de Proyecto.
</t>
  </si>
  <si>
    <t>Entrada</t>
  </si>
  <si>
    <t>10136</t>
  </si>
  <si>
    <t xml:space="preserve">10002        </t>
  </si>
  <si>
    <t>Tira Led</t>
  </si>
  <si>
    <t>Puerta Acceso</t>
  </si>
  <si>
    <t>10002</t>
  </si>
  <si>
    <t>C10.2</t>
  </si>
  <si>
    <t xml:space="preserve">C10.3        </t>
  </si>
  <si>
    <t>Telecomunicaciones</t>
  </si>
  <si>
    <t xml:space="preserve">10301        </t>
  </si>
  <si>
    <t>Acometida Telecomunicaciones</t>
  </si>
  <si>
    <t xml:space="preserve">PA de conexionado de red interior de telecomunicaciones (RACK) con punto de conexión exterior, formado por registro de entrada, canalización y cableado, incluso conexionado y pruebas.
</t>
  </si>
  <si>
    <t>10301</t>
  </si>
  <si>
    <t xml:space="preserve">10315        </t>
  </si>
  <si>
    <t>Cable rígido U/UTP 4 pares trenzados Cu</t>
  </si>
  <si>
    <t xml:space="preserve">Cable rígido U/UTP no propagador de la llama de 4 pares trenzados de cobre, categoría 6,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Se medirá la longitud realmente ejecutada según especificaciones de Proyecto.
</t>
  </si>
  <si>
    <t>10315</t>
  </si>
  <si>
    <t xml:space="preserve">10317B       </t>
  </si>
  <si>
    <t>Armario rack de telecomunicaciones U29</t>
  </si>
  <si>
    <t xml:space="preserve">Armario rack U29 para telecomunicaciones, en acero laminado, puerta frontal de cristal templado con cerradura y ventilación lateral, puerta trasera en metal perforado con ventilación completa y cerradura, laterales en metal perforado con ventilación completa. Con paneles RJ45 para datos, cámaras IP, electrónica de red con conectividad de fibra óptica y enchufes necesarios. Incluso latiguillos, accesorios, conectores, pequeño material, ayudas , etiquetado y switch (24 puertos) . Se medirá el número de unidades realmente ejecutadas según especificaciones de Proyecto.
</t>
  </si>
  <si>
    <t>10317B</t>
  </si>
  <si>
    <t xml:space="preserve">103211       </t>
  </si>
  <si>
    <t>Preinstalación control de acceso</t>
  </si>
  <si>
    <t xml:space="preserve">Preinstalación control de acceso, cableado y conexionado del sistema de lector de huellas	
</t>
  </si>
  <si>
    <t>103211</t>
  </si>
  <si>
    <t xml:space="preserve">103212       </t>
  </si>
  <si>
    <t>Preinstalación tornos de acceso</t>
  </si>
  <si>
    <t xml:space="preserve">Preinstalación tornos de acceso, cableado y conexionado del sistemaa.
</t>
  </si>
  <si>
    <t>103212</t>
  </si>
  <si>
    <t xml:space="preserve">07.04.04     </t>
  </si>
  <si>
    <t>Registro enlace 450x450x120 mm.</t>
  </si>
  <si>
    <t xml:space="preserve">REGISTRO DE ENLACE DE 450x450x120 MM, INCLUSO P.P. DE PEQUEÑO MATERIAL Y AYUDAS DE ALBAÑILERÍA; CONSTRUIDO SEGÚN REGLAMENTO DE ICT. MEDIDA LA UNIDAD EJECUTADA
</t>
  </si>
  <si>
    <t>07.04.04</t>
  </si>
  <si>
    <t xml:space="preserve">10150        </t>
  </si>
  <si>
    <t>Recibido de torniquetes y portillos de control de acceso</t>
  </si>
  <si>
    <t xml:space="preserve">Recibido de torniquetes y portillos de control de acceso, suministrados en obra por terceros. Incluso replanteo, colocación, anclaje a suelo y elementos de fijación necesarios. Se medirá la unidad ejecutada.
</t>
  </si>
  <si>
    <t>10150</t>
  </si>
  <si>
    <t xml:space="preserve">182550       </t>
  </si>
  <si>
    <t>Colocación de Antena WiFi</t>
  </si>
  <si>
    <t xml:space="preserve">Instalación de antena WiFi, suministrada por la Propiedad. Incluye todas las operaciones necesarias para el montaje correcto y seguro de la antena en la ubicación especificada, asegurando su funcionalidad óptima para la recepción y emisión de señales inalámbricas.
</t>
  </si>
  <si>
    <t>182550</t>
  </si>
  <si>
    <t>C10.3</t>
  </si>
  <si>
    <t xml:space="preserve">C10.4        </t>
  </si>
  <si>
    <t>Audio y megafonía</t>
  </si>
  <si>
    <t xml:space="preserve">EXT021       </t>
  </si>
  <si>
    <t>Circuito interior con cable libre de oxígeno 2x1,5mm2</t>
  </si>
  <si>
    <t xml:space="preserve">Circuito de sonido formado por cable 2x1.5 mm2 libre de oxigeno. Medida la unidad totalmente ejecutada.
</t>
  </si>
  <si>
    <t>EXT021</t>
  </si>
  <si>
    <t xml:space="preserve">EXT021B      </t>
  </si>
  <si>
    <t>Circuito interior con cable libre de oxígeno 2x2,5mm2</t>
  </si>
  <si>
    <t xml:space="preserve">Circuito de sonido formado por cable 2x2.5 mm2 libre de oxigeno. Medida la unidad totalmente ejecutada.
</t>
  </si>
  <si>
    <t>EXT021B</t>
  </si>
  <si>
    <t xml:space="preserve">EXT022       </t>
  </si>
  <si>
    <t>Conducto PVC Flexible de 20mm</t>
  </si>
  <si>
    <t xml:space="preserve">Canalización para preinstalación de sonido formado por tubo corrugado de 20mm
</t>
  </si>
  <si>
    <t>EXT022</t>
  </si>
  <si>
    <t xml:space="preserve">02.06.06     </t>
  </si>
  <si>
    <t>Tubo corrugado Diam 25mm</t>
  </si>
  <si>
    <t xml:space="preserve">Tubo corrugado de diámetro 25mm, con resistencia a compresión 320nW y al impacto 2J. Aislante no propagador de llama. 
</t>
  </si>
  <si>
    <t>02.06.06</t>
  </si>
  <si>
    <t xml:space="preserve">02.06.08     </t>
  </si>
  <si>
    <t>Tubo corrugado Diam 35mm</t>
  </si>
  <si>
    <t xml:space="preserve">Tubo corrugado de diámetro 35mm, con resistencia a compresión 320nW y al impacto 2J. Aislante no propagador de llama. 
</t>
  </si>
  <si>
    <t>02.06.08</t>
  </si>
  <si>
    <t xml:space="preserve">02.06.07     </t>
  </si>
  <si>
    <t>Tubo rígido PVC Diam 25mm</t>
  </si>
  <si>
    <t xml:space="preserve">Tubo rígido gris de pvc de 25 mm con manguito incluido apto para canalizaciones superficiales ordinarias fijas. Contruido según la norma une-en 61386-21, este tiene las siguientes características:
Resistencia a la compresión &gt;1250 newton, resistencia al impacto &gt;2j a -5ºc, temperatura mínima y máxima de utilización -5 +60ºc, es un tubo rígido y curvable en caliente o mediante  muelle, rigidez eléctrica &gt;200v.
</t>
  </si>
  <si>
    <t>02.06.07</t>
  </si>
  <si>
    <t>C10.4</t>
  </si>
  <si>
    <t>SG10</t>
  </si>
  <si>
    <t xml:space="preserve">SG09         </t>
  </si>
  <si>
    <t>Instalación de fontanería y ACS</t>
  </si>
  <si>
    <t xml:space="preserve">C009.1       </t>
  </si>
  <si>
    <t>Agua fría</t>
  </si>
  <si>
    <t xml:space="preserve">09000        </t>
  </si>
  <si>
    <t>Certificación y legalización instalación fontaneria</t>
  </si>
  <si>
    <t xml:space="preserve">Certificación y legalización de la instalación de fontaneria, incluyendo preparación, visado (si procede) y tramitación, hasta buen fin y ante los orgamismos competentes de boletines, proyectos actualizados con las modificaciones que surgieran durante la obra y cualquier otra documentación que fuera necesaria. Incluso presentación al cliente de planos en soporte DWG.
</t>
  </si>
  <si>
    <t>09000</t>
  </si>
  <si>
    <t xml:space="preserve">08.02        </t>
  </si>
  <si>
    <t>Instalación provisional de obra de fontanería</t>
  </si>
  <si>
    <t>Instalación provisional de fontanería.</t>
  </si>
  <si>
    <t>08.02</t>
  </si>
  <si>
    <t xml:space="preserve">09001        </t>
  </si>
  <si>
    <t>Acometida instalación fontanería, a justificar</t>
  </si>
  <si>
    <t xml:space="preserve">Partida alzada de instalación de conexión con red de agua potable y elementos necesarios para el cumplimiento de la normativa de la emrpesa suministradora en el apartado de agua potable,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</si>
  <si>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09001</t>
  </si>
  <si>
    <t xml:space="preserve">09002A       </t>
  </si>
  <si>
    <t>Grupo de presión Baeza 2xMulti 25-5M</t>
  </si>
  <si>
    <t xml:space="preserve">Grupo de presión Baeza 2xMulti 25-5M + cuadro TAL, Ref. 69481, compuesto por dos bombas eléctricas Espa modelo 25-5M, 1,25 CV, 230 V. Cuerpo de bomba, eje y turbinas en acero inoxidable AISI 304, difusores en tecnopolímero y soportes de aspiración e impulsión en acero gris de fundición. Capaz de ofrecer un caudal máximo unitario de 5,5 m3/h a un presión máxima de 66,5 mca, Incluso cuadro eléctrico para el control y protección de las dos bombas de 1,25 CV, 230 V, monofásico, incluyendo caja plástica, toma de control para boya, protección contra cortocircuito y sobrecarga, contadores de potencia, pilotos de señalización, maniobra en baja tensión, bornas de entraa y salida. Incluso colector de impulsión, 2 válvulas de esfera de 1 1/4", 2 válvulas de retención de 1 1/4, 2 presostatos, elementos de unión y enlace, todo ello montado sobre bancada. Medida la unidad instalada, probada y funcionando según especificaciones de proyecto.
</t>
  </si>
  <si>
    <t>09002A</t>
  </si>
  <si>
    <t xml:space="preserve">05.03.09B    </t>
  </si>
  <si>
    <t>Depósito de membrana 200 litros</t>
  </si>
  <si>
    <t xml:space="preserve">Depósito de membrana de 200 litros de capacidad, en acero pintado exteriormente y provisto de membrana elástica especial (no recambiable), con cámara de gas conteniendo nitrógeno a presión. Condiciones máximas de trabajo 10 bar y 120ºC, incluso ayudas de albañilería. Medida la unidad ejecutada. Ubicado según esquema de fontanería en planos de proyecto.
</t>
  </si>
  <si>
    <t>05.03.09B</t>
  </si>
  <si>
    <t xml:space="preserve">09071A       </t>
  </si>
  <si>
    <t>Descalcificador AQUALAI modelo K1000VUF (5.000L/h)</t>
  </si>
  <si>
    <t xml:space="preserve">Descalcificador AQUALAI modelo K1000VUF de polietileno reforzado con fibra de vidrio y resina eposi, con válvula electronica volumetrica con tiempos programables, caudal máximo de 5.000L/h, conexión mediante ByPass, y consumo de sal por regeneración/botella de 10 Kg. Se medirá el número de unidades realmente ejecutadas según especificaciones de Proyecto. Ubicado según esquema de fontanería en planos de proyecto.
</t>
  </si>
  <si>
    <t>09071A</t>
  </si>
  <si>
    <t xml:space="preserve">05.03.0240   </t>
  </si>
  <si>
    <t>Calderín de presión hidroneumático 40L</t>
  </si>
  <si>
    <t xml:space="preserve">Calderín de presión hidroneumático circular de acero de 40 litros de capacidad para colgar de forjado, con tapa del mismo material, incluso llaves de corte de esfera, tubería de polipropileno de 63 mm y grifo de latón de 1", totalmente instalado. Ubicado según esquema de fontanería en planos de proyecto.
</t>
  </si>
  <si>
    <t>Depósito de Fluxores</t>
  </si>
  <si>
    <t>05.03.0240</t>
  </si>
  <si>
    <t xml:space="preserve">090311       </t>
  </si>
  <si>
    <t>Depósito auxliliar 1000 l polietileno alta densidad, prismático</t>
  </si>
  <si>
    <t xml:space="preserve">Depósito de polietileno de alta densidad, 1000 l. Con válvula de corte de compuerta de 1" DN 25 mm para la entrada y válvula de corte de compuerta de 1" DN 25 mm para la salida. Se medirá el número de unidades realmente ejecutadas según especificaciones de Proyecto.
</t>
  </si>
  <si>
    <t>090311</t>
  </si>
  <si>
    <t xml:space="preserve">09030B       </t>
  </si>
  <si>
    <t>Tubería instalación interior PP-R, 63 mm</t>
  </si>
  <si>
    <t xml:space="preserve">Tubería de polipropileno PPR (copolimero Random), de 63x10,5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</si>
  <si>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09030B</t>
  </si>
  <si>
    <t xml:space="preserve">090200       </t>
  </si>
  <si>
    <t>Tubería instalación interior PP-R, 50 mm</t>
  </si>
  <si>
    <t xml:space="preserve">Tubería de polipropileno PPR (copolimero Random), de 50x8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</si>
  <si>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090200</t>
  </si>
  <si>
    <t xml:space="preserve">09028        </t>
  </si>
  <si>
    <t>Tubería instalación interior PP-R, 40 mm</t>
  </si>
  <si>
    <t xml:space="preserve">Tubería de polipropileno PPR (copolimero Random), de 40x6,7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</si>
  <si>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09028</t>
  </si>
  <si>
    <t xml:space="preserve">09027        </t>
  </si>
  <si>
    <t>Tubería instalación interior PP-R, 32 mm</t>
  </si>
  <si>
    <t xml:space="preserve">Tubería de polipropileno PPR (copolimero Random), de 32x5,4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</si>
  <si>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09027</t>
  </si>
  <si>
    <t xml:space="preserve">09022        </t>
  </si>
  <si>
    <t>Tubería instalación interior PP-R 25 mm</t>
  </si>
  <si>
    <t xml:space="preserve">Tubería de polipropileno PPR (copolimero Random), de 25x4,2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</si>
  <si>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09022</t>
  </si>
  <si>
    <t xml:space="preserve">09026        </t>
  </si>
  <si>
    <t>Tubería instalación interior PP-R, 20 mm</t>
  </si>
  <si>
    <t xml:space="preserve">Tubería de polipropileno PPR (copolimero Random), de 20x3,4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</si>
  <si>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09026</t>
  </si>
  <si>
    <t xml:space="preserve">EN639        </t>
  </si>
  <si>
    <t>Encoquillado de tubería e=9mm para tubería 63mm</t>
  </si>
  <si>
    <t xml:space="preserve">Aislamiento térmico flexible para tubería de diámetro 63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  Se medirá la longitud realmente ejecutada según especificaciones de Proyecto.
</t>
  </si>
  <si>
    <t>EN639</t>
  </si>
  <si>
    <t xml:space="preserve">EN4090       </t>
  </si>
  <si>
    <t>Encoquillado de tubería e=9mm para tubería 50mm</t>
  </si>
  <si>
    <t xml:space="preserve">Aislamiento térmico flexible para tubería de diámetro 50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</si>
  <si>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EN4090</t>
  </si>
  <si>
    <t xml:space="preserve">EN409        </t>
  </si>
  <si>
    <t>Encoquillado de tubería e=9mm para tubería 40mm</t>
  </si>
  <si>
    <t xml:space="preserve">Aislamiento térmico flexible para tubería de diámetro 40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</si>
  <si>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EN409</t>
  </si>
  <si>
    <t xml:space="preserve">EN329        </t>
  </si>
  <si>
    <t>Encoquillado de tubería e=9mm para tubería 32mm</t>
  </si>
  <si>
    <t xml:space="preserve">Aislamiento térmico flexible para tubería de diámetro 32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</si>
  <si>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EN329</t>
  </si>
  <si>
    <t xml:space="preserve">EN259        </t>
  </si>
  <si>
    <t>Encoquillado de tubería e=9mm para tubería 25mm</t>
  </si>
  <si>
    <t xml:space="preserve">Aislamiento térmico flexible para tubería de diámetro 25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</si>
  <si>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EN259</t>
  </si>
  <si>
    <t xml:space="preserve">EN209        </t>
  </si>
  <si>
    <t>Encoquillado de tubería e=9mm para tubería 20mm</t>
  </si>
  <si>
    <t xml:space="preserve">Aislamiento térmico flexible para tubería de diámetro 20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</si>
  <si>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EN209</t>
  </si>
  <si>
    <t xml:space="preserve">05.03.01     </t>
  </si>
  <si>
    <t>Purgador manual de aire</t>
  </si>
  <si>
    <t xml:space="preserve">Purgador manual de aire, incluso juntas, pequeño material y montaje. Medida la unidad totalmente ejecutada
</t>
  </si>
  <si>
    <t>05.03.01</t>
  </si>
  <si>
    <t>C009.1</t>
  </si>
  <si>
    <t xml:space="preserve">C009.2       </t>
  </si>
  <si>
    <t>Agua caliente sanitaria</t>
  </si>
  <si>
    <t xml:space="preserve">092020       </t>
  </si>
  <si>
    <t>Tubería ACS instalación interior PP-R 20 mm c/aislam</t>
  </si>
  <si>
    <t xml:space="preserve">Tubería general de distribución de A.C.S. formada por tubo de polipropileno copolímero random (PP-R), de 20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</si>
  <si>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092020</t>
  </si>
  <si>
    <t xml:space="preserve">092032       </t>
  </si>
  <si>
    <t>Tubería ACS instalación interior PP-R 32 mm c/aislam</t>
  </si>
  <si>
    <t xml:space="preserve">Tubería general de distribución de A.C.S. formada por tubo de polipropileno copolímero random (PP-R), de 32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</si>
  <si>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092032</t>
  </si>
  <si>
    <t xml:space="preserve">092040       </t>
  </si>
  <si>
    <t>Tubería ACS instalación interior PP-R 40 mm c/aislam</t>
  </si>
  <si>
    <t xml:space="preserve">Tubería general de distribución de A.C.S. formada por tubo de polipropileno copolímero random (PP-R), de 40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</si>
  <si>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092040</t>
  </si>
  <si>
    <t xml:space="preserve">09220        </t>
  </si>
  <si>
    <t>Vaso de expansión cerrado 50 l</t>
  </si>
  <si>
    <t xml:space="preserve">Vaso de expansión para A.C.S. de acero vitrificado, capacidad 50 l. Se medirá el número de unidades realmente ejecutadas según especificaciones de Proyecto.
</t>
  </si>
  <si>
    <t>09220</t>
  </si>
  <si>
    <t xml:space="preserve">09221        </t>
  </si>
  <si>
    <t>Bomba de circulación rotor húmedo 1"</t>
  </si>
  <si>
    <t xml:space="preserve">Electrobomba centrífuga, de hierro fundido, de tres velocidades, con una potencia de 0,071 kW. Se medirá el número de unidades realmente ejecutadas según especificaciones de Proyecto.
</t>
  </si>
  <si>
    <t>09221</t>
  </si>
  <si>
    <t xml:space="preserve">08052        </t>
  </si>
  <si>
    <t>Tubería para ventilación de aerotermia, PVC, 160 mm</t>
  </si>
  <si>
    <t xml:space="preserve">Conducto de ventilación, formado por tubo liso de PVC, de 160 mm de diámetro exterior, pegado mediante adhesivo, colocado en posición horizontal. Incluso material auxiliar para montaje y sujeción a la obra, accesorios y piezas especiales. El precio no incluye las compuertas de regulación, las compuertas cortafuego, las rejillas ni los difusores. Se medirá la longitud realmente ejecutada según especificaciones de Proyecto.
</t>
  </si>
  <si>
    <t>Aerotermias</t>
  </si>
  <si>
    <t>08052</t>
  </si>
  <si>
    <t xml:space="preserve">09230HTB     </t>
  </si>
  <si>
    <t>Bomba de calor Ferroli 260HT</t>
  </si>
  <si>
    <t xml:space="preserve">Bomba de calor aire-agua con acumulador integrado EGEA 260 HT de Ferroli con capacidad de 250 lit  para producción de ACS. Instalación de pie. Permite funcionamiento con temperaturas de aire de hasta 4ºC sin apoyo eléctrico.  Refrigerante ecológico R134a de bajo impacto ambiental. Desescarche passivo. Posibilidad de conducir la entrada y la salida de aire (Ø 160 mm). Presion estatica disponible ventilador rotativo asincrono: 100 Pa. 
Resistencia eléctrica de apoyo 1.500 W incluida de serie. Tarjeta WIFI incluida de serie. Control remoto mediante APP para smartphone. Producción de ACS hasta 62ºC sólo con bomba de calor sin apoyo electrico. Intercambiador (condensador) de aluminio exterior al depósito.  Doble ánodo de Magnesio para protección corrosión, de serie. Control con programa Antilegionela. Temperatura Maxima ACS con resistencia electrica: 75ºC. Con entradas digitales para SMART GRID y para gestionar excedente de Energía Solar Fotovoltaica. Modos de funcionamiento: ECO - Automatico - Boost - Eléctrico.  Opción OFF PEAK (para programar las horas de producción del equipo en las horas de menor coste eléctrico). Preparado para recirculacion de ACS y gestion bomba recirculación. Control con programación horaria y semanal. Modo vacaciones. Indicado para clima calido. Consumo electrico en calefaccion (sin resistencia) segun ISO 255-3 = 370 W. COP 4,32. Potencia Termica: 1.600 W. COP DHW (A14): 2,60 -  COP DHW (A20): 3,10 según EN 16147:2017: Eficiencia en calefaccion: 127 % según: 2017/1369/UE - Clase Eficiencia Energetica A+. Dimensiones: 621 mm x 1.892 mm
Medida la unidad totalmente instalada, conexionada y funcionando, incluso elementos especificados en el manual de montaje (manguitos electrolíticos, válvulas reguladoras de presión de 7 bares y demás elementos indicados en el manual e indicados por el SAT) del equipo facilitado por el fabricante y asistencia SAT.
</t>
  </si>
  <si>
    <t>09230HTB</t>
  </si>
  <si>
    <t>C009.2</t>
  </si>
  <si>
    <t xml:space="preserve">C009.3       </t>
  </si>
  <si>
    <t>Válvulas y elementos</t>
  </si>
  <si>
    <t xml:space="preserve">05.01.09     </t>
  </si>
  <si>
    <t>Colector polipropileno retic. PP-R, 63 mm diám.</t>
  </si>
  <si>
    <t xml:space="preserve">Colector en montaje superficial de longitud media 1m, realizada con tuberia de polipropileno pp-r DN63 con p.p. De uniones soldadas por termofusion, p.p. De piezas especiales, 7 tomas ø20 + 1 toma ø32 , material de soldadura, elementos de sujeccion a paramentos, ayudas de albañileria y pequeño material.
Medida la unidad ejecutada.
</t>
  </si>
  <si>
    <t>Colector</t>
  </si>
  <si>
    <t>05.01.09</t>
  </si>
  <si>
    <t xml:space="preserve">09043        </t>
  </si>
  <si>
    <t>Válvula de esfera 3/4" (20 mm)</t>
  </si>
  <si>
    <t xml:space="preserve">Válvula de esfera de latón niquelado para roscar de 3/4". Se medirá el número de unidades realmente ejecutadas según especificaciones de Proyecto.
</t>
  </si>
  <si>
    <t>Producción</t>
  </si>
  <si>
    <t>RED Interior</t>
  </si>
  <si>
    <t>09043</t>
  </si>
  <si>
    <t xml:space="preserve">09044        </t>
  </si>
  <si>
    <t>Válvula de esfera 1" (25 mm)</t>
  </si>
  <si>
    <t xml:space="preserve">Válvula de esfera de latón niquelado para roscar de 1". Se medirá el número de unidades realmente ejecutadas según especificaciones de Proyecto.
</t>
  </si>
  <si>
    <t>09044</t>
  </si>
  <si>
    <t xml:space="preserve">09045        </t>
  </si>
  <si>
    <t>Válvula de esfera 1 1/4" (32 mm)</t>
  </si>
  <si>
    <t xml:space="preserve">Válvula de esfera de latón niquelado para roscar de 1 1/4". Se medirá el número de unidades realmente ejecutadas según especificaciones de Proyecto.
</t>
  </si>
  <si>
    <t>09045</t>
  </si>
  <si>
    <t xml:space="preserve">09046        </t>
  </si>
  <si>
    <t>Válvula de esfera 1 1/2" (40 mm)</t>
  </si>
  <si>
    <t xml:space="preserve">Válvula de esfera de latón niquelado para roscar de 1 1/2". Se medirá el número de unidades realmente ejecutadas según especificaciones de Proyecto.
</t>
  </si>
  <si>
    <t>Producción ACS</t>
  </si>
  <si>
    <t>Producción Retorno</t>
  </si>
  <si>
    <t>09046</t>
  </si>
  <si>
    <t xml:space="preserve">09048        </t>
  </si>
  <si>
    <t>Válvula de esfera 2" (50 mm)</t>
  </si>
  <si>
    <t xml:space="preserve">Válvula de esfera de latón niquelado para roscar de 2". Se medirá el número de unidades realmente ejecutadas según especificaciones de Proyecto.
</t>
  </si>
  <si>
    <t>PRODUCCIÓN</t>
  </si>
  <si>
    <t>Filtro Autolimpiante</t>
  </si>
  <si>
    <t>Descalcificador</t>
  </si>
  <si>
    <t>Depósito Auxiliares</t>
  </si>
  <si>
    <t>Depósito Membrana</t>
  </si>
  <si>
    <t>09048</t>
  </si>
  <si>
    <t xml:space="preserve">09047        </t>
  </si>
  <si>
    <t>Válvula de esfera 2 1/4" (63 mm)</t>
  </si>
  <si>
    <t xml:space="preserve">Válvula de esfera de latón niquelado para roscar de 2 1/4". Se medirá el número de unidades realmente ejecutadas según especificaciones de Proyecto.
</t>
  </si>
  <si>
    <t>Red Interior</t>
  </si>
  <si>
    <t>09047</t>
  </si>
  <si>
    <t xml:space="preserve">09052B       </t>
  </si>
  <si>
    <t>Válvula de retención 3/4" (20 mm)</t>
  </si>
  <si>
    <t xml:space="preserve">Válvula de retención de latón para roscar de 3/4". Se medirá el número de unidades realmente ejecutadas según especificaciones de Proyecto.
</t>
  </si>
  <si>
    <t>Producción Aerotermias</t>
  </si>
  <si>
    <t>09052B</t>
  </si>
  <si>
    <t xml:space="preserve">09053A       </t>
  </si>
  <si>
    <t>Válvula de retención 1" (25 mm)</t>
  </si>
  <si>
    <t xml:space="preserve">Válvula de retención de latón para roscar de 1". Se medirá el número de unidades realmente ejecutadas según especificaciones de Proyecto.
</t>
  </si>
  <si>
    <t>09053A</t>
  </si>
  <si>
    <t xml:space="preserve">09053B       </t>
  </si>
  <si>
    <t>Válvula de retención 1 1/2" (40 mm)</t>
  </si>
  <si>
    <t xml:space="preserve">Válvula de retención de latón para roscar de 1 1/2". Se medirá el número de unidades realmente ejecutadas según especificaciones de Proyecto.
</t>
  </si>
  <si>
    <t>Recirculació</t>
  </si>
  <si>
    <t>09053B</t>
  </si>
  <si>
    <t xml:space="preserve">09054        </t>
  </si>
  <si>
    <t>Válvula de retención 2" (50 mm)</t>
  </si>
  <si>
    <t xml:space="preserve">Válvula de retención de latón para roscar de 2". Se medirá el número de unidades realmente ejecutadas según especificaciones de Proyecto.
</t>
  </si>
  <si>
    <t>09054</t>
  </si>
  <si>
    <t xml:space="preserve">09073        </t>
  </si>
  <si>
    <t>Llave de paso con grifo de vaciado 3/4"</t>
  </si>
  <si>
    <t xml:space="preserve">Llave de paso con grifo de vaciado colocada en canalización de 3/4" (15/20 mm) de diámetro, incluso pequeño material; construida según CTE/DB-HS-4, e instrucciones del fabricante. Se medirá la unidad realmente ejecutada.
</t>
  </si>
  <si>
    <t>Depósitos</t>
  </si>
  <si>
    <t>Aerotermos</t>
  </si>
  <si>
    <t>09073</t>
  </si>
  <si>
    <t xml:space="preserve">09061        </t>
  </si>
  <si>
    <t>Válvula mezcladora termostática de 3 vías PRESTO, de 1 1/4"</t>
  </si>
  <si>
    <t xml:space="preserve">Válvula termostática PRESTO 425IF . Se medirá el número de unidades realmente ejecutadas según especificaciones de Proyecto.
</t>
  </si>
  <si>
    <t>09061</t>
  </si>
  <si>
    <t xml:space="preserve">09061B       </t>
  </si>
  <si>
    <t>Válvula mezcladora termostática de 3 vías ULTRAMIX, de 1 1/4"</t>
  </si>
  <si>
    <t xml:space="preserve">Válvula termostática ULTRAMIX TX91E . Se medirá el número de unidades realmente ejecutadas según especificaciones de Proyecto.
</t>
  </si>
  <si>
    <t>09061B</t>
  </si>
  <si>
    <t xml:space="preserve">09058        </t>
  </si>
  <si>
    <t>Válvula limitadora de presión 1 1/2" (40 mm)</t>
  </si>
  <si>
    <t xml:space="preserve">Válvula limitadora de presión de latón, de 1 1/2" DN 40 mm de diámetro, presión máxima de entrada de 15 bar. Se medirá el número de unidades realmente ejecutadas según especificaciones de Proyecto.
</t>
  </si>
  <si>
    <t>09058</t>
  </si>
  <si>
    <t xml:space="preserve">095326       </t>
  </si>
  <si>
    <t>Válvula reguladora de caudal 1 1/2"</t>
  </si>
  <si>
    <t xml:space="preserve">Válvula de reglación de caudal de 1 1/2". Se medirá el número de unidades realmente ejecutadas según especificaciones de Proyecto.
</t>
  </si>
  <si>
    <t>095326</t>
  </si>
  <si>
    <t xml:space="preserve">09067        </t>
  </si>
  <si>
    <t>Filtro de cartucho contenedor de carbón activo i/llaves de paso</t>
  </si>
  <si>
    <t xml:space="preserve">Filtro de cartucho contenedor de carbón activo, rosca de 1 1/4", caudal de 0,4 m³/h, con dos llaves de paso de esfera. Se medirá el número de unidades realmente ejecutadas según especificaciones de Proyecto.
</t>
  </si>
  <si>
    <t>09067</t>
  </si>
  <si>
    <t xml:space="preserve">09070        </t>
  </si>
  <si>
    <t>Válvula de equilibrado estático 3/4"</t>
  </si>
  <si>
    <t xml:space="preserve">Válvula de equilibrado estático, campo de regulación de 0,13 a 5,9 m³/h, con cuerpo de bronce, tomas para medición de presión, volante con 40 posiciones de ajuste, válvula de purga, conexiones roscadas hembra de 3/4" de diámetro y temperatura máxima de 110°C. Se medirá el número de unidades realmente ejecutadas según especificaciones de Proyecto.
</t>
  </si>
  <si>
    <t>09070</t>
  </si>
  <si>
    <t xml:space="preserve">05.03.04     </t>
  </si>
  <si>
    <t>Manómetro de esfera, con escala de 0 a 10 kg/m2</t>
  </si>
  <si>
    <t xml:space="preserve">Manómetro de esfera con escala de 0 a 10 kg/cm2, toma vertical para montaje roscado DN15(1/2"), con tubo de cobre diam. 13/15 de conexionado con tuberia a medir y juego de accesorios, para medir la temperatura de líquidos. Incluso pequeño material y montaje.medida la unidad ejecutada.
</t>
  </si>
  <si>
    <t>05.03.04</t>
  </si>
  <si>
    <t xml:space="preserve">05.03.05     </t>
  </si>
  <si>
    <t>Termómetro ø100 de bulbo y capilar 0-120ºc, toma vertical</t>
  </si>
  <si>
    <t xml:space="preserve">Termómetro ø100 con bulbo y capilar 0-120ºc, toma vertical con soporte triangular para montaje roscado DN15(1/2"), con tubo de cobre diam.13/15 de conexionado con tuberia a medir y juego de accesorios, para medir la temperatura de líquidos. Incluso pequeño material y montaje
Medida la unidad ejecutada.
Marca/modelo: S.ESCODA según especificaciones de proyecto o equivalente aprobado por la D.F.
</t>
  </si>
  <si>
    <t>05.03.05</t>
  </si>
  <si>
    <t xml:space="preserve">RO1          </t>
  </si>
  <si>
    <t>Termómetro digital Mundocontrol FN-49</t>
  </si>
  <si>
    <t xml:space="preserve">Termómetro digital mundocontrol fn-49 con escala -40 a 150°c, resolución 1°c, alimentación a 230v, montaje en superficie, sonda ptc (incluida). Incluso pequeño material y montaje
Medida la unidad ejecutada.
Marca/modelo: S.ESCODA o equivalente aprobado por la D.F.
</t>
  </si>
  <si>
    <t>RO1</t>
  </si>
  <si>
    <t xml:space="preserve">009.4        </t>
  </si>
  <si>
    <t>Filtro auto limpiante semiautomático de Klinwass de 1 1/4"</t>
  </si>
  <si>
    <t xml:space="preserve">Filtro auto limpiante semiautomático de Klinwass de 1 1/4", incluso valvulería y pequeño material según especificaciones de proyecto. Medida la unidad totalmente ejecutada.
</t>
  </si>
  <si>
    <t>009.4</t>
  </si>
  <si>
    <t>C009.3</t>
  </si>
  <si>
    <t xml:space="preserve">C009.4       </t>
  </si>
  <si>
    <t>Grifería y aparatos</t>
  </si>
  <si>
    <t xml:space="preserve">09401A       </t>
  </si>
  <si>
    <t>Lavabo de encimera "Mediclinics SNR036CS"</t>
  </si>
  <si>
    <t xml:space="preserve">Lavabo de encimera Mediclinics SNR036CS, instalado sobre encimera (no incluida), con desagüe klic-klac de acabado cromado, incluso juego de fijación, kit rebosadero y silicona para sellado de juntas. El precio no incluye la encimera ni la grifería. Se medirá el número de unidades realmente ejecutadas según especificaciones de Proyecto.
</t>
  </si>
  <si>
    <t>09401A</t>
  </si>
  <si>
    <t xml:space="preserve">09402B       </t>
  </si>
  <si>
    <t>Inodoro "Roca Victoria" para fluxor</t>
  </si>
  <si>
    <t xml:space="preserve">Inodoro Roca Victoria en porcelana con salida vertical u horizontal, color blanco, para fluxor, Ref.. A344397000, blanco, dimensiones 355x485 mm, incluso tapa y asiento color blanco Supralit Ref. A801B6600B con las bisagras de acero inoxidable, elementos de fijación y silicona para sellado de juntas. Se medirá el número de unidades realmente ejecutadas según especificaciones de Proyecto.
</t>
  </si>
  <si>
    <t>09402B</t>
  </si>
  <si>
    <t xml:space="preserve">09402AD      </t>
  </si>
  <si>
    <t>Inodoro "Roca Access" tanque bajo adaptado</t>
  </si>
  <si>
    <t xml:space="preserve">Inodoro tanque bajo en porcelana, color blanco, Ref.. A346237000, blanco, dimensiones 360x7005 mm, incluso tapa y asiento color blanco Supralit Ref. A80123A004, elementos de fijación y silicona para sellado de juntas. Se medirá el número de unidades realmente ejecutadas según especificaciones de Proyecto.
</t>
  </si>
  <si>
    <t>09402AD</t>
  </si>
  <si>
    <t xml:space="preserve">09403        </t>
  </si>
  <si>
    <t>Urinario "Roca Chic"</t>
  </si>
  <si>
    <t xml:space="preserve">Urinario Roca Chic 22x22 cm, toma de agua exterior vertical, blanco, con manguito, tapón de limpieza, elementos de fijación y silicona para sellado de juntas. Se medirá el número de unidades realmente ejecutadas según especificaciones de Proyecto.
</t>
  </si>
  <si>
    <t>09403</t>
  </si>
  <si>
    <t xml:space="preserve">09423        </t>
  </si>
  <si>
    <t>PRESTO 65 Conjunto Ducha Con Rociador Antivandálico</t>
  </si>
  <si>
    <t xml:space="preserve">Conjunto de Grifo temporizado de un agua para instalación mural con cuerpo y rociador antivandálico de latón cromado., PRESTO 65 CONJUNTO, Ref. 65040PR "PRESTO IBÉRICA". Se medirá el número de unidades realmente ejecutadas según especificaciones de Proyecto.
</t>
  </si>
  <si>
    <t>09423</t>
  </si>
  <si>
    <t xml:space="preserve">09424        </t>
  </si>
  <si>
    <t>Rociador antivandálico ducha "Presto"</t>
  </si>
  <si>
    <t xml:space="preserve">Rociador antivandálico ducha "Presto", Ref. 29305. Se medirá el número de unidades realmente ejecutadas según especificaciones de Proyecto. Se medirá el número de unidades realmente ejecutadas según especificaciones de Proyecto.
</t>
  </si>
  <si>
    <t>09424</t>
  </si>
  <si>
    <t xml:space="preserve">09420        </t>
  </si>
  <si>
    <t>Grifería temporizada lavabo "Presto 105 ECO L" AFS</t>
  </si>
  <si>
    <t xml:space="preserve">Grifería temporizada, de repisa, serie Presto 105 ECO L, Ref. 10900 "PRESTO IBÉRICA", para lavabo, acabado cromado, aireador, con tiempo de flujo de 15 segundos, caudal de 6 l/min; incluso elementos de conexión, enlaces de alimentación flexibles de 1/2" de diámetro y 350 mm de longitud, válvulas antirretorno y dos llaves de paso. Se medirá el número de unidades realmente ejecutadas según especificaciones de Proyecto.
</t>
  </si>
  <si>
    <t>Vest Mas</t>
  </si>
  <si>
    <t>09420</t>
  </si>
  <si>
    <t xml:space="preserve">09421A       </t>
  </si>
  <si>
    <t>Grifería temporizada lavabo "Presto 605 Palanca ECO" AFS</t>
  </si>
  <si>
    <t xml:space="preserve">Grifería temporizada, de repisa, serie Presto 605 Palanca ECO, Ref. 10661 "PRESTO IBÉRICA", para lavabo, acabado cromado, aireador, con tiempo de flujo de 10 segundos, caudal de 2 l/min; incluso elementos de conexión, enlaces de alimentación flexibles de 1/2" de diámetro y 350 mm de longitud, válvulas antirretorno y dos llaves de paso. Se medirá el número de unidades realmente ejecutadas según especificaciones de Proyecto.
</t>
  </si>
  <si>
    <t>09421A</t>
  </si>
  <si>
    <t xml:space="preserve">09422        </t>
  </si>
  <si>
    <t>Grifería temporizada urinario "Presto 12A ECO"</t>
  </si>
  <si>
    <t xml:space="preserve">Grifería temporizada, instalación vista formada por grifo de paso angular mural para urinario, serie Presto 12 A Eco, modelo PN Eco 10706 "PRESTO IBÉRICA" y elementos de conexión. 
</t>
  </si>
  <si>
    <t>Urinario</t>
  </si>
  <si>
    <t>09422</t>
  </si>
  <si>
    <t xml:space="preserve">09425        </t>
  </si>
  <si>
    <t>Grifería temporizada "Presto 712" Palanca</t>
  </si>
  <si>
    <t xml:space="preserve">Grifería temporizada Presto 712, Ref. 31686, de un agua para instalación mural, cierre automático 15s (+-5s), con rompeaguas, apertura con palanca con rótula, caudal regulable por instalador, en latón cromado. Se medirá el número de unidades realmente ejecutadas según especificaciones de Proyecto.
</t>
  </si>
  <si>
    <t>09425</t>
  </si>
  <si>
    <t xml:space="preserve">09426        </t>
  </si>
  <si>
    <t>Grifería temporizada inodoro "Presto 1000 C ECO"</t>
  </si>
  <si>
    <t xml:space="preserve">Grifería temporizada, instalación vista formada por fluxor para inodoro, de latón cromado, serie 1000 C Eco, modelo 15002 "PRESTO IBÉRICA" y elementos de conexión. Se medirá el número de unidades realmente ejecutadas según especificaciones de Proyecto.
</t>
  </si>
  <si>
    <t>09426</t>
  </si>
  <si>
    <t xml:space="preserve">09404        </t>
  </si>
  <si>
    <t>Pileta vertedero "Roca Garda" con grifo mural simple</t>
  </si>
  <si>
    <t xml:space="preserve">Vertedero de porcelana sanitaria, de pie, modelo Garda "ROCA", color Blanco, de 420x500x445 mm, de 420x500x445 mm, de salida horizontal, con pieza de unión, rejilla de desagüe y juego de fijación, con rejilla de acero inoxidable, con almohadilla, para vertedero modelo Garda, equipado con grifo mural, para lavadero, de caño fijo, acabado cromado, modelo Brava. Incluso silicona para sellado de juntas. Se medirá el número de unidades realmente ejecutadas según especificaciones de Proyecto.
</t>
  </si>
  <si>
    <t>09404</t>
  </si>
  <si>
    <t xml:space="preserve">09406        </t>
  </si>
  <si>
    <t>Barra sujeción minusválidos para inodoro</t>
  </si>
  <si>
    <t xml:space="preserve">Barra de sujeción para minusválidos, rehabilitación y tercera edad, para inodoro, colocada en pared, abatible, con forma de U, de acero inoxidable AISI 304 acabado mate, de dimensiones totales 790x130 mm con tubo de 33 mm de diámetro exterior y 1,5 mm de espesor, con portarrollos de papel higiénico. Incluso elementos de fijación. Se medirá el número de unidades realmente ejecutadas según especificaciones de Proyecto.
</t>
  </si>
  <si>
    <t>09406</t>
  </si>
  <si>
    <t xml:space="preserve">09407        </t>
  </si>
  <si>
    <t>Asiento minusválidos para ducha</t>
  </si>
  <si>
    <t xml:space="preserve">Asiento para minusválidos, rehabilitación y tercera edad, colocado en pared, abatible, de acero inoxidable AISI 304 acabado mate, de dimensiones totales 425x430 mm. Incluso elementos de fijación. Se medirá el número de unidades realmente ejecutadas según especificaciones de Proyecto.
</t>
  </si>
  <si>
    <t>09407</t>
  </si>
  <si>
    <t xml:space="preserve">09408        </t>
  </si>
  <si>
    <t>Pasamanos minusválidos para ducha</t>
  </si>
  <si>
    <t xml:space="preserve">Pasamanos para minusválidos, rehabilitación y tercera edad, compuesto por pasamanos horizontal y vertical, colocado en pared, de aluminio y nylon, de 35 mm de diámetro. Incluso elementos de fijación. Se medirá el número de unidades realmente ejecutadas según especificaciones de Proyecto.
</t>
  </si>
  <si>
    <t>09408</t>
  </si>
  <si>
    <t xml:space="preserve">09411        </t>
  </si>
  <si>
    <t xml:space="preserve">Colocación de secamanos suministrado por la propiedad. Medida la unidad totalmente colocada y funcionando.
</t>
  </si>
  <si>
    <t>09411</t>
  </si>
  <si>
    <t xml:space="preserve">09465        </t>
  </si>
  <si>
    <t>Kit de alarma para minusválidos</t>
  </si>
  <si>
    <t xml:space="preserve">Sistema de alarma para munusválidos, compuesto por  por: kit wc accesible , caja superficie para el control de alarma del kit wc accesible  y 2 ud caja superficie para pulsador reset y piloto luminoso del kit wc accesible tipo KSLBM-4 de GOLMAR.  Medida la unidad instalada
</t>
  </si>
  <si>
    <t>09465</t>
  </si>
  <si>
    <t xml:space="preserve">09405C       </t>
  </si>
  <si>
    <t>Fuente de agua refrigerada MEDICLINICS modelo FA0025C</t>
  </si>
  <si>
    <t xml:space="preserve">Fuente de agua fría MEDICLINICS modelo FA0025C, de suelo, de 1230x325x340 mm, caudal de agua 30 litros/h, temperatura de salida del agua 8-12°C, regulable por termostato interior, con carcasa de acero inoxidable AISI 304, grifo rellena vasos y grifo surtidor con regulación de la altura de chorro, conexión rápida de 8 mm, desagüe de 22 mm de diámetro, alimentación monofásica a 230 V, potencia total 180 kW. Se medirá el número de unidades realmente ejecutadas según especificaciones de Proyecto.
</t>
  </si>
  <si>
    <t>09405C</t>
  </si>
  <si>
    <t>C009.4</t>
  </si>
  <si>
    <t>SG09</t>
  </si>
  <si>
    <t xml:space="preserve">SG11         </t>
  </si>
  <si>
    <t>Instalación de climatización y ventilación</t>
  </si>
  <si>
    <t xml:space="preserve">C11.1        </t>
  </si>
  <si>
    <t>Equipos y conexiones</t>
  </si>
  <si>
    <t xml:space="preserve">11000A       </t>
  </si>
  <si>
    <t>Certificación de instalación de climatización</t>
  </si>
  <si>
    <t xml:space="preserve">Certificación de la instalación de climatización y ventilación, incluyendo preparación, y tramitación, hasta buen fin y ante los orgamismos competentes de boletines, proyectos actualizados con las modificaciones que surgieran durante la obra y cualquier otra documentación que fuera necesaria. Incluso presentación al cliente de planos en soporte DWG.
</t>
  </si>
  <si>
    <t>11000A</t>
  </si>
  <si>
    <t xml:space="preserve">1114000350   </t>
  </si>
  <si>
    <t>Ventilador helicocentrígugo "S&amp;P TD-4000/350 MIXVENT"</t>
  </si>
  <si>
    <t xml:space="preserve">Ventilador helicocentrífugos de bajo perfil S&amp;P TD-4000/350 MIXVENT. El cuerpo-motor es desmontable sin necesidad de tocar los conductos. Fabricado en chapa de acero galvanizada protegida con pintura epoxi-poliéster anticorrosiva. IP54, Clase F, con rodamientos a bolas de engrase permanente y protector térmico. Tensión de alimentación:Monofásicos 230V-50/60Hz, regulables por variación de tensión. Juntas de goma en impulsión y descarga para reforzar la estanqueidad.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t>
  </si>
  <si>
    <t>Aportación Baños</t>
  </si>
  <si>
    <t>Extracción Baños</t>
  </si>
  <si>
    <t>1114000350</t>
  </si>
  <si>
    <t xml:space="preserve">FV123        </t>
  </si>
  <si>
    <t>Filtros y cajas filtrantes FBL-N</t>
  </si>
  <si>
    <t xml:space="preserve">Cajas filtrantes, suministradas sin filtro, para montar filtros AFR-N (2 como máximo).
Aptas para montar en intemperie.
Fabricadas en chapa de acero galvanizado.
Bridas circulares con junta de estanqueidad.
Tapa de abertura fácil, que permite el rápido cambio de los filtros.
Caja de filtro FBL-N-45, equipado con filtros: AFR-N-450/45 F7 y AFR-N-450/45 G4
</t>
  </si>
  <si>
    <t>Ventilador Aportación</t>
  </si>
  <si>
    <t>FV123</t>
  </si>
  <si>
    <t xml:space="preserve">2            </t>
  </si>
  <si>
    <t>Recuperador de calor "S&amp;P CADB/T-HE D 18 ECOWATT"</t>
  </si>
  <si>
    <t xml:space="preserve">Recuperador de calor "Soler&amp;Palau CADB/T-HE D 18", para un caudal máximo de 1.800 m3/h, con intercambiador de placas tipo "counterflow" de alta eficiencia (hasta el 93%), certificado por Eurovent, montados en cajas de acero galvanizado plastificado de color blanco, de doble pared con aislamiento interior termoacústico ininflamable (M0) de fibra de vidrio de 25 mmde espesor. Bocas de entrada y salida configurables, incluso filtros F5+F7 y amortiguadores tipo AMC mecanocaucho ST+Sylomer ST-60, en mínimo 6 puntos de anclaje, si va colgado en techo y amortiguadores tipo AMC mecanocaucho AMC 60+ Base rectangular + Sylomer si va apoyado en suelo y parte proporcional de medios de elevación (elementos auxiliares, grúa, etc) si fuesen necesarios según condicionantes del proyecto y ubicación del equipo.. Temperatura mínima de aire exterior: -10ºC. Se medirá el número de unidades realmente ejecutadas según especificaciones del Proyecto.
</t>
  </si>
  <si>
    <t>Recuperador G</t>
  </si>
  <si>
    <t>2</t>
  </si>
  <si>
    <t xml:space="preserve">3            </t>
  </si>
  <si>
    <t>Recuperador de Calor "S&amp;P" CAD COMPACT 3200 ECOWATT</t>
  </si>
  <si>
    <t xml:space="preserve">Recuperador de calor "Soler&amp;Palau CADB/T-HE D 32", para un caudal máximo de 3200 m3/h, con intercambiador de placas tipo "counterflow" de alta eficiencia (hasta el 93%), certificado por Eurovent, montados en cajas de acero galvanizado plastificado de color blanco, de doble pared con aislamiento interior termoacústico ininflamable (M0) de fibra de vidrio de 25 mmde espesor. Bocas de entrada y salida configurables, incluso filtros F5+F7 y amortiguadores tipo AMC mecanocaucho ST+Sylomer ST-60, en mínimo 6 puntos de anclaje, si va colgado en techo y amortiguadores tipo AMC mecanocaucho AMC 60+ Base rectangular + Sylomer si va apoyado en suelo y parte proporcional de medios de elevación (elementos auxiliares, grúa, etc) si fuesen necesarios según condicionantes del proyecto y ubicación del equipo.. Temperatura mínima de aire exterior: -10ºC. Se medirá el número de unidades realmente ejecutadas según especificaciones del Proyecto.
</t>
  </si>
  <si>
    <t>Recuperador F</t>
  </si>
  <si>
    <t>3</t>
  </si>
  <si>
    <t>HAIERAV46NMVE</t>
  </si>
  <si>
    <t>Conjunto exterior HAIER AV46NMVETA Haier</t>
  </si>
  <si>
    <t xml:space="preserve">Unidad exterior para sistema MRV 5-H (volumen de refrigerante variable), bomba de calor con calefacción continua, modelo AV46NMVETA "HAIER" con certificación EUROVENT, para gas R-410A, formada por los módulos AV22NMVETA y  AV24NMVETA, con temperatura de refrigerante variable para la mejora de la eficiencia estacional, alimentación trifásica  (380V/50Hz), potencia frigorífica nominal 129,5 kW (temperatura de bulbo húmedo del aire interior 19°C, temperatura de bulbo seco del aire exterior 35°C), SEER 6,54, consumo eléctrico nominal en refrigeración 42,83 kW, rango de temperatura en refrigeración desde -5 hasta 52°C, potencia calorífica nominal 129,5 kW (temperatura de bulbo seco del aire interior 20°C, temperatura de bulbo húmedo del aire exterior 6°C), SCOP 4,21, consumo eléctrico nominal en calefacción 38,06 kW, rango de temperatura en calefacción desde -27 hasta 21°C, máximo de 64 unidades interiores con un porcentaje de capacidad mínimo del 50% y máximo del 130%, 4 compresores DC full inverter, dimensiones 1410x1690x750 (x2) mm, peso 385 (x2) kg, presión sonora 64,5 dBA, caudal de aire 36000m³/h, longitud total máxima de tubería frigorífica 1000 m, diferencia máxima de altura de instalación 110 m, tratamiento anticorrosivo especial del intercambiador de calor, motores de ventiladores DC de alta eficiencia, condensador de aletas hidrófilas ranuradas de alta eficiencia, sensor de doble presión, tecnología de recuperación automática del refrigerante, conexión automática de las unidades interiores, equilibrado automático del aceite fácil acceso al panel de control y mantenimiento del sistema.
Medida la unidad totalmente ejecutada y conexionada, incluso amortiguadores tipo AMC mecanocaucho AMC 125+Base rectangular + Sylome si va apoyado en suelo y parte proporcional de medios de elevación (elementos auxiliares, grúa, etc) si fuesen necesarios según condicionantes del proyecto y ubicación del equipo.
</t>
  </si>
  <si>
    <t>Ud Ext</t>
  </si>
  <si>
    <t>HAIERAB162MCF</t>
  </si>
  <si>
    <t>Unidad interior cassette de 4 vías panel mini AB162MCFRA MRV</t>
  </si>
  <si>
    <t xml:space="preserve">Unidad interior de aire acondicionado, para sistema MRV (Volumen de Refrigerante Variable), de cassette de 4 vías panel mini, adaptable a panel modular para techo estándar de 600x600 mm, modelo AB162MCFRA "HAIER", para gas R-410A, alimentación monofásica (230V/50Hz), potencia frigorífica nominal 4,5 kW (temperatura de bulbo húmedo del aire interior 19°C, temperatura de bulbo seco del aire exterior 35°C), potencia calorífica nominal 5,0 kW (temperatura de bulbo seco del aire interior 20°C, temperatura de bulbo seco del aire exterior 7°C), presión sonora a velocidad baja 37 dBA, caudal de aire a velocidad alta 740 m³/h, de 575x575x260 mm (de perfil bajo), peso 14,9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panel decorativo clásico rectangular para unidad de aire acondicionado de cassette de 4 vías, modelo PB-620QB. Medida la unidad totalmente ejecutada, incluso conexionado, elementos auxiliares y accesorios según manual de montaje. 
</t>
  </si>
  <si>
    <t>HAIERAB182MNF</t>
  </si>
  <si>
    <t>Unidad interior cassette de 4 vías panel mini AB182MNFRA MRV</t>
  </si>
  <si>
    <t xml:space="preserve">Unidad interior de aire acondicionado, para sistema MRV (Volumen de Refrigerante Variable), de cassette de 4 vías panel mini, adaptable a panel modular para techo estándar de 600x600 mm, modelo AB182MNFRA "HAIER", para gas R-410A, alimentación monofásica (230V/50Hz), potencia frigorífica nominal 5,6 kW (temperatura de bulbo húmedo del aire interior 19°C, temperatura de bulbo seco del aire exterior 35°C), potencia calorífica nominal 6,3 kW (temperatura de bulbo seco del aire interior 20°C, temperatura de bulbo seco del aire exterior 7°C), presión sonora a velocidad baja 34 dBA, caudal de aire a velocidad alta 1088 m³/h, de 840x840x180 mm (de perfil bajo), peso 21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panel decorativo clásico rectangular para unidad de aire acondicionado de cassette de 4 vías, modelo PB-620QB. Medida la unidad totalmente ejecutada, incluso conexionado, elementos auxiliares y accesorios según manual de montaje. 
</t>
  </si>
  <si>
    <t>Strength</t>
  </si>
  <si>
    <t>HAIERAB242MRE</t>
  </si>
  <si>
    <t>Unidad interior cassette de 4 vías panel mini AB242MNFRA MRV</t>
  </si>
  <si>
    <t xml:space="preserve">Unidad interior de aire acondicionado, para sistema MRV (Volumen de Refrigerante Variable), de cassette de 4 vías panel mini, adaptable a panel modular para techo estándar de 600x600 mm, modelo AB242MNFRA "HAIER", para gas R-410A, alimentación monofásica (230V/50Hz), potencia frigorífica nominal 7,1 kW (temperatura de bulbo húmedo del aire interior 19°C, temperatura de bulbo seco del aire exterior 35°C), potencia calorífica nominal 8,0 kW (temperatura de bulbo seco del aire interior 20°C, temperatura de bulbo seco del aire exterior 7°C), presión sonora a velocidad baja 35 dBA, caudal de aire a velocidad alta 1380 m³/h, de 840x840x204 mm (de perfil bajo), peso 22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panel decorativo clásico rectangular para unidad de aire acondicionado de cassette de 4 vías, modelo PB-950QB. Medida la unidad totalmente ejecutada, incluso conexionado, elementos auxiliares y accesorios según manual de montaje. 
</t>
  </si>
  <si>
    <t>HAIERPB-620QB</t>
  </si>
  <si>
    <t>Panel decorativo Round Flow 360º Cassette 4 vías Haier" PB-620QB</t>
  </si>
  <si>
    <t xml:space="preserve">Unidad de panel decorativo de cassette de 4 vías Mini 62x62 cm modelo PB-620QB-I(H), aplicable para modelos desde AB052MCFRA hasta AB242MCFRA. Medida la unidad totalmente ejecutada
</t>
  </si>
  <si>
    <t>HAIERPB-950KB</t>
  </si>
  <si>
    <t>Panel decorativo Round Flow 360º Cassette 4 vías Haier" PB-950QB</t>
  </si>
  <si>
    <t xml:space="preserve">Unidad de panel decorativo de cassette de 4 vías Mini 92x92 cm modelo PB-950QB-I(H), aplicable para modelos desde AB0182MNFRA hasta AB602MNFRA. Medida la unidad totalmente ejecutada
</t>
  </si>
  <si>
    <t>HAIERAS072MFF</t>
  </si>
  <si>
    <t>Unidad interior split mural AS072MFFRA MRV Haier</t>
  </si>
  <si>
    <t xml:space="preserve">Unidad interior de aire acondicionado, para sistema MRV (Volumen de Refrigerante Variable), tipo split mural modelo AS072MFFRA "HAIER", para gas R-410A, alimentación monofásica (230V/50Hz), potencia frigorífica nominal 2,2 kW (temperatura de bulbo húmedo del aire interior 19°C, temperatura de bulbo seco del aire exterior 35°C), potencia calorífica nominal 2,5 kW (temperatura de bulbo seco del aire interior 20°C, temperatura de bulbo seco del aire exterior 7°C), presión sonora a velocidad baja 36 dBA, caudal de aire a velocidad alta 550 m³/h, de dimensiones 855x280x208 mm, peso 9,9 kg, con ventilador de tres velocidades, módulo ON/OFF simple con contacto seco, tratamiento anti-corrosión de baterías Blue-Fin, bloque de terminales F1-F2 para cable de 2 hilos de transmisión y control a unidad exterior, control por microprocesador, filtro de aire, display LED integrado, control preciso 0,5ºC, ecopilot, juego de controlador remoto inalámbrico formado por receptor y mando por infrarrojos, modelo YR-HRS01 (no incluido).
Medida la unidad totalmente ejecutada y conexionada.
</t>
  </si>
  <si>
    <t xml:space="preserve">HW-SA301AFKI </t>
  </si>
  <si>
    <t>Mando por cable Modelo HW-SA301AFK-I Haier</t>
  </si>
  <si>
    <t xml:space="preserve">Mando por cable ultraslim de Haier compatible con gama MRV R-32, modelo HW-SA301AFK.
</t>
  </si>
  <si>
    <t>HW-SA301AFKI</t>
  </si>
  <si>
    <t xml:space="preserve">HCSA164DBT   </t>
  </si>
  <si>
    <t>Control centralizado modelo HC-SA164DBT "Haier"</t>
  </si>
  <si>
    <t xml:space="preserve">Control centralizado, para máximo de 64 unidades interiores de aire acondicionado, con pantalla táctil TFT LCD de 5"con luz de fondo modelo HC-SA164DBT "Haier". Funciones de control individual, control de grupo y control central. Temporizador semanal. Teclas de gran tamaño. Nombre de la unidad y nombre del grupo de libre configuración. Cuatro fondos disponibles (centro comercial, hotel, oficina y hogar). Estado de información de unidades interiores. Backup de error histórico. Combinación con una pasarela HA-MA164AD para cada sistema MRV (máximo 32 exteriores). Compatible con equipos de Supermatch (debe utilizarse una pasarela YCJ-A002 por unidad interior). Medida la unidad totalmente ejecutada
</t>
  </si>
  <si>
    <t>HCSA164DBT</t>
  </si>
  <si>
    <t xml:space="preserve">HI-WA164DBI  </t>
  </si>
  <si>
    <t>Módulo WiFi modelo HI-WA164DBI "Haier"</t>
  </si>
  <si>
    <t xml:space="preserve">Módulo Wi-Fi modelo HI-WA164DBI "Haier" permite controlar las distintas funciones del equipo desde la distancia, a través de un smarphone o tablet. Control remoto: encendido/apagado, modo, velocidad del ventilador, ajuste de temperatura, swing. Control individual y de grupo. Integración en la nube, temporizador semanal. Compatible con las serie MRV a través de la app Haier AC. Medida la unidad totalmente ejecutada
</t>
  </si>
  <si>
    <t>HI-WA164DBI</t>
  </si>
  <si>
    <t xml:space="preserve">11160        </t>
  </si>
  <si>
    <t>Carga de gas refrigerante R-410A</t>
  </si>
  <si>
    <t xml:space="preserve">Carga de la instalación con gas refrigerante R-410A, suministrado en botella con 50 kg de refrigerante. S determinará el peso de la carga realmente introducida en la instalación, según especificaciones del Proyecto.
</t>
  </si>
  <si>
    <t>11160</t>
  </si>
  <si>
    <t xml:space="preserve">111025       </t>
  </si>
  <si>
    <t>Puesta en marcha</t>
  </si>
  <si>
    <t xml:space="preserve">Puesta en marcha de toda la instalación y chequeo del correcto funcionamiento de todos los elementos, con llenado de la instalación de agua destilada. Medida la unidad funcionando y legalizada. La puesta en marcha se realizará siempre antes de realizar el estudio acústico.
</t>
  </si>
  <si>
    <t>111025</t>
  </si>
  <si>
    <t xml:space="preserve">111912       </t>
  </si>
  <si>
    <t>Bomba de condensados MASTONE</t>
  </si>
  <si>
    <t xml:space="preserve">Suministro e instalación de bomba de condensados con depósito marca MASTONE, instalación "vista". Incluye accesorios de soportación y ayudas de albañilería necesarias.
</t>
  </si>
  <si>
    <t>Split</t>
  </si>
  <si>
    <t>111912</t>
  </si>
  <si>
    <t xml:space="preserve">111912B      </t>
  </si>
  <si>
    <t>Bomba de condensados SAUERMANN</t>
  </si>
  <si>
    <t xml:space="preserve">Suministro e instalación de bomba de condensados con depósito marca SAUERMANN, instalación "vista". Incluye accesorios de soportación y ayudas de albañilería necesarias.
bomba Si-82 CENTRÍFUGA  evacua  hasta 500 lts/hora, con alta temperatura y ácidos (pH&gt;2,5) producidos por las calderas de condensación de gas.
</t>
  </si>
  <si>
    <t>Recuperador</t>
  </si>
  <si>
    <t>111912B</t>
  </si>
  <si>
    <t xml:space="preserve">11052        </t>
  </si>
  <si>
    <t>Cable bus de comunicaciones</t>
  </si>
  <si>
    <t xml:space="preserve">Cable bus de comunicaciones, de manguera sin apantallar, de 2 hilos, de 1 mm² de sección por hilo, sin polaridad. Se medirá la longitud realmente ejecutada según especificaciones del Proyecto.
</t>
  </si>
  <si>
    <t>11052</t>
  </si>
  <si>
    <t xml:space="preserve">11123625     </t>
  </si>
  <si>
    <t>Detector sensor CO2</t>
  </si>
  <si>
    <t xml:space="preserve">Sensor CO2 para control de calidad del aire tipo AMUN 716 SR colocado en pared, incluso conexionado. Medida la unidad totalmente ejecutada y conexionada
</t>
  </si>
  <si>
    <t>11123625</t>
  </si>
  <si>
    <t>C11.1</t>
  </si>
  <si>
    <t xml:space="preserve">C11.2        </t>
  </si>
  <si>
    <t>Conexiones</t>
  </si>
  <si>
    <t xml:space="preserve">FQG-B335A    </t>
  </si>
  <si>
    <t>Derivador frigorífico modelo FQG-B335A para sistema MRV Haier</t>
  </si>
  <si>
    <t xml:space="preserve">Conjunto de dos juntas de derivación frigorífica,  una para la línea de líquido y otra para la línea de gas, para sistema MRV (Volumen de Refrigerante Variable) "Haier", modelo FQG-B335A. Capacidad máxima de 33,5 kW. Compatible con MRV S y MRV 5 Bomba de Calor. Medida la unidad totalmente ejecutada.
</t>
  </si>
  <si>
    <t>FQG-B335A</t>
  </si>
  <si>
    <t xml:space="preserve">FQG-B506A    </t>
  </si>
  <si>
    <t>Derivador frigorífico modelo FQG-B506A para sistema MRV Haier</t>
  </si>
  <si>
    <t xml:space="preserve">Conjunto de dos juntas de derivación frigorífica,  una para la línea de líquido y otra para la línea de gas, para sistema MRV (Volumen de Refrigerante Variable) "Haier", modelo FQG-B506A. Capacidad mínima de 33,5 kW. Capacidad máxima de 50,6 Kw.  Compatible con MRV S y MRV 5 Bomba de Calor.
</t>
  </si>
  <si>
    <t>FQG-B506A</t>
  </si>
  <si>
    <t xml:space="preserve">FQG-B730A    </t>
  </si>
  <si>
    <t>Derivador frigorífico modelo FQG-B730A para sistema MRV Haier</t>
  </si>
  <si>
    <t xml:space="preserve">Conjunto de dos juntas de derivación frigorífica,  una para la línea de líquido y otra para la línea de gas, para sistema MRV (Volumen de Refrigerante Variable) "Haier", modelo FQG-B730A. Capacidad mínima de 50,6 kW. Capacidad máxima de 73 Kw.  Compatible con MRV S y MRV 5 Bomba de Calor. Medida la unidad totalmente ejecutada.
</t>
  </si>
  <si>
    <t>FQG-B730A</t>
  </si>
  <si>
    <t xml:space="preserve">FQG-B1350A   </t>
  </si>
  <si>
    <t>Derivador frigorífico modelo FQG-B1350A para sistema MRV Haier</t>
  </si>
  <si>
    <t xml:space="preserve">Conjunto de dos juntas de derivación frigorífica,  una para la línea de líquido y otra para la línea de gas, para sistema MRV (Volumen de Refrigerante Variable) "Haier", modelo FQG-B1350A. Capacidad mínima de 50,6 kW. Capacidad máxima de 73 Kw.  Compatible con MRV S y MRV 5 Bomba de Calor.
</t>
  </si>
  <si>
    <t>FQG-B1350A</t>
  </si>
  <si>
    <t xml:space="preserve">HZG-20B      </t>
  </si>
  <si>
    <t>Kit de conexión modelo HZG-20B MRV Haier</t>
  </si>
  <si>
    <t xml:space="preserve">Kit de conexión múltiple de módulos de 2 unidades exteriores para sistema MRV (Volumen de Refrigerante Variable) "Haier", modelo HZG-20B. Compatible con MRV 5 Bomba de Calor.
</t>
  </si>
  <si>
    <t>HZG-20B</t>
  </si>
  <si>
    <t xml:space="preserve">1001         </t>
  </si>
  <si>
    <t>Línea frigorífica cobre 1/4" (6,32mm)</t>
  </si>
  <si>
    <t xml:space="preserve">Línea frigorífica  realizada con tubería para gas mediante tubo de cobre sin soldadura, de 1/4" de diámetro y 1 mm de espesor con coquilla de espuma elastomérica, de 11 mm de diámetro interior y 10 mm de espesor, a base de caucho sintético flexible, de estructura celular cerrada. Se medirá la longitud realmente ejecutada según especificaciones del Proyecto.
</t>
  </si>
  <si>
    <t>1001</t>
  </si>
  <si>
    <t xml:space="preserve">1002         </t>
  </si>
  <si>
    <t>Línea frigorífica cobre 3/8" (9,52mm)</t>
  </si>
  <si>
    <t xml:space="preserve">Línea frigorífica realizada con tubería para gas mediante tubo de cobre sin soldadura,  de 3/8" de diámetro y 1 mm de espesor con coquilla de espuma elastomérica, de 11 mm de diámetro interior y 10 mm de espesor, a base de caucho sintético flexible, de estructura celular cerrada. Se medirá la longitud realmente ejecutada según especificaciones del Proyecto.
</t>
  </si>
  <si>
    <t>1002</t>
  </si>
  <si>
    <t xml:space="preserve">1003         </t>
  </si>
  <si>
    <t>Línea frigorífica cobre 1/2" (12,7mm)</t>
  </si>
  <si>
    <t xml:space="preserve">Línea frigorífica realizada con tubería para gas mediante tubo de cobre sin soldadura, , de 1/2" de diámetro y 1 mm de espesor con coquilla de espuma elastomérica, de 11 mm de diámetro interior y 10 mm de espesor, a base de caucho sintético flexible, de estructura celular cerrada. Se medirá la longitud realmente ejecutada según especificaciones del Proyecto.
</t>
  </si>
  <si>
    <t>1003</t>
  </si>
  <si>
    <t xml:space="preserve">111459A1A    </t>
  </si>
  <si>
    <t>Línea frigorífica simple cobre 1" (25,4mm)</t>
  </si>
  <si>
    <t xml:space="preserve">Línea frigorífica simple realizada con tubería para gas mediante tubo de cobre sin soldadura, de 1" de diámetro y 0,8 mm de espesor con coquilla de espuma elastomérica, de 11 mm de diámetro interior y 10 mm de espesor, a base de caucho sintético flexible, de estructura celular cerrada y tubería para líquido mediante tubo de cobre sin soldadura.
</t>
  </si>
  <si>
    <t>111459A1A</t>
  </si>
  <si>
    <t xml:space="preserve">1006         </t>
  </si>
  <si>
    <t>Línea frigorífica cobre 5/8" (15,87mm)</t>
  </si>
  <si>
    <t xml:space="preserve">Línea frigorífica realizada con tubería para gas mediante tubo de cobre sin soldadura, de  5/8" de diámetro y 1 mm de espesor con coquilla de espuma elastomérica, de 11 mm de diámetro interior y 10 mm de espesor, a base de caucho sintético flexible, de estructura celular cerrada. Se medirá la longitud realmente ejecutada según especificaciones del Proyecto.
</t>
  </si>
  <si>
    <t>1006</t>
  </si>
  <si>
    <t xml:space="preserve">1004         </t>
  </si>
  <si>
    <t>Línea frigorífica cobre  3/4" (19,05mm)</t>
  </si>
  <si>
    <t xml:space="preserve">Línea frigorífica  realizada con tubería para gas mediante tubo de cobre sin soldadura, de 3/4" de diámetro y 1 mm de espesor con coquilla de espuma elastomérica, de 11 mm de diámetro interior y 10 mm de espesor, a base de caucho sintético flexible, de estructura celular cerrada. Se medirá la longitud realmente ejecutada según especificaciones del Proyecto.
</t>
  </si>
  <si>
    <t>1004</t>
  </si>
  <si>
    <t xml:space="preserve">1005         </t>
  </si>
  <si>
    <t>Línea frigorífica cobre  7/8" (22,20mm)</t>
  </si>
  <si>
    <t xml:space="preserve">Línea frigorífica  realizada con tubería para gas mediante tubo de cobre sin soldadura, de 7/8" de diámetro y 1 mm de espesor con coquilla de espuma elastomérica, de 11 mm de diámetro interior y 10 mm de espesor, a base de caucho sintético flexible, de estructura celular cerrada. Se medirá la longitud realmente ejecutada según especificaciones del Proyecto.
</t>
  </si>
  <si>
    <t>1005</t>
  </si>
  <si>
    <t xml:space="preserve">11156A2S     </t>
  </si>
  <si>
    <t>Línea frigorífica simple cobre 1 1/4"</t>
  </si>
  <si>
    <t xml:space="preserve">Línea frigorífica simple realizada con tubería para gas mediante tubo de cobre sin soldadura, de 1 1/4" de diámetro y 1 mm de espesor con coquilla de espuma elastomérica, de 11 mm de diámetro interior y 10 mm de espesor, a base de caucho sintético flexible, de estructura celular cerrada y tubería para líquido mediante tubo de cobre sin soldadura.
</t>
  </si>
  <si>
    <t>11156A2S</t>
  </si>
  <si>
    <t xml:space="preserve">11156A3S     </t>
  </si>
  <si>
    <t>Línea frigorífica simple cobre 1 1/2"</t>
  </si>
  <si>
    <t xml:space="preserve">Línea frigorífica simple realizada con tubería para gas mediante tubo de cobre sin soldadura, de 1 1/2" de diámetro y 1 mm de espesor con coquilla de espuma elastomérica, de 11 mm de diámetro interior y 10 mm de espesor, a base de caucho sintético flexible, de estructura celular cerrada y tubería para líquido mediante tubo de cobre sin soldadura.
</t>
  </si>
  <si>
    <t>11156A3S</t>
  </si>
  <si>
    <t>C11.2</t>
  </si>
  <si>
    <t xml:space="preserve">C11.3        </t>
  </si>
  <si>
    <t>Difusión</t>
  </si>
  <si>
    <t xml:space="preserve">11260A       </t>
  </si>
  <si>
    <t>Boca de extracción diam 125 mm</t>
  </si>
  <si>
    <t xml:space="preserve">Boca de ventilación en ejecución redonda adecuada para extracción, de 125 mm de diámetro, con regulación del aire mediante el giro del disco central. Se medirá el número de unidades realmente ejecutadas según especificaciones de Proyecto.
</t>
  </si>
  <si>
    <t>11260A</t>
  </si>
  <si>
    <t xml:space="preserve">11211        </t>
  </si>
  <si>
    <t>Conducto de lana mineral "Climaver Neto"</t>
  </si>
  <si>
    <t xml:space="preserve">Conducto autoportante rectangular para la distribución de aire climatizado formado por panel rígido de alta densidad de lana de vidrio Climaver Neto "ISOVER", según UNE-EN 13162, de 25 mm de espesor, revestido por un complejo triplex aluminio visto + malla de fibra de vidrio + kraft por el exterior y un tejido de vidrio acústico de alta resistencia mecánica (tejido NETO) por el interior. Se medirá la superficie realmente ejecutada, medida a cara interior, según especificaciones del Proyecto.
</t>
  </si>
  <si>
    <t>REC F</t>
  </si>
  <si>
    <t>ADM</t>
  </si>
  <si>
    <t>EXT</t>
  </si>
  <si>
    <t>REC G</t>
  </si>
  <si>
    <t>UD. EXT</t>
  </si>
  <si>
    <t>11211</t>
  </si>
  <si>
    <t xml:space="preserve">11220        </t>
  </si>
  <si>
    <t>Conducto de chapa galvanizada 0,6 mm</t>
  </si>
  <si>
    <t xml:space="preserve">Conductos de chapa galvanizada de 0,6 mm de espesor y juntas transversales con vaina deslizante tipo bayoneta. Se medirá la superficie realmente ejecutada según especificaciones del Proyecto.
</t>
  </si>
  <si>
    <t>11220</t>
  </si>
  <si>
    <t xml:space="preserve">1659529      </t>
  </si>
  <si>
    <t>Rejilla para toma de aire exterior</t>
  </si>
  <si>
    <t xml:space="preserve"> Rejilla de intemperie para instalaciones de ventilación, marco frontal y lamas de chapa perfilada de acero galvanizado, de dimensiones según plano, incluso malla de 20x20mm. Medida la unidad totalmente instalada, incluso mano de obra y pequeño material
No mandar a fabricación sin previo confirmación y verificación por parte del facultativo
</t>
  </si>
  <si>
    <t>REC G APORT</t>
  </si>
  <si>
    <t>REC G EXT</t>
  </si>
  <si>
    <t>Ventilador APORT</t>
  </si>
  <si>
    <t>Ventilador EXT</t>
  </si>
  <si>
    <t>1659529</t>
  </si>
  <si>
    <t>11200200X10B6</t>
  </si>
  <si>
    <t>Reja de admisión/extracción MADEL LMT 200X200</t>
  </si>
  <si>
    <t xml:space="preserve">Reja de admisión/extracción MADEL LMT de aluminio extruido, anodizado color negro mate, con lamas fijas, de 200x200mm,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</si>
  <si>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11250250X10B7</t>
  </si>
  <si>
    <t>Reja de admisión/extracción MADEL LMT 200x250</t>
  </si>
  <si>
    <t xml:space="preserve">Reja de admisión/extracción MADEL LMT de aluminio extruido, anodizado color negro mate, con lamas fijas, de 200x150mm,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</si>
  <si>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11100100X10B9</t>
  </si>
  <si>
    <t>Reja de admisión/extracción MADEL LMT 100X100</t>
  </si>
  <si>
    <t xml:space="preserve">Reja de admisión/extracción MADEL LMT de aluminio extruido, anodizado color negro mate, con lamas fijas, de 100x100mm,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</si>
  <si>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Ocifina</t>
  </si>
  <si>
    <t xml:space="preserve">11300250X10B </t>
  </si>
  <si>
    <t>Reja de admisión/extracción MADEL LMT 300X250</t>
  </si>
  <si>
    <t xml:space="preserve">Reja de admisión/extracción MADEL LMT de aluminio extruido, anodizado color negro mate, con lamas fijas, de 300x250mm,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</si>
  <si>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Vestuarios</t>
  </si>
  <si>
    <t>11300250X10B</t>
  </si>
  <si>
    <t>C11.3</t>
  </si>
  <si>
    <t>SG11</t>
  </si>
  <si>
    <t xml:space="preserve">SG12         </t>
  </si>
  <si>
    <t>Instalación de protección contra incendios</t>
  </si>
  <si>
    <t xml:space="preserve">12050        </t>
  </si>
  <si>
    <t>Legalización de instalación de PCI incluso proyecto</t>
  </si>
  <si>
    <t xml:space="preserve">Certificación y legalización de instalación de protección contra incendios, incluyendo preparación, proyecto y visado (si procede) y tramitación, hasta buen fin y ante los organismos competentes; incluso registro en industria por parte de la empreas instaladora. Se entregarán los planos actualizados as built en .pdf y .dwg al cliente.
</t>
  </si>
  <si>
    <t>12050</t>
  </si>
  <si>
    <t xml:space="preserve">12001        </t>
  </si>
  <si>
    <t>Acometida instalación protección contra incendios, a justificar</t>
  </si>
  <si>
    <t xml:space="preserve">Partida alzada de instalación de conexión con red de agua contra incendios y elementos necesarios para el cumplimiento de la normativa de la emrpesa suministradora en el apartado de agua contra incendios,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</si>
  <si>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12001</t>
  </si>
  <si>
    <t xml:space="preserve">1200-12      </t>
  </si>
  <si>
    <t>Central de detección automática de incendios de 12 zonas</t>
  </si>
  <si>
    <t xml:space="preserve">Central de detección automática de incendios, convencional, microprocesada, de 12 zonas de detección, con caja metálica y tapa de ABS, con módulo de alimentación, rectificador de corriente y cargador de batería, panel de control con indicador de alarma y avería y conmutador de corte de zonas. Incluso baterías. Se medirá el número de unidades realmente ejecutadas según especificaciones de Proyecto.
</t>
  </si>
  <si>
    <t>1200-12</t>
  </si>
  <si>
    <t xml:space="preserve">12003        </t>
  </si>
  <si>
    <t>Detector óptico de humos</t>
  </si>
  <si>
    <t xml:space="preserve">Detector óptico de humos convencional, de ABS color blanco, formado por un elemento sensible a humos claros, para alimentación de 12 a 30 Vcc, con doble led de activación e indicador de alarma color rojo, salida para piloto de señalización remota y base universal. Incluso elementos de fijación. Se medirá el número de unidades realmente ejecutadas según especificaciones de Proyecto.
</t>
  </si>
  <si>
    <t>12003</t>
  </si>
  <si>
    <t xml:space="preserve">12004        </t>
  </si>
  <si>
    <t>Pulsador de alarma, con tapa</t>
  </si>
  <si>
    <t xml:space="preserve">Pulsador de alarma convencional de rearme manual, de ABS color rojo, protección IP41, con led indicador de alarma color rojo y llave de rearme, con tapa de metacrilato. Incluso elementos de fijación. Se medirá el número de unidades realmente ejecutadas según especificaciones de Proyecto.
</t>
  </si>
  <si>
    <t>Pulsadores</t>
  </si>
  <si>
    <t>12004</t>
  </si>
  <si>
    <t xml:space="preserve">12005        </t>
  </si>
  <si>
    <t>Sirena interior</t>
  </si>
  <si>
    <t xml:space="preserve">Suministro e instalación en paramento interior de sirena electrónica, de color rojo, con señal acústica y visual, alimentación a 24 Vcc, potencia sonora de 100 dB a 1 m y consumo de 14 mA. Incluso elementos de fijación. Se medirá el número de unidades realmente ejecutadas según especificaciones de Proyecto.
</t>
  </si>
  <si>
    <t>Sirenas</t>
  </si>
  <si>
    <t>12005</t>
  </si>
  <si>
    <t xml:space="preserve">12011        </t>
  </si>
  <si>
    <t>Cableado 1,5 mm2 + PVC FLEXIBLE</t>
  </si>
  <si>
    <t xml:space="preserve">Cableado formado por cable unipolar ES07Z1-K (AS), reacción al fuego clase Cca-s1b,d1,a1, con conductor multifilar de cobre clase 5 (-K) de 1,5 mm² de sección, con aislamiento de compuesto termoplástico a base de poliolefina libre de halógenos con baja emisión de humos y gases corrosivos (Z1). Incluso cuantos accesorios sean necesarios para su correcta instalación y cable protector flexible de PVC. Se medirá la longitud realmente ejecutada según especificaciones de Proyecto.
</t>
  </si>
  <si>
    <t>Alarma</t>
  </si>
  <si>
    <t>Detectores</t>
  </si>
  <si>
    <t>12011</t>
  </si>
  <si>
    <t xml:space="preserve">12020        </t>
  </si>
  <si>
    <t>Boca de incendio equipada</t>
  </si>
  <si>
    <t xml:space="preserve">Suministro e instalación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metálica giratoria abatible 180° permitiendo la extracción de la manguera en cualquier dirección, pintada en rojo epoxi, con alimentación axial; manguera semirrígida de 20 m de longitud; lanza de tres efectos (cierre, pulverización y chorro compacto) construida en plástico ABS y válvula de cierre tipo esfera de 25 mm (1"), de latón, con manómetro 0-16 bar. Incluso accesorios y elementos de fijación. Se medirá el número de unidades realmente ejecutadas según especificaciones de Proyecto.
</t>
  </si>
  <si>
    <t>BIEs</t>
  </si>
  <si>
    <t>12020</t>
  </si>
  <si>
    <t xml:space="preserve">12031C       </t>
  </si>
  <si>
    <t>Depósitos para reserva agua PCI de 3000L</t>
  </si>
  <si>
    <t xml:space="preserve">Depósitos para reserva de agua contra incendios de 3000L de capacidad, prefabricados o ejecutados in situ de polietileno de alta densidad (PEAD), cerrados, de dimensiones Largo x Ancho x Alto (mm): 2230 x 995 x 1650, Incluso conexionado entre ellos, válvula de flotador de 1 1/2" de diámetro para conectar con la acometida, interruptores de nivel, válvula de bola de 50 mm de diámetro para vaciado y válvula de corte de mariposa de 1 1/2" de diámetro para conectar al grupo de presión. Medida la unidad totalmente ejecutada y conexionada.
</t>
  </si>
  <si>
    <t>Depósito PCI</t>
  </si>
  <si>
    <t>12031C</t>
  </si>
  <si>
    <t xml:space="preserve">1203370B     </t>
  </si>
  <si>
    <t>Grupo de presión contra incendios BOMDESA GIEU 12/70</t>
  </si>
  <si>
    <t xml:space="preserve">Grupo de presión de agua contra incendios, modelo BOMDESA GIEU 12/70 formado por: una bomba principal vertical multicelular SB 750T, camisa exterior, impulsor, base portacierre y eje de acero inoxidable AISI 304, accionada por motor asíncrono de 2 polos de 4 kW, aislamiento clase F, protección IP55, eficiencia IE3, para alimentación trifásica a 230/400 V, una bomba auxiliar jockey MV 175T, con camisa externa de acero inoxidable AISI 304, eje de acero inoxidable AISI 416, cuerpos de aspiración e impulsión y contrabridas de hierro fundido, difusores de policarbonato con fibra de vidrio, accionada por motor eléctrico de 0,9 kW, depósito hidroneumático de 24 l, bancada metálica, válvulas de corte, antirretorno y de aislamiento, manómetros, presostatos, cuadro eléctrico de fuerza y control para la operación totalmente automática del grupo, soporte metálico para cuadro eléctrico, colector de impulsión, con caudalímetro para grupo contra incendios de tipo rotámetro de lectura directa, precisión del 10%, cuerpo acrílico y flotador de acero inoxidable. Incluso soportes, piezas especiales y accesorios. Se medirá el número de unidades realmente ejecutadas según especificaciones de Proyecto.
</t>
  </si>
  <si>
    <t>1203370B</t>
  </si>
  <si>
    <t xml:space="preserve">120352       </t>
  </si>
  <si>
    <t xml:space="preserve">Red de distribución de agua de 2"	</t>
  </si>
  <si>
    <t xml:space="preserve">Red aérea de distribución de agua para abastecimiento de los equipos de extinción de incendios, formada por tubería de acero negro con soldadura longitudinal, de 2" DN 63 mm de diámetro, unión roscada, sin calorifugar, que arranca desde la fuente de abastecimiento de agua hasta cada equipo de extinción de incendios. Incluso material auxiliar para montaje y sujeción a la obra, accesorios y piezas especiales, mano de imprimación antioxidante de al menos 50 micras de espesor, y dos manos de esmalte rojo de al menos 40 micras de espesor cada una.
</t>
  </si>
  <si>
    <t>120352</t>
  </si>
  <si>
    <t xml:space="preserve">12037        </t>
  </si>
  <si>
    <t xml:space="preserve">Red de distribución de agua de 1 1/4"		</t>
  </si>
  <si>
    <t xml:space="preserve">Red aérea de distribución de agua para abastecimiento de los equipos de extinción de incendios, formada por tubería de acero negro con soldadura longitudinal, de 1 1/4" DN 32 mm de diámetro, unión roscada, sin calorifugar, que arranca desde la fuente de abastecimiento de agua hasta cada equipo de extinción de incendios. Incluso material auxiliar para montaje y sujeción a la obra, accesorios y piezas especiales, mano de imprimación antioxidante de al menos 50 micras de espesor, y dos manos de esmalte rojo de al menos 40 micras de espesor cada una.
</t>
  </si>
  <si>
    <t>12037</t>
  </si>
  <si>
    <t xml:space="preserve">12021        </t>
  </si>
  <si>
    <t>Extintor polvo ABC polivalente 6kg</t>
  </si>
  <si>
    <t xml:space="preserve">Extintor portátil de polvo químico ABC polivalente antibrasa, con presión incorporada, de eficacia 21A-144B-C, con 6 kg de agente extintor, con manómetro y manguera con boquilla difusora. Incluso soporte y accesorios de montaje. Se medirá el número de unidades realmente ejecutadas según especificaciones de Proyecto.
</t>
  </si>
  <si>
    <t>12021</t>
  </si>
  <si>
    <t xml:space="preserve">12022        </t>
  </si>
  <si>
    <t>Extintor nieve carbónica CO2 5kg</t>
  </si>
  <si>
    <t xml:space="preserve">Extintor portátil de nieve carbónica CO2, de eficacia 34B, con 5 kg de agente extintor, con vaso difusor. Incluso soporte y accesorios de montaje. Se medirá el número de unidades realmente ejecutadas según especificaciones de Proyecto.
</t>
  </si>
  <si>
    <t>12022</t>
  </si>
  <si>
    <t xml:space="preserve">12023        </t>
  </si>
  <si>
    <t>Señalización de equipos contra incendios, fotoluminiscente</t>
  </si>
  <si>
    <t xml:space="preserve">Placa de señalización de equipos contra incendios, de poliestireno fotoluminiscente, de 210x210 mm, Incluso elementos de fijación, según UNE 23033-1. Se medirá el número de unidades realmente ejecutadas según especificaciones de Proyecto.
</t>
  </si>
  <si>
    <t>Extintor</t>
  </si>
  <si>
    <t>BIE</t>
  </si>
  <si>
    <t>12023</t>
  </si>
  <si>
    <t xml:space="preserve">12024        </t>
  </si>
  <si>
    <t>Señalización de medios de evacuación, fotoluminiscente</t>
  </si>
  <si>
    <t xml:space="preserve">Placa de señalización de medios de evacuación, de poliestireno fotoluminiscente, de 210x210 mm, Incluso elementos de fijación, según UNE 23033-1. Se medirá el número de unidades realmente ejecutadas según especificaciones de Proyecto.
</t>
  </si>
  <si>
    <t>SIN SALIDA</t>
  </si>
  <si>
    <t>SALIDA EMERGENCIA</t>
  </si>
  <si>
    <t>SALIDA</t>
  </si>
  <si>
    <t>RECORRIDO</t>
  </si>
  <si>
    <t>12024</t>
  </si>
  <si>
    <t xml:space="preserve">12033        </t>
  </si>
  <si>
    <t>Sellado de penetraciones: manguito cortafuego</t>
  </si>
  <si>
    <t xml:space="preserve">Sistema de sellado de penetraciones para protección pasiva contra incendios con manguito intumescente cortafuego, colocado alrededor de la tubería combustible de diámetro según tubería y plano, en paso de forjado o muro. Se medirá el número de unidades realmente ejecutadas según especificaciones de Proyecto.
</t>
  </si>
  <si>
    <t>12033</t>
  </si>
  <si>
    <t xml:space="preserve">12034        </t>
  </si>
  <si>
    <t>Sellado de paso de cables con almohadillas intumescentes</t>
  </si>
  <si>
    <t xml:space="preserve">Sistema de sellado de paso de cables con aislamiento, de diámetro exterior menor o igual de 80 mm, en muro, de 100 mm de espesor, a través de una abertura de 200 mm de anchura y 200 mm de altura, por ambas caras, para protección pasiva contra incendios y garantizar la resistencia al fuego EI 45, formado por 3 almohadillas intumescentes con propiedades ignífugas, de 300x170x30 mm, color blanco. Se medirá el número de unidades realmente ejecutadas según especificaciones de Proyecto.
</t>
  </si>
  <si>
    <t>12034</t>
  </si>
  <si>
    <t xml:space="preserve">I_COLL       </t>
  </si>
  <si>
    <t>Collarines intumescentes</t>
  </si>
  <si>
    <t xml:space="preserve">Collarines intumescentes
</t>
  </si>
  <si>
    <t>Dim 32</t>
  </si>
  <si>
    <t>Dim 40</t>
  </si>
  <si>
    <t>Dim 50</t>
  </si>
  <si>
    <t>Dim 63</t>
  </si>
  <si>
    <t>Dim 75</t>
  </si>
  <si>
    <t>Dim 90</t>
  </si>
  <si>
    <t>Dim 110</t>
  </si>
  <si>
    <t>I_COLL</t>
  </si>
  <si>
    <t>SG12</t>
  </si>
  <si>
    <t xml:space="preserve">SG13         </t>
  </si>
  <si>
    <t>Gestión de residuos</t>
  </si>
  <si>
    <t xml:space="preserve">14001        </t>
  </si>
  <si>
    <t>Transporte residuos inertes sin clasificar, contenedor 5 m3</t>
  </si>
  <si>
    <t xml:space="preserve">Transporte de mezcla sin clasificar de residuos inertes producidos en obras de construcción y/o demolición, con contenedor de 5 m³, a vertedero específico, instalación de tratamiento de residuos de construcción y demolición externa a la obra o centro de valorización o eliminación de residuos. El precio incluye el viaje de ida, la descarga y el viaje de vuelta. Se medirá el número de unidades realmente transportadas según especificaciones de Proyecto.
</t>
  </si>
  <si>
    <t>14001</t>
  </si>
  <si>
    <t>SG13</t>
  </si>
  <si>
    <t xml:space="preserve">SG14         </t>
  </si>
  <si>
    <t>Seguridad y salud</t>
  </si>
  <si>
    <t xml:space="preserve">10.01        </t>
  </si>
  <si>
    <t>1</t>
  </si>
  <si>
    <t xml:space="preserve">Ejecución del Estudio de Seguridad y Salud incluido en proyecto, con un nivel de exigencia alto, previa aprobación por parte de la dirección facultativa del  Plan de Seguridad y Salud elaborado por la constructora, incluyendo en principio: instalaciones provisionales de obra y señalizaciones, protecciones personales, protecciones colectivas; todo ello cumpliendo la reglamentación vigente.
</t>
  </si>
  <si>
    <t>10.01</t>
  </si>
  <si>
    <t>SG14</t>
  </si>
  <si>
    <t>8132_ALZIRA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</si>
</sst>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6">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0" fontId="3" fillId="0" borderId="0" xfId="0" applyFont="1" applyAlignment="1">
      <alignment vertical="top"/>
    </xf>
    <xf numFmtId="49" fontId="4" fillId="4" borderId="0" xfId="0" applyNumberFormat="1" applyFont="1" applyFill="1" applyAlignment="1">
      <alignment vertical="top"/>
    </xf>
    <xf numFmtId="0" fontId="4" fillId="4" borderId="0" xfId="0" applyFont="1" applyFill="1" applyAlignment="1">
      <alignment vertical="top"/>
    </xf>
    <xf numFmtId="0" fontId="3" fillId="0" borderId="0" xfId="0" applyFont="1" applyAlignment="1">
      <alignment vertical="top" wrapText="1"/>
    </xf>
    <xf numFmtId="49" fontId="3" fillId="0" borderId="0" xfId="0" applyNumberFormat="1" applyFont="1" applyAlignment="1">
      <alignment vertical="top"/>
    </xf>
    <xf numFmtId="4" fontId="3" fillId="2" borderId="0" xfId="0" applyNumberFormat="1" applyFont="1" applyFill="1" applyAlignment="1">
      <alignment vertical="top"/>
    </xf>
    <xf numFmtId="4" fontId="3" fillId="0" borderId="0" xfId="0" applyNumberFormat="1" applyFont="1" applyAlignment="1">
      <alignment vertical="top"/>
    </xf>
    <xf numFmtId="49" fontId="4" fillId="0" borderId="0" xfId="0" applyNumberFormat="1" applyFont="1" applyAlignment="1">
      <alignment vertical="top"/>
    </xf>
    <xf numFmtId="0" fontId="3" fillId="5" borderId="0" xfId="0" applyFont="1" applyFill="1" applyAlignment="1">
      <alignment vertical="top"/>
    </xf>
    <xf numFmtId="3"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4" fillId="4" borderId="0" xfId="0" applyNumberFormat="1" applyFont="1" applyFill="1" applyAlignment="1">
      <alignment vertical="top" wrapText="1"/>
    </xf>
    <xf numFmtId="49" fontId="3" fillId="0" borderId="0" xfId="0" applyNumberFormat="1" applyFont="1" applyAlignment="1">
      <alignment vertical="top" wrapText="1"/>
    </xf>
    <xf numFmtId="0" fontId="3"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33EE8-8C5C-4992-B701-B0F178B5B7BA}">
  <dimension ref="A1:M2055"/>
  <sheetViews>
    <sheetView tabSelected="1" workbookViewId="0">
      <pane xSplit="4" ySplit="3" topLeftCell="E4" activePane="bottomRight" state="frozen"/>
      <selection pane="topRight" activeCell="E1" sqref="E1"/>
      <selection pane="bottomLeft" activeCell="A4" sqref="A4"/>
      <selection pane="bottomRight"/>
    </sheetView>
  </sheetViews>
  <sheetFormatPr baseColWidth="10" defaultRowHeight="14.25" x14ac:dyDescent="0.45"/>
  <cols>
    <col min="1" max="1" width="13.73046875" bestFit="1" customWidth="1"/>
    <col min="2" max="2" width="5.53125" bestFit="1" customWidth="1"/>
    <col min="3" max="3" width="3.46484375" bestFit="1" customWidth="1"/>
    <col min="4" max="4" width="30.796875" customWidth="1"/>
    <col min="5" max="5" width="34.1328125" bestFit="1" customWidth="1"/>
    <col min="6" max="6" width="3.53125" bestFit="1" customWidth="1"/>
    <col min="7" max="7" width="7.73046875" bestFit="1" customWidth="1"/>
    <col min="8" max="8" width="7.53125" bestFit="1" customWidth="1"/>
    <col min="9" max="9" width="5.796875" bestFit="1" customWidth="1"/>
    <col min="10" max="10" width="10.796875" bestFit="1" customWidth="1"/>
    <col min="11" max="11" width="7.6640625" bestFit="1" customWidth="1"/>
    <col min="12" max="12" width="7.265625" bestFit="1" customWidth="1"/>
    <col min="13" max="13" width="7.53125" bestFit="1" customWidth="1"/>
  </cols>
  <sheetData>
    <row r="1" spans="1:13" x14ac:dyDescent="0.45">
      <c r="A1" s="1" t="s">
        <v>0</v>
      </c>
      <c r="B1" s="2"/>
      <c r="C1" s="2"/>
      <c r="D1" s="2"/>
      <c r="E1" s="2"/>
      <c r="F1" s="2"/>
      <c r="G1" s="2"/>
      <c r="H1" s="2"/>
      <c r="I1" s="2"/>
      <c r="J1" s="2"/>
      <c r="K1" s="2"/>
      <c r="L1" s="2"/>
      <c r="M1" s="2"/>
    </row>
    <row r="2" spans="1:13" ht="18" x14ac:dyDescent="0.45">
      <c r="A2" s="3" t="s">
        <v>1</v>
      </c>
      <c r="B2" s="4"/>
      <c r="C2" s="4"/>
      <c r="D2" s="4"/>
      <c r="E2" s="4"/>
      <c r="F2" s="4"/>
      <c r="G2" s="4"/>
      <c r="H2" s="4"/>
      <c r="I2" s="4"/>
      <c r="J2" s="4"/>
      <c r="K2" s="4"/>
      <c r="L2" s="4"/>
      <c r="M2" s="4"/>
    </row>
    <row r="3" spans="1:13" x14ac:dyDescent="0.45">
      <c r="A3" s="5" t="s">
        <v>2</v>
      </c>
      <c r="B3" s="5" t="s">
        <v>5</v>
      </c>
      <c r="C3" s="5" t="s">
        <v>6</v>
      </c>
      <c r="D3" s="21" t="s">
        <v>3</v>
      </c>
      <c r="E3" s="5" t="s">
        <v>9</v>
      </c>
      <c r="F3" s="6" t="s">
        <v>10</v>
      </c>
      <c r="G3" s="6" t="s">
        <v>11</v>
      </c>
      <c r="H3" s="6" t="s">
        <v>12</v>
      </c>
      <c r="I3" s="6" t="s">
        <v>13</v>
      </c>
      <c r="J3" s="6" t="s">
        <v>14</v>
      </c>
      <c r="K3" s="6" t="s">
        <v>7</v>
      </c>
      <c r="L3" s="6" t="s">
        <v>8</v>
      </c>
      <c r="M3" s="6" t="s">
        <v>4</v>
      </c>
    </row>
    <row r="4" spans="1:13" x14ac:dyDescent="0.45">
      <c r="A4" s="7" t="s">
        <v>15</v>
      </c>
      <c r="B4" s="7" t="s">
        <v>17</v>
      </c>
      <c r="C4" s="7" t="s">
        <v>0</v>
      </c>
      <c r="D4" s="22" t="s">
        <v>16</v>
      </c>
      <c r="E4" s="8"/>
      <c r="F4" s="8"/>
      <c r="G4" s="8"/>
      <c r="H4" s="8"/>
      <c r="I4" s="8"/>
      <c r="J4" s="8"/>
      <c r="K4" s="9">
        <f>K83</f>
        <v>1</v>
      </c>
      <c r="L4" s="10">
        <f>L83</f>
        <v>10228.66</v>
      </c>
      <c r="M4" s="10">
        <f>M83</f>
        <v>10228.66</v>
      </c>
    </row>
    <row r="5" spans="1:13" x14ac:dyDescent="0.45">
      <c r="A5" s="11"/>
      <c r="B5" s="11"/>
      <c r="C5" s="11"/>
      <c r="D5" s="14"/>
      <c r="E5" s="11"/>
      <c r="F5" s="11"/>
      <c r="G5" s="11"/>
      <c r="H5" s="11"/>
      <c r="I5" s="11"/>
      <c r="J5" s="11"/>
      <c r="K5" s="11"/>
      <c r="L5" s="11"/>
      <c r="M5" s="11"/>
    </row>
    <row r="6" spans="1:13" x14ac:dyDescent="0.45">
      <c r="A6" s="12" t="s">
        <v>18</v>
      </c>
      <c r="B6" s="12" t="s">
        <v>17</v>
      </c>
      <c r="C6" s="12" t="s">
        <v>0</v>
      </c>
      <c r="D6" s="23" t="s">
        <v>19</v>
      </c>
      <c r="E6" s="13"/>
      <c r="F6" s="13"/>
      <c r="G6" s="13"/>
      <c r="H6" s="13"/>
      <c r="I6" s="13"/>
      <c r="J6" s="13"/>
      <c r="K6" s="10">
        <f>K20</f>
        <v>1</v>
      </c>
      <c r="L6" s="10">
        <f>L20</f>
        <v>3200.5</v>
      </c>
      <c r="M6" s="10">
        <f>M20</f>
        <v>3200.5</v>
      </c>
    </row>
    <row r="7" spans="1:13" ht="105" x14ac:dyDescent="0.45">
      <c r="A7" s="11"/>
      <c r="B7" s="11"/>
      <c r="C7" s="11"/>
      <c r="D7" s="14" t="s">
        <v>20</v>
      </c>
      <c r="E7" s="11"/>
      <c r="F7" s="11"/>
      <c r="G7" s="11"/>
      <c r="H7" s="11"/>
      <c r="I7" s="11"/>
      <c r="J7" s="11"/>
      <c r="K7" s="11"/>
      <c r="L7" s="11"/>
      <c r="M7" s="11"/>
    </row>
    <row r="8" spans="1:13" ht="21" x14ac:dyDescent="0.45">
      <c r="A8" s="15" t="s">
        <v>21</v>
      </c>
      <c r="B8" s="15" t="s">
        <v>23</v>
      </c>
      <c r="C8" s="15" t="s">
        <v>24</v>
      </c>
      <c r="D8" s="24" t="s">
        <v>22</v>
      </c>
      <c r="E8" s="11"/>
      <c r="F8" s="11"/>
      <c r="G8" s="11"/>
      <c r="H8" s="11"/>
      <c r="I8" s="11"/>
      <c r="J8" s="11"/>
      <c r="K8" s="16">
        <f>K11</f>
        <v>144.5</v>
      </c>
      <c r="L8" s="16">
        <f>L11</f>
        <v>13.8</v>
      </c>
      <c r="M8" s="16">
        <f>M11</f>
        <v>1994.1</v>
      </c>
    </row>
    <row r="9" spans="1:13" x14ac:dyDescent="0.45">
      <c r="A9" s="11"/>
      <c r="B9" s="11"/>
      <c r="C9" s="11"/>
      <c r="D9" s="14"/>
      <c r="E9" s="11"/>
      <c r="F9" s="11"/>
      <c r="G9" s="11"/>
      <c r="H9" s="11"/>
      <c r="I9" s="11"/>
      <c r="J9" s="11"/>
      <c r="K9" s="11"/>
      <c r="L9" s="11"/>
      <c r="M9" s="11"/>
    </row>
    <row r="10" spans="1:13" x14ac:dyDescent="0.45">
      <c r="A10" s="11"/>
      <c r="B10" s="11"/>
      <c r="C10" s="11"/>
      <c r="D10" s="14"/>
      <c r="E10" s="15" t="s">
        <v>25</v>
      </c>
      <c r="F10" s="11">
        <v>17</v>
      </c>
      <c r="G10" s="17">
        <v>8.5</v>
      </c>
      <c r="H10" s="17">
        <v>0</v>
      </c>
      <c r="I10" s="17">
        <v>0</v>
      </c>
      <c r="J10" s="16">
        <f>F10*(G10+ (G10= 0))*(H10+ (H10= 0))*(I10+ (I10= 0))</f>
        <v>144.5</v>
      </c>
      <c r="K10" s="11"/>
      <c r="L10" s="11"/>
      <c r="M10" s="11"/>
    </row>
    <row r="11" spans="1:13" x14ac:dyDescent="0.45">
      <c r="A11" s="11"/>
      <c r="B11" s="11"/>
      <c r="C11" s="11"/>
      <c r="D11" s="14"/>
      <c r="E11" s="11"/>
      <c r="F11" s="11"/>
      <c r="G11" s="11"/>
      <c r="H11" s="11"/>
      <c r="I11" s="11"/>
      <c r="J11" s="18" t="s">
        <v>26</v>
      </c>
      <c r="K11" s="10">
        <f>SUM(J10:J10)</f>
        <v>144.5</v>
      </c>
      <c r="L11" s="17">
        <v>13.8</v>
      </c>
      <c r="M11" s="10">
        <f>ROUND(L11*K11,2)</f>
        <v>1994.1</v>
      </c>
    </row>
    <row r="12" spans="1:13" ht="1.05" customHeight="1" x14ac:dyDescent="0.45">
      <c r="A12" s="19"/>
      <c r="B12" s="19"/>
      <c r="C12" s="19"/>
      <c r="D12" s="25"/>
      <c r="E12" s="19"/>
      <c r="F12" s="19"/>
      <c r="G12" s="19"/>
      <c r="H12" s="19"/>
      <c r="I12" s="19"/>
      <c r="J12" s="19"/>
      <c r="K12" s="19"/>
      <c r="L12" s="19"/>
      <c r="M12" s="19"/>
    </row>
    <row r="13" spans="1:13" x14ac:dyDescent="0.45">
      <c r="A13" s="15" t="s">
        <v>27</v>
      </c>
      <c r="B13" s="15" t="s">
        <v>23</v>
      </c>
      <c r="C13" s="15" t="s">
        <v>24</v>
      </c>
      <c r="D13" s="24" t="s">
        <v>28</v>
      </c>
      <c r="E13" s="11"/>
      <c r="F13" s="11"/>
      <c r="G13" s="11"/>
      <c r="H13" s="11"/>
      <c r="I13" s="11"/>
      <c r="J13" s="11"/>
      <c r="K13" s="16">
        <f>K18</f>
        <v>160</v>
      </c>
      <c r="L13" s="16">
        <f>L18</f>
        <v>7.54</v>
      </c>
      <c r="M13" s="16">
        <f>M18</f>
        <v>1206.4000000000001</v>
      </c>
    </row>
    <row r="14" spans="1:13" ht="84" x14ac:dyDescent="0.45">
      <c r="A14" s="11"/>
      <c r="B14" s="11"/>
      <c r="C14" s="11"/>
      <c r="D14" s="14" t="s">
        <v>29</v>
      </c>
      <c r="E14" s="11"/>
      <c r="F14" s="11"/>
      <c r="G14" s="11"/>
      <c r="H14" s="11"/>
      <c r="I14" s="11"/>
      <c r="J14" s="11"/>
      <c r="K14" s="11"/>
      <c r="L14" s="11"/>
      <c r="M14" s="11"/>
    </row>
    <row r="15" spans="1:13" x14ac:dyDescent="0.45">
      <c r="A15" s="11"/>
      <c r="B15" s="11"/>
      <c r="C15" s="11"/>
      <c r="D15" s="14"/>
      <c r="E15" s="15" t="s">
        <v>30</v>
      </c>
      <c r="F15" s="11">
        <v>0</v>
      </c>
      <c r="G15" s="17">
        <v>0</v>
      </c>
      <c r="H15" s="17">
        <v>0</v>
      </c>
      <c r="I15" s="17">
        <v>0</v>
      </c>
      <c r="J15" s="16">
        <f>F15*(G15+ (G15= 0))*(H15+ (H15= 0))*(I15+ (I15= 0))</f>
        <v>0</v>
      </c>
      <c r="K15" s="11"/>
      <c r="L15" s="11"/>
      <c r="M15" s="11"/>
    </row>
    <row r="16" spans="1:13" x14ac:dyDescent="0.45">
      <c r="A16" s="11"/>
      <c r="B16" s="11"/>
      <c r="C16" s="11"/>
      <c r="D16" s="14"/>
      <c r="E16" s="15" t="s">
        <v>25</v>
      </c>
      <c r="F16" s="11">
        <v>1</v>
      </c>
      <c r="G16" s="17">
        <v>290</v>
      </c>
      <c r="H16" s="17">
        <v>0</v>
      </c>
      <c r="I16" s="17">
        <v>0</v>
      </c>
      <c r="J16" s="16">
        <f>F16*(G16+ (G16= 0))*(H16+ (H16= 0))*(I16+ (I16= 0))</f>
        <v>290</v>
      </c>
      <c r="K16" s="11"/>
      <c r="L16" s="11"/>
      <c r="M16" s="11"/>
    </row>
    <row r="17" spans="1:13" x14ac:dyDescent="0.45">
      <c r="A17" s="11"/>
      <c r="B17" s="11"/>
      <c r="C17" s="11"/>
      <c r="D17" s="14"/>
      <c r="E17" s="15" t="s">
        <v>0</v>
      </c>
      <c r="F17" s="11">
        <v>-1</v>
      </c>
      <c r="G17" s="17">
        <v>130</v>
      </c>
      <c r="H17" s="17">
        <v>0</v>
      </c>
      <c r="I17" s="17">
        <v>0</v>
      </c>
      <c r="J17" s="16">
        <f>F17*(G17+ (G17= 0))*(H17+ (H17= 0))*(I17+ (I17= 0))</f>
        <v>-130</v>
      </c>
      <c r="K17" s="11"/>
      <c r="L17" s="11"/>
      <c r="M17" s="11"/>
    </row>
    <row r="18" spans="1:13" x14ac:dyDescent="0.45">
      <c r="A18" s="11"/>
      <c r="B18" s="11"/>
      <c r="C18" s="11"/>
      <c r="D18" s="14"/>
      <c r="E18" s="11"/>
      <c r="F18" s="11"/>
      <c r="G18" s="11"/>
      <c r="H18" s="11"/>
      <c r="I18" s="11"/>
      <c r="J18" s="18" t="s">
        <v>31</v>
      </c>
      <c r="K18" s="10">
        <f>SUM(J15:J17)</f>
        <v>160</v>
      </c>
      <c r="L18" s="17">
        <v>7.54</v>
      </c>
      <c r="M18" s="10">
        <f>ROUND(L18*K18,2)</f>
        <v>1206.4000000000001</v>
      </c>
    </row>
    <row r="19" spans="1:13" ht="1.05" customHeight="1" x14ac:dyDescent="0.45">
      <c r="A19" s="19"/>
      <c r="B19" s="19"/>
      <c r="C19" s="19"/>
      <c r="D19" s="25"/>
      <c r="E19" s="19"/>
      <c r="F19" s="19"/>
      <c r="G19" s="19"/>
      <c r="H19" s="19"/>
      <c r="I19" s="19"/>
      <c r="J19" s="19"/>
      <c r="K19" s="19"/>
      <c r="L19" s="19"/>
      <c r="M19" s="19"/>
    </row>
    <row r="20" spans="1:13" x14ac:dyDescent="0.45">
      <c r="A20" s="11"/>
      <c r="B20" s="11"/>
      <c r="C20" s="11"/>
      <c r="D20" s="14"/>
      <c r="E20" s="11"/>
      <c r="F20" s="11"/>
      <c r="G20" s="11"/>
      <c r="H20" s="11"/>
      <c r="I20" s="11"/>
      <c r="J20" s="18" t="s">
        <v>32</v>
      </c>
      <c r="K20" s="17">
        <v>1</v>
      </c>
      <c r="L20" s="10">
        <f>M11+M18</f>
        <v>3200.5</v>
      </c>
      <c r="M20" s="10">
        <f>ROUND(L20*K20,2)</f>
        <v>3200.5</v>
      </c>
    </row>
    <row r="21" spans="1:13" ht="1.05" customHeight="1" x14ac:dyDescent="0.45">
      <c r="A21" s="19"/>
      <c r="B21" s="19"/>
      <c r="C21" s="19"/>
      <c r="D21" s="25"/>
      <c r="E21" s="19"/>
      <c r="F21" s="19"/>
      <c r="G21" s="19"/>
      <c r="H21" s="19"/>
      <c r="I21" s="19"/>
      <c r="J21" s="19"/>
      <c r="K21" s="19"/>
      <c r="L21" s="19"/>
      <c r="M21" s="19"/>
    </row>
    <row r="22" spans="1:13" x14ac:dyDescent="0.45">
      <c r="A22" s="12" t="s">
        <v>33</v>
      </c>
      <c r="B22" s="12" t="s">
        <v>17</v>
      </c>
      <c r="C22" s="12" t="s">
        <v>0</v>
      </c>
      <c r="D22" s="23" t="s">
        <v>34</v>
      </c>
      <c r="E22" s="13"/>
      <c r="F22" s="13"/>
      <c r="G22" s="13"/>
      <c r="H22" s="13"/>
      <c r="I22" s="13"/>
      <c r="J22" s="13"/>
      <c r="K22" s="10">
        <f>K30</f>
        <v>1</v>
      </c>
      <c r="L22" s="10">
        <f>L30</f>
        <v>854.93</v>
      </c>
      <c r="M22" s="10">
        <f>M30</f>
        <v>854.93</v>
      </c>
    </row>
    <row r="23" spans="1:13" x14ac:dyDescent="0.45">
      <c r="A23" s="11"/>
      <c r="B23" s="11"/>
      <c r="C23" s="11"/>
      <c r="D23" s="14"/>
      <c r="E23" s="11"/>
      <c r="F23" s="11"/>
      <c r="G23" s="11"/>
      <c r="H23" s="11"/>
      <c r="I23" s="11"/>
      <c r="J23" s="11"/>
      <c r="K23" s="11"/>
      <c r="L23" s="11"/>
      <c r="M23" s="11"/>
    </row>
    <row r="24" spans="1:13" x14ac:dyDescent="0.45">
      <c r="A24" s="15" t="s">
        <v>35</v>
      </c>
      <c r="B24" s="15" t="s">
        <v>23</v>
      </c>
      <c r="C24" s="15" t="s">
        <v>37</v>
      </c>
      <c r="D24" s="24" t="s">
        <v>36</v>
      </c>
      <c r="E24" s="11"/>
      <c r="F24" s="11"/>
      <c r="G24" s="11"/>
      <c r="H24" s="11"/>
      <c r="I24" s="11"/>
      <c r="J24" s="11"/>
      <c r="K24" s="16">
        <f>K28</f>
        <v>18.024999999999999</v>
      </c>
      <c r="L24" s="16">
        <f>L28</f>
        <v>47.43</v>
      </c>
      <c r="M24" s="16">
        <f>M28</f>
        <v>854.93</v>
      </c>
    </row>
    <row r="25" spans="1:13" ht="73.5" x14ac:dyDescent="0.45">
      <c r="A25" s="11"/>
      <c r="B25" s="11"/>
      <c r="C25" s="11"/>
      <c r="D25" s="14" t="s">
        <v>38</v>
      </c>
      <c r="E25" s="11"/>
      <c r="F25" s="11"/>
      <c r="G25" s="11"/>
      <c r="H25" s="11"/>
      <c r="I25" s="11"/>
      <c r="J25" s="11"/>
      <c r="K25" s="11"/>
      <c r="L25" s="11"/>
      <c r="M25" s="11"/>
    </row>
    <row r="26" spans="1:13" x14ac:dyDescent="0.45">
      <c r="A26" s="11"/>
      <c r="B26" s="11"/>
      <c r="C26" s="11"/>
      <c r="D26" s="14"/>
      <c r="E26" s="15" t="s">
        <v>39</v>
      </c>
      <c r="F26" s="11">
        <v>1</v>
      </c>
      <c r="G26" s="17">
        <v>3.7</v>
      </c>
      <c r="H26" s="17">
        <v>3.25</v>
      </c>
      <c r="I26" s="17">
        <v>0</v>
      </c>
      <c r="J26" s="16">
        <f>F26*(G26+ (G26= 0))*(H26+ (H26= 0))*(I26+ (I26= 0))</f>
        <v>12.025</v>
      </c>
      <c r="K26" s="11"/>
      <c r="L26" s="11"/>
      <c r="M26" s="11"/>
    </row>
    <row r="27" spans="1:13" x14ac:dyDescent="0.45">
      <c r="A27" s="11"/>
      <c r="B27" s="11"/>
      <c r="C27" s="11"/>
      <c r="D27" s="14"/>
      <c r="E27" s="15" t="s">
        <v>40</v>
      </c>
      <c r="F27" s="11">
        <v>3</v>
      </c>
      <c r="G27" s="17">
        <v>2</v>
      </c>
      <c r="H27" s="17">
        <v>0</v>
      </c>
      <c r="I27" s="17">
        <v>0</v>
      </c>
      <c r="J27" s="16">
        <f>F27*(G27+ (G27= 0))*(H27+ (H27= 0))*(I27+ (I27= 0))</f>
        <v>6</v>
      </c>
      <c r="K27" s="11"/>
      <c r="L27" s="11"/>
      <c r="M27" s="11"/>
    </row>
    <row r="28" spans="1:13" x14ac:dyDescent="0.45">
      <c r="A28" s="11"/>
      <c r="B28" s="11"/>
      <c r="C28" s="11"/>
      <c r="D28" s="14"/>
      <c r="E28" s="11"/>
      <c r="F28" s="11"/>
      <c r="G28" s="11"/>
      <c r="H28" s="11"/>
      <c r="I28" s="11"/>
      <c r="J28" s="18" t="s">
        <v>41</v>
      </c>
      <c r="K28" s="10">
        <f>SUM(J26:J27)</f>
        <v>18.024999999999999</v>
      </c>
      <c r="L28" s="17">
        <v>47.43</v>
      </c>
      <c r="M28" s="10">
        <f>ROUND(L28*K28,2)</f>
        <v>854.93</v>
      </c>
    </row>
    <row r="29" spans="1:13" ht="1.05" customHeight="1" x14ac:dyDescent="0.45">
      <c r="A29" s="19"/>
      <c r="B29" s="19"/>
      <c r="C29" s="19"/>
      <c r="D29" s="25"/>
      <c r="E29" s="19"/>
      <c r="F29" s="19"/>
      <c r="G29" s="19"/>
      <c r="H29" s="19"/>
      <c r="I29" s="19"/>
      <c r="J29" s="19"/>
      <c r="K29" s="19"/>
      <c r="L29" s="19"/>
      <c r="M29" s="19"/>
    </row>
    <row r="30" spans="1:13" x14ac:dyDescent="0.45">
      <c r="A30" s="11"/>
      <c r="B30" s="11"/>
      <c r="C30" s="11"/>
      <c r="D30" s="14"/>
      <c r="E30" s="11"/>
      <c r="F30" s="11"/>
      <c r="G30" s="11"/>
      <c r="H30" s="11"/>
      <c r="I30" s="11"/>
      <c r="J30" s="18" t="s">
        <v>42</v>
      </c>
      <c r="K30" s="17">
        <v>1</v>
      </c>
      <c r="L30" s="10">
        <f>M28</f>
        <v>854.93</v>
      </c>
      <c r="M30" s="10">
        <f>ROUND(L30*K30,2)</f>
        <v>854.93</v>
      </c>
    </row>
    <row r="31" spans="1:13" ht="1.05" customHeight="1" x14ac:dyDescent="0.45">
      <c r="A31" s="19"/>
      <c r="B31" s="19"/>
      <c r="C31" s="19"/>
      <c r="D31" s="25"/>
      <c r="E31" s="19"/>
      <c r="F31" s="19"/>
      <c r="G31" s="19"/>
      <c r="H31" s="19"/>
      <c r="I31" s="19"/>
      <c r="J31" s="19"/>
      <c r="K31" s="19"/>
      <c r="L31" s="19"/>
      <c r="M31" s="19"/>
    </row>
    <row r="32" spans="1:13" x14ac:dyDescent="0.45">
      <c r="A32" s="12" t="s">
        <v>43</v>
      </c>
      <c r="B32" s="12" t="s">
        <v>17</v>
      </c>
      <c r="C32" s="12" t="s">
        <v>0</v>
      </c>
      <c r="D32" s="23" t="s">
        <v>44</v>
      </c>
      <c r="E32" s="13"/>
      <c r="F32" s="13"/>
      <c r="G32" s="13"/>
      <c r="H32" s="13"/>
      <c r="I32" s="13"/>
      <c r="J32" s="13"/>
      <c r="K32" s="10">
        <f>K63</f>
        <v>1</v>
      </c>
      <c r="L32" s="10">
        <f>L63</f>
        <v>5273.23</v>
      </c>
      <c r="M32" s="10">
        <f>M63</f>
        <v>5273.23</v>
      </c>
    </row>
    <row r="33" spans="1:13" x14ac:dyDescent="0.45">
      <c r="A33" s="11"/>
      <c r="B33" s="11"/>
      <c r="C33" s="11"/>
      <c r="D33" s="14"/>
      <c r="E33" s="11"/>
      <c r="F33" s="11"/>
      <c r="G33" s="11"/>
      <c r="H33" s="11"/>
      <c r="I33" s="11"/>
      <c r="J33" s="11"/>
      <c r="K33" s="11"/>
      <c r="L33" s="11"/>
      <c r="M33" s="11"/>
    </row>
    <row r="34" spans="1:13" x14ac:dyDescent="0.45">
      <c r="A34" s="15" t="s">
        <v>45</v>
      </c>
      <c r="B34" s="15" t="s">
        <v>23</v>
      </c>
      <c r="C34" s="15" t="s">
        <v>37</v>
      </c>
      <c r="D34" s="24" t="s">
        <v>46</v>
      </c>
      <c r="E34" s="11"/>
      <c r="F34" s="11"/>
      <c r="G34" s="11"/>
      <c r="H34" s="11"/>
      <c r="I34" s="11"/>
      <c r="J34" s="11"/>
      <c r="K34" s="16">
        <f>K45</f>
        <v>130.71</v>
      </c>
      <c r="L34" s="16">
        <f>L45</f>
        <v>18.489999999999998</v>
      </c>
      <c r="M34" s="16">
        <f>M45</f>
        <v>2416.83</v>
      </c>
    </row>
    <row r="35" spans="1:13" ht="84" x14ac:dyDescent="0.45">
      <c r="A35" s="11"/>
      <c r="B35" s="11"/>
      <c r="C35" s="11"/>
      <c r="D35" s="14" t="s">
        <v>47</v>
      </c>
      <c r="E35" s="11"/>
      <c r="F35" s="11"/>
      <c r="G35" s="11"/>
      <c r="H35" s="11"/>
      <c r="I35" s="11"/>
      <c r="J35" s="11"/>
      <c r="K35" s="11"/>
      <c r="L35" s="11"/>
      <c r="M35" s="11"/>
    </row>
    <row r="36" spans="1:13" x14ac:dyDescent="0.45">
      <c r="A36" s="11"/>
      <c r="B36" s="11"/>
      <c r="C36" s="11"/>
      <c r="D36" s="14"/>
      <c r="E36" s="15" t="s">
        <v>48</v>
      </c>
      <c r="F36" s="11">
        <v>0</v>
      </c>
      <c r="G36" s="17">
        <v>0</v>
      </c>
      <c r="H36" s="17">
        <v>0</v>
      </c>
      <c r="I36" s="17">
        <v>0</v>
      </c>
      <c r="J36" s="16">
        <f>F36*(G36+ (G36= 0))*(H36+ (H36= 0))*(I36+ (I36= 0))</f>
        <v>0</v>
      </c>
      <c r="K36" s="11"/>
      <c r="L36" s="11"/>
      <c r="M36" s="11"/>
    </row>
    <row r="37" spans="1:13" x14ac:dyDescent="0.45">
      <c r="A37" s="11"/>
      <c r="B37" s="11"/>
      <c r="C37" s="11"/>
      <c r="D37" s="14"/>
      <c r="E37" s="15" t="s">
        <v>0</v>
      </c>
      <c r="F37" s="11">
        <v>3</v>
      </c>
      <c r="G37" s="17">
        <v>2.35</v>
      </c>
      <c r="H37" s="17">
        <v>0</v>
      </c>
      <c r="I37" s="17">
        <v>3</v>
      </c>
      <c r="J37" s="16">
        <f>F37*(G37+ (G37= 0))*(H37+ (H37= 0))*(I37+ (I37= 0))</f>
        <v>21.150000000000002</v>
      </c>
      <c r="K37" s="11"/>
      <c r="L37" s="11"/>
      <c r="M37" s="11"/>
    </row>
    <row r="38" spans="1:13" x14ac:dyDescent="0.45">
      <c r="A38" s="11"/>
      <c r="B38" s="11"/>
      <c r="C38" s="11"/>
      <c r="D38" s="14"/>
      <c r="E38" s="15" t="s">
        <v>0</v>
      </c>
      <c r="F38" s="11">
        <v>2</v>
      </c>
      <c r="G38" s="17">
        <v>2.8</v>
      </c>
      <c r="H38" s="17">
        <v>0</v>
      </c>
      <c r="I38" s="17">
        <v>3</v>
      </c>
      <c r="J38" s="16">
        <f>F38*(G38+ (G38= 0))*(H38+ (H38= 0))*(I38+ (I38= 0))</f>
        <v>16.799999999999997</v>
      </c>
      <c r="K38" s="11"/>
      <c r="L38" s="11"/>
      <c r="M38" s="11"/>
    </row>
    <row r="39" spans="1:13" x14ac:dyDescent="0.45">
      <c r="A39" s="11"/>
      <c r="B39" s="11"/>
      <c r="C39" s="11"/>
      <c r="D39" s="14"/>
      <c r="E39" s="15" t="s">
        <v>0</v>
      </c>
      <c r="F39" s="11">
        <v>1</v>
      </c>
      <c r="G39" s="17">
        <v>1.75</v>
      </c>
      <c r="H39" s="17">
        <v>0</v>
      </c>
      <c r="I39" s="17">
        <v>3</v>
      </c>
      <c r="J39" s="16">
        <f>F39*(G39+ (G39= 0))*(H39+ (H39= 0))*(I39+ (I39= 0))</f>
        <v>5.25</v>
      </c>
      <c r="K39" s="11"/>
      <c r="L39" s="11"/>
      <c r="M39" s="11"/>
    </row>
    <row r="40" spans="1:13" x14ac:dyDescent="0.45">
      <c r="A40" s="11"/>
      <c r="B40" s="11"/>
      <c r="C40" s="11"/>
      <c r="D40" s="14"/>
      <c r="E40" s="15" t="s">
        <v>0</v>
      </c>
      <c r="F40" s="11">
        <v>5</v>
      </c>
      <c r="G40" s="17">
        <v>3</v>
      </c>
      <c r="H40" s="17">
        <v>0</v>
      </c>
      <c r="I40" s="17">
        <v>3</v>
      </c>
      <c r="J40" s="16">
        <f>F40*(G40+ (G40= 0))*(H40+ (H40= 0))*(I40+ (I40= 0))</f>
        <v>45</v>
      </c>
      <c r="K40" s="11"/>
      <c r="L40" s="11"/>
      <c r="M40" s="11"/>
    </row>
    <row r="41" spans="1:13" x14ac:dyDescent="0.45">
      <c r="A41" s="11"/>
      <c r="B41" s="11"/>
      <c r="C41" s="11"/>
      <c r="D41" s="14"/>
      <c r="E41" s="15" t="s">
        <v>0</v>
      </c>
      <c r="F41" s="11">
        <v>3</v>
      </c>
      <c r="G41" s="17">
        <v>2.2999999999999998</v>
      </c>
      <c r="H41" s="17">
        <v>0</v>
      </c>
      <c r="I41" s="17">
        <v>3</v>
      </c>
      <c r="J41" s="16">
        <f>F41*(G41+ (G41= 0))*(H41+ (H41= 0))*(I41+ (I41= 0))</f>
        <v>20.7</v>
      </c>
      <c r="K41" s="11"/>
      <c r="L41" s="11"/>
      <c r="M41" s="11"/>
    </row>
    <row r="42" spans="1:13" x14ac:dyDescent="0.45">
      <c r="A42" s="11"/>
      <c r="B42" s="11"/>
      <c r="C42" s="11"/>
      <c r="D42" s="14"/>
      <c r="E42" s="15" t="s">
        <v>0</v>
      </c>
      <c r="F42" s="11">
        <v>1</v>
      </c>
      <c r="G42" s="17">
        <v>2</v>
      </c>
      <c r="H42" s="17">
        <v>0</v>
      </c>
      <c r="I42" s="17">
        <v>3</v>
      </c>
      <c r="J42" s="16">
        <f>F42*(G42+ (G42= 0))*(H42+ (H42= 0))*(I42+ (I42= 0))</f>
        <v>6</v>
      </c>
      <c r="K42" s="11"/>
      <c r="L42" s="11"/>
      <c r="M42" s="11"/>
    </row>
    <row r="43" spans="1:13" x14ac:dyDescent="0.45">
      <c r="A43" s="11"/>
      <c r="B43" s="11"/>
      <c r="C43" s="11"/>
      <c r="D43" s="14"/>
      <c r="E43" s="15" t="s">
        <v>0</v>
      </c>
      <c r="F43" s="11">
        <v>1</v>
      </c>
      <c r="G43" s="17">
        <v>3.12</v>
      </c>
      <c r="H43" s="17">
        <v>0</v>
      </c>
      <c r="I43" s="17">
        <v>3</v>
      </c>
      <c r="J43" s="16">
        <f>F43*(G43+ (G43= 0))*(H43+ (H43= 0))*(I43+ (I43= 0))</f>
        <v>9.36</v>
      </c>
      <c r="K43" s="11"/>
      <c r="L43" s="11"/>
      <c r="M43" s="11"/>
    </row>
    <row r="44" spans="1:13" x14ac:dyDescent="0.45">
      <c r="A44" s="11"/>
      <c r="B44" s="11"/>
      <c r="C44" s="11"/>
      <c r="D44" s="14"/>
      <c r="E44" s="15" t="s">
        <v>0</v>
      </c>
      <c r="F44" s="11">
        <v>1</v>
      </c>
      <c r="G44" s="17">
        <v>2.15</v>
      </c>
      <c r="H44" s="17">
        <v>0</v>
      </c>
      <c r="I44" s="17">
        <v>3</v>
      </c>
      <c r="J44" s="16">
        <f>F44*(G44+ (G44= 0))*(H44+ (H44= 0))*(I44+ (I44= 0))</f>
        <v>6.4499999999999993</v>
      </c>
      <c r="K44" s="11"/>
      <c r="L44" s="11"/>
      <c r="M44" s="11"/>
    </row>
    <row r="45" spans="1:13" x14ac:dyDescent="0.45">
      <c r="A45" s="11"/>
      <c r="B45" s="11"/>
      <c r="C45" s="11"/>
      <c r="D45" s="14"/>
      <c r="E45" s="11"/>
      <c r="F45" s="11"/>
      <c r="G45" s="11"/>
      <c r="H45" s="11"/>
      <c r="I45" s="11"/>
      <c r="J45" s="18" t="s">
        <v>49</v>
      </c>
      <c r="K45" s="10">
        <f>SUM(J36:J44)</f>
        <v>130.71</v>
      </c>
      <c r="L45" s="17">
        <v>18.489999999999998</v>
      </c>
      <c r="M45" s="10">
        <f>ROUND(L45*K45,2)</f>
        <v>2416.83</v>
      </c>
    </row>
    <row r="46" spans="1:13" ht="1.05" customHeight="1" x14ac:dyDescent="0.45">
      <c r="A46" s="19"/>
      <c r="B46" s="19"/>
      <c r="C46" s="19"/>
      <c r="D46" s="25"/>
      <c r="E46" s="19"/>
      <c r="F46" s="19"/>
      <c r="G46" s="19"/>
      <c r="H46" s="19"/>
      <c r="I46" s="19"/>
      <c r="J46" s="19"/>
      <c r="K46" s="19"/>
      <c r="L46" s="19"/>
      <c r="M46" s="19"/>
    </row>
    <row r="47" spans="1:13" x14ac:dyDescent="0.45">
      <c r="A47" s="15" t="s">
        <v>50</v>
      </c>
      <c r="B47" s="15" t="s">
        <v>23</v>
      </c>
      <c r="C47" s="15" t="s">
        <v>37</v>
      </c>
      <c r="D47" s="24" t="s">
        <v>51</v>
      </c>
      <c r="E47" s="11"/>
      <c r="F47" s="11"/>
      <c r="G47" s="11"/>
      <c r="H47" s="11"/>
      <c r="I47" s="11"/>
      <c r="J47" s="11"/>
      <c r="K47" s="16">
        <f>K50</f>
        <v>9.6000000000000014</v>
      </c>
      <c r="L47" s="16">
        <f>L50</f>
        <v>37.5</v>
      </c>
      <c r="M47" s="16">
        <f>M50</f>
        <v>360</v>
      </c>
    </row>
    <row r="48" spans="1:13" ht="94.5" x14ac:dyDescent="0.45">
      <c r="A48" s="11"/>
      <c r="B48" s="11"/>
      <c r="C48" s="11"/>
      <c r="D48" s="14" t="s">
        <v>52</v>
      </c>
      <c r="E48" s="11"/>
      <c r="F48" s="11"/>
      <c r="G48" s="11"/>
      <c r="H48" s="11"/>
      <c r="I48" s="11"/>
      <c r="J48" s="11"/>
      <c r="K48" s="11"/>
      <c r="L48" s="11"/>
      <c r="M48" s="11"/>
    </row>
    <row r="49" spans="1:13" x14ac:dyDescent="0.45">
      <c r="A49" s="11"/>
      <c r="B49" s="11"/>
      <c r="C49" s="11"/>
      <c r="D49" s="14"/>
      <c r="E49" s="15" t="s">
        <v>53</v>
      </c>
      <c r="F49" s="11">
        <v>3</v>
      </c>
      <c r="G49" s="17">
        <v>3.2</v>
      </c>
      <c r="H49" s="17">
        <v>0</v>
      </c>
      <c r="I49" s="17">
        <v>0</v>
      </c>
      <c r="J49" s="16">
        <f>F49*(G49+ (G49= 0))*(H49+ (H49= 0))*(I49+ (I49= 0))</f>
        <v>9.6000000000000014</v>
      </c>
      <c r="K49" s="11"/>
      <c r="L49" s="11"/>
      <c r="M49" s="11"/>
    </row>
    <row r="50" spans="1:13" x14ac:dyDescent="0.45">
      <c r="A50" s="11"/>
      <c r="B50" s="11"/>
      <c r="C50" s="11"/>
      <c r="D50" s="14"/>
      <c r="E50" s="11"/>
      <c r="F50" s="11"/>
      <c r="G50" s="11"/>
      <c r="H50" s="11"/>
      <c r="I50" s="11"/>
      <c r="J50" s="18" t="s">
        <v>54</v>
      </c>
      <c r="K50" s="10">
        <f>SUM(J49:J49)</f>
        <v>9.6000000000000014</v>
      </c>
      <c r="L50" s="17">
        <v>37.5</v>
      </c>
      <c r="M50" s="10">
        <f>ROUND(L50*K50,2)</f>
        <v>360</v>
      </c>
    </row>
    <row r="51" spans="1:13" ht="1.05" customHeight="1" x14ac:dyDescent="0.45">
      <c r="A51" s="19"/>
      <c r="B51" s="19"/>
      <c r="C51" s="19"/>
      <c r="D51" s="25"/>
      <c r="E51" s="19"/>
      <c r="F51" s="19"/>
      <c r="G51" s="19"/>
      <c r="H51" s="19"/>
      <c r="I51" s="19"/>
      <c r="J51" s="19"/>
      <c r="K51" s="19"/>
      <c r="L51" s="19"/>
      <c r="M51" s="19"/>
    </row>
    <row r="52" spans="1:13" x14ac:dyDescent="0.45">
      <c r="A52" s="15" t="s">
        <v>55</v>
      </c>
      <c r="B52" s="15" t="s">
        <v>23</v>
      </c>
      <c r="C52" s="15" t="s">
        <v>57</v>
      </c>
      <c r="D52" s="24" t="s">
        <v>56</v>
      </c>
      <c r="E52" s="11"/>
      <c r="F52" s="11"/>
      <c r="G52" s="11"/>
      <c r="H52" s="11"/>
      <c r="I52" s="11"/>
      <c r="J52" s="11"/>
      <c r="K52" s="16">
        <f>K55</f>
        <v>50</v>
      </c>
      <c r="L52" s="16">
        <f>L55</f>
        <v>45</v>
      </c>
      <c r="M52" s="16">
        <f>M55</f>
        <v>2250</v>
      </c>
    </row>
    <row r="53" spans="1:13" ht="178.5" x14ac:dyDescent="0.45">
      <c r="A53" s="11"/>
      <c r="B53" s="11"/>
      <c r="C53" s="11"/>
      <c r="D53" s="14" t="s">
        <v>58</v>
      </c>
      <c r="E53" s="11"/>
      <c r="F53" s="11"/>
      <c r="G53" s="11"/>
      <c r="H53" s="11"/>
      <c r="I53" s="11"/>
      <c r="J53" s="11"/>
      <c r="K53" s="11"/>
      <c r="L53" s="11"/>
      <c r="M53" s="11"/>
    </row>
    <row r="54" spans="1:13" x14ac:dyDescent="0.45">
      <c r="A54" s="11"/>
      <c r="B54" s="11"/>
      <c r="C54" s="11"/>
      <c r="D54" s="14"/>
      <c r="E54" s="15" t="s">
        <v>59</v>
      </c>
      <c r="F54" s="11">
        <v>1</v>
      </c>
      <c r="G54" s="17">
        <v>50</v>
      </c>
      <c r="H54" s="17">
        <v>0</v>
      </c>
      <c r="I54" s="17">
        <v>0</v>
      </c>
      <c r="J54" s="16">
        <f>F54*(G54+ (G54= 0))*(H54+ (H54= 0))*(I54+ (I54= 0))</f>
        <v>50</v>
      </c>
      <c r="K54" s="11"/>
      <c r="L54" s="11"/>
      <c r="M54" s="11"/>
    </row>
    <row r="55" spans="1:13" x14ac:dyDescent="0.45">
      <c r="A55" s="11"/>
      <c r="B55" s="11"/>
      <c r="C55" s="11"/>
      <c r="D55" s="14"/>
      <c r="E55" s="11"/>
      <c r="F55" s="11"/>
      <c r="G55" s="11"/>
      <c r="H55" s="11"/>
      <c r="I55" s="11"/>
      <c r="J55" s="18" t="s">
        <v>60</v>
      </c>
      <c r="K55" s="10">
        <f>SUM(J54:J54)</f>
        <v>50</v>
      </c>
      <c r="L55" s="17">
        <v>45</v>
      </c>
      <c r="M55" s="10">
        <f>ROUND(L55*K55,2)</f>
        <v>2250</v>
      </c>
    </row>
    <row r="56" spans="1:13" ht="1.05" customHeight="1" x14ac:dyDescent="0.45">
      <c r="A56" s="19"/>
      <c r="B56" s="19"/>
      <c r="C56" s="19"/>
      <c r="D56" s="25"/>
      <c r="E56" s="19"/>
      <c r="F56" s="19"/>
      <c r="G56" s="19"/>
      <c r="H56" s="19"/>
      <c r="I56" s="19"/>
      <c r="J56" s="19"/>
      <c r="K56" s="19"/>
      <c r="L56" s="19"/>
      <c r="M56" s="19"/>
    </row>
    <row r="57" spans="1:13" ht="21" x14ac:dyDescent="0.45">
      <c r="A57" s="15" t="s">
        <v>61</v>
      </c>
      <c r="B57" s="15" t="s">
        <v>23</v>
      </c>
      <c r="C57" s="15" t="s">
        <v>37</v>
      </c>
      <c r="D57" s="24" t="s">
        <v>62</v>
      </c>
      <c r="E57" s="11"/>
      <c r="F57" s="11"/>
      <c r="G57" s="11"/>
      <c r="H57" s="11"/>
      <c r="I57" s="11"/>
      <c r="J57" s="11"/>
      <c r="K57" s="16">
        <f>K61</f>
        <v>8</v>
      </c>
      <c r="L57" s="16">
        <f>L61</f>
        <v>30.8</v>
      </c>
      <c r="M57" s="16">
        <f>M61</f>
        <v>246.4</v>
      </c>
    </row>
    <row r="58" spans="1:13" ht="105" x14ac:dyDescent="0.45">
      <c r="A58" s="11"/>
      <c r="B58" s="11"/>
      <c r="C58" s="11"/>
      <c r="D58" s="14" t="s">
        <v>63</v>
      </c>
      <c r="E58" s="11"/>
      <c r="F58" s="11"/>
      <c r="G58" s="11"/>
      <c r="H58" s="11"/>
      <c r="I58" s="11"/>
      <c r="J58" s="11"/>
      <c r="K58" s="11"/>
      <c r="L58" s="11"/>
      <c r="M58" s="11"/>
    </row>
    <row r="59" spans="1:13" x14ac:dyDescent="0.45">
      <c r="A59" s="11"/>
      <c r="B59" s="11"/>
      <c r="C59" s="11"/>
      <c r="D59" s="14"/>
      <c r="E59" s="15" t="s">
        <v>64</v>
      </c>
      <c r="F59" s="11">
        <v>0</v>
      </c>
      <c r="G59" s="17">
        <v>0</v>
      </c>
      <c r="H59" s="17">
        <v>0</v>
      </c>
      <c r="I59" s="17">
        <v>0</v>
      </c>
      <c r="J59" s="16">
        <f>F59*(G59+ (G59= 0))*(H59+ (H59= 0))*(I59+ (I59= 0))</f>
        <v>0</v>
      </c>
      <c r="K59" s="11"/>
      <c r="L59" s="11"/>
      <c r="M59" s="11"/>
    </row>
    <row r="60" spans="1:13" x14ac:dyDescent="0.45">
      <c r="A60" s="11"/>
      <c r="B60" s="11"/>
      <c r="C60" s="11"/>
      <c r="D60" s="14"/>
      <c r="E60" s="15" t="s">
        <v>65</v>
      </c>
      <c r="F60" s="11">
        <v>2</v>
      </c>
      <c r="G60" s="17">
        <v>2</v>
      </c>
      <c r="H60" s="17">
        <v>2</v>
      </c>
      <c r="I60" s="17">
        <v>0</v>
      </c>
      <c r="J60" s="16">
        <f>F60*(G60+ (G60= 0))*(H60+ (H60= 0))*(I60+ (I60= 0))</f>
        <v>8</v>
      </c>
      <c r="K60" s="11"/>
      <c r="L60" s="11"/>
      <c r="M60" s="11"/>
    </row>
    <row r="61" spans="1:13" x14ac:dyDescent="0.45">
      <c r="A61" s="11"/>
      <c r="B61" s="11"/>
      <c r="C61" s="11"/>
      <c r="D61" s="14"/>
      <c r="E61" s="11"/>
      <c r="F61" s="11"/>
      <c r="G61" s="11"/>
      <c r="H61" s="11"/>
      <c r="I61" s="11"/>
      <c r="J61" s="18" t="s">
        <v>66</v>
      </c>
      <c r="K61" s="10">
        <f>SUM(J59:J60)</f>
        <v>8</v>
      </c>
      <c r="L61" s="17">
        <v>30.8</v>
      </c>
      <c r="M61" s="10">
        <f>ROUND(L61*K61,2)</f>
        <v>246.4</v>
      </c>
    </row>
    <row r="62" spans="1:13" ht="1.05" customHeight="1" x14ac:dyDescent="0.45">
      <c r="A62" s="19"/>
      <c r="B62" s="19"/>
      <c r="C62" s="19"/>
      <c r="D62" s="25"/>
      <c r="E62" s="19"/>
      <c r="F62" s="19"/>
      <c r="G62" s="19"/>
      <c r="H62" s="19"/>
      <c r="I62" s="19"/>
      <c r="J62" s="19"/>
      <c r="K62" s="19"/>
      <c r="L62" s="19"/>
      <c r="M62" s="19"/>
    </row>
    <row r="63" spans="1:13" x14ac:dyDescent="0.45">
      <c r="A63" s="11"/>
      <c r="B63" s="11"/>
      <c r="C63" s="11"/>
      <c r="D63" s="14"/>
      <c r="E63" s="11"/>
      <c r="F63" s="11"/>
      <c r="G63" s="11"/>
      <c r="H63" s="11"/>
      <c r="I63" s="11"/>
      <c r="J63" s="18" t="s">
        <v>67</v>
      </c>
      <c r="K63" s="17">
        <v>1</v>
      </c>
      <c r="L63" s="10">
        <f>M45+M50+M55+M61</f>
        <v>5273.23</v>
      </c>
      <c r="M63" s="10">
        <f>ROUND(L63*K63,2)</f>
        <v>5273.23</v>
      </c>
    </row>
    <row r="64" spans="1:13" ht="1.05" customHeight="1" x14ac:dyDescent="0.45">
      <c r="A64" s="19"/>
      <c r="B64" s="19"/>
      <c r="C64" s="19"/>
      <c r="D64" s="25"/>
      <c r="E64" s="19"/>
      <c r="F64" s="19"/>
      <c r="G64" s="19"/>
      <c r="H64" s="19"/>
      <c r="I64" s="19"/>
      <c r="J64" s="19"/>
      <c r="K64" s="19"/>
      <c r="L64" s="19"/>
      <c r="M64" s="19"/>
    </row>
    <row r="65" spans="1:13" x14ac:dyDescent="0.45">
      <c r="A65" s="12" t="s">
        <v>68</v>
      </c>
      <c r="B65" s="12" t="s">
        <v>17</v>
      </c>
      <c r="C65" s="12" t="s">
        <v>0</v>
      </c>
      <c r="D65" s="23" t="s">
        <v>69</v>
      </c>
      <c r="E65" s="13"/>
      <c r="F65" s="13"/>
      <c r="G65" s="13"/>
      <c r="H65" s="13"/>
      <c r="I65" s="13"/>
      <c r="J65" s="13"/>
      <c r="K65" s="10">
        <f>K72</f>
        <v>1</v>
      </c>
      <c r="L65" s="10">
        <f>L72</f>
        <v>550</v>
      </c>
      <c r="M65" s="10">
        <f>M72</f>
        <v>550</v>
      </c>
    </row>
    <row r="66" spans="1:13" x14ac:dyDescent="0.45">
      <c r="A66" s="11"/>
      <c r="B66" s="11"/>
      <c r="C66" s="11"/>
      <c r="D66" s="14"/>
      <c r="E66" s="11"/>
      <c r="F66" s="11"/>
      <c r="G66" s="11"/>
      <c r="H66" s="11"/>
      <c r="I66" s="11"/>
      <c r="J66" s="11"/>
      <c r="K66" s="11"/>
      <c r="L66" s="11"/>
      <c r="M66" s="11"/>
    </row>
    <row r="67" spans="1:13" x14ac:dyDescent="0.45">
      <c r="A67" s="15" t="s">
        <v>70</v>
      </c>
      <c r="B67" s="15" t="s">
        <v>23</v>
      </c>
      <c r="C67" s="15" t="s">
        <v>37</v>
      </c>
      <c r="D67" s="24" t="s">
        <v>71</v>
      </c>
      <c r="E67" s="11"/>
      <c r="F67" s="11"/>
      <c r="G67" s="11"/>
      <c r="H67" s="11"/>
      <c r="I67" s="11"/>
      <c r="J67" s="11"/>
      <c r="K67" s="16">
        <f>K70</f>
        <v>50</v>
      </c>
      <c r="L67" s="16">
        <f>L70</f>
        <v>11</v>
      </c>
      <c r="M67" s="16">
        <f>M70</f>
        <v>550</v>
      </c>
    </row>
    <row r="68" spans="1:13" ht="31.5" x14ac:dyDescent="0.45">
      <c r="A68" s="11"/>
      <c r="B68" s="11"/>
      <c r="C68" s="11"/>
      <c r="D68" s="14" t="s">
        <v>72</v>
      </c>
      <c r="E68" s="11"/>
      <c r="F68" s="11"/>
      <c r="G68" s="11"/>
      <c r="H68" s="11"/>
      <c r="I68" s="11"/>
      <c r="J68" s="11"/>
      <c r="K68" s="11"/>
      <c r="L68" s="11"/>
      <c r="M68" s="11"/>
    </row>
    <row r="69" spans="1:13" x14ac:dyDescent="0.45">
      <c r="A69" s="11"/>
      <c r="B69" s="11"/>
      <c r="C69" s="11"/>
      <c r="D69" s="14"/>
      <c r="E69" s="15" t="s">
        <v>30</v>
      </c>
      <c r="F69" s="11">
        <v>1</v>
      </c>
      <c r="G69" s="17">
        <v>50</v>
      </c>
      <c r="H69" s="17">
        <v>0</v>
      </c>
      <c r="I69" s="17">
        <v>0</v>
      </c>
      <c r="J69" s="16">
        <f>F69*(G69+ (G69= 0))*(H69+ (H69= 0))*(I69+ (I69= 0))</f>
        <v>50</v>
      </c>
      <c r="K69" s="11"/>
      <c r="L69" s="11"/>
      <c r="M69" s="11"/>
    </row>
    <row r="70" spans="1:13" x14ac:dyDescent="0.45">
      <c r="A70" s="11"/>
      <c r="B70" s="11"/>
      <c r="C70" s="11"/>
      <c r="D70" s="14"/>
      <c r="E70" s="11"/>
      <c r="F70" s="11"/>
      <c r="G70" s="11"/>
      <c r="H70" s="11"/>
      <c r="I70" s="11"/>
      <c r="J70" s="18" t="s">
        <v>73</v>
      </c>
      <c r="K70" s="10">
        <f>SUM(J69:J69)</f>
        <v>50</v>
      </c>
      <c r="L70" s="17">
        <v>11</v>
      </c>
      <c r="M70" s="10">
        <f>ROUND(L70*K70,2)</f>
        <v>550</v>
      </c>
    </row>
    <row r="71" spans="1:13" ht="1.05" customHeight="1" x14ac:dyDescent="0.45">
      <c r="A71" s="19"/>
      <c r="B71" s="19"/>
      <c r="C71" s="19"/>
      <c r="D71" s="25"/>
      <c r="E71" s="19"/>
      <c r="F71" s="19"/>
      <c r="G71" s="19"/>
      <c r="H71" s="19"/>
      <c r="I71" s="19"/>
      <c r="J71" s="19"/>
      <c r="K71" s="19"/>
      <c r="L71" s="19"/>
      <c r="M71" s="19"/>
    </row>
    <row r="72" spans="1:13" x14ac:dyDescent="0.45">
      <c r="A72" s="11"/>
      <c r="B72" s="11"/>
      <c r="C72" s="11"/>
      <c r="D72" s="14"/>
      <c r="E72" s="11"/>
      <c r="F72" s="11"/>
      <c r="G72" s="11"/>
      <c r="H72" s="11"/>
      <c r="I72" s="11"/>
      <c r="J72" s="18" t="s">
        <v>74</v>
      </c>
      <c r="K72" s="17">
        <v>1</v>
      </c>
      <c r="L72" s="10">
        <f>M70</f>
        <v>550</v>
      </c>
      <c r="M72" s="10">
        <f>ROUND(L72*K72,2)</f>
        <v>550</v>
      </c>
    </row>
    <row r="73" spans="1:13" ht="1.05" customHeight="1" x14ac:dyDescent="0.45">
      <c r="A73" s="19"/>
      <c r="B73" s="19"/>
      <c r="C73" s="19"/>
      <c r="D73" s="25"/>
      <c r="E73" s="19"/>
      <c r="F73" s="19"/>
      <c r="G73" s="19"/>
      <c r="H73" s="19"/>
      <c r="I73" s="19"/>
      <c r="J73" s="19"/>
      <c r="K73" s="19"/>
      <c r="L73" s="19"/>
      <c r="M73" s="19"/>
    </row>
    <row r="74" spans="1:13" x14ac:dyDescent="0.45">
      <c r="A74" s="12" t="s">
        <v>75</v>
      </c>
      <c r="B74" s="12" t="s">
        <v>17</v>
      </c>
      <c r="C74" s="12" t="s">
        <v>0</v>
      </c>
      <c r="D74" s="23" t="s">
        <v>76</v>
      </c>
      <c r="E74" s="13"/>
      <c r="F74" s="13"/>
      <c r="G74" s="13"/>
      <c r="H74" s="13"/>
      <c r="I74" s="13"/>
      <c r="J74" s="13"/>
      <c r="K74" s="10">
        <f>K81</f>
        <v>1</v>
      </c>
      <c r="L74" s="10">
        <f>L81</f>
        <v>350</v>
      </c>
      <c r="M74" s="10">
        <f>M81</f>
        <v>350</v>
      </c>
    </row>
    <row r="75" spans="1:13" x14ac:dyDescent="0.45">
      <c r="A75" s="11"/>
      <c r="B75" s="11"/>
      <c r="C75" s="11"/>
      <c r="D75" s="14"/>
      <c r="E75" s="11"/>
      <c r="F75" s="11"/>
      <c r="G75" s="11"/>
      <c r="H75" s="11"/>
      <c r="I75" s="11"/>
      <c r="J75" s="11"/>
      <c r="K75" s="11"/>
      <c r="L75" s="11"/>
      <c r="M75" s="11"/>
    </row>
    <row r="76" spans="1:13" x14ac:dyDescent="0.45">
      <c r="A76" s="15" t="s">
        <v>77</v>
      </c>
      <c r="B76" s="15" t="s">
        <v>23</v>
      </c>
      <c r="C76" s="15" t="s">
        <v>79</v>
      </c>
      <c r="D76" s="24" t="s">
        <v>78</v>
      </c>
      <c r="E76" s="11"/>
      <c r="F76" s="11"/>
      <c r="G76" s="11"/>
      <c r="H76" s="11"/>
      <c r="I76" s="11"/>
      <c r="J76" s="11"/>
      <c r="K76" s="16">
        <f>K79</f>
        <v>1</v>
      </c>
      <c r="L76" s="16">
        <f>L79</f>
        <v>350</v>
      </c>
      <c r="M76" s="16">
        <f>M79</f>
        <v>350</v>
      </c>
    </row>
    <row r="77" spans="1:13" ht="52.5" x14ac:dyDescent="0.45">
      <c r="A77" s="11"/>
      <c r="B77" s="11"/>
      <c r="C77" s="11"/>
      <c r="D77" s="14" t="s">
        <v>80</v>
      </c>
      <c r="E77" s="11"/>
      <c r="F77" s="11"/>
      <c r="G77" s="11"/>
      <c r="H77" s="11"/>
      <c r="I77" s="11"/>
      <c r="J77" s="11"/>
      <c r="K77" s="11"/>
      <c r="L77" s="11"/>
      <c r="M77" s="11"/>
    </row>
    <row r="78" spans="1:13" x14ac:dyDescent="0.45">
      <c r="A78" s="11"/>
      <c r="B78" s="11"/>
      <c r="C78" s="11"/>
      <c r="D78" s="14"/>
      <c r="E78" s="15" t="s">
        <v>0</v>
      </c>
      <c r="F78" s="11">
        <v>1</v>
      </c>
      <c r="G78" s="17">
        <v>0</v>
      </c>
      <c r="H78" s="17">
        <v>0</v>
      </c>
      <c r="I78" s="17">
        <v>0</v>
      </c>
      <c r="J78" s="16">
        <f>F78*(G78+ (G78= 0))*(H78+ (H78= 0))*(I78+ (I78= 0))</f>
        <v>1</v>
      </c>
      <c r="K78" s="11"/>
      <c r="L78" s="11"/>
      <c r="M78" s="11"/>
    </row>
    <row r="79" spans="1:13" x14ac:dyDescent="0.45">
      <c r="A79" s="11"/>
      <c r="B79" s="11"/>
      <c r="C79" s="11"/>
      <c r="D79" s="14"/>
      <c r="E79" s="11"/>
      <c r="F79" s="11"/>
      <c r="G79" s="11"/>
      <c r="H79" s="11"/>
      <c r="I79" s="11"/>
      <c r="J79" s="18" t="s">
        <v>81</v>
      </c>
      <c r="K79" s="10">
        <f>SUM(J78:J78)</f>
        <v>1</v>
      </c>
      <c r="L79" s="17">
        <v>350</v>
      </c>
      <c r="M79" s="10">
        <f>ROUND(L79*K79,2)</f>
        <v>350</v>
      </c>
    </row>
    <row r="80" spans="1:13" ht="1.05" customHeight="1" x14ac:dyDescent="0.45">
      <c r="A80" s="19"/>
      <c r="B80" s="19"/>
      <c r="C80" s="19"/>
      <c r="D80" s="25"/>
      <c r="E80" s="19"/>
      <c r="F80" s="19"/>
      <c r="G80" s="19"/>
      <c r="H80" s="19"/>
      <c r="I80" s="19"/>
      <c r="J80" s="19"/>
      <c r="K80" s="19"/>
      <c r="L80" s="19"/>
      <c r="M80" s="19"/>
    </row>
    <row r="81" spans="1:13" x14ac:dyDescent="0.45">
      <c r="A81" s="11"/>
      <c r="B81" s="11"/>
      <c r="C81" s="11"/>
      <c r="D81" s="14"/>
      <c r="E81" s="11"/>
      <c r="F81" s="11"/>
      <c r="G81" s="11"/>
      <c r="H81" s="11"/>
      <c r="I81" s="11"/>
      <c r="J81" s="18" t="s">
        <v>82</v>
      </c>
      <c r="K81" s="17">
        <v>1</v>
      </c>
      <c r="L81" s="10">
        <f>M79</f>
        <v>350</v>
      </c>
      <c r="M81" s="10">
        <f>ROUND(L81*K81,2)</f>
        <v>350</v>
      </c>
    </row>
    <row r="82" spans="1:13" ht="1.05" customHeight="1" x14ac:dyDescent="0.45">
      <c r="A82" s="19"/>
      <c r="B82" s="19"/>
      <c r="C82" s="19"/>
      <c r="D82" s="25"/>
      <c r="E82" s="19"/>
      <c r="F82" s="19"/>
      <c r="G82" s="19"/>
      <c r="H82" s="19"/>
      <c r="I82" s="19"/>
      <c r="J82" s="19"/>
      <c r="K82" s="19"/>
      <c r="L82" s="19"/>
      <c r="M82" s="19"/>
    </row>
    <row r="83" spans="1:13" x14ac:dyDescent="0.45">
      <c r="A83" s="11"/>
      <c r="B83" s="11"/>
      <c r="C83" s="11"/>
      <c r="D83" s="14"/>
      <c r="E83" s="11"/>
      <c r="F83" s="11"/>
      <c r="G83" s="11"/>
      <c r="H83" s="11"/>
      <c r="I83" s="11"/>
      <c r="J83" s="18" t="s">
        <v>83</v>
      </c>
      <c r="K83" s="20">
        <v>1</v>
      </c>
      <c r="L83" s="10">
        <f>M20+M30+M63+M72+M81</f>
        <v>10228.66</v>
      </c>
      <c r="M83" s="10">
        <f>ROUND(L83*K83,2)</f>
        <v>10228.66</v>
      </c>
    </row>
    <row r="84" spans="1:13" ht="1.05" customHeight="1" x14ac:dyDescent="0.45">
      <c r="A84" s="19"/>
      <c r="B84" s="19"/>
      <c r="C84" s="19"/>
      <c r="D84" s="25"/>
      <c r="E84" s="19"/>
      <c r="F84" s="19"/>
      <c r="G84" s="19"/>
      <c r="H84" s="19"/>
      <c r="I84" s="19"/>
      <c r="J84" s="19"/>
      <c r="K84" s="19"/>
      <c r="L84" s="19"/>
      <c r="M84" s="19"/>
    </row>
    <row r="85" spans="1:13" x14ac:dyDescent="0.45">
      <c r="A85" s="7" t="s">
        <v>84</v>
      </c>
      <c r="B85" s="7" t="s">
        <v>17</v>
      </c>
      <c r="C85" s="7" t="s">
        <v>0</v>
      </c>
      <c r="D85" s="22" t="s">
        <v>85</v>
      </c>
      <c r="E85" s="8"/>
      <c r="F85" s="8"/>
      <c r="G85" s="8"/>
      <c r="H85" s="8"/>
      <c r="I85" s="8"/>
      <c r="J85" s="8"/>
      <c r="K85" s="9">
        <f>K123</f>
        <v>1</v>
      </c>
      <c r="L85" s="10">
        <f>L123</f>
        <v>24323.21</v>
      </c>
      <c r="M85" s="10">
        <f>M123</f>
        <v>24323.21</v>
      </c>
    </row>
    <row r="86" spans="1:13" x14ac:dyDescent="0.45">
      <c r="A86" s="11"/>
      <c r="B86" s="11"/>
      <c r="C86" s="11"/>
      <c r="D86" s="14"/>
      <c r="E86" s="11"/>
      <c r="F86" s="11"/>
      <c r="G86" s="11"/>
      <c r="H86" s="11"/>
      <c r="I86" s="11"/>
      <c r="J86" s="11"/>
      <c r="K86" s="11"/>
      <c r="L86" s="11"/>
      <c r="M86" s="11"/>
    </row>
    <row r="87" spans="1:13" ht="21" x14ac:dyDescent="0.45">
      <c r="A87" s="15" t="s">
        <v>86</v>
      </c>
      <c r="B87" s="15" t="s">
        <v>23</v>
      </c>
      <c r="C87" s="15" t="s">
        <v>0</v>
      </c>
      <c r="D87" s="24" t="s">
        <v>87</v>
      </c>
      <c r="E87" s="11"/>
      <c r="F87" s="11"/>
      <c r="G87" s="11"/>
      <c r="H87" s="11"/>
      <c r="I87" s="11"/>
      <c r="J87" s="11"/>
      <c r="K87" s="17">
        <v>0</v>
      </c>
      <c r="L87" s="17">
        <v>0</v>
      </c>
      <c r="M87" s="16">
        <f>ROUND(K87*L87,2)</f>
        <v>0</v>
      </c>
    </row>
    <row r="88" spans="1:13" x14ac:dyDescent="0.45">
      <c r="A88" s="11"/>
      <c r="B88" s="11"/>
      <c r="C88" s="11"/>
      <c r="D88" s="14"/>
      <c r="E88" s="11"/>
      <c r="F88" s="11"/>
      <c r="G88" s="11"/>
      <c r="H88" s="11"/>
      <c r="I88" s="11"/>
      <c r="J88" s="11"/>
      <c r="K88" s="11"/>
      <c r="L88" s="11"/>
      <c r="M88" s="11"/>
    </row>
    <row r="89" spans="1:13" x14ac:dyDescent="0.45">
      <c r="A89" s="15" t="s">
        <v>88</v>
      </c>
      <c r="B89" s="15" t="s">
        <v>23</v>
      </c>
      <c r="C89" s="15" t="s">
        <v>90</v>
      </c>
      <c r="D89" s="24" t="s">
        <v>89</v>
      </c>
      <c r="E89" s="11"/>
      <c r="F89" s="11"/>
      <c r="G89" s="11"/>
      <c r="H89" s="11"/>
      <c r="I89" s="11"/>
      <c r="J89" s="11"/>
      <c r="K89" s="16">
        <f>K94</f>
        <v>62.800000000000004</v>
      </c>
      <c r="L89" s="16">
        <f>L94</f>
        <v>21.25</v>
      </c>
      <c r="M89" s="16">
        <f>M94</f>
        <v>1334.5</v>
      </c>
    </row>
    <row r="90" spans="1:13" ht="115.5" x14ac:dyDescent="0.45">
      <c r="A90" s="11"/>
      <c r="B90" s="11"/>
      <c r="C90" s="11"/>
      <c r="D90" s="14" t="s">
        <v>91</v>
      </c>
      <c r="E90" s="11"/>
      <c r="F90" s="11"/>
      <c r="G90" s="11"/>
      <c r="H90" s="11"/>
      <c r="I90" s="11"/>
      <c r="J90" s="11"/>
      <c r="K90" s="11"/>
      <c r="L90" s="11"/>
      <c r="M90" s="11"/>
    </row>
    <row r="91" spans="1:13" x14ac:dyDescent="0.45">
      <c r="A91" s="11"/>
      <c r="B91" s="11"/>
      <c r="C91" s="11"/>
      <c r="D91" s="14"/>
      <c r="E91" s="15" t="s">
        <v>92</v>
      </c>
      <c r="F91" s="11">
        <v>0</v>
      </c>
      <c r="G91" s="17">
        <v>0</v>
      </c>
      <c r="H91" s="17">
        <v>0</v>
      </c>
      <c r="I91" s="17">
        <v>0</v>
      </c>
      <c r="J91" s="16">
        <f>F91*(G91+ (G91= 0))*(H91+ (H91= 0))*(I91+ (I91= 0))</f>
        <v>0</v>
      </c>
      <c r="K91" s="11"/>
      <c r="L91" s="11"/>
      <c r="M91" s="11"/>
    </row>
    <row r="92" spans="1:13" x14ac:dyDescent="0.45">
      <c r="A92" s="11"/>
      <c r="B92" s="11"/>
      <c r="C92" s="11"/>
      <c r="D92" s="14"/>
      <c r="E92" s="15" t="s">
        <v>93</v>
      </c>
      <c r="F92" s="11">
        <v>0</v>
      </c>
      <c r="G92" s="17">
        <v>0</v>
      </c>
      <c r="H92" s="17">
        <v>0</v>
      </c>
      <c r="I92" s="17">
        <v>0</v>
      </c>
      <c r="J92" s="16">
        <f>F92*(G92+ (G92= 0))*(H92+ (H92= 0))*(I92+ (I92= 0))</f>
        <v>0</v>
      </c>
      <c r="K92" s="11"/>
      <c r="L92" s="11"/>
      <c r="M92" s="11"/>
    </row>
    <row r="93" spans="1:13" x14ac:dyDescent="0.45">
      <c r="A93" s="11"/>
      <c r="B93" s="11"/>
      <c r="C93" s="11"/>
      <c r="D93" s="14"/>
      <c r="E93" s="15" t="s">
        <v>0</v>
      </c>
      <c r="F93" s="11">
        <v>8</v>
      </c>
      <c r="G93" s="17">
        <v>0.1</v>
      </c>
      <c r="H93" s="17">
        <v>0.01</v>
      </c>
      <c r="I93" s="17">
        <v>7850</v>
      </c>
      <c r="J93" s="16">
        <f>F93*(G93+ (G93= 0))*(H93+ (H93= 0))*(I93+ (I93= 0))</f>
        <v>62.800000000000004</v>
      </c>
      <c r="K93" s="11"/>
      <c r="L93" s="11"/>
      <c r="M93" s="11"/>
    </row>
    <row r="94" spans="1:13" x14ac:dyDescent="0.45">
      <c r="A94" s="11"/>
      <c r="B94" s="11"/>
      <c r="C94" s="11"/>
      <c r="D94" s="14"/>
      <c r="E94" s="11"/>
      <c r="F94" s="11"/>
      <c r="G94" s="11"/>
      <c r="H94" s="11"/>
      <c r="I94" s="11"/>
      <c r="J94" s="18" t="s">
        <v>94</v>
      </c>
      <c r="K94" s="10">
        <f>SUM(J91:J93)</f>
        <v>62.800000000000004</v>
      </c>
      <c r="L94" s="17">
        <v>21.25</v>
      </c>
      <c r="M94" s="10">
        <f>ROUND(L94*K94,2)</f>
        <v>1334.5</v>
      </c>
    </row>
    <row r="95" spans="1:13" ht="1.05" customHeight="1" x14ac:dyDescent="0.45">
      <c r="A95" s="19"/>
      <c r="B95" s="19"/>
      <c r="C95" s="19"/>
      <c r="D95" s="25"/>
      <c r="E95" s="19"/>
      <c r="F95" s="19"/>
      <c r="G95" s="19"/>
      <c r="H95" s="19"/>
      <c r="I95" s="19"/>
      <c r="J95" s="19"/>
      <c r="K95" s="19"/>
      <c r="L95" s="19"/>
      <c r="M95" s="19"/>
    </row>
    <row r="96" spans="1:13" ht="21" x14ac:dyDescent="0.45">
      <c r="A96" s="15" t="s">
        <v>95</v>
      </c>
      <c r="B96" s="15" t="s">
        <v>23</v>
      </c>
      <c r="C96" s="15" t="s">
        <v>97</v>
      </c>
      <c r="D96" s="24" t="s">
        <v>96</v>
      </c>
      <c r="E96" s="11"/>
      <c r="F96" s="11"/>
      <c r="G96" s="11"/>
      <c r="H96" s="11"/>
      <c r="I96" s="11"/>
      <c r="J96" s="11"/>
      <c r="K96" s="16">
        <f>K100</f>
        <v>8</v>
      </c>
      <c r="L96" s="16">
        <f>L100</f>
        <v>9.8000000000000007</v>
      </c>
      <c r="M96" s="16">
        <f>M100</f>
        <v>78.400000000000006</v>
      </c>
    </row>
    <row r="97" spans="1:13" ht="63" x14ac:dyDescent="0.45">
      <c r="A97" s="11"/>
      <c r="B97" s="11"/>
      <c r="C97" s="11"/>
      <c r="D97" s="14" t="s">
        <v>98</v>
      </c>
      <c r="E97" s="11"/>
      <c r="F97" s="11"/>
      <c r="G97" s="11"/>
      <c r="H97" s="11"/>
      <c r="I97" s="11"/>
      <c r="J97" s="11"/>
      <c r="K97" s="11"/>
      <c r="L97" s="11"/>
      <c r="M97" s="11"/>
    </row>
    <row r="98" spans="1:13" x14ac:dyDescent="0.45">
      <c r="A98" s="11"/>
      <c r="B98" s="11"/>
      <c r="C98" s="11"/>
      <c r="D98" s="14"/>
      <c r="E98" s="15" t="s">
        <v>92</v>
      </c>
      <c r="F98" s="11">
        <v>0</v>
      </c>
      <c r="G98" s="17">
        <v>0</v>
      </c>
      <c r="H98" s="17">
        <v>0</v>
      </c>
      <c r="I98" s="17">
        <v>0</v>
      </c>
      <c r="J98" s="16">
        <f>F98*(G98+ (G98= 0))*(H98+ (H98= 0))*(I98+ (I98= 0))</f>
        <v>0</v>
      </c>
      <c r="K98" s="11"/>
      <c r="L98" s="11"/>
      <c r="M98" s="11"/>
    </row>
    <row r="99" spans="1:13" x14ac:dyDescent="0.45">
      <c r="A99" s="11"/>
      <c r="B99" s="11"/>
      <c r="C99" s="11"/>
      <c r="D99" s="14"/>
      <c r="E99" s="15" t="s">
        <v>99</v>
      </c>
      <c r="F99" s="11">
        <v>8</v>
      </c>
      <c r="G99" s="17">
        <v>0</v>
      </c>
      <c r="H99" s="17">
        <v>0</v>
      </c>
      <c r="I99" s="17">
        <v>0</v>
      </c>
      <c r="J99" s="16">
        <f>F99*(G99+ (G99= 0))*(H99+ (H99= 0))*(I99+ (I99= 0))</f>
        <v>8</v>
      </c>
      <c r="K99" s="11"/>
      <c r="L99" s="11"/>
      <c r="M99" s="11"/>
    </row>
    <row r="100" spans="1:13" x14ac:dyDescent="0.45">
      <c r="A100" s="11"/>
      <c r="B100" s="11"/>
      <c r="C100" s="11"/>
      <c r="D100" s="14"/>
      <c r="E100" s="11"/>
      <c r="F100" s="11"/>
      <c r="G100" s="11"/>
      <c r="H100" s="11"/>
      <c r="I100" s="11"/>
      <c r="J100" s="18" t="s">
        <v>100</v>
      </c>
      <c r="K100" s="10">
        <f>SUM(J98:J99)</f>
        <v>8</v>
      </c>
      <c r="L100" s="17">
        <v>9.8000000000000007</v>
      </c>
      <c r="M100" s="10">
        <f>ROUND(L100*K100,2)</f>
        <v>78.400000000000006</v>
      </c>
    </row>
    <row r="101" spans="1:13" ht="1.05" customHeight="1" x14ac:dyDescent="0.45">
      <c r="A101" s="19"/>
      <c r="B101" s="19"/>
      <c r="C101" s="19"/>
      <c r="D101" s="25"/>
      <c r="E101" s="19"/>
      <c r="F101" s="19"/>
      <c r="G101" s="19"/>
      <c r="H101" s="19"/>
      <c r="I101" s="19"/>
      <c r="J101" s="19"/>
      <c r="K101" s="19"/>
      <c r="L101" s="19"/>
      <c r="M101" s="19"/>
    </row>
    <row r="102" spans="1:13" x14ac:dyDescent="0.45">
      <c r="A102" s="15" t="s">
        <v>101</v>
      </c>
      <c r="B102" s="15" t="s">
        <v>23</v>
      </c>
      <c r="C102" s="15" t="s">
        <v>37</v>
      </c>
      <c r="D102" s="24" t="s">
        <v>102</v>
      </c>
      <c r="E102" s="11"/>
      <c r="F102" s="11"/>
      <c r="G102" s="11"/>
      <c r="H102" s="11"/>
      <c r="I102" s="11"/>
      <c r="J102" s="11"/>
      <c r="K102" s="16">
        <f>K105</f>
        <v>20</v>
      </c>
      <c r="L102" s="16">
        <f>L105</f>
        <v>64.38</v>
      </c>
      <c r="M102" s="16">
        <f>M105</f>
        <v>1287.5999999999999</v>
      </c>
    </row>
    <row r="103" spans="1:13" ht="115.5" x14ac:dyDescent="0.45">
      <c r="A103" s="11"/>
      <c r="B103" s="11"/>
      <c r="C103" s="11"/>
      <c r="D103" s="14" t="s">
        <v>103</v>
      </c>
      <c r="E103" s="11"/>
      <c r="F103" s="11"/>
      <c r="G103" s="11"/>
      <c r="H103" s="11"/>
      <c r="I103" s="11"/>
      <c r="J103" s="11"/>
      <c r="K103" s="11"/>
      <c r="L103" s="11"/>
      <c r="M103" s="11"/>
    </row>
    <row r="104" spans="1:13" x14ac:dyDescent="0.45">
      <c r="A104" s="11"/>
      <c r="B104" s="11"/>
      <c r="C104" s="11"/>
      <c r="D104" s="14"/>
      <c r="E104" s="15" t="s">
        <v>104</v>
      </c>
      <c r="F104" s="11">
        <v>1</v>
      </c>
      <c r="G104" s="17">
        <v>20</v>
      </c>
      <c r="H104" s="17">
        <v>0</v>
      </c>
      <c r="I104" s="17">
        <v>0</v>
      </c>
      <c r="J104" s="16">
        <f>F104*(G104+ (G104= 0))*(H104+ (H104= 0))*(I104+ (I104= 0))</f>
        <v>20</v>
      </c>
      <c r="K104" s="11"/>
      <c r="L104" s="11"/>
      <c r="M104" s="11"/>
    </row>
    <row r="105" spans="1:13" x14ac:dyDescent="0.45">
      <c r="A105" s="11"/>
      <c r="B105" s="11"/>
      <c r="C105" s="11"/>
      <c r="D105" s="14"/>
      <c r="E105" s="11"/>
      <c r="F105" s="11"/>
      <c r="G105" s="11"/>
      <c r="H105" s="11"/>
      <c r="I105" s="11"/>
      <c r="J105" s="18" t="s">
        <v>105</v>
      </c>
      <c r="K105" s="10">
        <f>SUM(J104:J104)</f>
        <v>20</v>
      </c>
      <c r="L105" s="17">
        <v>64.38</v>
      </c>
      <c r="M105" s="10">
        <f>ROUND(L105*K105,2)</f>
        <v>1287.5999999999999</v>
      </c>
    </row>
    <row r="106" spans="1:13" ht="1.05" customHeight="1" x14ac:dyDescent="0.45">
      <c r="A106" s="19"/>
      <c r="B106" s="19"/>
      <c r="C106" s="19"/>
      <c r="D106" s="25"/>
      <c r="E106" s="19"/>
      <c r="F106" s="19"/>
      <c r="G106" s="19"/>
      <c r="H106" s="19"/>
      <c r="I106" s="19"/>
      <c r="J106" s="19"/>
      <c r="K106" s="19"/>
      <c r="L106" s="19"/>
      <c r="M106" s="19"/>
    </row>
    <row r="107" spans="1:13" ht="21" x14ac:dyDescent="0.45">
      <c r="A107" s="15" t="s">
        <v>106</v>
      </c>
      <c r="B107" s="15" t="s">
        <v>23</v>
      </c>
      <c r="C107" s="15" t="s">
        <v>37</v>
      </c>
      <c r="D107" s="24" t="s">
        <v>107</v>
      </c>
      <c r="E107" s="11"/>
      <c r="F107" s="11"/>
      <c r="G107" s="11"/>
      <c r="H107" s="11"/>
      <c r="I107" s="11"/>
      <c r="J107" s="11"/>
      <c r="K107" s="16">
        <f>K110</f>
        <v>14</v>
      </c>
      <c r="L107" s="16">
        <f>L110</f>
        <v>92.19</v>
      </c>
      <c r="M107" s="16">
        <f>M110</f>
        <v>1290.6600000000001</v>
      </c>
    </row>
    <row r="108" spans="1:13" ht="105" x14ac:dyDescent="0.45">
      <c r="A108" s="11"/>
      <c r="B108" s="11"/>
      <c r="C108" s="11"/>
      <c r="D108" s="14" t="s">
        <v>108</v>
      </c>
      <c r="E108" s="11"/>
      <c r="F108" s="11"/>
      <c r="G108" s="11"/>
      <c r="H108" s="11"/>
      <c r="I108" s="11"/>
      <c r="J108" s="11"/>
      <c r="K108" s="11"/>
      <c r="L108" s="11"/>
      <c r="M108" s="11"/>
    </row>
    <row r="109" spans="1:13" x14ac:dyDescent="0.45">
      <c r="A109" s="11"/>
      <c r="B109" s="11"/>
      <c r="C109" s="11"/>
      <c r="D109" s="14"/>
      <c r="E109" s="15" t="s">
        <v>109</v>
      </c>
      <c r="F109" s="11">
        <v>2</v>
      </c>
      <c r="G109" s="17">
        <v>7</v>
      </c>
      <c r="H109" s="17">
        <v>0</v>
      </c>
      <c r="I109" s="17">
        <v>0</v>
      </c>
      <c r="J109" s="16">
        <f>F109*(G109+ (G109= 0))*(H109+ (H109= 0))*(I109+ (I109= 0))</f>
        <v>14</v>
      </c>
      <c r="K109" s="11"/>
      <c r="L109" s="11"/>
      <c r="M109" s="11"/>
    </row>
    <row r="110" spans="1:13" x14ac:dyDescent="0.45">
      <c r="A110" s="11"/>
      <c r="B110" s="11"/>
      <c r="C110" s="11"/>
      <c r="D110" s="14"/>
      <c r="E110" s="11"/>
      <c r="F110" s="11"/>
      <c r="G110" s="11"/>
      <c r="H110" s="11"/>
      <c r="I110" s="11"/>
      <c r="J110" s="18" t="s">
        <v>110</v>
      </c>
      <c r="K110" s="10">
        <f>SUM(J109:J109)</f>
        <v>14</v>
      </c>
      <c r="L110" s="17">
        <v>92.19</v>
      </c>
      <c r="M110" s="10">
        <f>ROUND(L110*K110,2)</f>
        <v>1290.6600000000001</v>
      </c>
    </row>
    <row r="111" spans="1:13" ht="1.05" customHeight="1" x14ac:dyDescent="0.45">
      <c r="A111" s="19"/>
      <c r="B111" s="19"/>
      <c r="C111" s="19"/>
      <c r="D111" s="25"/>
      <c r="E111" s="19"/>
      <c r="F111" s="19"/>
      <c r="G111" s="19"/>
      <c r="H111" s="19"/>
      <c r="I111" s="19"/>
      <c r="J111" s="19"/>
      <c r="K111" s="19"/>
      <c r="L111" s="19"/>
      <c r="M111" s="19"/>
    </row>
    <row r="112" spans="1:13" ht="21" x14ac:dyDescent="0.45">
      <c r="A112" s="15" t="s">
        <v>111</v>
      </c>
      <c r="B112" s="15" t="s">
        <v>23</v>
      </c>
      <c r="C112" s="15" t="s">
        <v>90</v>
      </c>
      <c r="D112" s="24" t="s">
        <v>112</v>
      </c>
      <c r="E112" s="11"/>
      <c r="F112" s="11"/>
      <c r="G112" s="11"/>
      <c r="H112" s="11"/>
      <c r="I112" s="11"/>
      <c r="J112" s="11"/>
      <c r="K112" s="16">
        <f>K121</f>
        <v>6015.4</v>
      </c>
      <c r="L112" s="16">
        <f>L121</f>
        <v>3.38</v>
      </c>
      <c r="M112" s="16">
        <f>M121</f>
        <v>20332.05</v>
      </c>
    </row>
    <row r="113" spans="1:13" x14ac:dyDescent="0.45">
      <c r="A113" s="11"/>
      <c r="B113" s="11"/>
      <c r="C113" s="11"/>
      <c r="D113" s="14"/>
      <c r="E113" s="11"/>
      <c r="F113" s="11"/>
      <c r="G113" s="11"/>
      <c r="H113" s="11"/>
      <c r="I113" s="11"/>
      <c r="J113" s="11"/>
      <c r="K113" s="11"/>
      <c r="L113" s="11"/>
      <c r="M113" s="11"/>
    </row>
    <row r="114" spans="1:13" x14ac:dyDescent="0.45">
      <c r="A114" s="11"/>
      <c r="B114" s="11"/>
      <c r="C114" s="11"/>
      <c r="D114" s="14"/>
      <c r="E114" s="15" t="s">
        <v>113</v>
      </c>
      <c r="F114" s="11">
        <v>0</v>
      </c>
      <c r="G114" s="17">
        <v>0</v>
      </c>
      <c r="H114" s="17">
        <v>0</v>
      </c>
      <c r="I114" s="17">
        <v>0</v>
      </c>
      <c r="J114" s="16">
        <f>F114*(G114+ (G114= 0))*(H114+ (H114= 0))*(I114+ (I114= 0))</f>
        <v>0</v>
      </c>
      <c r="K114" s="11"/>
      <c r="L114" s="11"/>
      <c r="M114" s="11"/>
    </row>
    <row r="115" spans="1:13" x14ac:dyDescent="0.45">
      <c r="A115" s="11"/>
      <c r="B115" s="11"/>
      <c r="C115" s="11"/>
      <c r="D115" s="14"/>
      <c r="E115" s="15" t="s">
        <v>114</v>
      </c>
      <c r="F115" s="11">
        <v>3</v>
      </c>
      <c r="G115" s="17">
        <v>6</v>
      </c>
      <c r="H115" s="17">
        <v>0</v>
      </c>
      <c r="I115" s="17">
        <v>117</v>
      </c>
      <c r="J115" s="16">
        <f>F115*(G115+ (G115= 0))*(H115+ (H115= 0))*(I115+ (I115= 0))</f>
        <v>2106</v>
      </c>
      <c r="K115" s="11"/>
      <c r="L115" s="11"/>
      <c r="M115" s="11"/>
    </row>
    <row r="116" spans="1:13" x14ac:dyDescent="0.45">
      <c r="A116" s="11"/>
      <c r="B116" s="11"/>
      <c r="C116" s="11"/>
      <c r="D116" s="14"/>
      <c r="E116" s="15" t="s">
        <v>115</v>
      </c>
      <c r="F116" s="11">
        <v>10</v>
      </c>
      <c r="G116" s="17">
        <v>3.35</v>
      </c>
      <c r="H116" s="17">
        <v>0</v>
      </c>
      <c r="I116" s="17">
        <v>18.8</v>
      </c>
      <c r="J116" s="16">
        <f>F116*(G116+ (G116= 0))*(H116+ (H116= 0))*(I116+ (I116= 0))</f>
        <v>629.80000000000007</v>
      </c>
      <c r="K116" s="11"/>
      <c r="L116" s="11"/>
      <c r="M116" s="11"/>
    </row>
    <row r="117" spans="1:13" x14ac:dyDescent="0.45">
      <c r="A117" s="11"/>
      <c r="B117" s="11"/>
      <c r="C117" s="11"/>
      <c r="D117" s="14"/>
      <c r="E117" s="15" t="s">
        <v>114</v>
      </c>
      <c r="F117" s="11">
        <v>2</v>
      </c>
      <c r="G117" s="17">
        <v>3</v>
      </c>
      <c r="H117" s="17">
        <v>0</v>
      </c>
      <c r="I117" s="17">
        <v>117</v>
      </c>
      <c r="J117" s="16">
        <f>F117*(G117+ (G117= 0))*(H117+ (H117= 0))*(I117+ (I117= 0))</f>
        <v>702</v>
      </c>
      <c r="K117" s="11"/>
      <c r="L117" s="11"/>
      <c r="M117" s="11"/>
    </row>
    <row r="118" spans="1:13" x14ac:dyDescent="0.45">
      <c r="A118" s="11"/>
      <c r="B118" s="11"/>
      <c r="C118" s="11"/>
      <c r="D118" s="14"/>
      <c r="E118" s="15" t="s">
        <v>116</v>
      </c>
      <c r="F118" s="11">
        <v>0</v>
      </c>
      <c r="G118" s="17">
        <v>0</v>
      </c>
      <c r="H118" s="17">
        <v>0</v>
      </c>
      <c r="I118" s="17">
        <v>0</v>
      </c>
      <c r="J118" s="16">
        <f>F118*(G118+ (G118= 0))*(H118+ (H118= 0))*(I118+ (I118= 0))</f>
        <v>0</v>
      </c>
      <c r="K118" s="11"/>
      <c r="L118" s="11"/>
      <c r="M118" s="11"/>
    </row>
    <row r="119" spans="1:13" x14ac:dyDescent="0.45">
      <c r="A119" s="11"/>
      <c r="B119" s="11"/>
      <c r="C119" s="11"/>
      <c r="D119" s="14"/>
      <c r="E119" s="15" t="s">
        <v>0</v>
      </c>
      <c r="F119" s="11">
        <v>4</v>
      </c>
      <c r="G119" s="17">
        <v>4.4000000000000004</v>
      </c>
      <c r="H119" s="17">
        <v>0</v>
      </c>
      <c r="I119" s="17">
        <v>117</v>
      </c>
      <c r="J119" s="16">
        <f>F119*(G119+ (G119= 0))*(H119+ (H119= 0))*(I119+ (I119= 0))</f>
        <v>2059.2000000000003</v>
      </c>
      <c r="K119" s="11"/>
      <c r="L119" s="11"/>
      <c r="M119" s="11"/>
    </row>
    <row r="120" spans="1:13" x14ac:dyDescent="0.45">
      <c r="A120" s="11"/>
      <c r="B120" s="11"/>
      <c r="C120" s="11"/>
      <c r="D120" s="14"/>
      <c r="E120" s="15" t="s">
        <v>0</v>
      </c>
      <c r="F120" s="11">
        <v>12</v>
      </c>
      <c r="G120" s="17">
        <v>2.4</v>
      </c>
      <c r="H120" s="17">
        <v>0</v>
      </c>
      <c r="I120" s="17">
        <v>18</v>
      </c>
      <c r="J120" s="16">
        <f>F120*(G120+ (G120= 0))*(H120+ (H120= 0))*(I120+ (I120= 0))</f>
        <v>518.4</v>
      </c>
      <c r="K120" s="11"/>
      <c r="L120" s="11"/>
      <c r="M120" s="11"/>
    </row>
    <row r="121" spans="1:13" x14ac:dyDescent="0.45">
      <c r="A121" s="11"/>
      <c r="B121" s="11"/>
      <c r="C121" s="11"/>
      <c r="D121" s="14"/>
      <c r="E121" s="11"/>
      <c r="F121" s="11"/>
      <c r="G121" s="11"/>
      <c r="H121" s="11"/>
      <c r="I121" s="11"/>
      <c r="J121" s="18" t="s">
        <v>117</v>
      </c>
      <c r="K121" s="10">
        <f>SUM(J114:J120)</f>
        <v>6015.4</v>
      </c>
      <c r="L121" s="17">
        <v>3.38</v>
      </c>
      <c r="M121" s="10">
        <f>ROUND(L121*K121,2)</f>
        <v>20332.05</v>
      </c>
    </row>
    <row r="122" spans="1:13" ht="1.05" customHeight="1" x14ac:dyDescent="0.45">
      <c r="A122" s="19"/>
      <c r="B122" s="19"/>
      <c r="C122" s="19"/>
      <c r="D122" s="25"/>
      <c r="E122" s="19"/>
      <c r="F122" s="19"/>
      <c r="G122" s="19"/>
      <c r="H122" s="19"/>
      <c r="I122" s="19"/>
      <c r="J122" s="19"/>
      <c r="K122" s="19"/>
      <c r="L122" s="19"/>
      <c r="M122" s="19"/>
    </row>
    <row r="123" spans="1:13" x14ac:dyDescent="0.45">
      <c r="A123" s="11"/>
      <c r="B123" s="11"/>
      <c r="C123" s="11"/>
      <c r="D123" s="14"/>
      <c r="E123" s="11"/>
      <c r="F123" s="11"/>
      <c r="G123" s="11"/>
      <c r="H123" s="11"/>
      <c r="I123" s="11"/>
      <c r="J123" s="18" t="s">
        <v>118</v>
      </c>
      <c r="K123" s="20">
        <v>1</v>
      </c>
      <c r="L123" s="10">
        <f>M87+M94+M100+M105+M110+M121</f>
        <v>24323.21</v>
      </c>
      <c r="M123" s="10">
        <f>ROUND(L123*K123,2)</f>
        <v>24323.21</v>
      </c>
    </row>
    <row r="124" spans="1:13" ht="1.05" customHeight="1" x14ac:dyDescent="0.45">
      <c r="A124" s="19"/>
      <c r="B124" s="19"/>
      <c r="C124" s="19"/>
      <c r="D124" s="25"/>
      <c r="E124" s="19"/>
      <c r="F124" s="19"/>
      <c r="G124" s="19"/>
      <c r="H124" s="19"/>
      <c r="I124" s="19"/>
      <c r="J124" s="19"/>
      <c r="K124" s="19"/>
      <c r="L124" s="19"/>
      <c r="M124" s="19"/>
    </row>
    <row r="125" spans="1:13" x14ac:dyDescent="0.45">
      <c r="A125" s="7" t="s">
        <v>119</v>
      </c>
      <c r="B125" s="7" t="s">
        <v>17</v>
      </c>
      <c r="C125" s="7" t="s">
        <v>0</v>
      </c>
      <c r="D125" s="22" t="s">
        <v>120</v>
      </c>
      <c r="E125" s="8"/>
      <c r="F125" s="8"/>
      <c r="G125" s="8"/>
      <c r="H125" s="8"/>
      <c r="I125" s="8"/>
      <c r="J125" s="8"/>
      <c r="K125" s="9">
        <f>K346</f>
        <v>1</v>
      </c>
      <c r="L125" s="10">
        <f>L346</f>
        <v>115119.13</v>
      </c>
      <c r="M125" s="10">
        <f>M346</f>
        <v>115119.13</v>
      </c>
    </row>
    <row r="126" spans="1:13" x14ac:dyDescent="0.45">
      <c r="A126" s="11"/>
      <c r="B126" s="11"/>
      <c r="C126" s="11"/>
      <c r="D126" s="14"/>
      <c r="E126" s="11"/>
      <c r="F126" s="11"/>
      <c r="G126" s="11"/>
      <c r="H126" s="11"/>
      <c r="I126" s="11"/>
      <c r="J126" s="11"/>
      <c r="K126" s="11"/>
      <c r="L126" s="11"/>
      <c r="M126" s="11"/>
    </row>
    <row r="127" spans="1:13" x14ac:dyDescent="0.45">
      <c r="A127" s="12" t="s">
        <v>121</v>
      </c>
      <c r="B127" s="12" t="s">
        <v>17</v>
      </c>
      <c r="C127" s="12" t="s">
        <v>0</v>
      </c>
      <c r="D127" s="23" t="s">
        <v>122</v>
      </c>
      <c r="E127" s="13"/>
      <c r="F127" s="13"/>
      <c r="G127" s="13"/>
      <c r="H127" s="13"/>
      <c r="I127" s="13"/>
      <c r="J127" s="13"/>
      <c r="K127" s="10">
        <f>K139</f>
        <v>1</v>
      </c>
      <c r="L127" s="10">
        <f>L139</f>
        <v>5944.4</v>
      </c>
      <c r="M127" s="10">
        <f>M139</f>
        <v>5944.4</v>
      </c>
    </row>
    <row r="128" spans="1:13" x14ac:dyDescent="0.45">
      <c r="A128" s="11"/>
      <c r="B128" s="11"/>
      <c r="C128" s="11"/>
      <c r="D128" s="14"/>
      <c r="E128" s="11"/>
      <c r="F128" s="11"/>
      <c r="G128" s="11"/>
      <c r="H128" s="11"/>
      <c r="I128" s="11"/>
      <c r="J128" s="11"/>
      <c r="K128" s="11"/>
      <c r="L128" s="11"/>
      <c r="M128" s="11"/>
    </row>
    <row r="129" spans="1:13" ht="21" x14ac:dyDescent="0.45">
      <c r="A129" s="15" t="s">
        <v>123</v>
      </c>
      <c r="B129" s="15" t="s">
        <v>23</v>
      </c>
      <c r="C129" s="15" t="s">
        <v>37</v>
      </c>
      <c r="D129" s="24" t="s">
        <v>124</v>
      </c>
      <c r="E129" s="11"/>
      <c r="F129" s="11"/>
      <c r="G129" s="11"/>
      <c r="H129" s="11"/>
      <c r="I129" s="11"/>
      <c r="J129" s="11"/>
      <c r="K129" s="16">
        <f>K137</f>
        <v>154</v>
      </c>
      <c r="L129" s="16">
        <f>L137</f>
        <v>38.6</v>
      </c>
      <c r="M129" s="16">
        <f>M137</f>
        <v>5944.4</v>
      </c>
    </row>
    <row r="130" spans="1:13" ht="189" x14ac:dyDescent="0.45">
      <c r="A130" s="11"/>
      <c r="B130" s="11"/>
      <c r="C130" s="11"/>
      <c r="D130" s="14" t="s">
        <v>125</v>
      </c>
      <c r="E130" s="11"/>
      <c r="F130" s="11"/>
      <c r="G130" s="11"/>
      <c r="H130" s="11"/>
      <c r="I130" s="11"/>
      <c r="J130" s="11"/>
      <c r="K130" s="11"/>
      <c r="L130" s="11"/>
      <c r="M130" s="11"/>
    </row>
    <row r="131" spans="1:13" x14ac:dyDescent="0.45">
      <c r="A131" s="11"/>
      <c r="B131" s="11"/>
      <c r="C131" s="11"/>
      <c r="D131" s="14"/>
      <c r="E131" s="15" t="s">
        <v>126</v>
      </c>
      <c r="F131" s="11">
        <v>0</v>
      </c>
      <c r="G131" s="17">
        <v>0</v>
      </c>
      <c r="H131" s="17">
        <v>0</v>
      </c>
      <c r="I131" s="17">
        <v>0</v>
      </c>
      <c r="J131" s="16">
        <f>F131*(G131+ (G131= 0))*(H131+ (H131= 0))*(I131+ (I131= 0))</f>
        <v>0</v>
      </c>
      <c r="K131" s="11"/>
      <c r="L131" s="11"/>
      <c r="M131" s="11"/>
    </row>
    <row r="132" spans="1:13" x14ac:dyDescent="0.45">
      <c r="A132" s="11"/>
      <c r="B132" s="11"/>
      <c r="C132" s="11"/>
      <c r="D132" s="14"/>
      <c r="E132" s="15" t="s">
        <v>127</v>
      </c>
      <c r="F132" s="11">
        <v>1</v>
      </c>
      <c r="G132" s="17">
        <v>4</v>
      </c>
      <c r="H132" s="17">
        <v>0</v>
      </c>
      <c r="I132" s="17">
        <v>3</v>
      </c>
      <c r="J132" s="16">
        <f>F132*(G132+ (G132= 0))*(H132+ (H132= 0))*(I132+ (I132= 0))</f>
        <v>12</v>
      </c>
      <c r="K132" s="11"/>
      <c r="L132" s="11"/>
      <c r="M132" s="11"/>
    </row>
    <row r="133" spans="1:13" x14ac:dyDescent="0.45">
      <c r="A133" s="11"/>
      <c r="B133" s="11"/>
      <c r="C133" s="11"/>
      <c r="D133" s="14"/>
      <c r="E133" s="15" t="s">
        <v>128</v>
      </c>
      <c r="F133" s="11">
        <v>1</v>
      </c>
      <c r="G133" s="17">
        <v>5</v>
      </c>
      <c r="H133" s="17">
        <v>0</v>
      </c>
      <c r="I133" s="17">
        <v>3</v>
      </c>
      <c r="J133" s="16">
        <f>F133*(G133+ (G133= 0))*(H133+ (H133= 0))*(I133+ (I133= 0))</f>
        <v>15</v>
      </c>
      <c r="K133" s="11"/>
      <c r="L133" s="11"/>
      <c r="M133" s="11"/>
    </row>
    <row r="134" spans="1:13" x14ac:dyDescent="0.45">
      <c r="A134" s="11"/>
      <c r="B134" s="11"/>
      <c r="C134" s="11"/>
      <c r="D134" s="14"/>
      <c r="E134" s="15" t="s">
        <v>129</v>
      </c>
      <c r="F134" s="11">
        <v>1</v>
      </c>
      <c r="G134" s="17">
        <v>4</v>
      </c>
      <c r="H134" s="17">
        <v>0</v>
      </c>
      <c r="I134" s="17">
        <v>3</v>
      </c>
      <c r="J134" s="16">
        <f>F134*(G134+ (G134= 0))*(H134+ (H134= 0))*(I134+ (I134= 0))</f>
        <v>12</v>
      </c>
      <c r="K134" s="11"/>
      <c r="L134" s="11"/>
      <c r="M134" s="11"/>
    </row>
    <row r="135" spans="1:13" x14ac:dyDescent="0.45">
      <c r="A135" s="11"/>
      <c r="B135" s="11"/>
      <c r="C135" s="11"/>
      <c r="D135" s="14"/>
      <c r="E135" s="15" t="s">
        <v>25</v>
      </c>
      <c r="F135" s="11">
        <v>132</v>
      </c>
      <c r="G135" s="17">
        <v>0</v>
      </c>
      <c r="H135" s="17">
        <v>0</v>
      </c>
      <c r="I135" s="17">
        <v>0</v>
      </c>
      <c r="J135" s="16">
        <f>F135*(G135+ (G135= 0))*(H135+ (H135= 0))*(I135+ (I135= 0))</f>
        <v>132</v>
      </c>
      <c r="K135" s="11"/>
      <c r="L135" s="11"/>
      <c r="M135" s="11"/>
    </row>
    <row r="136" spans="1:13" x14ac:dyDescent="0.45">
      <c r="A136" s="11"/>
      <c r="B136" s="11"/>
      <c r="C136" s="11"/>
      <c r="D136" s="14"/>
      <c r="E136" s="15" t="s">
        <v>130</v>
      </c>
      <c r="F136" s="11">
        <v>-17</v>
      </c>
      <c r="G136" s="17">
        <v>0</v>
      </c>
      <c r="H136" s="17">
        <v>0</v>
      </c>
      <c r="I136" s="17">
        <v>0</v>
      </c>
      <c r="J136" s="16">
        <f>F136*(G136+ (G136= 0))*(H136+ (H136= 0))*(I136+ (I136= 0))</f>
        <v>-17</v>
      </c>
      <c r="K136" s="11"/>
      <c r="L136" s="11"/>
      <c r="M136" s="11"/>
    </row>
    <row r="137" spans="1:13" x14ac:dyDescent="0.45">
      <c r="A137" s="11"/>
      <c r="B137" s="11"/>
      <c r="C137" s="11"/>
      <c r="D137" s="14"/>
      <c r="E137" s="11"/>
      <c r="F137" s="11"/>
      <c r="G137" s="11"/>
      <c r="H137" s="11"/>
      <c r="I137" s="11"/>
      <c r="J137" s="18" t="s">
        <v>131</v>
      </c>
      <c r="K137" s="10">
        <f>SUM(J131:J136)</f>
        <v>154</v>
      </c>
      <c r="L137" s="17">
        <v>38.6</v>
      </c>
      <c r="M137" s="10">
        <f>ROUND(L137*K137,2)</f>
        <v>5944.4</v>
      </c>
    </row>
    <row r="138" spans="1:13" ht="1.05" customHeight="1" x14ac:dyDescent="0.45">
      <c r="A138" s="19"/>
      <c r="B138" s="19"/>
      <c r="C138" s="19"/>
      <c r="D138" s="25"/>
      <c r="E138" s="19"/>
      <c r="F138" s="19"/>
      <c r="G138" s="19"/>
      <c r="H138" s="19"/>
      <c r="I138" s="19"/>
      <c r="J138" s="19"/>
      <c r="K138" s="19"/>
      <c r="L138" s="19"/>
      <c r="M138" s="19"/>
    </row>
    <row r="139" spans="1:13" x14ac:dyDescent="0.45">
      <c r="A139" s="11"/>
      <c r="B139" s="11"/>
      <c r="C139" s="11"/>
      <c r="D139" s="14"/>
      <c r="E139" s="11"/>
      <c r="F139" s="11"/>
      <c r="G139" s="11"/>
      <c r="H139" s="11"/>
      <c r="I139" s="11"/>
      <c r="J139" s="18" t="s">
        <v>132</v>
      </c>
      <c r="K139" s="17">
        <v>1</v>
      </c>
      <c r="L139" s="10">
        <f>M137</f>
        <v>5944.4</v>
      </c>
      <c r="M139" s="10">
        <f>ROUND(L139*K139,2)</f>
        <v>5944.4</v>
      </c>
    </row>
    <row r="140" spans="1:13" ht="1.05" customHeight="1" x14ac:dyDescent="0.45">
      <c r="A140" s="19"/>
      <c r="B140" s="19"/>
      <c r="C140" s="19"/>
      <c r="D140" s="25"/>
      <c r="E140" s="19"/>
      <c r="F140" s="19"/>
      <c r="G140" s="19"/>
      <c r="H140" s="19"/>
      <c r="I140" s="19"/>
      <c r="J140" s="19"/>
      <c r="K140" s="19"/>
      <c r="L140" s="19"/>
      <c r="M140" s="19"/>
    </row>
    <row r="141" spans="1:13" x14ac:dyDescent="0.45">
      <c r="A141" s="12" t="s">
        <v>133</v>
      </c>
      <c r="B141" s="12" t="s">
        <v>17</v>
      </c>
      <c r="C141" s="12" t="s">
        <v>0</v>
      </c>
      <c r="D141" s="23" t="s">
        <v>134</v>
      </c>
      <c r="E141" s="13"/>
      <c r="F141" s="13"/>
      <c r="G141" s="13"/>
      <c r="H141" s="13"/>
      <c r="I141" s="13"/>
      <c r="J141" s="13"/>
      <c r="K141" s="10">
        <f>K201</f>
        <v>1</v>
      </c>
      <c r="L141" s="10">
        <f>L201</f>
        <v>57043.729999999996</v>
      </c>
      <c r="M141" s="10">
        <f>M201</f>
        <v>57043.73</v>
      </c>
    </row>
    <row r="142" spans="1:13" ht="220.5" x14ac:dyDescent="0.45">
      <c r="A142" s="11"/>
      <c r="B142" s="11"/>
      <c r="C142" s="11"/>
      <c r="D142" s="14" t="s">
        <v>135</v>
      </c>
      <c r="E142" s="11"/>
      <c r="F142" s="11"/>
      <c r="G142" s="11"/>
      <c r="H142" s="11"/>
      <c r="I142" s="11"/>
      <c r="J142" s="11"/>
      <c r="K142" s="11"/>
      <c r="L142" s="11"/>
      <c r="M142" s="11"/>
    </row>
    <row r="143" spans="1:13" ht="21" x14ac:dyDescent="0.45">
      <c r="A143" s="15" t="s">
        <v>136</v>
      </c>
      <c r="B143" s="15" t="s">
        <v>23</v>
      </c>
      <c r="C143" s="15" t="s">
        <v>37</v>
      </c>
      <c r="D143" s="24" t="s">
        <v>137</v>
      </c>
      <c r="E143" s="11"/>
      <c r="F143" s="11"/>
      <c r="G143" s="11"/>
      <c r="H143" s="11"/>
      <c r="I143" s="11"/>
      <c r="J143" s="11"/>
      <c r="K143" s="16">
        <f>K151</f>
        <v>90.415000000000006</v>
      </c>
      <c r="L143" s="16">
        <f>L151</f>
        <v>72.2</v>
      </c>
      <c r="M143" s="16">
        <f>M151</f>
        <v>6527.96</v>
      </c>
    </row>
    <row r="144" spans="1:13" ht="178.5" x14ac:dyDescent="0.45">
      <c r="A144" s="11"/>
      <c r="B144" s="11"/>
      <c r="C144" s="11"/>
      <c r="D144" s="14" t="s">
        <v>138</v>
      </c>
      <c r="E144" s="11"/>
      <c r="F144" s="11"/>
      <c r="G144" s="11"/>
      <c r="H144" s="11"/>
      <c r="I144" s="11"/>
      <c r="J144" s="11"/>
      <c r="K144" s="11"/>
      <c r="L144" s="11"/>
      <c r="M144" s="11"/>
    </row>
    <row r="145" spans="1:13" x14ac:dyDescent="0.45">
      <c r="A145" s="11"/>
      <c r="B145" s="11"/>
      <c r="C145" s="11"/>
      <c r="D145" s="14"/>
      <c r="E145" s="15" t="s">
        <v>139</v>
      </c>
      <c r="F145" s="11">
        <v>0</v>
      </c>
      <c r="G145" s="17">
        <v>0</v>
      </c>
      <c r="H145" s="17">
        <v>0</v>
      </c>
      <c r="I145" s="17">
        <v>0</v>
      </c>
      <c r="J145" s="16">
        <f>F145*(G145+ (G145= 0))*(H145+ (H145= 0))*(I145+ (I145= 0))</f>
        <v>0</v>
      </c>
      <c r="K145" s="11"/>
      <c r="L145" s="11"/>
      <c r="M145" s="11"/>
    </row>
    <row r="146" spans="1:13" x14ac:dyDescent="0.45">
      <c r="A146" s="11"/>
      <c r="B146" s="11"/>
      <c r="C146" s="11"/>
      <c r="D146" s="14"/>
      <c r="E146" s="15" t="s">
        <v>140</v>
      </c>
      <c r="F146" s="11">
        <v>1</v>
      </c>
      <c r="G146" s="17">
        <v>12</v>
      </c>
      <c r="H146" s="17">
        <v>0</v>
      </c>
      <c r="I146" s="17">
        <v>3.85</v>
      </c>
      <c r="J146" s="16">
        <f>F146*(G146+ (G146= 0))*(H146+ (H146= 0))*(I146+ (I146= 0))</f>
        <v>46.2</v>
      </c>
      <c r="K146" s="11"/>
      <c r="L146" s="11"/>
      <c r="M146" s="11"/>
    </row>
    <row r="147" spans="1:13" x14ac:dyDescent="0.45">
      <c r="A147" s="11"/>
      <c r="B147" s="11"/>
      <c r="C147" s="11"/>
      <c r="D147" s="14"/>
      <c r="E147" s="15" t="s">
        <v>141</v>
      </c>
      <c r="F147" s="11">
        <v>1</v>
      </c>
      <c r="G147" s="17">
        <v>3.4</v>
      </c>
      <c r="H147" s="17">
        <v>0</v>
      </c>
      <c r="I147" s="17">
        <v>3.85</v>
      </c>
      <c r="J147" s="16">
        <f>F147*(G147+ (G147= 0))*(H147+ (H147= 0))*(I147+ (I147= 0))</f>
        <v>13.09</v>
      </c>
      <c r="K147" s="11"/>
      <c r="L147" s="11"/>
      <c r="M147" s="11"/>
    </row>
    <row r="148" spans="1:13" x14ac:dyDescent="0.45">
      <c r="A148" s="11"/>
      <c r="B148" s="11"/>
      <c r="C148" s="11"/>
      <c r="D148" s="14"/>
      <c r="E148" s="15" t="s">
        <v>142</v>
      </c>
      <c r="F148" s="11">
        <v>2</v>
      </c>
      <c r="G148" s="17">
        <v>0</v>
      </c>
      <c r="H148" s="17">
        <v>0</v>
      </c>
      <c r="I148" s="17">
        <v>0</v>
      </c>
      <c r="J148" s="16">
        <f>F148*(G148+ (G148= 0))*(H148+ (H148= 0))*(I148+ (I148= 0))</f>
        <v>2</v>
      </c>
      <c r="K148" s="11"/>
      <c r="L148" s="11"/>
      <c r="M148" s="11"/>
    </row>
    <row r="149" spans="1:13" x14ac:dyDescent="0.45">
      <c r="A149" s="11"/>
      <c r="B149" s="11"/>
      <c r="C149" s="11"/>
      <c r="D149" s="14"/>
      <c r="E149" s="15" t="s">
        <v>0</v>
      </c>
      <c r="F149" s="11">
        <v>1</v>
      </c>
      <c r="G149" s="17">
        <v>1.5</v>
      </c>
      <c r="H149" s="17">
        <v>0</v>
      </c>
      <c r="I149" s="17">
        <v>1.45</v>
      </c>
      <c r="J149" s="16">
        <f>F149*(G149+ (G149= 0))*(H149+ (H149= 0))*(I149+ (I149= 0))</f>
        <v>2.1749999999999998</v>
      </c>
      <c r="K149" s="11"/>
      <c r="L149" s="11"/>
      <c r="M149" s="11"/>
    </row>
    <row r="150" spans="1:13" x14ac:dyDescent="0.45">
      <c r="A150" s="11"/>
      <c r="B150" s="11"/>
      <c r="C150" s="11"/>
      <c r="D150" s="14"/>
      <c r="E150" s="15" t="s">
        <v>39</v>
      </c>
      <c r="F150" s="11">
        <v>1</v>
      </c>
      <c r="G150" s="17">
        <v>7</v>
      </c>
      <c r="H150" s="17">
        <v>0</v>
      </c>
      <c r="I150" s="17">
        <v>3.85</v>
      </c>
      <c r="J150" s="16">
        <f>F150*(G150+ (G150= 0))*(H150+ (H150= 0))*(I150+ (I150= 0))</f>
        <v>26.95</v>
      </c>
      <c r="K150" s="11"/>
      <c r="L150" s="11"/>
      <c r="M150" s="11"/>
    </row>
    <row r="151" spans="1:13" x14ac:dyDescent="0.45">
      <c r="A151" s="11"/>
      <c r="B151" s="11"/>
      <c r="C151" s="11"/>
      <c r="D151" s="14"/>
      <c r="E151" s="11"/>
      <c r="F151" s="11"/>
      <c r="G151" s="11"/>
      <c r="H151" s="11"/>
      <c r="I151" s="11"/>
      <c r="J151" s="18" t="s">
        <v>143</v>
      </c>
      <c r="K151" s="10">
        <f>SUM(J145:J150)</f>
        <v>90.415000000000006</v>
      </c>
      <c r="L151" s="17">
        <v>72.2</v>
      </c>
      <c r="M151" s="10">
        <f>ROUND(L151*K151,2)</f>
        <v>6527.96</v>
      </c>
    </row>
    <row r="152" spans="1:13" ht="1.05" customHeight="1" x14ac:dyDescent="0.45">
      <c r="A152" s="19"/>
      <c r="B152" s="19"/>
      <c r="C152" s="19"/>
      <c r="D152" s="25"/>
      <c r="E152" s="19"/>
      <c r="F152" s="19"/>
      <c r="G152" s="19"/>
      <c r="H152" s="19"/>
      <c r="I152" s="19"/>
      <c r="J152" s="19"/>
      <c r="K152" s="19"/>
      <c r="L152" s="19"/>
      <c r="M152" s="19"/>
    </row>
    <row r="153" spans="1:13" ht="21" x14ac:dyDescent="0.45">
      <c r="A153" s="15" t="s">
        <v>144</v>
      </c>
      <c r="B153" s="15" t="s">
        <v>23</v>
      </c>
      <c r="C153" s="15" t="s">
        <v>37</v>
      </c>
      <c r="D153" s="24" t="s">
        <v>145</v>
      </c>
      <c r="E153" s="11"/>
      <c r="F153" s="11"/>
      <c r="G153" s="11"/>
      <c r="H153" s="11"/>
      <c r="I153" s="11"/>
      <c r="J153" s="11"/>
      <c r="K153" s="16">
        <f>K162</f>
        <v>348.375</v>
      </c>
      <c r="L153" s="16">
        <f>L162</f>
        <v>72.2</v>
      </c>
      <c r="M153" s="16">
        <f>M162</f>
        <v>25152.68</v>
      </c>
    </row>
    <row r="154" spans="1:13" ht="199.5" x14ac:dyDescent="0.45">
      <c r="A154" s="11"/>
      <c r="B154" s="11"/>
      <c r="C154" s="11"/>
      <c r="D154" s="14" t="s">
        <v>146</v>
      </c>
      <c r="E154" s="11"/>
      <c r="F154" s="11"/>
      <c r="G154" s="11"/>
      <c r="H154" s="11"/>
      <c r="I154" s="11"/>
      <c r="J154" s="11"/>
      <c r="K154" s="11"/>
      <c r="L154" s="11"/>
      <c r="M154" s="11"/>
    </row>
    <row r="155" spans="1:13" x14ac:dyDescent="0.45">
      <c r="A155" s="11"/>
      <c r="B155" s="11"/>
      <c r="C155" s="11"/>
      <c r="D155" s="14"/>
      <c r="E155" s="15" t="s">
        <v>147</v>
      </c>
      <c r="F155" s="11">
        <v>0</v>
      </c>
      <c r="G155" s="17">
        <v>0</v>
      </c>
      <c r="H155" s="17">
        <v>0</v>
      </c>
      <c r="I155" s="17">
        <v>0</v>
      </c>
      <c r="J155" s="16">
        <f>F155*(G155+ (G155= 0))*(H155+ (H155= 0))*(I155+ (I155= 0))</f>
        <v>0</v>
      </c>
      <c r="K155" s="11"/>
      <c r="L155" s="11"/>
      <c r="M155" s="11"/>
    </row>
    <row r="156" spans="1:13" x14ac:dyDescent="0.45">
      <c r="A156" s="11"/>
      <c r="B156" s="11"/>
      <c r="C156" s="11"/>
      <c r="D156" s="14"/>
      <c r="E156" s="15" t="s">
        <v>148</v>
      </c>
      <c r="F156" s="11">
        <v>1</v>
      </c>
      <c r="G156" s="17">
        <v>20</v>
      </c>
      <c r="H156" s="17">
        <v>0</v>
      </c>
      <c r="I156" s="17">
        <v>3.85</v>
      </c>
      <c r="J156" s="16">
        <f>F156*(G156+ (G156= 0))*(H156+ (H156= 0))*(I156+ (I156= 0))</f>
        <v>77</v>
      </c>
      <c r="K156" s="11"/>
      <c r="L156" s="11"/>
      <c r="M156" s="11"/>
    </row>
    <row r="157" spans="1:13" x14ac:dyDescent="0.45">
      <c r="A157" s="11"/>
      <c r="B157" s="11"/>
      <c r="C157" s="11"/>
      <c r="D157" s="14"/>
      <c r="E157" s="15" t="s">
        <v>149</v>
      </c>
      <c r="F157" s="11">
        <v>1</v>
      </c>
      <c r="G157" s="17">
        <v>3.5</v>
      </c>
      <c r="H157" s="17">
        <v>0</v>
      </c>
      <c r="I157" s="17">
        <v>2.4</v>
      </c>
      <c r="J157" s="16">
        <f>F157*(G157+ (G157= 0))*(H157+ (H157= 0))*(I157+ (I157= 0))</f>
        <v>8.4</v>
      </c>
      <c r="K157" s="11"/>
      <c r="L157" s="11"/>
      <c r="M157" s="11"/>
    </row>
    <row r="158" spans="1:13" x14ac:dyDescent="0.45">
      <c r="A158" s="11"/>
      <c r="B158" s="11"/>
      <c r="C158" s="11"/>
      <c r="D158" s="14"/>
      <c r="E158" s="15" t="s">
        <v>150</v>
      </c>
      <c r="F158" s="11">
        <v>1</v>
      </c>
      <c r="G158" s="17">
        <v>15</v>
      </c>
      <c r="H158" s="17">
        <v>0</v>
      </c>
      <c r="I158" s="17">
        <v>3.61</v>
      </c>
      <c r="J158" s="16">
        <f>F158*(G158+ (G158= 0))*(H158+ (H158= 0))*(I158+ (I158= 0))</f>
        <v>54.15</v>
      </c>
      <c r="K158" s="11"/>
      <c r="L158" s="11"/>
      <c r="M158" s="11"/>
    </row>
    <row r="159" spans="1:13" x14ac:dyDescent="0.45">
      <c r="A159" s="11"/>
      <c r="B159" s="11"/>
      <c r="C159" s="11"/>
      <c r="D159" s="14"/>
      <c r="E159" s="15" t="s">
        <v>149</v>
      </c>
      <c r="F159" s="11">
        <v>1</v>
      </c>
      <c r="G159" s="17">
        <v>6</v>
      </c>
      <c r="H159" s="17">
        <v>0</v>
      </c>
      <c r="I159" s="17">
        <v>2.4</v>
      </c>
      <c r="J159" s="16">
        <f>F159*(G159+ (G159= 0))*(H159+ (H159= 0))*(I159+ (I159= 0))</f>
        <v>14.399999999999999</v>
      </c>
      <c r="K159" s="11"/>
      <c r="L159" s="11"/>
      <c r="M159" s="11"/>
    </row>
    <row r="160" spans="1:13" x14ac:dyDescent="0.45">
      <c r="A160" s="11"/>
      <c r="B160" s="11"/>
      <c r="C160" s="11"/>
      <c r="D160" s="14"/>
      <c r="E160" s="15" t="s">
        <v>151</v>
      </c>
      <c r="F160" s="11">
        <v>1</v>
      </c>
      <c r="G160" s="17">
        <v>6.5</v>
      </c>
      <c r="H160" s="17">
        <v>0</v>
      </c>
      <c r="I160" s="17">
        <v>3.85</v>
      </c>
      <c r="J160" s="16">
        <f>F160*(G160+ (G160= 0))*(H160+ (H160= 0))*(I160+ (I160= 0))</f>
        <v>25.025000000000002</v>
      </c>
      <c r="K160" s="11"/>
      <c r="L160" s="11"/>
      <c r="M160" s="11"/>
    </row>
    <row r="161" spans="1:13" x14ac:dyDescent="0.45">
      <c r="A161" s="11"/>
      <c r="B161" s="11"/>
      <c r="C161" s="11"/>
      <c r="D161" s="14"/>
      <c r="E161" s="15" t="s">
        <v>152</v>
      </c>
      <c r="F161" s="11">
        <v>2</v>
      </c>
      <c r="G161" s="17">
        <v>22</v>
      </c>
      <c r="H161" s="17">
        <v>0</v>
      </c>
      <c r="I161" s="17">
        <v>3.85</v>
      </c>
      <c r="J161" s="16">
        <f>F161*(G161+ (G161= 0))*(H161+ (H161= 0))*(I161+ (I161= 0))</f>
        <v>169.4</v>
      </c>
      <c r="K161" s="11"/>
      <c r="L161" s="11"/>
      <c r="M161" s="11"/>
    </row>
    <row r="162" spans="1:13" x14ac:dyDescent="0.45">
      <c r="A162" s="11"/>
      <c r="B162" s="11"/>
      <c r="C162" s="11"/>
      <c r="D162" s="14"/>
      <c r="E162" s="11"/>
      <c r="F162" s="11"/>
      <c r="G162" s="11"/>
      <c r="H162" s="11"/>
      <c r="I162" s="11"/>
      <c r="J162" s="18" t="s">
        <v>153</v>
      </c>
      <c r="K162" s="10">
        <f>SUM(J155:J161)</f>
        <v>348.375</v>
      </c>
      <c r="L162" s="17">
        <v>72.2</v>
      </c>
      <c r="M162" s="10">
        <f>ROUND(L162*K162,2)</f>
        <v>25152.68</v>
      </c>
    </row>
    <row r="163" spans="1:13" ht="1.05" customHeight="1" x14ac:dyDescent="0.45">
      <c r="A163" s="19"/>
      <c r="B163" s="19"/>
      <c r="C163" s="19"/>
      <c r="D163" s="25"/>
      <c r="E163" s="19"/>
      <c r="F163" s="19"/>
      <c r="G163" s="19"/>
      <c r="H163" s="19"/>
      <c r="I163" s="19"/>
      <c r="J163" s="19"/>
      <c r="K163" s="19"/>
      <c r="L163" s="19"/>
      <c r="M163" s="19"/>
    </row>
    <row r="164" spans="1:13" x14ac:dyDescent="0.45">
      <c r="A164" s="15" t="s">
        <v>154</v>
      </c>
      <c r="B164" s="15" t="s">
        <v>23</v>
      </c>
      <c r="C164" s="15" t="s">
        <v>37</v>
      </c>
      <c r="D164" s="24" t="s">
        <v>155</v>
      </c>
      <c r="E164" s="11"/>
      <c r="F164" s="11"/>
      <c r="G164" s="11"/>
      <c r="H164" s="11"/>
      <c r="I164" s="11"/>
      <c r="J164" s="11"/>
      <c r="K164" s="16">
        <f>K171</f>
        <v>252.17499999999998</v>
      </c>
      <c r="L164" s="16">
        <f>L171</f>
        <v>27.66</v>
      </c>
      <c r="M164" s="16">
        <f>M171</f>
        <v>6975.16</v>
      </c>
    </row>
    <row r="165" spans="1:13" ht="136.5" x14ac:dyDescent="0.45">
      <c r="A165" s="11"/>
      <c r="B165" s="11"/>
      <c r="C165" s="11"/>
      <c r="D165" s="14" t="s">
        <v>156</v>
      </c>
      <c r="E165" s="11"/>
      <c r="F165" s="11"/>
      <c r="G165" s="11"/>
      <c r="H165" s="11"/>
      <c r="I165" s="11"/>
      <c r="J165" s="11"/>
      <c r="K165" s="11"/>
      <c r="L165" s="11"/>
      <c r="M165" s="11"/>
    </row>
    <row r="166" spans="1:13" x14ac:dyDescent="0.45">
      <c r="A166" s="11"/>
      <c r="B166" s="11"/>
      <c r="C166" s="11"/>
      <c r="D166" s="14"/>
      <c r="E166" s="15" t="s">
        <v>157</v>
      </c>
      <c r="F166" s="11">
        <v>0</v>
      </c>
      <c r="G166" s="17">
        <v>0</v>
      </c>
      <c r="H166" s="17">
        <v>0</v>
      </c>
      <c r="I166" s="17">
        <v>0</v>
      </c>
      <c r="J166" s="16">
        <f>F166*(G166+ (G166= 0))*(H166+ (H166= 0))*(I166+ (I166= 0))</f>
        <v>0</v>
      </c>
      <c r="K166" s="11"/>
      <c r="L166" s="11"/>
      <c r="M166" s="11"/>
    </row>
    <row r="167" spans="1:13" x14ac:dyDescent="0.45">
      <c r="A167" s="11"/>
      <c r="B167" s="11"/>
      <c r="C167" s="11"/>
      <c r="D167" s="14"/>
      <c r="E167" s="15" t="s">
        <v>158</v>
      </c>
      <c r="F167" s="11">
        <v>1</v>
      </c>
      <c r="G167" s="17">
        <v>50</v>
      </c>
      <c r="H167" s="17">
        <v>0</v>
      </c>
      <c r="I167" s="17">
        <v>3.85</v>
      </c>
      <c r="J167" s="16">
        <f>F167*(G167+ (G167= 0))*(H167+ (H167= 0))*(I167+ (I167= 0))</f>
        <v>192.5</v>
      </c>
      <c r="K167" s="11"/>
      <c r="L167" s="11"/>
      <c r="M167" s="11"/>
    </row>
    <row r="168" spans="1:13" x14ac:dyDescent="0.45">
      <c r="A168" s="11"/>
      <c r="B168" s="11"/>
      <c r="C168" s="11"/>
      <c r="D168" s="14"/>
      <c r="E168" s="15" t="s">
        <v>159</v>
      </c>
      <c r="F168" s="11">
        <v>4</v>
      </c>
      <c r="G168" s="17">
        <v>3</v>
      </c>
      <c r="H168" s="17">
        <v>0</v>
      </c>
      <c r="I168" s="17">
        <v>3.85</v>
      </c>
      <c r="J168" s="16">
        <f>F168*(G168+ (G168= 0))*(H168+ (H168= 0))*(I168+ (I168= 0))</f>
        <v>46.2</v>
      </c>
      <c r="K168" s="11"/>
      <c r="L168" s="11"/>
      <c r="M168" s="11"/>
    </row>
    <row r="169" spans="1:13" x14ac:dyDescent="0.45">
      <c r="A169" s="11"/>
      <c r="B169" s="11"/>
      <c r="C169" s="11"/>
      <c r="D169" s="14"/>
      <c r="E169" s="15" t="s">
        <v>0</v>
      </c>
      <c r="F169" s="11">
        <v>1</v>
      </c>
      <c r="G169" s="17">
        <v>1.5</v>
      </c>
      <c r="H169" s="17">
        <v>0</v>
      </c>
      <c r="I169" s="17">
        <v>3.85</v>
      </c>
      <c r="J169" s="16">
        <f>F169*(G169+ (G169= 0))*(H169+ (H169= 0))*(I169+ (I169= 0))</f>
        <v>5.7750000000000004</v>
      </c>
      <c r="K169" s="11"/>
      <c r="L169" s="11"/>
      <c r="M169" s="11"/>
    </row>
    <row r="170" spans="1:13" x14ac:dyDescent="0.45">
      <c r="A170" s="11"/>
      <c r="B170" s="11"/>
      <c r="C170" s="11"/>
      <c r="D170" s="14"/>
      <c r="E170" s="15" t="s">
        <v>151</v>
      </c>
      <c r="F170" s="11">
        <v>1</v>
      </c>
      <c r="G170" s="17">
        <v>2</v>
      </c>
      <c r="H170" s="17">
        <v>0</v>
      </c>
      <c r="I170" s="17">
        <v>3.85</v>
      </c>
      <c r="J170" s="16">
        <f>F170*(G170+ (G170= 0))*(H170+ (H170= 0))*(I170+ (I170= 0))</f>
        <v>7.7</v>
      </c>
      <c r="K170" s="11"/>
      <c r="L170" s="11"/>
      <c r="M170" s="11"/>
    </row>
    <row r="171" spans="1:13" x14ac:dyDescent="0.45">
      <c r="A171" s="11"/>
      <c r="B171" s="11"/>
      <c r="C171" s="11"/>
      <c r="D171" s="14"/>
      <c r="E171" s="11"/>
      <c r="F171" s="11"/>
      <c r="G171" s="11"/>
      <c r="H171" s="11"/>
      <c r="I171" s="11"/>
      <c r="J171" s="18" t="s">
        <v>160</v>
      </c>
      <c r="K171" s="10">
        <f>SUM(J166:J170)</f>
        <v>252.17499999999998</v>
      </c>
      <c r="L171" s="17">
        <v>27.66</v>
      </c>
      <c r="M171" s="10">
        <f>ROUND(L171*K171,2)</f>
        <v>6975.16</v>
      </c>
    </row>
    <row r="172" spans="1:13" ht="1.05" customHeight="1" x14ac:dyDescent="0.45">
      <c r="A172" s="19"/>
      <c r="B172" s="19"/>
      <c r="C172" s="19"/>
      <c r="D172" s="25"/>
      <c r="E172" s="19"/>
      <c r="F172" s="19"/>
      <c r="G172" s="19"/>
      <c r="H172" s="19"/>
      <c r="I172" s="19"/>
      <c r="J172" s="19"/>
      <c r="K172" s="19"/>
      <c r="L172" s="19"/>
      <c r="M172" s="19"/>
    </row>
    <row r="173" spans="1:13" x14ac:dyDescent="0.45">
      <c r="A173" s="15" t="s">
        <v>161</v>
      </c>
      <c r="B173" s="15" t="s">
        <v>23</v>
      </c>
      <c r="C173" s="15" t="s">
        <v>37</v>
      </c>
      <c r="D173" s="24" t="s">
        <v>162</v>
      </c>
      <c r="E173" s="11"/>
      <c r="F173" s="11"/>
      <c r="G173" s="11"/>
      <c r="H173" s="11"/>
      <c r="I173" s="11"/>
      <c r="J173" s="11"/>
      <c r="K173" s="16">
        <f>K177</f>
        <v>19.8</v>
      </c>
      <c r="L173" s="16">
        <f>L177</f>
        <v>26.5</v>
      </c>
      <c r="M173" s="16">
        <f>M177</f>
        <v>524.70000000000005</v>
      </c>
    </row>
    <row r="174" spans="1:13" ht="21" x14ac:dyDescent="0.45">
      <c r="A174" s="11"/>
      <c r="B174" s="11"/>
      <c r="C174" s="11"/>
      <c r="D174" s="14" t="s">
        <v>163</v>
      </c>
      <c r="E174" s="11"/>
      <c r="F174" s="11"/>
      <c r="G174" s="11"/>
      <c r="H174" s="11"/>
      <c r="I174" s="11"/>
      <c r="J174" s="11"/>
      <c r="K174" s="11"/>
      <c r="L174" s="11"/>
      <c r="M174" s="11"/>
    </row>
    <row r="175" spans="1:13" x14ac:dyDescent="0.45">
      <c r="A175" s="11"/>
      <c r="B175" s="11"/>
      <c r="C175" s="11"/>
      <c r="D175" s="14"/>
      <c r="E175" s="15" t="s">
        <v>164</v>
      </c>
      <c r="F175" s="11">
        <v>2</v>
      </c>
      <c r="G175" s="17">
        <v>12.5</v>
      </c>
      <c r="H175" s="17">
        <v>0</v>
      </c>
      <c r="I175" s="17">
        <v>0.6</v>
      </c>
      <c r="J175" s="16">
        <f>F175*(G175+ (G175= 0))*(H175+ (H175= 0))*(I175+ (I175= 0))</f>
        <v>15</v>
      </c>
      <c r="K175" s="11"/>
      <c r="L175" s="11"/>
      <c r="M175" s="11"/>
    </row>
    <row r="176" spans="1:13" x14ac:dyDescent="0.45">
      <c r="A176" s="11"/>
      <c r="B176" s="11"/>
      <c r="C176" s="11"/>
      <c r="D176" s="14"/>
      <c r="E176" s="15" t="s">
        <v>165</v>
      </c>
      <c r="F176" s="11">
        <v>2</v>
      </c>
      <c r="G176" s="17">
        <v>4</v>
      </c>
      <c r="H176" s="17">
        <v>0</v>
      </c>
      <c r="I176" s="17">
        <v>0.6</v>
      </c>
      <c r="J176" s="16">
        <f>F176*(G176+ (G176= 0))*(H176+ (H176= 0))*(I176+ (I176= 0))</f>
        <v>4.8</v>
      </c>
      <c r="K176" s="11"/>
      <c r="L176" s="11"/>
      <c r="M176" s="11"/>
    </row>
    <row r="177" spans="1:13" x14ac:dyDescent="0.45">
      <c r="A177" s="11"/>
      <c r="B177" s="11"/>
      <c r="C177" s="11"/>
      <c r="D177" s="14"/>
      <c r="E177" s="11"/>
      <c r="F177" s="11"/>
      <c r="G177" s="11"/>
      <c r="H177" s="11"/>
      <c r="I177" s="11"/>
      <c r="J177" s="18" t="s">
        <v>166</v>
      </c>
      <c r="K177" s="10">
        <f>SUM(J175:J176)</f>
        <v>19.8</v>
      </c>
      <c r="L177" s="17">
        <v>26.5</v>
      </c>
      <c r="M177" s="10">
        <f>ROUND(L177*K177,2)</f>
        <v>524.70000000000005</v>
      </c>
    </row>
    <row r="178" spans="1:13" ht="1.05" customHeight="1" x14ac:dyDescent="0.45">
      <c r="A178" s="19"/>
      <c r="B178" s="19"/>
      <c r="C178" s="19"/>
      <c r="D178" s="25"/>
      <c r="E178" s="19"/>
      <c r="F178" s="19"/>
      <c r="G178" s="19"/>
      <c r="H178" s="19"/>
      <c r="I178" s="19"/>
      <c r="J178" s="19"/>
      <c r="K178" s="19"/>
      <c r="L178" s="19"/>
      <c r="M178" s="19"/>
    </row>
    <row r="179" spans="1:13" ht="21" x14ac:dyDescent="0.45">
      <c r="A179" s="15" t="s">
        <v>167</v>
      </c>
      <c r="B179" s="15" t="s">
        <v>23</v>
      </c>
      <c r="C179" s="15" t="s">
        <v>37</v>
      </c>
      <c r="D179" s="24" t="s">
        <v>168</v>
      </c>
      <c r="E179" s="11"/>
      <c r="F179" s="11"/>
      <c r="G179" s="11"/>
      <c r="H179" s="11"/>
      <c r="I179" s="11"/>
      <c r="J179" s="11"/>
      <c r="K179" s="16">
        <f>K184</f>
        <v>50.05</v>
      </c>
      <c r="L179" s="16">
        <f>L184</f>
        <v>69.8</v>
      </c>
      <c r="M179" s="16">
        <f>M184</f>
        <v>3493.49</v>
      </c>
    </row>
    <row r="180" spans="1:13" ht="189" x14ac:dyDescent="0.45">
      <c r="A180" s="11"/>
      <c r="B180" s="11"/>
      <c r="C180" s="11"/>
      <c r="D180" s="14" t="s">
        <v>169</v>
      </c>
      <c r="E180" s="11"/>
      <c r="F180" s="11"/>
      <c r="G180" s="11"/>
      <c r="H180" s="11"/>
      <c r="I180" s="11"/>
      <c r="J180" s="11"/>
      <c r="K180" s="11"/>
      <c r="L180" s="11"/>
      <c r="M180" s="11"/>
    </row>
    <row r="181" spans="1:13" x14ac:dyDescent="0.45">
      <c r="A181" s="11"/>
      <c r="B181" s="11"/>
      <c r="C181" s="11"/>
      <c r="D181" s="14"/>
      <c r="E181" s="15" t="s">
        <v>170</v>
      </c>
      <c r="F181" s="11">
        <v>1</v>
      </c>
      <c r="G181" s="17">
        <v>1.5</v>
      </c>
      <c r="H181" s="17">
        <v>0</v>
      </c>
      <c r="I181" s="17">
        <v>3.85</v>
      </c>
      <c r="J181" s="16">
        <f>F181*(G181+ (G181= 0))*(H181+ (H181= 0))*(I181+ (I181= 0))</f>
        <v>5.7750000000000004</v>
      </c>
      <c r="K181" s="11"/>
      <c r="L181" s="11"/>
      <c r="M181" s="11"/>
    </row>
    <row r="182" spans="1:13" x14ac:dyDescent="0.45">
      <c r="A182" s="11"/>
      <c r="B182" s="11"/>
      <c r="C182" s="11"/>
      <c r="D182" s="14"/>
      <c r="E182" s="15" t="s">
        <v>171</v>
      </c>
      <c r="F182" s="11">
        <v>1</v>
      </c>
      <c r="G182" s="17">
        <v>8.5</v>
      </c>
      <c r="H182" s="17">
        <v>0</v>
      </c>
      <c r="I182" s="17">
        <v>3.85</v>
      </c>
      <c r="J182" s="16">
        <f>F182*(G182+ (G182= 0))*(H182+ (H182= 0))*(I182+ (I182= 0))</f>
        <v>32.725000000000001</v>
      </c>
      <c r="K182" s="11"/>
      <c r="L182" s="11"/>
      <c r="M182" s="11"/>
    </row>
    <row r="183" spans="1:13" x14ac:dyDescent="0.45">
      <c r="A183" s="11"/>
      <c r="B183" s="11"/>
      <c r="C183" s="11"/>
      <c r="D183" s="14"/>
      <c r="E183" s="15" t="s">
        <v>172</v>
      </c>
      <c r="F183" s="11">
        <v>1</v>
      </c>
      <c r="G183" s="17">
        <v>3</v>
      </c>
      <c r="H183" s="17">
        <v>0</v>
      </c>
      <c r="I183" s="17">
        <v>3.85</v>
      </c>
      <c r="J183" s="16">
        <f>F183*(G183+ (G183= 0))*(H183+ (H183= 0))*(I183+ (I183= 0))</f>
        <v>11.55</v>
      </c>
      <c r="K183" s="11"/>
      <c r="L183" s="11"/>
      <c r="M183" s="11"/>
    </row>
    <row r="184" spans="1:13" x14ac:dyDescent="0.45">
      <c r="A184" s="11"/>
      <c r="B184" s="11"/>
      <c r="C184" s="11"/>
      <c r="D184" s="14"/>
      <c r="E184" s="11"/>
      <c r="F184" s="11"/>
      <c r="G184" s="11"/>
      <c r="H184" s="11"/>
      <c r="I184" s="11"/>
      <c r="J184" s="18" t="s">
        <v>173</v>
      </c>
      <c r="K184" s="10">
        <f>SUM(J181:J183)</f>
        <v>50.05</v>
      </c>
      <c r="L184" s="17">
        <v>69.8</v>
      </c>
      <c r="M184" s="10">
        <f>ROUND(L184*K184,2)</f>
        <v>3493.49</v>
      </c>
    </row>
    <row r="185" spans="1:13" ht="1.05" customHeight="1" x14ac:dyDescent="0.45">
      <c r="A185" s="19"/>
      <c r="B185" s="19"/>
      <c r="C185" s="19"/>
      <c r="D185" s="25"/>
      <c r="E185" s="19"/>
      <c r="F185" s="19"/>
      <c r="G185" s="19"/>
      <c r="H185" s="19"/>
      <c r="I185" s="19"/>
      <c r="J185" s="19"/>
      <c r="K185" s="19"/>
      <c r="L185" s="19"/>
      <c r="M185" s="19"/>
    </row>
    <row r="186" spans="1:13" ht="21" x14ac:dyDescent="0.45">
      <c r="A186" s="15" t="s">
        <v>174</v>
      </c>
      <c r="B186" s="15" t="s">
        <v>23</v>
      </c>
      <c r="C186" s="15" t="s">
        <v>37</v>
      </c>
      <c r="D186" s="24" t="s">
        <v>175</v>
      </c>
      <c r="E186" s="11"/>
      <c r="F186" s="11"/>
      <c r="G186" s="11"/>
      <c r="H186" s="11"/>
      <c r="I186" s="11"/>
      <c r="J186" s="11"/>
      <c r="K186" s="16">
        <f>K190</f>
        <v>69.3</v>
      </c>
      <c r="L186" s="16">
        <f>L190</f>
        <v>125</v>
      </c>
      <c r="M186" s="16">
        <f>M190</f>
        <v>8662.5</v>
      </c>
    </row>
    <row r="187" spans="1:13" ht="231" x14ac:dyDescent="0.45">
      <c r="A187" s="11"/>
      <c r="B187" s="11"/>
      <c r="C187" s="11"/>
      <c r="D187" s="14" t="s">
        <v>176</v>
      </c>
      <c r="E187" s="11"/>
      <c r="F187" s="11"/>
      <c r="G187" s="11"/>
      <c r="H187" s="11"/>
      <c r="I187" s="11"/>
      <c r="J187" s="11"/>
      <c r="K187" s="11"/>
      <c r="L187" s="11"/>
      <c r="M187" s="11"/>
    </row>
    <row r="188" spans="1:13" x14ac:dyDescent="0.45">
      <c r="A188" s="11"/>
      <c r="B188" s="11"/>
      <c r="C188" s="11"/>
      <c r="D188" s="14"/>
      <c r="E188" s="15" t="s">
        <v>104</v>
      </c>
      <c r="F188" s="11">
        <v>1</v>
      </c>
      <c r="G188" s="17">
        <v>15</v>
      </c>
      <c r="H188" s="17">
        <v>0</v>
      </c>
      <c r="I188" s="17">
        <v>3.85</v>
      </c>
      <c r="J188" s="16">
        <f>F188*(G188+ (G188= 0))*(H188+ (H188= 0))*(I188+ (I188= 0))</f>
        <v>57.75</v>
      </c>
      <c r="K188" s="11"/>
      <c r="L188" s="11"/>
      <c r="M188" s="11"/>
    </row>
    <row r="189" spans="1:13" x14ac:dyDescent="0.45">
      <c r="A189" s="11"/>
      <c r="B189" s="11"/>
      <c r="C189" s="11"/>
      <c r="D189" s="14"/>
      <c r="E189" s="15" t="s">
        <v>177</v>
      </c>
      <c r="F189" s="11">
        <v>1</v>
      </c>
      <c r="G189" s="17">
        <v>3</v>
      </c>
      <c r="H189" s="17">
        <v>0</v>
      </c>
      <c r="I189" s="17">
        <v>3.85</v>
      </c>
      <c r="J189" s="16">
        <f>F189*(G189+ (G189= 0))*(H189+ (H189= 0))*(I189+ (I189= 0))</f>
        <v>11.55</v>
      </c>
      <c r="K189" s="11"/>
      <c r="L189" s="11"/>
      <c r="M189" s="11"/>
    </row>
    <row r="190" spans="1:13" x14ac:dyDescent="0.45">
      <c r="A190" s="11"/>
      <c r="B190" s="11"/>
      <c r="C190" s="11"/>
      <c r="D190" s="14"/>
      <c r="E190" s="11"/>
      <c r="F190" s="11"/>
      <c r="G190" s="11"/>
      <c r="H190" s="11"/>
      <c r="I190" s="11"/>
      <c r="J190" s="18" t="s">
        <v>178</v>
      </c>
      <c r="K190" s="10">
        <f>SUM(J188:J189)</f>
        <v>69.3</v>
      </c>
      <c r="L190" s="17">
        <v>125</v>
      </c>
      <c r="M190" s="10">
        <f>ROUND(L190*K190,2)</f>
        <v>8662.5</v>
      </c>
    </row>
    <row r="191" spans="1:13" ht="1.05" customHeight="1" x14ac:dyDescent="0.45">
      <c r="A191" s="19"/>
      <c r="B191" s="19"/>
      <c r="C191" s="19"/>
      <c r="D191" s="25"/>
      <c r="E191" s="19"/>
      <c r="F191" s="19"/>
      <c r="G191" s="19"/>
      <c r="H191" s="19"/>
      <c r="I191" s="19"/>
      <c r="J191" s="19"/>
      <c r="K191" s="19"/>
      <c r="L191" s="19"/>
      <c r="M191" s="19"/>
    </row>
    <row r="192" spans="1:13" ht="21" x14ac:dyDescent="0.45">
      <c r="A192" s="15" t="s">
        <v>179</v>
      </c>
      <c r="B192" s="15" t="s">
        <v>23</v>
      </c>
      <c r="C192" s="15" t="s">
        <v>37</v>
      </c>
      <c r="D192" s="24" t="s">
        <v>180</v>
      </c>
      <c r="E192" s="11"/>
      <c r="F192" s="11"/>
      <c r="G192" s="11"/>
      <c r="H192" s="11"/>
      <c r="I192" s="11"/>
      <c r="J192" s="11"/>
      <c r="K192" s="16">
        <f>K199</f>
        <v>130.9</v>
      </c>
      <c r="L192" s="16">
        <f>L199</f>
        <v>43.6</v>
      </c>
      <c r="M192" s="16">
        <f>M199</f>
        <v>5707.24</v>
      </c>
    </row>
    <row r="193" spans="1:13" ht="241.5" x14ac:dyDescent="0.45">
      <c r="A193" s="11"/>
      <c r="B193" s="11"/>
      <c r="C193" s="11"/>
      <c r="D193" s="14" t="s">
        <v>181</v>
      </c>
      <c r="E193" s="11"/>
      <c r="F193" s="11"/>
      <c r="G193" s="11"/>
      <c r="H193" s="11"/>
      <c r="I193" s="11"/>
      <c r="J193" s="11"/>
      <c r="K193" s="11"/>
      <c r="L193" s="11"/>
      <c r="M193" s="11"/>
    </row>
    <row r="194" spans="1:13" x14ac:dyDescent="0.45">
      <c r="A194" s="11"/>
      <c r="B194" s="11"/>
      <c r="C194" s="11"/>
      <c r="D194" s="14"/>
      <c r="E194" s="15" t="s">
        <v>182</v>
      </c>
      <c r="F194" s="11">
        <v>0</v>
      </c>
      <c r="G194" s="17">
        <v>0</v>
      </c>
      <c r="H194" s="17">
        <v>0</v>
      </c>
      <c r="I194" s="17">
        <v>0</v>
      </c>
      <c r="J194" s="16">
        <f>F194*(G194+ (G194= 0))*(H194+ (H194= 0))*(I194+ (I194= 0))</f>
        <v>0</v>
      </c>
      <c r="K194" s="11"/>
      <c r="L194" s="11"/>
      <c r="M194" s="11"/>
    </row>
    <row r="195" spans="1:13" x14ac:dyDescent="0.45">
      <c r="A195" s="11"/>
      <c r="B195" s="11"/>
      <c r="C195" s="11"/>
      <c r="D195" s="14"/>
      <c r="E195" s="15" t="s">
        <v>158</v>
      </c>
      <c r="F195" s="11">
        <v>2</v>
      </c>
      <c r="G195" s="17">
        <v>12</v>
      </c>
      <c r="H195" s="17">
        <v>0</v>
      </c>
      <c r="I195" s="17">
        <v>3.85</v>
      </c>
      <c r="J195" s="16">
        <f>F195*(G195+ (G195= 0))*(H195+ (H195= 0))*(I195+ (I195= 0))</f>
        <v>92.4</v>
      </c>
      <c r="K195" s="11"/>
      <c r="L195" s="11"/>
      <c r="M195" s="11"/>
    </row>
    <row r="196" spans="1:13" x14ac:dyDescent="0.45">
      <c r="A196" s="11"/>
      <c r="B196" s="11"/>
      <c r="C196" s="11"/>
      <c r="D196" s="14"/>
      <c r="E196" s="15" t="s">
        <v>183</v>
      </c>
      <c r="F196" s="11">
        <v>0</v>
      </c>
      <c r="G196" s="17">
        <v>0</v>
      </c>
      <c r="H196" s="17">
        <v>0</v>
      </c>
      <c r="I196" s="17">
        <v>0</v>
      </c>
      <c r="J196" s="16">
        <f>F196*(G196+ (G196= 0))*(H196+ (H196= 0))*(I196+ (I196= 0))</f>
        <v>0</v>
      </c>
      <c r="K196" s="11"/>
      <c r="L196" s="11"/>
      <c r="M196" s="11"/>
    </row>
    <row r="197" spans="1:13" x14ac:dyDescent="0.45">
      <c r="A197" s="11"/>
      <c r="B197" s="11"/>
      <c r="C197" s="11"/>
      <c r="D197" s="14"/>
      <c r="E197" s="15" t="s">
        <v>0</v>
      </c>
      <c r="F197" s="11">
        <v>2</v>
      </c>
      <c r="G197" s="17">
        <v>3</v>
      </c>
      <c r="H197" s="17">
        <v>0</v>
      </c>
      <c r="I197" s="17">
        <v>3.85</v>
      </c>
      <c r="J197" s="16">
        <f>F197*(G197+ (G197= 0))*(H197+ (H197= 0))*(I197+ (I197= 0))</f>
        <v>23.1</v>
      </c>
      <c r="K197" s="11"/>
      <c r="L197" s="11"/>
      <c r="M197" s="11"/>
    </row>
    <row r="198" spans="1:13" x14ac:dyDescent="0.45">
      <c r="A198" s="11"/>
      <c r="B198" s="11"/>
      <c r="C198" s="11"/>
      <c r="D198" s="14"/>
      <c r="E198" s="15" t="s">
        <v>0</v>
      </c>
      <c r="F198" s="11">
        <v>2</v>
      </c>
      <c r="G198" s="17">
        <v>2</v>
      </c>
      <c r="H198" s="17">
        <v>0</v>
      </c>
      <c r="I198" s="17">
        <v>3.85</v>
      </c>
      <c r="J198" s="16">
        <f>F198*(G198+ (G198= 0))*(H198+ (H198= 0))*(I198+ (I198= 0))</f>
        <v>15.4</v>
      </c>
      <c r="K198" s="11"/>
      <c r="L198" s="11"/>
      <c r="M198" s="11"/>
    </row>
    <row r="199" spans="1:13" x14ac:dyDescent="0.45">
      <c r="A199" s="11"/>
      <c r="B199" s="11"/>
      <c r="C199" s="11"/>
      <c r="D199" s="14"/>
      <c r="E199" s="11"/>
      <c r="F199" s="11"/>
      <c r="G199" s="11"/>
      <c r="H199" s="11"/>
      <c r="I199" s="11"/>
      <c r="J199" s="18" t="s">
        <v>184</v>
      </c>
      <c r="K199" s="10">
        <f>SUM(J194:J198)</f>
        <v>130.9</v>
      </c>
      <c r="L199" s="17">
        <v>43.6</v>
      </c>
      <c r="M199" s="10">
        <f>ROUND(L199*K199,2)</f>
        <v>5707.24</v>
      </c>
    </row>
    <row r="200" spans="1:13" ht="1.05" customHeight="1" x14ac:dyDescent="0.45">
      <c r="A200" s="19"/>
      <c r="B200" s="19"/>
      <c r="C200" s="19"/>
      <c r="D200" s="25"/>
      <c r="E200" s="19"/>
      <c r="F200" s="19"/>
      <c r="G200" s="19"/>
      <c r="H200" s="19"/>
      <c r="I200" s="19"/>
      <c r="J200" s="19"/>
      <c r="K200" s="19"/>
      <c r="L200" s="19"/>
      <c r="M200" s="19"/>
    </row>
    <row r="201" spans="1:13" x14ac:dyDescent="0.45">
      <c r="A201" s="11"/>
      <c r="B201" s="11"/>
      <c r="C201" s="11"/>
      <c r="D201" s="14"/>
      <c r="E201" s="11"/>
      <c r="F201" s="11"/>
      <c r="G201" s="11"/>
      <c r="H201" s="11"/>
      <c r="I201" s="11"/>
      <c r="J201" s="18" t="s">
        <v>185</v>
      </c>
      <c r="K201" s="17">
        <v>1</v>
      </c>
      <c r="L201" s="10">
        <f>M151+M162+M171+M177+M184+M190+M199</f>
        <v>57043.729999999996</v>
      </c>
      <c r="M201" s="10">
        <f>ROUND(L201*K201,2)</f>
        <v>57043.73</v>
      </c>
    </row>
    <row r="202" spans="1:13" ht="1.05" customHeight="1" x14ac:dyDescent="0.45">
      <c r="A202" s="19"/>
      <c r="B202" s="19"/>
      <c r="C202" s="19"/>
      <c r="D202" s="25"/>
      <c r="E202" s="19"/>
      <c r="F202" s="19"/>
      <c r="G202" s="19"/>
      <c r="H202" s="19"/>
      <c r="I202" s="19"/>
      <c r="J202" s="19"/>
      <c r="K202" s="19"/>
      <c r="L202" s="19"/>
      <c r="M202" s="19"/>
    </row>
    <row r="203" spans="1:13" x14ac:dyDescent="0.45">
      <c r="A203" s="12" t="s">
        <v>186</v>
      </c>
      <c r="B203" s="12" t="s">
        <v>17</v>
      </c>
      <c r="C203" s="12" t="s">
        <v>0</v>
      </c>
      <c r="D203" s="23" t="s">
        <v>187</v>
      </c>
      <c r="E203" s="13"/>
      <c r="F203" s="13"/>
      <c r="G203" s="13"/>
      <c r="H203" s="13"/>
      <c r="I203" s="13"/>
      <c r="J203" s="13"/>
      <c r="K203" s="10">
        <f>K216</f>
        <v>1</v>
      </c>
      <c r="L203" s="10">
        <f>L216</f>
        <v>4632</v>
      </c>
      <c r="M203" s="10">
        <f>M216</f>
        <v>4632</v>
      </c>
    </row>
    <row r="204" spans="1:13" x14ac:dyDescent="0.45">
      <c r="A204" s="11"/>
      <c r="B204" s="11"/>
      <c r="C204" s="11"/>
      <c r="D204" s="14"/>
      <c r="E204" s="11"/>
      <c r="F204" s="11"/>
      <c r="G204" s="11"/>
      <c r="H204" s="11"/>
      <c r="I204" s="11"/>
      <c r="J204" s="11"/>
      <c r="K204" s="11"/>
      <c r="L204" s="11"/>
      <c r="M204" s="11"/>
    </row>
    <row r="205" spans="1:13" x14ac:dyDescent="0.45">
      <c r="A205" s="15" t="s">
        <v>188</v>
      </c>
      <c r="B205" s="15" t="s">
        <v>23</v>
      </c>
      <c r="C205" s="15" t="s">
        <v>37</v>
      </c>
      <c r="D205" s="24" t="s">
        <v>189</v>
      </c>
      <c r="E205" s="11"/>
      <c r="F205" s="11"/>
      <c r="G205" s="11"/>
      <c r="H205" s="11"/>
      <c r="I205" s="11"/>
      <c r="J205" s="11"/>
      <c r="K205" s="16">
        <f>K208</f>
        <v>6</v>
      </c>
      <c r="L205" s="16">
        <f>L208</f>
        <v>47</v>
      </c>
      <c r="M205" s="16">
        <f>M208</f>
        <v>282</v>
      </c>
    </row>
    <row r="206" spans="1:13" ht="220.5" x14ac:dyDescent="0.45">
      <c r="A206" s="11"/>
      <c r="B206" s="11"/>
      <c r="C206" s="11"/>
      <c r="D206" s="14" t="s">
        <v>190</v>
      </c>
      <c r="E206" s="11"/>
      <c r="F206" s="11"/>
      <c r="G206" s="11"/>
      <c r="H206" s="11"/>
      <c r="I206" s="11"/>
      <c r="J206" s="11"/>
      <c r="K206" s="11"/>
      <c r="L206" s="11"/>
      <c r="M206" s="11"/>
    </row>
    <row r="207" spans="1:13" x14ac:dyDescent="0.45">
      <c r="A207" s="11"/>
      <c r="B207" s="11"/>
      <c r="C207" s="11"/>
      <c r="D207" s="14"/>
      <c r="E207" s="15" t="s">
        <v>40</v>
      </c>
      <c r="F207" s="11">
        <v>3</v>
      </c>
      <c r="G207" s="17">
        <v>2</v>
      </c>
      <c r="H207" s="17">
        <v>0</v>
      </c>
      <c r="I207" s="17">
        <v>0</v>
      </c>
      <c r="J207" s="16">
        <f>F207*(G207+ (G207= 0))*(H207+ (H207= 0))*(I207+ (I207= 0))</f>
        <v>6</v>
      </c>
      <c r="K207" s="11"/>
      <c r="L207" s="11"/>
      <c r="M207" s="11"/>
    </row>
    <row r="208" spans="1:13" x14ac:dyDescent="0.45">
      <c r="A208" s="11"/>
      <c r="B208" s="11"/>
      <c r="C208" s="11"/>
      <c r="D208" s="14"/>
      <c r="E208" s="11"/>
      <c r="F208" s="11"/>
      <c r="G208" s="11"/>
      <c r="H208" s="11"/>
      <c r="I208" s="11"/>
      <c r="J208" s="18" t="s">
        <v>191</v>
      </c>
      <c r="K208" s="10">
        <f>SUM(J207:J207)</f>
        <v>6</v>
      </c>
      <c r="L208" s="17">
        <v>47</v>
      </c>
      <c r="M208" s="10">
        <f>ROUND(L208*K208,2)</f>
        <v>282</v>
      </c>
    </row>
    <row r="209" spans="1:13" ht="1.05" customHeight="1" x14ac:dyDescent="0.45">
      <c r="A209" s="19"/>
      <c r="B209" s="19"/>
      <c r="C209" s="19"/>
      <c r="D209" s="25"/>
      <c r="E209" s="19"/>
      <c r="F209" s="19"/>
      <c r="G209" s="19"/>
      <c r="H209" s="19"/>
      <c r="I209" s="19"/>
      <c r="J209" s="19"/>
      <c r="K209" s="19"/>
      <c r="L209" s="19"/>
      <c r="M209" s="19"/>
    </row>
    <row r="210" spans="1:13" ht="21" x14ac:dyDescent="0.45">
      <c r="A210" s="15" t="s">
        <v>192</v>
      </c>
      <c r="B210" s="15" t="s">
        <v>23</v>
      </c>
      <c r="C210" s="15" t="s">
        <v>37</v>
      </c>
      <c r="D210" s="24" t="s">
        <v>193</v>
      </c>
      <c r="E210" s="11"/>
      <c r="F210" s="11"/>
      <c r="G210" s="11"/>
      <c r="H210" s="11"/>
      <c r="I210" s="11"/>
      <c r="J210" s="11"/>
      <c r="K210" s="16">
        <f>K214</f>
        <v>30</v>
      </c>
      <c r="L210" s="16">
        <f>L214</f>
        <v>145</v>
      </c>
      <c r="M210" s="16">
        <f>M214</f>
        <v>4350</v>
      </c>
    </row>
    <row r="211" spans="1:13" ht="252" x14ac:dyDescent="0.45">
      <c r="A211" s="11"/>
      <c r="B211" s="11"/>
      <c r="C211" s="11"/>
      <c r="D211" s="14" t="s">
        <v>194</v>
      </c>
      <c r="E211" s="11"/>
      <c r="F211" s="11"/>
      <c r="G211" s="11"/>
      <c r="H211" s="11"/>
      <c r="I211" s="11"/>
      <c r="J211" s="11"/>
      <c r="K211" s="11"/>
      <c r="L211" s="11"/>
      <c r="M211" s="11"/>
    </row>
    <row r="212" spans="1:13" x14ac:dyDescent="0.45">
      <c r="A212" s="11"/>
      <c r="B212" s="11"/>
      <c r="C212" s="11"/>
      <c r="D212" s="14"/>
      <c r="E212" s="15" t="s">
        <v>30</v>
      </c>
      <c r="F212" s="11">
        <v>0</v>
      </c>
      <c r="G212" s="17">
        <v>0</v>
      </c>
      <c r="H212" s="17">
        <v>0</v>
      </c>
      <c r="I212" s="17">
        <v>0</v>
      </c>
      <c r="J212" s="16">
        <f>F212*(G212+ (G212= 0))*(H212+ (H212= 0))*(I212+ (I212= 0))</f>
        <v>0</v>
      </c>
      <c r="K212" s="11"/>
      <c r="L212" s="11"/>
      <c r="M212" s="11"/>
    </row>
    <row r="213" spans="1:13" x14ac:dyDescent="0.45">
      <c r="A213" s="11"/>
      <c r="B213" s="11"/>
      <c r="C213" s="11"/>
      <c r="D213" s="14"/>
      <c r="E213" s="15" t="s">
        <v>104</v>
      </c>
      <c r="F213" s="11">
        <v>1</v>
      </c>
      <c r="G213" s="17">
        <v>30</v>
      </c>
      <c r="H213" s="17">
        <v>0</v>
      </c>
      <c r="I213" s="17">
        <v>0</v>
      </c>
      <c r="J213" s="16">
        <f>F213*(G213+ (G213= 0))*(H213+ (H213= 0))*(I213+ (I213= 0))</f>
        <v>30</v>
      </c>
      <c r="K213" s="11"/>
      <c r="L213" s="11"/>
      <c r="M213" s="11"/>
    </row>
    <row r="214" spans="1:13" x14ac:dyDescent="0.45">
      <c r="A214" s="11"/>
      <c r="B214" s="11"/>
      <c r="C214" s="11"/>
      <c r="D214" s="14"/>
      <c r="E214" s="11"/>
      <c r="F214" s="11"/>
      <c r="G214" s="11"/>
      <c r="H214" s="11"/>
      <c r="I214" s="11"/>
      <c r="J214" s="18" t="s">
        <v>195</v>
      </c>
      <c r="K214" s="10">
        <f>SUM(J212:J213)</f>
        <v>30</v>
      </c>
      <c r="L214" s="17">
        <v>145</v>
      </c>
      <c r="M214" s="10">
        <f>ROUND(L214*K214,2)</f>
        <v>4350</v>
      </c>
    </row>
    <row r="215" spans="1:13" ht="1.05" customHeight="1" x14ac:dyDescent="0.45">
      <c r="A215" s="19"/>
      <c r="B215" s="19"/>
      <c r="C215" s="19"/>
      <c r="D215" s="25"/>
      <c r="E215" s="19"/>
      <c r="F215" s="19"/>
      <c r="G215" s="19"/>
      <c r="H215" s="19"/>
      <c r="I215" s="19"/>
      <c r="J215" s="19"/>
      <c r="K215" s="19"/>
      <c r="L215" s="19"/>
      <c r="M215" s="19"/>
    </row>
    <row r="216" spans="1:13" x14ac:dyDescent="0.45">
      <c r="A216" s="11"/>
      <c r="B216" s="11"/>
      <c r="C216" s="11"/>
      <c r="D216" s="14"/>
      <c r="E216" s="11"/>
      <c r="F216" s="11"/>
      <c r="G216" s="11"/>
      <c r="H216" s="11"/>
      <c r="I216" s="11"/>
      <c r="J216" s="18" t="s">
        <v>196</v>
      </c>
      <c r="K216" s="17">
        <v>1</v>
      </c>
      <c r="L216" s="10">
        <f>M208+M214</f>
        <v>4632</v>
      </c>
      <c r="M216" s="10">
        <f>ROUND(L216*K216,2)</f>
        <v>4632</v>
      </c>
    </row>
    <row r="217" spans="1:13" ht="1.05" customHeight="1" x14ac:dyDescent="0.45">
      <c r="A217" s="19"/>
      <c r="B217" s="19"/>
      <c r="C217" s="19"/>
      <c r="D217" s="25"/>
      <c r="E217" s="19"/>
      <c r="F217" s="19"/>
      <c r="G217" s="19"/>
      <c r="H217" s="19"/>
      <c r="I217" s="19"/>
      <c r="J217" s="19"/>
      <c r="K217" s="19"/>
      <c r="L217" s="19"/>
      <c r="M217" s="19"/>
    </row>
    <row r="218" spans="1:13" x14ac:dyDescent="0.45">
      <c r="A218" s="12" t="s">
        <v>197</v>
      </c>
      <c r="B218" s="12" t="s">
        <v>17</v>
      </c>
      <c r="C218" s="12" t="s">
        <v>0</v>
      </c>
      <c r="D218" s="23" t="s">
        <v>198</v>
      </c>
      <c r="E218" s="13"/>
      <c r="F218" s="13"/>
      <c r="G218" s="13"/>
      <c r="H218" s="13"/>
      <c r="I218" s="13"/>
      <c r="J218" s="13"/>
      <c r="K218" s="10">
        <f>K344</f>
        <v>1</v>
      </c>
      <c r="L218" s="10">
        <f>L344</f>
        <v>47498.999999999993</v>
      </c>
      <c r="M218" s="10">
        <f>M344</f>
        <v>47499</v>
      </c>
    </row>
    <row r="219" spans="1:13" x14ac:dyDescent="0.45">
      <c r="A219" s="11"/>
      <c r="B219" s="11"/>
      <c r="C219" s="11"/>
      <c r="D219" s="14"/>
      <c r="E219" s="11"/>
      <c r="F219" s="11"/>
      <c r="G219" s="11"/>
      <c r="H219" s="11"/>
      <c r="I219" s="11"/>
      <c r="J219" s="11"/>
      <c r="K219" s="11"/>
      <c r="L219" s="11"/>
      <c r="M219" s="11"/>
    </row>
    <row r="220" spans="1:13" x14ac:dyDescent="0.45">
      <c r="A220" s="15" t="s">
        <v>199</v>
      </c>
      <c r="B220" s="15" t="s">
        <v>23</v>
      </c>
      <c r="C220" s="15" t="s">
        <v>37</v>
      </c>
      <c r="D220" s="24" t="s">
        <v>200</v>
      </c>
      <c r="E220" s="11"/>
      <c r="F220" s="11"/>
      <c r="G220" s="11"/>
      <c r="H220" s="11"/>
      <c r="I220" s="11"/>
      <c r="J220" s="11"/>
      <c r="K220" s="16">
        <f>K227</f>
        <v>27.450000000000003</v>
      </c>
      <c r="L220" s="16">
        <f>L227</f>
        <v>28.15</v>
      </c>
      <c r="M220" s="16">
        <f>M227</f>
        <v>772.72</v>
      </c>
    </row>
    <row r="221" spans="1:13" x14ac:dyDescent="0.45">
      <c r="A221" s="11"/>
      <c r="B221" s="11"/>
      <c r="C221" s="11"/>
      <c r="D221" s="14"/>
      <c r="E221" s="11"/>
      <c r="F221" s="11"/>
      <c r="G221" s="11"/>
      <c r="H221" s="11"/>
      <c r="I221" s="11"/>
      <c r="J221" s="11"/>
      <c r="K221" s="11"/>
      <c r="L221" s="11"/>
      <c r="M221" s="11"/>
    </row>
    <row r="222" spans="1:13" x14ac:dyDescent="0.45">
      <c r="A222" s="11"/>
      <c r="B222" s="11"/>
      <c r="C222" s="11"/>
      <c r="D222" s="14"/>
      <c r="E222" s="15" t="s">
        <v>201</v>
      </c>
      <c r="F222" s="11">
        <v>0</v>
      </c>
      <c r="G222" s="17">
        <v>0</v>
      </c>
      <c r="H222" s="17">
        <v>0</v>
      </c>
      <c r="I222" s="17">
        <v>0</v>
      </c>
      <c r="J222" s="16">
        <f>F222*(G222+ (G222= 0))*(H222+ (H222= 0))*(I222+ (I222= 0))</f>
        <v>0</v>
      </c>
      <c r="K222" s="11"/>
      <c r="L222" s="11"/>
      <c r="M222" s="11"/>
    </row>
    <row r="223" spans="1:13" x14ac:dyDescent="0.45">
      <c r="A223" s="11"/>
      <c r="B223" s="11"/>
      <c r="C223" s="11"/>
      <c r="D223" s="14"/>
      <c r="E223" s="15" t="s">
        <v>0</v>
      </c>
      <c r="F223" s="11">
        <v>2</v>
      </c>
      <c r="G223" s="17">
        <v>1.7</v>
      </c>
      <c r="H223" s="17">
        <v>1.5</v>
      </c>
      <c r="I223" s="17">
        <v>0</v>
      </c>
      <c r="J223" s="16">
        <f>F223*(G223+ (G223= 0))*(H223+ (H223= 0))*(I223+ (I223= 0))</f>
        <v>5.0999999999999996</v>
      </c>
      <c r="K223" s="11"/>
      <c r="L223" s="11"/>
      <c r="M223" s="11"/>
    </row>
    <row r="224" spans="1:13" x14ac:dyDescent="0.45">
      <c r="A224" s="11"/>
      <c r="B224" s="11"/>
      <c r="C224" s="11"/>
      <c r="D224" s="14"/>
      <c r="E224" s="15" t="s">
        <v>0</v>
      </c>
      <c r="F224" s="11">
        <v>2</v>
      </c>
      <c r="G224" s="17">
        <v>0.4</v>
      </c>
      <c r="H224" s="17">
        <v>1.5</v>
      </c>
      <c r="I224" s="17">
        <v>0</v>
      </c>
      <c r="J224" s="16">
        <f>F224*(G224+ (G224= 0))*(H224+ (H224= 0))*(I224+ (I224= 0))</f>
        <v>1.2000000000000002</v>
      </c>
      <c r="K224" s="11"/>
      <c r="L224" s="11"/>
      <c r="M224" s="11"/>
    </row>
    <row r="225" spans="1:13" x14ac:dyDescent="0.45">
      <c r="A225" s="11"/>
      <c r="B225" s="11"/>
      <c r="C225" s="11"/>
      <c r="D225" s="14"/>
      <c r="E225" s="15" t="s">
        <v>0</v>
      </c>
      <c r="F225" s="11">
        <v>2</v>
      </c>
      <c r="G225" s="17">
        <v>3</v>
      </c>
      <c r="H225" s="17">
        <v>1.5</v>
      </c>
      <c r="I225" s="17">
        <v>0</v>
      </c>
      <c r="J225" s="16">
        <f>F225*(G225+ (G225= 0))*(H225+ (H225= 0))*(I225+ (I225= 0))</f>
        <v>9</v>
      </c>
      <c r="K225" s="11"/>
      <c r="L225" s="11"/>
      <c r="M225" s="11"/>
    </row>
    <row r="226" spans="1:13" x14ac:dyDescent="0.45">
      <c r="A226" s="11"/>
      <c r="B226" s="11"/>
      <c r="C226" s="11"/>
      <c r="D226" s="14"/>
      <c r="E226" s="15" t="s">
        <v>0</v>
      </c>
      <c r="F226" s="11">
        <v>3</v>
      </c>
      <c r="G226" s="17">
        <v>2.7</v>
      </c>
      <c r="H226" s="17">
        <v>1.5</v>
      </c>
      <c r="I226" s="17">
        <v>0</v>
      </c>
      <c r="J226" s="16">
        <f>F226*(G226+ (G226= 0))*(H226+ (H226= 0))*(I226+ (I226= 0))</f>
        <v>12.150000000000002</v>
      </c>
      <c r="K226" s="11"/>
      <c r="L226" s="11"/>
      <c r="M226" s="11"/>
    </row>
    <row r="227" spans="1:13" x14ac:dyDescent="0.45">
      <c r="A227" s="11"/>
      <c r="B227" s="11"/>
      <c r="C227" s="11"/>
      <c r="D227" s="14"/>
      <c r="E227" s="11"/>
      <c r="F227" s="11"/>
      <c r="G227" s="11"/>
      <c r="H227" s="11"/>
      <c r="I227" s="11"/>
      <c r="J227" s="18" t="s">
        <v>202</v>
      </c>
      <c r="K227" s="10">
        <f>SUM(J222:J226)</f>
        <v>27.450000000000003</v>
      </c>
      <c r="L227" s="17">
        <v>28.15</v>
      </c>
      <c r="M227" s="10">
        <f>ROUND(L227*K227,2)</f>
        <v>772.72</v>
      </c>
    </row>
    <row r="228" spans="1:13" ht="1.05" customHeight="1" x14ac:dyDescent="0.45">
      <c r="A228" s="19"/>
      <c r="B228" s="19"/>
      <c r="C228" s="19"/>
      <c r="D228" s="25"/>
      <c r="E228" s="19"/>
      <c r="F228" s="19"/>
      <c r="G228" s="19"/>
      <c r="H228" s="19"/>
      <c r="I228" s="19"/>
      <c r="J228" s="19"/>
      <c r="K228" s="19"/>
      <c r="L228" s="19"/>
      <c r="M228" s="19"/>
    </row>
    <row r="229" spans="1:13" x14ac:dyDescent="0.45">
      <c r="A229" s="15" t="s">
        <v>203</v>
      </c>
      <c r="B229" s="15" t="s">
        <v>23</v>
      </c>
      <c r="C229" s="15" t="s">
        <v>37</v>
      </c>
      <c r="D229" s="24" t="s">
        <v>204</v>
      </c>
      <c r="E229" s="11"/>
      <c r="F229" s="11"/>
      <c r="G229" s="11"/>
      <c r="H229" s="11"/>
      <c r="I229" s="11"/>
      <c r="J229" s="11"/>
      <c r="K229" s="16">
        <f>K233</f>
        <v>22.92</v>
      </c>
      <c r="L229" s="16">
        <f>L233</f>
        <v>28.15</v>
      </c>
      <c r="M229" s="16">
        <f>M233</f>
        <v>645.20000000000005</v>
      </c>
    </row>
    <row r="230" spans="1:13" x14ac:dyDescent="0.45">
      <c r="A230" s="11"/>
      <c r="B230" s="11"/>
      <c r="C230" s="11"/>
      <c r="D230" s="14"/>
      <c r="E230" s="11"/>
      <c r="F230" s="11"/>
      <c r="G230" s="11"/>
      <c r="H230" s="11"/>
      <c r="I230" s="11"/>
      <c r="J230" s="11"/>
      <c r="K230" s="11"/>
      <c r="L230" s="11"/>
      <c r="M230" s="11"/>
    </row>
    <row r="231" spans="1:13" x14ac:dyDescent="0.45">
      <c r="A231" s="11"/>
      <c r="B231" s="11"/>
      <c r="C231" s="11"/>
      <c r="D231" s="14"/>
      <c r="E231" s="15" t="s">
        <v>201</v>
      </c>
      <c r="F231" s="11">
        <v>2</v>
      </c>
      <c r="G231" s="17">
        <v>2.2000000000000002</v>
      </c>
      <c r="H231" s="17">
        <v>4</v>
      </c>
      <c r="I231" s="17">
        <v>0</v>
      </c>
      <c r="J231" s="16">
        <f>F231*(G231+ (G231= 0))*(H231+ (H231= 0))*(I231+ (I231= 0))</f>
        <v>17.600000000000001</v>
      </c>
      <c r="K231" s="11"/>
      <c r="L231" s="11"/>
      <c r="M231" s="11"/>
    </row>
    <row r="232" spans="1:13" x14ac:dyDescent="0.45">
      <c r="A232" s="11"/>
      <c r="B232" s="11"/>
      <c r="C232" s="11"/>
      <c r="D232" s="14"/>
      <c r="E232" s="15" t="s">
        <v>0</v>
      </c>
      <c r="F232" s="11">
        <v>2</v>
      </c>
      <c r="G232" s="17">
        <v>0.95</v>
      </c>
      <c r="H232" s="17">
        <v>2.8</v>
      </c>
      <c r="I232" s="17">
        <v>0</v>
      </c>
      <c r="J232" s="16">
        <f>F232*(G232+ (G232= 0))*(H232+ (H232= 0))*(I232+ (I232= 0))</f>
        <v>5.3199999999999994</v>
      </c>
      <c r="K232" s="11"/>
      <c r="L232" s="11"/>
      <c r="M232" s="11"/>
    </row>
    <row r="233" spans="1:13" x14ac:dyDescent="0.45">
      <c r="A233" s="11"/>
      <c r="B233" s="11"/>
      <c r="C233" s="11"/>
      <c r="D233" s="14"/>
      <c r="E233" s="11"/>
      <c r="F233" s="11"/>
      <c r="G233" s="11"/>
      <c r="H233" s="11"/>
      <c r="I233" s="11"/>
      <c r="J233" s="18" t="s">
        <v>205</v>
      </c>
      <c r="K233" s="10">
        <f>SUM(J231:J232)</f>
        <v>22.92</v>
      </c>
      <c r="L233" s="17">
        <v>28.15</v>
      </c>
      <c r="M233" s="10">
        <f>ROUND(L233*K233,2)</f>
        <v>645.20000000000005</v>
      </c>
    </row>
    <row r="234" spans="1:13" ht="1.05" customHeight="1" x14ac:dyDescent="0.45">
      <c r="A234" s="19"/>
      <c r="B234" s="19"/>
      <c r="C234" s="19"/>
      <c r="D234" s="25"/>
      <c r="E234" s="19"/>
      <c r="F234" s="19"/>
      <c r="G234" s="19"/>
      <c r="H234" s="19"/>
      <c r="I234" s="19"/>
      <c r="J234" s="19"/>
      <c r="K234" s="19"/>
      <c r="L234" s="19"/>
      <c r="M234" s="19"/>
    </row>
    <row r="235" spans="1:13" x14ac:dyDescent="0.45">
      <c r="A235" s="15" t="s">
        <v>206</v>
      </c>
      <c r="B235" s="15" t="s">
        <v>23</v>
      </c>
      <c r="C235" s="15" t="s">
        <v>57</v>
      </c>
      <c r="D235" s="24" t="s">
        <v>207</v>
      </c>
      <c r="E235" s="11"/>
      <c r="F235" s="11"/>
      <c r="G235" s="11"/>
      <c r="H235" s="11"/>
      <c r="I235" s="11"/>
      <c r="J235" s="11"/>
      <c r="K235" s="16">
        <f>K239</f>
        <v>1.25</v>
      </c>
      <c r="L235" s="16">
        <f>L239</f>
        <v>28.15</v>
      </c>
      <c r="M235" s="16">
        <f>M239</f>
        <v>35.19</v>
      </c>
    </row>
    <row r="236" spans="1:13" ht="115.5" x14ac:dyDescent="0.45">
      <c r="A236" s="11"/>
      <c r="B236" s="11"/>
      <c r="C236" s="11"/>
      <c r="D236" s="14" t="s">
        <v>208</v>
      </c>
      <c r="E236" s="11"/>
      <c r="F236" s="11"/>
      <c r="G236" s="11"/>
      <c r="H236" s="11"/>
      <c r="I236" s="11"/>
      <c r="J236" s="11"/>
      <c r="K236" s="11"/>
      <c r="L236" s="11"/>
      <c r="M236" s="11"/>
    </row>
    <row r="237" spans="1:13" x14ac:dyDescent="0.45">
      <c r="A237" s="11"/>
      <c r="B237" s="11"/>
      <c r="C237" s="11"/>
      <c r="D237" s="14"/>
      <c r="E237" s="15" t="s">
        <v>209</v>
      </c>
      <c r="F237" s="11">
        <v>1</v>
      </c>
      <c r="G237" s="17">
        <v>10.5</v>
      </c>
      <c r="H237" s="17">
        <v>0</v>
      </c>
      <c r="I237" s="17">
        <v>0.1</v>
      </c>
      <c r="J237" s="16">
        <f>F237*(G237+ (G237= 0))*(H237+ (H237= 0))*(I237+ (I237= 0))</f>
        <v>1.05</v>
      </c>
      <c r="K237" s="11"/>
      <c r="L237" s="11"/>
      <c r="M237" s="11"/>
    </row>
    <row r="238" spans="1:13" x14ac:dyDescent="0.45">
      <c r="A238" s="11"/>
      <c r="B238" s="11"/>
      <c r="C238" s="11"/>
      <c r="D238" s="14"/>
      <c r="E238" s="15" t="s">
        <v>210</v>
      </c>
      <c r="F238" s="11">
        <v>1</v>
      </c>
      <c r="G238" s="17">
        <v>2</v>
      </c>
      <c r="H238" s="17">
        <v>0</v>
      </c>
      <c r="I238" s="17">
        <v>0.1</v>
      </c>
      <c r="J238" s="16">
        <f>F238*(G238+ (G238= 0))*(H238+ (H238= 0))*(I238+ (I238= 0))</f>
        <v>0.2</v>
      </c>
      <c r="K238" s="11"/>
      <c r="L238" s="11"/>
      <c r="M238" s="11"/>
    </row>
    <row r="239" spans="1:13" x14ac:dyDescent="0.45">
      <c r="A239" s="11"/>
      <c r="B239" s="11"/>
      <c r="C239" s="11"/>
      <c r="D239" s="14"/>
      <c r="E239" s="11"/>
      <c r="F239" s="11"/>
      <c r="G239" s="11"/>
      <c r="H239" s="11"/>
      <c r="I239" s="11"/>
      <c r="J239" s="18" t="s">
        <v>211</v>
      </c>
      <c r="K239" s="10">
        <f>SUM(J237:J238)</f>
        <v>1.25</v>
      </c>
      <c r="L239" s="17">
        <v>28.15</v>
      </c>
      <c r="M239" s="10">
        <f>ROUND(L239*K239,2)</f>
        <v>35.19</v>
      </c>
    </row>
    <row r="240" spans="1:13" ht="1.05" customHeight="1" x14ac:dyDescent="0.45">
      <c r="A240" s="19"/>
      <c r="B240" s="19"/>
      <c r="C240" s="19"/>
      <c r="D240" s="25"/>
      <c r="E240" s="19"/>
      <c r="F240" s="19"/>
      <c r="G240" s="19"/>
      <c r="H240" s="19"/>
      <c r="I240" s="19"/>
      <c r="J240" s="19"/>
      <c r="K240" s="19"/>
      <c r="L240" s="19"/>
      <c r="M240" s="19"/>
    </row>
    <row r="241" spans="1:13" x14ac:dyDescent="0.45">
      <c r="A241" s="15" t="s">
        <v>212</v>
      </c>
      <c r="B241" s="15" t="s">
        <v>23</v>
      </c>
      <c r="C241" s="15" t="s">
        <v>57</v>
      </c>
      <c r="D241" s="24" t="s">
        <v>213</v>
      </c>
      <c r="E241" s="11"/>
      <c r="F241" s="11"/>
      <c r="G241" s="11"/>
      <c r="H241" s="11"/>
      <c r="I241" s="11"/>
      <c r="J241" s="11"/>
      <c r="K241" s="16">
        <f>K244</f>
        <v>8</v>
      </c>
      <c r="L241" s="16">
        <f>L244</f>
        <v>34.72</v>
      </c>
      <c r="M241" s="16">
        <f>M244</f>
        <v>277.76</v>
      </c>
    </row>
    <row r="242" spans="1:13" ht="63" x14ac:dyDescent="0.45">
      <c r="A242" s="11"/>
      <c r="B242" s="11"/>
      <c r="C242" s="11"/>
      <c r="D242" s="14" t="s">
        <v>214</v>
      </c>
      <c r="E242" s="11"/>
      <c r="F242" s="11"/>
      <c r="G242" s="11"/>
      <c r="H242" s="11"/>
      <c r="I242" s="11"/>
      <c r="J242" s="11"/>
      <c r="K242" s="11"/>
      <c r="L242" s="11"/>
      <c r="M242" s="11"/>
    </row>
    <row r="243" spans="1:13" x14ac:dyDescent="0.45">
      <c r="A243" s="11"/>
      <c r="B243" s="11"/>
      <c r="C243" s="11"/>
      <c r="D243" s="14"/>
      <c r="E243" s="15" t="s">
        <v>215</v>
      </c>
      <c r="F243" s="11">
        <v>4</v>
      </c>
      <c r="G243" s="17">
        <v>2</v>
      </c>
      <c r="H243" s="17">
        <v>0</v>
      </c>
      <c r="I243" s="17">
        <v>0</v>
      </c>
      <c r="J243" s="16">
        <f>F243*(G243+ (G243= 0))*(H243+ (H243= 0))*(I243+ (I243= 0))</f>
        <v>8</v>
      </c>
      <c r="K243" s="11"/>
      <c r="L243" s="11"/>
      <c r="M243" s="11"/>
    </row>
    <row r="244" spans="1:13" x14ac:dyDescent="0.45">
      <c r="A244" s="11"/>
      <c r="B244" s="11"/>
      <c r="C244" s="11"/>
      <c r="D244" s="14"/>
      <c r="E244" s="11"/>
      <c r="F244" s="11"/>
      <c r="G244" s="11"/>
      <c r="H244" s="11"/>
      <c r="I244" s="11"/>
      <c r="J244" s="18" t="s">
        <v>216</v>
      </c>
      <c r="K244" s="10">
        <f>SUM(J243:J243)</f>
        <v>8</v>
      </c>
      <c r="L244" s="17">
        <v>34.72</v>
      </c>
      <c r="M244" s="10">
        <f>ROUND(L244*K244,2)</f>
        <v>277.76</v>
      </c>
    </row>
    <row r="245" spans="1:13" ht="1.05" customHeight="1" x14ac:dyDescent="0.45">
      <c r="A245" s="19"/>
      <c r="B245" s="19"/>
      <c r="C245" s="19"/>
      <c r="D245" s="25"/>
      <c r="E245" s="19"/>
      <c r="F245" s="19"/>
      <c r="G245" s="19"/>
      <c r="H245" s="19"/>
      <c r="I245" s="19"/>
      <c r="J245" s="19"/>
      <c r="K245" s="19"/>
      <c r="L245" s="19"/>
      <c r="M245" s="19"/>
    </row>
    <row r="246" spans="1:13" ht="21" x14ac:dyDescent="0.45">
      <c r="A246" s="15" t="s">
        <v>217</v>
      </c>
      <c r="B246" s="15" t="s">
        <v>23</v>
      </c>
      <c r="C246" s="15" t="s">
        <v>37</v>
      </c>
      <c r="D246" s="24" t="s">
        <v>218</v>
      </c>
      <c r="E246" s="11"/>
      <c r="F246" s="11"/>
      <c r="G246" s="11"/>
      <c r="H246" s="11"/>
      <c r="I246" s="11"/>
      <c r="J246" s="11"/>
      <c r="K246" s="16">
        <f>K253</f>
        <v>102</v>
      </c>
      <c r="L246" s="16">
        <f>L253</f>
        <v>35.29</v>
      </c>
      <c r="M246" s="16">
        <f>M253</f>
        <v>3599.58</v>
      </c>
    </row>
    <row r="247" spans="1:13" ht="210" x14ac:dyDescent="0.45">
      <c r="A247" s="11"/>
      <c r="B247" s="11"/>
      <c r="C247" s="11"/>
      <c r="D247" s="14" t="s">
        <v>219</v>
      </c>
      <c r="E247" s="11"/>
      <c r="F247" s="11"/>
      <c r="G247" s="11"/>
      <c r="H247" s="11"/>
      <c r="I247" s="11"/>
      <c r="J247" s="11"/>
      <c r="K247" s="11"/>
      <c r="L247" s="11"/>
      <c r="M247" s="11"/>
    </row>
    <row r="248" spans="1:13" x14ac:dyDescent="0.45">
      <c r="A248" s="11"/>
      <c r="B248" s="11"/>
      <c r="C248" s="11"/>
      <c r="D248" s="14"/>
      <c r="E248" s="15" t="s">
        <v>220</v>
      </c>
      <c r="F248" s="11">
        <v>0</v>
      </c>
      <c r="G248" s="17">
        <v>0</v>
      </c>
      <c r="H248" s="17">
        <v>0</v>
      </c>
      <c r="I248" s="17">
        <v>0</v>
      </c>
      <c r="J248" s="16">
        <f>F248*(G248+ (G248= 0))*(H248+ (H248= 0))*(I248+ (I248= 0))</f>
        <v>0</v>
      </c>
      <c r="K248" s="11"/>
      <c r="L248" s="11"/>
      <c r="M248" s="11"/>
    </row>
    <row r="249" spans="1:13" x14ac:dyDescent="0.45">
      <c r="A249" s="11"/>
      <c r="B249" s="11"/>
      <c r="C249" s="11"/>
      <c r="D249" s="14"/>
      <c r="E249" s="15" t="s">
        <v>221</v>
      </c>
      <c r="F249" s="11">
        <v>1</v>
      </c>
      <c r="G249" s="17">
        <v>30</v>
      </c>
      <c r="H249" s="17">
        <v>0</v>
      </c>
      <c r="I249" s="17">
        <v>0</v>
      </c>
      <c r="J249" s="16">
        <f>F249*(G249+ (G249= 0))*(H249+ (H249= 0))*(I249+ (I249= 0))</f>
        <v>30</v>
      </c>
      <c r="K249" s="11"/>
      <c r="L249" s="11"/>
      <c r="M249" s="11"/>
    </row>
    <row r="250" spans="1:13" x14ac:dyDescent="0.45">
      <c r="A250" s="11"/>
      <c r="B250" s="11"/>
      <c r="C250" s="11"/>
      <c r="D250" s="14"/>
      <c r="E250" s="15" t="s">
        <v>222</v>
      </c>
      <c r="F250" s="11">
        <v>1</v>
      </c>
      <c r="G250" s="17">
        <v>35</v>
      </c>
      <c r="H250" s="17">
        <v>0</v>
      </c>
      <c r="I250" s="17">
        <v>0</v>
      </c>
      <c r="J250" s="16">
        <f>F250*(G250+ (G250= 0))*(H250+ (H250= 0))*(I250+ (I250= 0))</f>
        <v>35</v>
      </c>
      <c r="K250" s="11"/>
      <c r="L250" s="11"/>
      <c r="M250" s="11"/>
    </row>
    <row r="251" spans="1:13" x14ac:dyDescent="0.45">
      <c r="A251" s="11"/>
      <c r="B251" s="11"/>
      <c r="C251" s="11"/>
      <c r="D251" s="14"/>
      <c r="E251" s="15" t="s">
        <v>164</v>
      </c>
      <c r="F251" s="11">
        <v>2</v>
      </c>
      <c r="G251" s="17">
        <v>10</v>
      </c>
      <c r="H251" s="17">
        <v>0</v>
      </c>
      <c r="I251" s="17">
        <v>0</v>
      </c>
      <c r="J251" s="16">
        <f>F251*(G251+ (G251= 0))*(H251+ (H251= 0))*(I251+ (I251= 0))</f>
        <v>20</v>
      </c>
      <c r="K251" s="11"/>
      <c r="L251" s="11"/>
      <c r="M251" s="11"/>
    </row>
    <row r="252" spans="1:13" x14ac:dyDescent="0.45">
      <c r="A252" s="11"/>
      <c r="B252" s="11"/>
      <c r="C252" s="11"/>
      <c r="D252" s="14"/>
      <c r="E252" s="15" t="s">
        <v>165</v>
      </c>
      <c r="F252" s="11">
        <v>2</v>
      </c>
      <c r="G252" s="17">
        <v>8.5</v>
      </c>
      <c r="H252" s="17">
        <v>0</v>
      </c>
      <c r="I252" s="17">
        <v>0</v>
      </c>
      <c r="J252" s="16">
        <f>F252*(G252+ (G252= 0))*(H252+ (H252= 0))*(I252+ (I252= 0))</f>
        <v>17</v>
      </c>
      <c r="K252" s="11"/>
      <c r="L252" s="11"/>
      <c r="M252" s="11"/>
    </row>
    <row r="253" spans="1:13" x14ac:dyDescent="0.45">
      <c r="A253" s="11"/>
      <c r="B253" s="11"/>
      <c r="C253" s="11"/>
      <c r="D253" s="14"/>
      <c r="E253" s="11"/>
      <c r="F253" s="11"/>
      <c r="G253" s="11"/>
      <c r="H253" s="11"/>
      <c r="I253" s="11"/>
      <c r="J253" s="18" t="s">
        <v>223</v>
      </c>
      <c r="K253" s="10">
        <f>SUM(J248:J252)</f>
        <v>102</v>
      </c>
      <c r="L253" s="17">
        <v>35.29</v>
      </c>
      <c r="M253" s="10">
        <f>ROUND(L253*K253,2)</f>
        <v>3599.58</v>
      </c>
    </row>
    <row r="254" spans="1:13" ht="1.05" customHeight="1" x14ac:dyDescent="0.45">
      <c r="A254" s="19"/>
      <c r="B254" s="19"/>
      <c r="C254" s="19"/>
      <c r="D254" s="25"/>
      <c r="E254" s="19"/>
      <c r="F254" s="19"/>
      <c r="G254" s="19"/>
      <c r="H254" s="19"/>
      <c r="I254" s="19"/>
      <c r="J254" s="19"/>
      <c r="K254" s="19"/>
      <c r="L254" s="19"/>
      <c r="M254" s="19"/>
    </row>
    <row r="255" spans="1:13" ht="21" x14ac:dyDescent="0.45">
      <c r="A255" s="15" t="s">
        <v>224</v>
      </c>
      <c r="B255" s="15" t="s">
        <v>23</v>
      </c>
      <c r="C255" s="15" t="s">
        <v>57</v>
      </c>
      <c r="D255" s="24" t="s">
        <v>225</v>
      </c>
      <c r="E255" s="11"/>
      <c r="F255" s="11"/>
      <c r="G255" s="11"/>
      <c r="H255" s="11"/>
      <c r="I255" s="11"/>
      <c r="J255" s="11"/>
      <c r="K255" s="16">
        <f>K260</f>
        <v>9</v>
      </c>
      <c r="L255" s="16">
        <f>L260</f>
        <v>46.4</v>
      </c>
      <c r="M255" s="16">
        <f>M260</f>
        <v>417.6</v>
      </c>
    </row>
    <row r="256" spans="1:13" ht="63" x14ac:dyDescent="0.45">
      <c r="A256" s="11"/>
      <c r="B256" s="11"/>
      <c r="C256" s="11"/>
      <c r="D256" s="14" t="s">
        <v>226</v>
      </c>
      <c r="E256" s="11"/>
      <c r="F256" s="11"/>
      <c r="G256" s="11"/>
      <c r="H256" s="11"/>
      <c r="I256" s="11"/>
      <c r="J256" s="11"/>
      <c r="K256" s="11"/>
      <c r="L256" s="11"/>
      <c r="M256" s="11"/>
    </row>
    <row r="257" spans="1:13" x14ac:dyDescent="0.45">
      <c r="A257" s="11"/>
      <c r="B257" s="11"/>
      <c r="C257" s="11"/>
      <c r="D257" s="14"/>
      <c r="E257" s="15" t="s">
        <v>227</v>
      </c>
      <c r="F257" s="11">
        <v>0</v>
      </c>
      <c r="G257" s="17">
        <v>0</v>
      </c>
      <c r="H257" s="17">
        <v>0</v>
      </c>
      <c r="I257" s="17">
        <v>0</v>
      </c>
      <c r="J257" s="16">
        <f>F257*(G257+ (G257= 0))*(H257+ (H257= 0))*(I257+ (I257= 0))</f>
        <v>0</v>
      </c>
      <c r="K257" s="11"/>
      <c r="L257" s="11"/>
      <c r="M257" s="11"/>
    </row>
    <row r="258" spans="1:13" x14ac:dyDescent="0.45">
      <c r="A258" s="11"/>
      <c r="B258" s="11"/>
      <c r="C258" s="11"/>
      <c r="D258" s="14"/>
      <c r="E258" s="15" t="s">
        <v>104</v>
      </c>
      <c r="F258" s="11">
        <v>1</v>
      </c>
      <c r="G258" s="17">
        <v>6</v>
      </c>
      <c r="H258" s="17">
        <v>0</v>
      </c>
      <c r="I258" s="17">
        <v>0</v>
      </c>
      <c r="J258" s="16">
        <f>F258*(G258+ (G258= 0))*(H258+ (H258= 0))*(I258+ (I258= 0))</f>
        <v>6</v>
      </c>
      <c r="K258" s="11"/>
      <c r="L258" s="11"/>
      <c r="M258" s="11"/>
    </row>
    <row r="259" spans="1:13" x14ac:dyDescent="0.45">
      <c r="A259" s="11"/>
      <c r="B259" s="11"/>
      <c r="C259" s="11"/>
      <c r="D259" s="14"/>
      <c r="E259" s="15" t="s">
        <v>228</v>
      </c>
      <c r="F259" s="11">
        <v>1</v>
      </c>
      <c r="G259" s="17">
        <v>3</v>
      </c>
      <c r="H259" s="17">
        <v>0</v>
      </c>
      <c r="I259" s="17">
        <v>0</v>
      </c>
      <c r="J259" s="16">
        <f>F259*(G259+ (G259= 0))*(H259+ (H259= 0))*(I259+ (I259= 0))</f>
        <v>3</v>
      </c>
      <c r="K259" s="11"/>
      <c r="L259" s="11"/>
      <c r="M259" s="11"/>
    </row>
    <row r="260" spans="1:13" x14ac:dyDescent="0.45">
      <c r="A260" s="11"/>
      <c r="B260" s="11"/>
      <c r="C260" s="11"/>
      <c r="D260" s="14"/>
      <c r="E260" s="11"/>
      <c r="F260" s="11"/>
      <c r="G260" s="11"/>
      <c r="H260" s="11"/>
      <c r="I260" s="11"/>
      <c r="J260" s="18" t="s">
        <v>229</v>
      </c>
      <c r="K260" s="10">
        <f>SUM(J257:J259)</f>
        <v>9</v>
      </c>
      <c r="L260" s="17">
        <v>46.4</v>
      </c>
      <c r="M260" s="10">
        <f>ROUND(L260*K260,2)</f>
        <v>417.6</v>
      </c>
    </row>
    <row r="261" spans="1:13" ht="1.05" customHeight="1" x14ac:dyDescent="0.45">
      <c r="A261" s="19"/>
      <c r="B261" s="19"/>
      <c r="C261" s="19"/>
      <c r="D261" s="25"/>
      <c r="E261" s="19"/>
      <c r="F261" s="19"/>
      <c r="G261" s="19"/>
      <c r="H261" s="19"/>
      <c r="I261" s="19"/>
      <c r="J261" s="19"/>
      <c r="K261" s="19"/>
      <c r="L261" s="19"/>
      <c r="M261" s="19"/>
    </row>
    <row r="262" spans="1:13" x14ac:dyDescent="0.45">
      <c r="A262" s="15" t="s">
        <v>230</v>
      </c>
      <c r="B262" s="15" t="s">
        <v>23</v>
      </c>
      <c r="C262" s="15" t="s">
        <v>97</v>
      </c>
      <c r="D262" s="24" t="s">
        <v>231</v>
      </c>
      <c r="E262" s="11"/>
      <c r="F262" s="11"/>
      <c r="G262" s="11"/>
      <c r="H262" s="11"/>
      <c r="I262" s="11"/>
      <c r="J262" s="11"/>
      <c r="K262" s="16">
        <f>K265</f>
        <v>1</v>
      </c>
      <c r="L262" s="16">
        <f>L265</f>
        <v>72</v>
      </c>
      <c r="M262" s="16">
        <f>M265</f>
        <v>72</v>
      </c>
    </row>
    <row r="263" spans="1:13" ht="21" x14ac:dyDescent="0.45">
      <c r="A263" s="11"/>
      <c r="B263" s="11"/>
      <c r="C263" s="11"/>
      <c r="D263" s="14" t="s">
        <v>232</v>
      </c>
      <c r="E263" s="11"/>
      <c r="F263" s="11"/>
      <c r="G263" s="11"/>
      <c r="H263" s="11"/>
      <c r="I263" s="11"/>
      <c r="J263" s="11"/>
      <c r="K263" s="11"/>
      <c r="L263" s="11"/>
      <c r="M263" s="11"/>
    </row>
    <row r="264" spans="1:13" x14ac:dyDescent="0.45">
      <c r="A264" s="11"/>
      <c r="B264" s="11"/>
      <c r="C264" s="11"/>
      <c r="D264" s="14"/>
      <c r="E264" s="15" t="s">
        <v>0</v>
      </c>
      <c r="F264" s="11">
        <v>1</v>
      </c>
      <c r="G264" s="17">
        <v>0</v>
      </c>
      <c r="H264" s="17">
        <v>0</v>
      </c>
      <c r="I264" s="17">
        <v>0</v>
      </c>
      <c r="J264" s="16">
        <f>F264*(G264+ (G264= 0))*(H264+ (H264= 0))*(I264+ (I264= 0))</f>
        <v>1</v>
      </c>
      <c r="K264" s="11"/>
      <c r="L264" s="11"/>
      <c r="M264" s="11"/>
    </row>
    <row r="265" spans="1:13" x14ac:dyDescent="0.45">
      <c r="A265" s="11"/>
      <c r="B265" s="11"/>
      <c r="C265" s="11"/>
      <c r="D265" s="14"/>
      <c r="E265" s="11"/>
      <c r="F265" s="11"/>
      <c r="G265" s="11"/>
      <c r="H265" s="11"/>
      <c r="I265" s="11"/>
      <c r="J265" s="18" t="s">
        <v>233</v>
      </c>
      <c r="K265" s="10">
        <f>SUM(J264:J264)</f>
        <v>1</v>
      </c>
      <c r="L265" s="17">
        <v>72</v>
      </c>
      <c r="M265" s="10">
        <f>ROUND(L265*K265,2)</f>
        <v>72</v>
      </c>
    </row>
    <row r="266" spans="1:13" ht="1.05" customHeight="1" x14ac:dyDescent="0.45">
      <c r="A266" s="19"/>
      <c r="B266" s="19"/>
      <c r="C266" s="19"/>
      <c r="D266" s="25"/>
      <c r="E266" s="19"/>
      <c r="F266" s="19"/>
      <c r="G266" s="19"/>
      <c r="H266" s="19"/>
      <c r="I266" s="19"/>
      <c r="J266" s="19"/>
      <c r="K266" s="19"/>
      <c r="L266" s="19"/>
      <c r="M266" s="19"/>
    </row>
    <row r="267" spans="1:13" ht="21" x14ac:dyDescent="0.45">
      <c r="A267" s="15" t="s">
        <v>234</v>
      </c>
      <c r="B267" s="15" t="s">
        <v>23</v>
      </c>
      <c r="C267" s="15" t="s">
        <v>97</v>
      </c>
      <c r="D267" s="24" t="s">
        <v>235</v>
      </c>
      <c r="E267" s="11"/>
      <c r="F267" s="11"/>
      <c r="G267" s="11"/>
      <c r="H267" s="11"/>
      <c r="I267" s="11"/>
      <c r="J267" s="11"/>
      <c r="K267" s="16">
        <f>K270</f>
        <v>1</v>
      </c>
      <c r="L267" s="16">
        <f>L270</f>
        <v>200</v>
      </c>
      <c r="M267" s="16">
        <f>M270</f>
        <v>200</v>
      </c>
    </row>
    <row r="268" spans="1:13" ht="73.5" x14ac:dyDescent="0.45">
      <c r="A268" s="11"/>
      <c r="B268" s="11"/>
      <c r="C268" s="11"/>
      <c r="D268" s="14" t="s">
        <v>236</v>
      </c>
      <c r="E268" s="11"/>
      <c r="F268" s="11"/>
      <c r="G268" s="11"/>
      <c r="H268" s="11"/>
      <c r="I268" s="11"/>
      <c r="J268" s="11"/>
      <c r="K268" s="11"/>
      <c r="L268" s="11"/>
      <c r="M268" s="11"/>
    </row>
    <row r="269" spans="1:13" x14ac:dyDescent="0.45">
      <c r="A269" s="11"/>
      <c r="B269" s="11"/>
      <c r="C269" s="11"/>
      <c r="D269" s="14"/>
      <c r="E269" s="15" t="s">
        <v>0</v>
      </c>
      <c r="F269" s="11">
        <v>1</v>
      </c>
      <c r="G269" s="17">
        <v>0</v>
      </c>
      <c r="H269" s="17">
        <v>0</v>
      </c>
      <c r="I269" s="17">
        <v>0</v>
      </c>
      <c r="J269" s="16">
        <f>F269*(G269+ (G269= 0))*(H269+ (H269= 0))*(I269+ (I269= 0))</f>
        <v>1</v>
      </c>
      <c r="K269" s="11"/>
      <c r="L269" s="11"/>
      <c r="M269" s="11"/>
    </row>
    <row r="270" spans="1:13" x14ac:dyDescent="0.45">
      <c r="A270" s="11"/>
      <c r="B270" s="11"/>
      <c r="C270" s="11"/>
      <c r="D270" s="14"/>
      <c r="E270" s="11"/>
      <c r="F270" s="11"/>
      <c r="G270" s="11"/>
      <c r="H270" s="11"/>
      <c r="I270" s="11"/>
      <c r="J270" s="18" t="s">
        <v>237</v>
      </c>
      <c r="K270" s="10">
        <f>SUM(J269:J269)</f>
        <v>1</v>
      </c>
      <c r="L270" s="17">
        <v>200</v>
      </c>
      <c r="M270" s="10">
        <f>ROUND(L270*K270,2)</f>
        <v>200</v>
      </c>
    </row>
    <row r="271" spans="1:13" ht="1.05" customHeight="1" x14ac:dyDescent="0.45">
      <c r="A271" s="19"/>
      <c r="B271" s="19"/>
      <c r="C271" s="19"/>
      <c r="D271" s="25"/>
      <c r="E271" s="19"/>
      <c r="F271" s="19"/>
      <c r="G271" s="19"/>
      <c r="H271" s="19"/>
      <c r="I271" s="19"/>
      <c r="J271" s="19"/>
      <c r="K271" s="19"/>
      <c r="L271" s="19"/>
      <c r="M271" s="19"/>
    </row>
    <row r="272" spans="1:13" ht="21" x14ac:dyDescent="0.45">
      <c r="A272" s="15" t="s">
        <v>238</v>
      </c>
      <c r="B272" s="15" t="s">
        <v>23</v>
      </c>
      <c r="C272" s="15" t="s">
        <v>97</v>
      </c>
      <c r="D272" s="24" t="s">
        <v>239</v>
      </c>
      <c r="E272" s="11"/>
      <c r="F272" s="11"/>
      <c r="G272" s="11"/>
      <c r="H272" s="11"/>
      <c r="I272" s="11"/>
      <c r="J272" s="11"/>
      <c r="K272" s="16">
        <f>K275</f>
        <v>1</v>
      </c>
      <c r="L272" s="16">
        <f>L275</f>
        <v>180.9</v>
      </c>
      <c r="M272" s="16">
        <f>M275</f>
        <v>180.9</v>
      </c>
    </row>
    <row r="273" spans="1:13" ht="42" x14ac:dyDescent="0.45">
      <c r="A273" s="11"/>
      <c r="B273" s="11"/>
      <c r="C273" s="11"/>
      <c r="D273" s="14" t="s">
        <v>240</v>
      </c>
      <c r="E273" s="11"/>
      <c r="F273" s="11"/>
      <c r="G273" s="11"/>
      <c r="H273" s="11"/>
      <c r="I273" s="11"/>
      <c r="J273" s="11"/>
      <c r="K273" s="11"/>
      <c r="L273" s="11"/>
      <c r="M273" s="11"/>
    </row>
    <row r="274" spans="1:13" x14ac:dyDescent="0.45">
      <c r="A274" s="11"/>
      <c r="B274" s="11"/>
      <c r="C274" s="11"/>
      <c r="D274" s="14"/>
      <c r="E274" s="15" t="s">
        <v>0</v>
      </c>
      <c r="F274" s="11">
        <v>1</v>
      </c>
      <c r="G274" s="17">
        <v>0</v>
      </c>
      <c r="H274" s="17">
        <v>0</v>
      </c>
      <c r="I274" s="17">
        <v>0</v>
      </c>
      <c r="J274" s="16">
        <f>F274*(G274+ (G274= 0))*(H274+ (H274= 0))*(I274+ (I274= 0))</f>
        <v>1</v>
      </c>
      <c r="K274" s="11"/>
      <c r="L274" s="11"/>
      <c r="M274" s="11"/>
    </row>
    <row r="275" spans="1:13" x14ac:dyDescent="0.45">
      <c r="A275" s="11"/>
      <c r="B275" s="11"/>
      <c r="C275" s="11"/>
      <c r="D275" s="14"/>
      <c r="E275" s="11"/>
      <c r="F275" s="11"/>
      <c r="G275" s="11"/>
      <c r="H275" s="11"/>
      <c r="I275" s="11"/>
      <c r="J275" s="18" t="s">
        <v>241</v>
      </c>
      <c r="K275" s="10">
        <f>SUM(J274:J274)</f>
        <v>1</v>
      </c>
      <c r="L275" s="17">
        <v>180.9</v>
      </c>
      <c r="M275" s="10">
        <f>ROUND(L275*K275,2)</f>
        <v>180.9</v>
      </c>
    </row>
    <row r="276" spans="1:13" ht="1.05" customHeight="1" x14ac:dyDescent="0.45">
      <c r="A276" s="19"/>
      <c r="B276" s="19"/>
      <c r="C276" s="19"/>
      <c r="D276" s="25"/>
      <c r="E276" s="19"/>
      <c r="F276" s="19"/>
      <c r="G276" s="19"/>
      <c r="H276" s="19"/>
      <c r="I276" s="19"/>
      <c r="J276" s="19"/>
      <c r="K276" s="19"/>
      <c r="L276" s="19"/>
      <c r="M276" s="19"/>
    </row>
    <row r="277" spans="1:13" x14ac:dyDescent="0.45">
      <c r="A277" s="15" t="s">
        <v>242</v>
      </c>
      <c r="B277" s="15" t="s">
        <v>23</v>
      </c>
      <c r="C277" s="15" t="s">
        <v>244</v>
      </c>
      <c r="D277" s="24" t="s">
        <v>243</v>
      </c>
      <c r="E277" s="11"/>
      <c r="F277" s="11"/>
      <c r="G277" s="11"/>
      <c r="H277" s="11"/>
      <c r="I277" s="11"/>
      <c r="J277" s="11"/>
      <c r="K277" s="16">
        <f>K280</f>
        <v>1</v>
      </c>
      <c r="L277" s="16">
        <f>L280</f>
        <v>1350</v>
      </c>
      <c r="M277" s="16">
        <f>M280</f>
        <v>1350</v>
      </c>
    </row>
    <row r="278" spans="1:13" ht="94.5" x14ac:dyDescent="0.45">
      <c r="A278" s="11"/>
      <c r="B278" s="11"/>
      <c r="C278" s="11"/>
      <c r="D278" s="14" t="s">
        <v>245</v>
      </c>
      <c r="E278" s="11"/>
      <c r="F278" s="11"/>
      <c r="G278" s="11"/>
      <c r="H278" s="11"/>
      <c r="I278" s="11"/>
      <c r="J278" s="11"/>
      <c r="K278" s="11"/>
      <c r="L278" s="11"/>
      <c r="M278" s="11"/>
    </row>
    <row r="279" spans="1:13" x14ac:dyDescent="0.45">
      <c r="A279" s="11"/>
      <c r="B279" s="11"/>
      <c r="C279" s="11"/>
      <c r="D279" s="14"/>
      <c r="E279" s="15" t="s">
        <v>0</v>
      </c>
      <c r="F279" s="11">
        <v>1</v>
      </c>
      <c r="G279" s="17">
        <v>0</v>
      </c>
      <c r="H279" s="17">
        <v>0</v>
      </c>
      <c r="I279" s="17">
        <v>0</v>
      </c>
      <c r="J279" s="16">
        <f>F279*(G279+ (G279= 0))*(H279+ (H279= 0))*(I279+ (I279= 0))</f>
        <v>1</v>
      </c>
      <c r="K279" s="11"/>
      <c r="L279" s="11"/>
      <c r="M279" s="11"/>
    </row>
    <row r="280" spans="1:13" x14ac:dyDescent="0.45">
      <c r="A280" s="11"/>
      <c r="B280" s="11"/>
      <c r="C280" s="11"/>
      <c r="D280" s="14"/>
      <c r="E280" s="11"/>
      <c r="F280" s="11"/>
      <c r="G280" s="11"/>
      <c r="H280" s="11"/>
      <c r="I280" s="11"/>
      <c r="J280" s="18" t="s">
        <v>246</v>
      </c>
      <c r="K280" s="10">
        <f>SUM(J279:J279)</f>
        <v>1</v>
      </c>
      <c r="L280" s="17">
        <v>1350</v>
      </c>
      <c r="M280" s="10">
        <f>ROUND(L280*K280,2)</f>
        <v>1350</v>
      </c>
    </row>
    <row r="281" spans="1:13" ht="1.05" customHeight="1" x14ac:dyDescent="0.45">
      <c r="A281" s="19"/>
      <c r="B281" s="19"/>
      <c r="C281" s="19"/>
      <c r="D281" s="25"/>
      <c r="E281" s="19"/>
      <c r="F281" s="19"/>
      <c r="G281" s="19"/>
      <c r="H281" s="19"/>
      <c r="I281" s="19"/>
      <c r="J281" s="19"/>
      <c r="K281" s="19"/>
      <c r="L281" s="19"/>
      <c r="M281" s="19"/>
    </row>
    <row r="282" spans="1:13" ht="21" x14ac:dyDescent="0.45">
      <c r="A282" s="15" t="s">
        <v>247</v>
      </c>
      <c r="B282" s="15" t="s">
        <v>23</v>
      </c>
      <c r="C282" s="15" t="s">
        <v>97</v>
      </c>
      <c r="D282" s="24" t="s">
        <v>248</v>
      </c>
      <c r="E282" s="11"/>
      <c r="F282" s="11"/>
      <c r="G282" s="11"/>
      <c r="H282" s="11"/>
      <c r="I282" s="11"/>
      <c r="J282" s="11"/>
      <c r="K282" s="16">
        <f>K285</f>
        <v>1</v>
      </c>
      <c r="L282" s="16">
        <f>L285</f>
        <v>119</v>
      </c>
      <c r="M282" s="16">
        <f>M285</f>
        <v>119</v>
      </c>
    </row>
    <row r="283" spans="1:13" ht="31.5" x14ac:dyDescent="0.45">
      <c r="A283" s="11"/>
      <c r="B283" s="11"/>
      <c r="C283" s="11"/>
      <c r="D283" s="14" t="s">
        <v>249</v>
      </c>
      <c r="E283" s="11"/>
      <c r="F283" s="11"/>
      <c r="G283" s="11"/>
      <c r="H283" s="11"/>
      <c r="I283" s="11"/>
      <c r="J283" s="11"/>
      <c r="K283" s="11"/>
      <c r="L283" s="11"/>
      <c r="M283" s="11"/>
    </row>
    <row r="284" spans="1:13" x14ac:dyDescent="0.45">
      <c r="A284" s="11"/>
      <c r="B284" s="11"/>
      <c r="C284" s="11"/>
      <c r="D284" s="14"/>
      <c r="E284" s="15" t="s">
        <v>0</v>
      </c>
      <c r="F284" s="11">
        <v>1</v>
      </c>
      <c r="G284" s="17">
        <v>0</v>
      </c>
      <c r="H284" s="17">
        <v>0</v>
      </c>
      <c r="I284" s="17">
        <v>0</v>
      </c>
      <c r="J284" s="16">
        <f>F284*(G284+ (G284= 0))*(H284+ (H284= 0))*(I284+ (I284= 0))</f>
        <v>1</v>
      </c>
      <c r="K284" s="11"/>
      <c r="L284" s="11"/>
      <c r="M284" s="11"/>
    </row>
    <row r="285" spans="1:13" x14ac:dyDescent="0.45">
      <c r="A285" s="11"/>
      <c r="B285" s="11"/>
      <c r="C285" s="11"/>
      <c r="D285" s="14"/>
      <c r="E285" s="11"/>
      <c r="F285" s="11"/>
      <c r="G285" s="11"/>
      <c r="H285" s="11"/>
      <c r="I285" s="11"/>
      <c r="J285" s="18" t="s">
        <v>250</v>
      </c>
      <c r="K285" s="10">
        <f>SUM(J284:J284)</f>
        <v>1</v>
      </c>
      <c r="L285" s="17">
        <v>119</v>
      </c>
      <c r="M285" s="10">
        <f>ROUND(L285*K285,2)</f>
        <v>119</v>
      </c>
    </row>
    <row r="286" spans="1:13" ht="1.05" customHeight="1" x14ac:dyDescent="0.45">
      <c r="A286" s="19"/>
      <c r="B286" s="19"/>
      <c r="C286" s="19"/>
      <c r="D286" s="25"/>
      <c r="E286" s="19"/>
      <c r="F286" s="19"/>
      <c r="G286" s="19"/>
      <c r="H286" s="19"/>
      <c r="I286" s="19"/>
      <c r="J286" s="19"/>
      <c r="K286" s="19"/>
      <c r="L286" s="19"/>
      <c r="M286" s="19"/>
    </row>
    <row r="287" spans="1:13" x14ac:dyDescent="0.45">
      <c r="A287" s="15" t="s">
        <v>251</v>
      </c>
      <c r="B287" s="15" t="s">
        <v>23</v>
      </c>
      <c r="C287" s="15" t="s">
        <v>97</v>
      </c>
      <c r="D287" s="24" t="s">
        <v>252</v>
      </c>
      <c r="E287" s="11"/>
      <c r="F287" s="11"/>
      <c r="G287" s="11"/>
      <c r="H287" s="11"/>
      <c r="I287" s="11"/>
      <c r="J287" s="11"/>
      <c r="K287" s="16">
        <f>K290</f>
        <v>2</v>
      </c>
      <c r="L287" s="16">
        <f>L290</f>
        <v>28.8</v>
      </c>
      <c r="M287" s="16">
        <f>M290</f>
        <v>57.6</v>
      </c>
    </row>
    <row r="288" spans="1:13" ht="63" x14ac:dyDescent="0.45">
      <c r="A288" s="11"/>
      <c r="B288" s="11"/>
      <c r="C288" s="11"/>
      <c r="D288" s="14" t="s">
        <v>253</v>
      </c>
      <c r="E288" s="11"/>
      <c r="F288" s="11"/>
      <c r="G288" s="11"/>
      <c r="H288" s="11"/>
      <c r="I288" s="11"/>
      <c r="J288" s="11"/>
      <c r="K288" s="11"/>
      <c r="L288" s="11"/>
      <c r="M288" s="11"/>
    </row>
    <row r="289" spans="1:13" x14ac:dyDescent="0.45">
      <c r="A289" s="11"/>
      <c r="B289" s="11"/>
      <c r="C289" s="11"/>
      <c r="D289" s="14"/>
      <c r="E289" s="15" t="s">
        <v>30</v>
      </c>
      <c r="F289" s="11">
        <v>2</v>
      </c>
      <c r="G289" s="17">
        <v>0</v>
      </c>
      <c r="H289" s="17">
        <v>0</v>
      </c>
      <c r="I289" s="17">
        <v>0</v>
      </c>
      <c r="J289" s="16">
        <f>F289*(G289+ (G289= 0))*(H289+ (H289= 0))*(I289+ (I289= 0))</f>
        <v>2</v>
      </c>
      <c r="K289" s="11"/>
      <c r="L289" s="11"/>
      <c r="M289" s="11"/>
    </row>
    <row r="290" spans="1:13" x14ac:dyDescent="0.45">
      <c r="A290" s="11"/>
      <c r="B290" s="11"/>
      <c r="C290" s="11"/>
      <c r="D290" s="14"/>
      <c r="E290" s="11"/>
      <c r="F290" s="11"/>
      <c r="G290" s="11"/>
      <c r="H290" s="11"/>
      <c r="I290" s="11"/>
      <c r="J290" s="18" t="s">
        <v>254</v>
      </c>
      <c r="K290" s="10">
        <f>SUM(J289:J289)</f>
        <v>2</v>
      </c>
      <c r="L290" s="17">
        <v>28.8</v>
      </c>
      <c r="M290" s="10">
        <f>ROUND(L290*K290,2)</f>
        <v>57.6</v>
      </c>
    </row>
    <row r="291" spans="1:13" ht="1.05" customHeight="1" x14ac:dyDescent="0.45">
      <c r="A291" s="19"/>
      <c r="B291" s="19"/>
      <c r="C291" s="19"/>
      <c r="D291" s="25"/>
      <c r="E291" s="19"/>
      <c r="F291" s="19"/>
      <c r="G291" s="19"/>
      <c r="H291" s="19"/>
      <c r="I291" s="19"/>
      <c r="J291" s="19"/>
      <c r="K291" s="19"/>
      <c r="L291" s="19"/>
      <c r="M291" s="19"/>
    </row>
    <row r="292" spans="1:13" ht="21" x14ac:dyDescent="0.45">
      <c r="A292" s="15" t="s">
        <v>255</v>
      </c>
      <c r="B292" s="15" t="s">
        <v>23</v>
      </c>
      <c r="C292" s="15" t="s">
        <v>37</v>
      </c>
      <c r="D292" s="24" t="s">
        <v>256</v>
      </c>
      <c r="E292" s="11"/>
      <c r="F292" s="11"/>
      <c r="G292" s="11"/>
      <c r="H292" s="11"/>
      <c r="I292" s="11"/>
      <c r="J292" s="11"/>
      <c r="K292" s="16">
        <f>K295</f>
        <v>970</v>
      </c>
      <c r="L292" s="16">
        <f>L295</f>
        <v>22.41</v>
      </c>
      <c r="M292" s="16">
        <f>M295</f>
        <v>21737.7</v>
      </c>
    </row>
    <row r="293" spans="1:13" ht="210" x14ac:dyDescent="0.45">
      <c r="A293" s="11"/>
      <c r="B293" s="11"/>
      <c r="C293" s="11"/>
      <c r="D293" s="14" t="s">
        <v>257</v>
      </c>
      <c r="E293" s="11"/>
      <c r="F293" s="11"/>
      <c r="G293" s="11"/>
      <c r="H293" s="11"/>
      <c r="I293" s="11"/>
      <c r="J293" s="11"/>
      <c r="K293" s="11"/>
      <c r="L293" s="11"/>
      <c r="M293" s="11"/>
    </row>
    <row r="294" spans="1:13" x14ac:dyDescent="0.45">
      <c r="A294" s="11"/>
      <c r="B294" s="11"/>
      <c r="C294" s="11"/>
      <c r="D294" s="14"/>
      <c r="E294" s="15" t="s">
        <v>258</v>
      </c>
      <c r="F294" s="11">
        <v>1</v>
      </c>
      <c r="G294" s="17">
        <v>970</v>
      </c>
      <c r="H294" s="17">
        <v>0</v>
      </c>
      <c r="I294" s="17">
        <v>0</v>
      </c>
      <c r="J294" s="16">
        <f>F294*(G294+ (G294= 0))*(H294+ (H294= 0))*(I294+ (I294= 0))</f>
        <v>970</v>
      </c>
      <c r="K294" s="11"/>
      <c r="L294" s="11"/>
      <c r="M294" s="11"/>
    </row>
    <row r="295" spans="1:13" x14ac:dyDescent="0.45">
      <c r="A295" s="11"/>
      <c r="B295" s="11"/>
      <c r="C295" s="11"/>
      <c r="D295" s="14"/>
      <c r="E295" s="11"/>
      <c r="F295" s="11"/>
      <c r="G295" s="11"/>
      <c r="H295" s="11"/>
      <c r="I295" s="11"/>
      <c r="J295" s="18" t="s">
        <v>259</v>
      </c>
      <c r="K295" s="10">
        <f>SUM(J294:J294)</f>
        <v>970</v>
      </c>
      <c r="L295" s="17">
        <v>22.41</v>
      </c>
      <c r="M295" s="10">
        <f>ROUND(L295*K295,2)</f>
        <v>21737.7</v>
      </c>
    </row>
    <row r="296" spans="1:13" ht="1.05" customHeight="1" x14ac:dyDescent="0.45">
      <c r="A296" s="19"/>
      <c r="B296" s="19"/>
      <c r="C296" s="19"/>
      <c r="D296" s="25"/>
      <c r="E296" s="19"/>
      <c r="F296" s="19"/>
      <c r="G296" s="19"/>
      <c r="H296" s="19"/>
      <c r="I296" s="19"/>
      <c r="J296" s="19"/>
      <c r="K296" s="19"/>
      <c r="L296" s="19"/>
      <c r="M296" s="19"/>
    </row>
    <row r="297" spans="1:13" x14ac:dyDescent="0.45">
      <c r="A297" s="15" t="s">
        <v>260</v>
      </c>
      <c r="B297" s="15" t="s">
        <v>23</v>
      </c>
      <c r="C297" s="15" t="s">
        <v>262</v>
      </c>
      <c r="D297" s="24" t="s">
        <v>261</v>
      </c>
      <c r="E297" s="11"/>
      <c r="F297" s="11"/>
      <c r="G297" s="11"/>
      <c r="H297" s="11"/>
      <c r="I297" s="11"/>
      <c r="J297" s="11"/>
      <c r="K297" s="16">
        <f>K300</f>
        <v>3</v>
      </c>
      <c r="L297" s="16">
        <f>L300</f>
        <v>24</v>
      </c>
      <c r="M297" s="16">
        <f>M300</f>
        <v>72</v>
      </c>
    </row>
    <row r="298" spans="1:13" ht="31.5" x14ac:dyDescent="0.45">
      <c r="A298" s="11"/>
      <c r="B298" s="11"/>
      <c r="C298" s="11"/>
      <c r="D298" s="14" t="s">
        <v>263</v>
      </c>
      <c r="E298" s="11"/>
      <c r="F298" s="11"/>
      <c r="G298" s="11"/>
      <c r="H298" s="11"/>
      <c r="I298" s="11"/>
      <c r="J298" s="11"/>
      <c r="K298" s="11"/>
      <c r="L298" s="11"/>
      <c r="M298" s="11"/>
    </row>
    <row r="299" spans="1:13" x14ac:dyDescent="0.45">
      <c r="A299" s="11"/>
      <c r="B299" s="11"/>
      <c r="C299" s="11"/>
      <c r="D299" s="14"/>
      <c r="E299" s="15" t="s">
        <v>264</v>
      </c>
      <c r="F299" s="11">
        <v>3</v>
      </c>
      <c r="G299" s="17">
        <v>0</v>
      </c>
      <c r="H299" s="17">
        <v>0</v>
      </c>
      <c r="I299" s="17">
        <v>0</v>
      </c>
      <c r="J299" s="16">
        <f>F299*(G299+ (G299= 0))*(H299+ (H299= 0))*(I299+ (I299= 0))</f>
        <v>3</v>
      </c>
      <c r="K299" s="11"/>
      <c r="L299" s="11"/>
      <c r="M299" s="11"/>
    </row>
    <row r="300" spans="1:13" x14ac:dyDescent="0.45">
      <c r="A300" s="11"/>
      <c r="B300" s="11"/>
      <c r="C300" s="11"/>
      <c r="D300" s="14"/>
      <c r="E300" s="11"/>
      <c r="F300" s="11"/>
      <c r="G300" s="11"/>
      <c r="H300" s="11"/>
      <c r="I300" s="11"/>
      <c r="J300" s="18" t="s">
        <v>265</v>
      </c>
      <c r="K300" s="10">
        <f>SUM(J299:J299)</f>
        <v>3</v>
      </c>
      <c r="L300" s="17">
        <v>24</v>
      </c>
      <c r="M300" s="10">
        <f>ROUND(L300*K300,2)</f>
        <v>72</v>
      </c>
    </row>
    <row r="301" spans="1:13" ht="1.05" customHeight="1" x14ac:dyDescent="0.45">
      <c r="A301" s="19"/>
      <c r="B301" s="19"/>
      <c r="C301" s="19"/>
      <c r="D301" s="25"/>
      <c r="E301" s="19"/>
      <c r="F301" s="19"/>
      <c r="G301" s="19"/>
      <c r="H301" s="19"/>
      <c r="I301" s="19"/>
      <c r="J301" s="19"/>
      <c r="K301" s="19"/>
      <c r="L301" s="19"/>
      <c r="M301" s="19"/>
    </row>
    <row r="302" spans="1:13" x14ac:dyDescent="0.45">
      <c r="A302" s="15" t="s">
        <v>266</v>
      </c>
      <c r="B302" s="15" t="s">
        <v>23</v>
      </c>
      <c r="C302" s="15" t="s">
        <v>24</v>
      </c>
      <c r="D302" s="24" t="s">
        <v>267</v>
      </c>
      <c r="E302" s="11"/>
      <c r="F302" s="11"/>
      <c r="G302" s="11"/>
      <c r="H302" s="11"/>
      <c r="I302" s="11"/>
      <c r="J302" s="11"/>
      <c r="K302" s="16">
        <f>K305</f>
        <v>17.600000000000001</v>
      </c>
      <c r="L302" s="16">
        <f>L305</f>
        <v>12.8</v>
      </c>
      <c r="M302" s="16">
        <f>M305</f>
        <v>225.28</v>
      </c>
    </row>
    <row r="303" spans="1:13" ht="199.5" x14ac:dyDescent="0.45">
      <c r="A303" s="11"/>
      <c r="B303" s="11"/>
      <c r="C303" s="11"/>
      <c r="D303" s="14" t="s">
        <v>268</v>
      </c>
      <c r="E303" s="11"/>
      <c r="F303" s="11"/>
      <c r="G303" s="11"/>
      <c r="H303" s="11"/>
      <c r="I303" s="11"/>
      <c r="J303" s="11"/>
      <c r="K303" s="11"/>
      <c r="L303" s="11"/>
      <c r="M303" s="11"/>
    </row>
    <row r="304" spans="1:13" x14ac:dyDescent="0.45">
      <c r="A304" s="11"/>
      <c r="B304" s="11"/>
      <c r="C304" s="11"/>
      <c r="D304" s="14"/>
      <c r="E304" s="15" t="s">
        <v>164</v>
      </c>
      <c r="F304" s="11">
        <v>2</v>
      </c>
      <c r="G304" s="17">
        <v>8.8000000000000007</v>
      </c>
      <c r="H304" s="17">
        <v>0</v>
      </c>
      <c r="I304" s="17">
        <v>0</v>
      </c>
      <c r="J304" s="16">
        <f>F304*(G304+ (G304= 0))*(H304+ (H304= 0))*(I304+ (I304= 0))</f>
        <v>17.600000000000001</v>
      </c>
      <c r="K304" s="11"/>
      <c r="L304" s="11"/>
      <c r="M304" s="11"/>
    </row>
    <row r="305" spans="1:13" x14ac:dyDescent="0.45">
      <c r="A305" s="11"/>
      <c r="B305" s="11"/>
      <c r="C305" s="11"/>
      <c r="D305" s="14"/>
      <c r="E305" s="11"/>
      <c r="F305" s="11"/>
      <c r="G305" s="11"/>
      <c r="H305" s="11"/>
      <c r="I305" s="11"/>
      <c r="J305" s="18" t="s">
        <v>269</v>
      </c>
      <c r="K305" s="10">
        <f>SUM(J304:J304)</f>
        <v>17.600000000000001</v>
      </c>
      <c r="L305" s="17">
        <v>12.8</v>
      </c>
      <c r="M305" s="10">
        <f>ROUND(L305*K305,2)</f>
        <v>225.28</v>
      </c>
    </row>
    <row r="306" spans="1:13" ht="1.05" customHeight="1" x14ac:dyDescent="0.45">
      <c r="A306" s="19"/>
      <c r="B306" s="19"/>
      <c r="C306" s="19"/>
      <c r="D306" s="25"/>
      <c r="E306" s="19"/>
      <c r="F306" s="19"/>
      <c r="G306" s="19"/>
      <c r="H306" s="19"/>
      <c r="I306" s="19"/>
      <c r="J306" s="19"/>
      <c r="K306" s="19"/>
      <c r="L306" s="19"/>
      <c r="M306" s="19"/>
    </row>
    <row r="307" spans="1:13" x14ac:dyDescent="0.45">
      <c r="A307" s="15" t="s">
        <v>270</v>
      </c>
      <c r="B307" s="15" t="s">
        <v>23</v>
      </c>
      <c r="C307" s="15" t="s">
        <v>24</v>
      </c>
      <c r="D307" s="24" t="s">
        <v>271</v>
      </c>
      <c r="E307" s="11"/>
      <c r="F307" s="11"/>
      <c r="G307" s="11"/>
      <c r="H307" s="11"/>
      <c r="I307" s="11"/>
      <c r="J307" s="11"/>
      <c r="K307" s="16">
        <f>K310</f>
        <v>17.600000000000001</v>
      </c>
      <c r="L307" s="16">
        <f>L310</f>
        <v>25.15</v>
      </c>
      <c r="M307" s="16">
        <f>M310</f>
        <v>442.64</v>
      </c>
    </row>
    <row r="308" spans="1:13" ht="21" x14ac:dyDescent="0.45">
      <c r="A308" s="11"/>
      <c r="B308" s="11"/>
      <c r="C308" s="11"/>
      <c r="D308" s="14" t="s">
        <v>272</v>
      </c>
      <c r="E308" s="11"/>
      <c r="F308" s="11"/>
      <c r="G308" s="11"/>
      <c r="H308" s="11"/>
      <c r="I308" s="11"/>
      <c r="J308" s="11"/>
      <c r="K308" s="11"/>
      <c r="L308" s="11"/>
      <c r="M308" s="11"/>
    </row>
    <row r="309" spans="1:13" x14ac:dyDescent="0.45">
      <c r="A309" s="11"/>
      <c r="B309" s="11"/>
      <c r="C309" s="11"/>
      <c r="D309" s="14"/>
      <c r="E309" s="15" t="s">
        <v>164</v>
      </c>
      <c r="F309" s="11">
        <v>2</v>
      </c>
      <c r="G309" s="17">
        <v>8.8000000000000007</v>
      </c>
      <c r="H309" s="17">
        <v>0</v>
      </c>
      <c r="I309" s="17">
        <v>0</v>
      </c>
      <c r="J309" s="16">
        <f>F309*(G309+ (G309= 0))*(H309+ (H309= 0))*(I309+ (I309= 0))</f>
        <v>17.600000000000001</v>
      </c>
      <c r="K309" s="11"/>
      <c r="L309" s="11"/>
      <c r="M309" s="11"/>
    </row>
    <row r="310" spans="1:13" x14ac:dyDescent="0.45">
      <c r="A310" s="11"/>
      <c r="B310" s="11"/>
      <c r="C310" s="11"/>
      <c r="D310" s="14"/>
      <c r="E310" s="11"/>
      <c r="F310" s="11"/>
      <c r="G310" s="11"/>
      <c r="H310" s="11"/>
      <c r="I310" s="11"/>
      <c r="J310" s="18" t="s">
        <v>273</v>
      </c>
      <c r="K310" s="10">
        <f>SUM(J309:J309)</f>
        <v>17.600000000000001</v>
      </c>
      <c r="L310" s="17">
        <v>25.15</v>
      </c>
      <c r="M310" s="10">
        <f>ROUND(L310*K310,2)</f>
        <v>442.64</v>
      </c>
    </row>
    <row r="311" spans="1:13" ht="1.05" customHeight="1" x14ac:dyDescent="0.45">
      <c r="A311" s="19"/>
      <c r="B311" s="19"/>
      <c r="C311" s="19"/>
      <c r="D311" s="25"/>
      <c r="E311" s="19"/>
      <c r="F311" s="19"/>
      <c r="G311" s="19"/>
      <c r="H311" s="19"/>
      <c r="I311" s="19"/>
      <c r="J311" s="19"/>
      <c r="K311" s="19"/>
      <c r="L311" s="19"/>
      <c r="M311" s="19"/>
    </row>
    <row r="312" spans="1:13" x14ac:dyDescent="0.45">
      <c r="A312" s="15" t="s">
        <v>274</v>
      </c>
      <c r="B312" s="15" t="s">
        <v>23</v>
      </c>
      <c r="C312" s="15" t="s">
        <v>57</v>
      </c>
      <c r="D312" s="24" t="s">
        <v>275</v>
      </c>
      <c r="E312" s="11"/>
      <c r="F312" s="11"/>
      <c r="G312" s="11"/>
      <c r="H312" s="11"/>
      <c r="I312" s="11"/>
      <c r="J312" s="11"/>
      <c r="K312" s="16">
        <f>K320</f>
        <v>150.19999999999999</v>
      </c>
      <c r="L312" s="16">
        <f>L320</f>
        <v>3.56</v>
      </c>
      <c r="M312" s="16">
        <f>M320</f>
        <v>534.71</v>
      </c>
    </row>
    <row r="313" spans="1:13" ht="63" x14ac:dyDescent="0.45">
      <c r="A313" s="11"/>
      <c r="B313" s="11"/>
      <c r="C313" s="11"/>
      <c r="D313" s="14" t="s">
        <v>276</v>
      </c>
      <c r="E313" s="11"/>
      <c r="F313" s="11"/>
      <c r="G313" s="11"/>
      <c r="H313" s="11"/>
      <c r="I313" s="11"/>
      <c r="J313" s="11"/>
      <c r="K313" s="11"/>
      <c r="L313" s="11"/>
      <c r="M313" s="11"/>
    </row>
    <row r="314" spans="1:13" x14ac:dyDescent="0.45">
      <c r="A314" s="11"/>
      <c r="B314" s="11"/>
      <c r="C314" s="11"/>
      <c r="D314" s="14"/>
      <c r="E314" s="15" t="s">
        <v>277</v>
      </c>
      <c r="F314" s="11">
        <v>0</v>
      </c>
      <c r="G314" s="17">
        <v>0</v>
      </c>
      <c r="H314" s="17">
        <v>0</v>
      </c>
      <c r="I314" s="17">
        <v>0</v>
      </c>
      <c r="J314" s="16">
        <f>F314*(G314+ (G314= 0))*(H314+ (H314= 0))*(I314+ (I314= 0))</f>
        <v>0</v>
      </c>
      <c r="K314" s="11"/>
      <c r="L314" s="11"/>
      <c r="M314" s="11"/>
    </row>
    <row r="315" spans="1:13" x14ac:dyDescent="0.45">
      <c r="A315" s="11"/>
      <c r="B315" s="11"/>
      <c r="C315" s="11"/>
      <c r="D315" s="14"/>
      <c r="E315" s="15" t="s">
        <v>209</v>
      </c>
      <c r="F315" s="11">
        <v>1</v>
      </c>
      <c r="G315" s="17">
        <v>11.2</v>
      </c>
      <c r="H315" s="17">
        <v>0</v>
      </c>
      <c r="I315" s="17">
        <v>0</v>
      </c>
      <c r="J315" s="16">
        <f>F315*(G315+ (G315= 0))*(H315+ (H315= 0))*(I315+ (I315= 0))</f>
        <v>11.2</v>
      </c>
      <c r="K315" s="11"/>
      <c r="L315" s="11"/>
      <c r="M315" s="11"/>
    </row>
    <row r="316" spans="1:13" x14ac:dyDescent="0.45">
      <c r="A316" s="11"/>
      <c r="B316" s="11"/>
      <c r="C316" s="11"/>
      <c r="D316" s="14"/>
      <c r="E316" s="15" t="s">
        <v>278</v>
      </c>
      <c r="F316" s="11">
        <v>1</v>
      </c>
      <c r="G316" s="17">
        <v>10</v>
      </c>
      <c r="H316" s="17">
        <v>0</v>
      </c>
      <c r="I316" s="17">
        <v>0</v>
      </c>
      <c r="J316" s="16">
        <f>F316*(G316+ (G316= 0))*(H316+ (H316= 0))*(I316+ (I316= 0))</f>
        <v>10</v>
      </c>
      <c r="K316" s="11"/>
      <c r="L316" s="11"/>
      <c r="M316" s="11"/>
    </row>
    <row r="317" spans="1:13" x14ac:dyDescent="0.45">
      <c r="A317" s="11"/>
      <c r="B317" s="11"/>
      <c r="C317" s="11"/>
      <c r="D317" s="14"/>
      <c r="E317" s="15" t="s">
        <v>279</v>
      </c>
      <c r="F317" s="11">
        <v>1</v>
      </c>
      <c r="G317" s="17">
        <v>81.5</v>
      </c>
      <c r="H317" s="17">
        <v>0</v>
      </c>
      <c r="I317" s="17">
        <v>0</v>
      </c>
      <c r="J317" s="16">
        <f>F317*(G317+ (G317= 0))*(H317+ (H317= 0))*(I317+ (I317= 0))</f>
        <v>81.5</v>
      </c>
      <c r="K317" s="11"/>
      <c r="L317" s="11"/>
      <c r="M317" s="11"/>
    </row>
    <row r="318" spans="1:13" x14ac:dyDescent="0.45">
      <c r="A318" s="11"/>
      <c r="B318" s="11"/>
      <c r="C318" s="11"/>
      <c r="D318" s="14"/>
      <c r="E318" s="15" t="s">
        <v>280</v>
      </c>
      <c r="F318" s="11">
        <v>1</v>
      </c>
      <c r="G318" s="17">
        <v>12.5</v>
      </c>
      <c r="H318" s="17">
        <v>0</v>
      </c>
      <c r="I318" s="17">
        <v>0</v>
      </c>
      <c r="J318" s="16">
        <f>F318*(G318+ (G318= 0))*(H318+ (H318= 0))*(I318+ (I318= 0))</f>
        <v>12.5</v>
      </c>
      <c r="K318" s="11"/>
      <c r="L318" s="11"/>
      <c r="M318" s="11"/>
    </row>
    <row r="319" spans="1:13" x14ac:dyDescent="0.45">
      <c r="A319" s="11"/>
      <c r="B319" s="11"/>
      <c r="C319" s="11"/>
      <c r="D319" s="14"/>
      <c r="E319" s="15" t="s">
        <v>210</v>
      </c>
      <c r="F319" s="11">
        <v>1</v>
      </c>
      <c r="G319" s="17">
        <v>35</v>
      </c>
      <c r="H319" s="17">
        <v>0</v>
      </c>
      <c r="I319" s="17">
        <v>0</v>
      </c>
      <c r="J319" s="16">
        <f>F319*(G319+ (G319= 0))*(H319+ (H319= 0))*(I319+ (I319= 0))</f>
        <v>35</v>
      </c>
      <c r="K319" s="11"/>
      <c r="L319" s="11"/>
      <c r="M319" s="11"/>
    </row>
    <row r="320" spans="1:13" x14ac:dyDescent="0.45">
      <c r="A320" s="11"/>
      <c r="B320" s="11"/>
      <c r="C320" s="11"/>
      <c r="D320" s="14"/>
      <c r="E320" s="11"/>
      <c r="F320" s="11"/>
      <c r="G320" s="11"/>
      <c r="H320" s="11"/>
      <c r="I320" s="11"/>
      <c r="J320" s="18" t="s">
        <v>281</v>
      </c>
      <c r="K320" s="10">
        <f>SUM(J314:J319)</f>
        <v>150.19999999999999</v>
      </c>
      <c r="L320" s="17">
        <v>3.56</v>
      </c>
      <c r="M320" s="10">
        <f>ROUND(L320*K320,2)</f>
        <v>534.71</v>
      </c>
    </row>
    <row r="321" spans="1:13" ht="1.05" customHeight="1" x14ac:dyDescent="0.45">
      <c r="A321" s="19"/>
      <c r="B321" s="19"/>
      <c r="C321" s="19"/>
      <c r="D321" s="25"/>
      <c r="E321" s="19"/>
      <c r="F321" s="19"/>
      <c r="G321" s="19"/>
      <c r="H321" s="19"/>
      <c r="I321" s="19"/>
      <c r="J321" s="19"/>
      <c r="K321" s="19"/>
      <c r="L321" s="19"/>
      <c r="M321" s="19"/>
    </row>
    <row r="322" spans="1:13" x14ac:dyDescent="0.45">
      <c r="A322" s="15" t="s">
        <v>282</v>
      </c>
      <c r="B322" s="15" t="s">
        <v>23</v>
      </c>
      <c r="C322" s="15" t="s">
        <v>24</v>
      </c>
      <c r="D322" s="24" t="s">
        <v>283</v>
      </c>
      <c r="E322" s="11"/>
      <c r="F322" s="11"/>
      <c r="G322" s="11"/>
      <c r="H322" s="11"/>
      <c r="I322" s="11"/>
      <c r="J322" s="11"/>
      <c r="K322" s="16">
        <f>K325</f>
        <v>9.4499999999999993</v>
      </c>
      <c r="L322" s="16">
        <f>L325</f>
        <v>84.3</v>
      </c>
      <c r="M322" s="16">
        <f>M325</f>
        <v>796.64</v>
      </c>
    </row>
    <row r="323" spans="1:13" ht="63" x14ac:dyDescent="0.45">
      <c r="A323" s="11"/>
      <c r="B323" s="11"/>
      <c r="C323" s="11"/>
      <c r="D323" s="14" t="s">
        <v>284</v>
      </c>
      <c r="E323" s="11"/>
      <c r="F323" s="11"/>
      <c r="G323" s="11"/>
      <c r="H323" s="11"/>
      <c r="I323" s="11"/>
      <c r="J323" s="11"/>
      <c r="K323" s="11"/>
      <c r="L323" s="11"/>
      <c r="M323" s="11"/>
    </row>
    <row r="324" spans="1:13" x14ac:dyDescent="0.45">
      <c r="A324" s="11"/>
      <c r="B324" s="11"/>
      <c r="C324" s="11"/>
      <c r="D324" s="14"/>
      <c r="E324" s="15" t="s">
        <v>285</v>
      </c>
      <c r="F324" s="11">
        <v>3</v>
      </c>
      <c r="G324" s="17">
        <v>3.15</v>
      </c>
      <c r="H324" s="17">
        <v>0</v>
      </c>
      <c r="I324" s="17">
        <v>0</v>
      </c>
      <c r="J324" s="16">
        <f>F324*(G324+ (G324= 0))*(H324+ (H324= 0))*(I324+ (I324= 0))</f>
        <v>9.4499999999999993</v>
      </c>
      <c r="K324" s="11"/>
      <c r="L324" s="11"/>
      <c r="M324" s="11"/>
    </row>
    <row r="325" spans="1:13" x14ac:dyDescent="0.45">
      <c r="A325" s="11"/>
      <c r="B325" s="11"/>
      <c r="C325" s="11"/>
      <c r="D325" s="14"/>
      <c r="E325" s="11"/>
      <c r="F325" s="11"/>
      <c r="G325" s="11"/>
      <c r="H325" s="11"/>
      <c r="I325" s="11"/>
      <c r="J325" s="18" t="s">
        <v>286</v>
      </c>
      <c r="K325" s="10">
        <f>SUM(J324:J324)</f>
        <v>9.4499999999999993</v>
      </c>
      <c r="L325" s="17">
        <v>84.3</v>
      </c>
      <c r="M325" s="10">
        <f>ROUND(L325*K325,2)</f>
        <v>796.64</v>
      </c>
    </row>
    <row r="326" spans="1:13" ht="1.05" customHeight="1" x14ac:dyDescent="0.45">
      <c r="A326" s="19"/>
      <c r="B326" s="19"/>
      <c r="C326" s="19"/>
      <c r="D326" s="25"/>
      <c r="E326" s="19"/>
      <c r="F326" s="19"/>
      <c r="G326" s="19"/>
      <c r="H326" s="19"/>
      <c r="I326" s="19"/>
      <c r="J326" s="19"/>
      <c r="K326" s="19"/>
      <c r="L326" s="19"/>
      <c r="M326" s="19"/>
    </row>
    <row r="327" spans="1:13" x14ac:dyDescent="0.45">
      <c r="A327" s="15" t="s">
        <v>287</v>
      </c>
      <c r="B327" s="15" t="s">
        <v>23</v>
      </c>
      <c r="C327" s="15" t="s">
        <v>24</v>
      </c>
      <c r="D327" s="24" t="s">
        <v>288</v>
      </c>
      <c r="E327" s="11"/>
      <c r="F327" s="11"/>
      <c r="G327" s="11"/>
      <c r="H327" s="11"/>
      <c r="I327" s="11"/>
      <c r="J327" s="11"/>
      <c r="K327" s="16">
        <f>K334</f>
        <v>102</v>
      </c>
      <c r="L327" s="16">
        <f>L334</f>
        <v>78.8</v>
      </c>
      <c r="M327" s="16">
        <f>M334</f>
        <v>8037.6</v>
      </c>
    </row>
    <row r="328" spans="1:13" ht="94.5" x14ac:dyDescent="0.45">
      <c r="A328" s="11"/>
      <c r="B328" s="11"/>
      <c r="C328" s="11"/>
      <c r="D328" s="14" t="s">
        <v>289</v>
      </c>
      <c r="E328" s="11"/>
      <c r="F328" s="11"/>
      <c r="G328" s="11"/>
      <c r="H328" s="11"/>
      <c r="I328" s="11"/>
      <c r="J328" s="11"/>
      <c r="K328" s="11"/>
      <c r="L328" s="11"/>
      <c r="M328" s="11"/>
    </row>
    <row r="329" spans="1:13" x14ac:dyDescent="0.45">
      <c r="A329" s="11"/>
      <c r="B329" s="11"/>
      <c r="C329" s="11"/>
      <c r="D329" s="14"/>
      <c r="E329" s="15" t="s">
        <v>220</v>
      </c>
      <c r="F329" s="11">
        <v>0</v>
      </c>
      <c r="G329" s="17">
        <v>0</v>
      </c>
      <c r="H329" s="17">
        <v>0</v>
      </c>
      <c r="I329" s="17">
        <v>0</v>
      </c>
      <c r="J329" s="16">
        <f>F329*(G329+ (G329= 0))*(H329+ (H329= 0))*(I329+ (I329= 0))</f>
        <v>0</v>
      </c>
      <c r="K329" s="11"/>
      <c r="L329" s="11"/>
      <c r="M329" s="11"/>
    </row>
    <row r="330" spans="1:13" x14ac:dyDescent="0.45">
      <c r="A330" s="11"/>
      <c r="B330" s="11"/>
      <c r="C330" s="11"/>
      <c r="D330" s="14"/>
      <c r="E330" s="15" t="s">
        <v>221</v>
      </c>
      <c r="F330" s="11">
        <v>1</v>
      </c>
      <c r="G330" s="17">
        <v>30</v>
      </c>
      <c r="H330" s="17">
        <v>0</v>
      </c>
      <c r="I330" s="17">
        <v>0</v>
      </c>
      <c r="J330" s="16">
        <f>F330*(G330+ (G330= 0))*(H330+ (H330= 0))*(I330+ (I330= 0))</f>
        <v>30</v>
      </c>
      <c r="K330" s="11"/>
      <c r="L330" s="11"/>
      <c r="M330" s="11"/>
    </row>
    <row r="331" spans="1:13" x14ac:dyDescent="0.45">
      <c r="A331" s="11"/>
      <c r="B331" s="11"/>
      <c r="C331" s="11"/>
      <c r="D331" s="14"/>
      <c r="E331" s="15" t="s">
        <v>222</v>
      </c>
      <c r="F331" s="11">
        <v>1</v>
      </c>
      <c r="G331" s="17">
        <v>35</v>
      </c>
      <c r="H331" s="17">
        <v>0</v>
      </c>
      <c r="I331" s="17">
        <v>0</v>
      </c>
      <c r="J331" s="16">
        <f>F331*(G331+ (G331= 0))*(H331+ (H331= 0))*(I331+ (I331= 0))</f>
        <v>35</v>
      </c>
      <c r="K331" s="11"/>
      <c r="L331" s="11"/>
      <c r="M331" s="11"/>
    </row>
    <row r="332" spans="1:13" x14ac:dyDescent="0.45">
      <c r="A332" s="11"/>
      <c r="B332" s="11"/>
      <c r="C332" s="11"/>
      <c r="D332" s="14"/>
      <c r="E332" s="15" t="s">
        <v>164</v>
      </c>
      <c r="F332" s="11">
        <v>2</v>
      </c>
      <c r="G332" s="17">
        <v>10</v>
      </c>
      <c r="H332" s="17">
        <v>0</v>
      </c>
      <c r="I332" s="17">
        <v>0</v>
      </c>
      <c r="J332" s="16">
        <f>F332*(G332+ (G332= 0))*(H332+ (H332= 0))*(I332+ (I332= 0))</f>
        <v>20</v>
      </c>
      <c r="K332" s="11"/>
      <c r="L332" s="11"/>
      <c r="M332" s="11"/>
    </row>
    <row r="333" spans="1:13" x14ac:dyDescent="0.45">
      <c r="A333" s="11"/>
      <c r="B333" s="11"/>
      <c r="C333" s="11"/>
      <c r="D333" s="14"/>
      <c r="E333" s="15" t="s">
        <v>165</v>
      </c>
      <c r="F333" s="11">
        <v>2</v>
      </c>
      <c r="G333" s="17">
        <v>8.5</v>
      </c>
      <c r="H333" s="17">
        <v>0</v>
      </c>
      <c r="I333" s="17">
        <v>0</v>
      </c>
      <c r="J333" s="16">
        <f>F333*(G333+ (G333= 0))*(H333+ (H333= 0))*(I333+ (I333= 0))</f>
        <v>17</v>
      </c>
      <c r="K333" s="11"/>
      <c r="L333" s="11"/>
      <c r="M333" s="11"/>
    </row>
    <row r="334" spans="1:13" x14ac:dyDescent="0.45">
      <c r="A334" s="11"/>
      <c r="B334" s="11"/>
      <c r="C334" s="11"/>
      <c r="D334" s="14"/>
      <c r="E334" s="11"/>
      <c r="F334" s="11"/>
      <c r="G334" s="11"/>
      <c r="H334" s="11"/>
      <c r="I334" s="11"/>
      <c r="J334" s="18" t="s">
        <v>290</v>
      </c>
      <c r="K334" s="10">
        <f>SUM(J329:J333)</f>
        <v>102</v>
      </c>
      <c r="L334" s="17">
        <v>78.8</v>
      </c>
      <c r="M334" s="10">
        <f>ROUND(L334*K334,2)</f>
        <v>8037.6</v>
      </c>
    </row>
    <row r="335" spans="1:13" ht="1.05" customHeight="1" x14ac:dyDescent="0.45">
      <c r="A335" s="19"/>
      <c r="B335" s="19"/>
      <c r="C335" s="19"/>
      <c r="D335" s="25"/>
      <c r="E335" s="19"/>
      <c r="F335" s="19"/>
      <c r="G335" s="19"/>
      <c r="H335" s="19"/>
      <c r="I335" s="19"/>
      <c r="J335" s="19"/>
      <c r="K335" s="19"/>
      <c r="L335" s="19"/>
      <c r="M335" s="19"/>
    </row>
    <row r="336" spans="1:13" x14ac:dyDescent="0.45">
      <c r="A336" s="15" t="s">
        <v>291</v>
      </c>
      <c r="B336" s="15" t="s">
        <v>23</v>
      </c>
      <c r="C336" s="15" t="s">
        <v>37</v>
      </c>
      <c r="D336" s="24" t="s">
        <v>292</v>
      </c>
      <c r="E336" s="11"/>
      <c r="F336" s="11"/>
      <c r="G336" s="11"/>
      <c r="H336" s="11"/>
      <c r="I336" s="11"/>
      <c r="J336" s="11"/>
      <c r="K336" s="16">
        <f>K342</f>
        <v>184.6</v>
      </c>
      <c r="L336" s="16">
        <f>L342</f>
        <v>42.93</v>
      </c>
      <c r="M336" s="16">
        <f>M342</f>
        <v>7924.88</v>
      </c>
    </row>
    <row r="337" spans="1:13" ht="147" x14ac:dyDescent="0.45">
      <c r="A337" s="11"/>
      <c r="B337" s="11"/>
      <c r="C337" s="11"/>
      <c r="D337" s="14" t="s">
        <v>293</v>
      </c>
      <c r="E337" s="11"/>
      <c r="F337" s="11"/>
      <c r="G337" s="11"/>
      <c r="H337" s="11"/>
      <c r="I337" s="11"/>
      <c r="J337" s="11"/>
      <c r="K337" s="11"/>
      <c r="L337" s="11"/>
      <c r="M337" s="11"/>
    </row>
    <row r="338" spans="1:13" x14ac:dyDescent="0.45">
      <c r="A338" s="11"/>
      <c r="B338" s="11"/>
      <c r="C338" s="11"/>
      <c r="D338" s="14"/>
      <c r="E338" s="15" t="s">
        <v>294</v>
      </c>
      <c r="F338" s="11">
        <v>2</v>
      </c>
      <c r="G338" s="17">
        <v>65</v>
      </c>
      <c r="H338" s="17">
        <v>0</v>
      </c>
      <c r="I338" s="17">
        <v>0</v>
      </c>
      <c r="J338" s="16">
        <f>F338*(G338+ (G338= 0))*(H338+ (H338= 0))*(I338+ (I338= 0))</f>
        <v>130</v>
      </c>
      <c r="K338" s="11"/>
      <c r="L338" s="11"/>
      <c r="M338" s="11"/>
    </row>
    <row r="339" spans="1:13" x14ac:dyDescent="0.45">
      <c r="A339" s="11"/>
      <c r="B339" s="11"/>
      <c r="C339" s="11"/>
      <c r="D339" s="14"/>
      <c r="E339" s="15" t="s">
        <v>295</v>
      </c>
      <c r="F339" s="11">
        <v>2</v>
      </c>
      <c r="G339" s="17">
        <v>8.8000000000000007</v>
      </c>
      <c r="H339" s="17">
        <v>0</v>
      </c>
      <c r="I339" s="17">
        <v>0</v>
      </c>
      <c r="J339" s="16">
        <f>F339*(G339+ (G339= 0))*(H339+ (H339= 0))*(I339+ (I339= 0))</f>
        <v>17.600000000000001</v>
      </c>
      <c r="K339" s="11"/>
      <c r="L339" s="11"/>
      <c r="M339" s="11"/>
    </row>
    <row r="340" spans="1:13" x14ac:dyDescent="0.45">
      <c r="A340" s="11"/>
      <c r="B340" s="11"/>
      <c r="C340" s="11"/>
      <c r="D340" s="14"/>
      <c r="E340" s="15" t="s">
        <v>296</v>
      </c>
      <c r="F340" s="11">
        <v>2</v>
      </c>
      <c r="G340" s="17">
        <v>10</v>
      </c>
      <c r="H340" s="17">
        <v>0</v>
      </c>
      <c r="I340" s="17">
        <v>0</v>
      </c>
      <c r="J340" s="16">
        <f>F340*(G340+ (G340= 0))*(H340+ (H340= 0))*(I340+ (I340= 0))</f>
        <v>20</v>
      </c>
      <c r="K340" s="11"/>
      <c r="L340" s="11"/>
      <c r="M340" s="11"/>
    </row>
    <row r="341" spans="1:13" x14ac:dyDescent="0.45">
      <c r="A341" s="11"/>
      <c r="B341" s="11"/>
      <c r="C341" s="11"/>
      <c r="D341" s="14"/>
      <c r="E341" s="15" t="s">
        <v>297</v>
      </c>
      <c r="F341" s="11">
        <v>2</v>
      </c>
      <c r="G341" s="17">
        <v>8.5</v>
      </c>
      <c r="H341" s="17">
        <v>0</v>
      </c>
      <c r="I341" s="17">
        <v>0</v>
      </c>
      <c r="J341" s="16">
        <f>F341*(G341+ (G341= 0))*(H341+ (H341= 0))*(I341+ (I341= 0))</f>
        <v>17</v>
      </c>
      <c r="K341" s="11"/>
      <c r="L341" s="11"/>
      <c r="M341" s="11"/>
    </row>
    <row r="342" spans="1:13" x14ac:dyDescent="0.45">
      <c r="A342" s="11"/>
      <c r="B342" s="11"/>
      <c r="C342" s="11"/>
      <c r="D342" s="14"/>
      <c r="E342" s="11"/>
      <c r="F342" s="11"/>
      <c r="G342" s="11"/>
      <c r="H342" s="11"/>
      <c r="I342" s="11"/>
      <c r="J342" s="18" t="s">
        <v>298</v>
      </c>
      <c r="K342" s="10">
        <f>SUM(J338:J341)</f>
        <v>184.6</v>
      </c>
      <c r="L342" s="17">
        <v>42.93</v>
      </c>
      <c r="M342" s="10">
        <f>ROUND(L342*K342,2)</f>
        <v>7924.88</v>
      </c>
    </row>
    <row r="343" spans="1:13" ht="1.05" customHeight="1" x14ac:dyDescent="0.45">
      <c r="A343" s="19"/>
      <c r="B343" s="19"/>
      <c r="C343" s="19"/>
      <c r="D343" s="25"/>
      <c r="E343" s="19"/>
      <c r="F343" s="19"/>
      <c r="G343" s="19"/>
      <c r="H343" s="19"/>
      <c r="I343" s="19"/>
      <c r="J343" s="19"/>
      <c r="K343" s="19"/>
      <c r="L343" s="19"/>
      <c r="M343" s="19"/>
    </row>
    <row r="344" spans="1:13" x14ac:dyDescent="0.45">
      <c r="A344" s="11"/>
      <c r="B344" s="11"/>
      <c r="C344" s="11"/>
      <c r="D344" s="14"/>
      <c r="E344" s="11"/>
      <c r="F344" s="11"/>
      <c r="G344" s="11"/>
      <c r="H344" s="11"/>
      <c r="I344" s="11"/>
      <c r="J344" s="18" t="s">
        <v>299</v>
      </c>
      <c r="K344" s="17">
        <v>1</v>
      </c>
      <c r="L344" s="10">
        <f>M227+M233+M239+M244+M253+M260+M265+M270+M275+M280+M285+M290+M295+M300+M305+M310+M320+M325+M334+M342</f>
        <v>47498.999999999993</v>
      </c>
      <c r="M344" s="10">
        <f>ROUND(L344*K344,2)</f>
        <v>47499</v>
      </c>
    </row>
    <row r="345" spans="1:13" ht="1.05" customHeight="1" x14ac:dyDescent="0.45">
      <c r="A345" s="19"/>
      <c r="B345" s="19"/>
      <c r="C345" s="19"/>
      <c r="D345" s="25"/>
      <c r="E345" s="19"/>
      <c r="F345" s="19"/>
      <c r="G345" s="19"/>
      <c r="H345" s="19"/>
      <c r="I345" s="19"/>
      <c r="J345" s="19"/>
      <c r="K345" s="19"/>
      <c r="L345" s="19"/>
      <c r="M345" s="19"/>
    </row>
    <row r="346" spans="1:13" x14ac:dyDescent="0.45">
      <c r="A346" s="11"/>
      <c r="B346" s="11"/>
      <c r="C346" s="11"/>
      <c r="D346" s="14"/>
      <c r="E346" s="11"/>
      <c r="F346" s="11"/>
      <c r="G346" s="11"/>
      <c r="H346" s="11"/>
      <c r="I346" s="11"/>
      <c r="J346" s="18" t="s">
        <v>300</v>
      </c>
      <c r="K346" s="20">
        <v>1</v>
      </c>
      <c r="L346" s="10">
        <f>M139+M201+M216+M344</f>
        <v>115119.13</v>
      </c>
      <c r="M346" s="10">
        <f>ROUND(L346*K346,2)</f>
        <v>115119.13</v>
      </c>
    </row>
    <row r="347" spans="1:13" ht="1.05" customHeight="1" x14ac:dyDescent="0.45">
      <c r="A347" s="19"/>
      <c r="B347" s="19"/>
      <c r="C347" s="19"/>
      <c r="D347" s="25"/>
      <c r="E347" s="19"/>
      <c r="F347" s="19"/>
      <c r="G347" s="19"/>
      <c r="H347" s="19"/>
      <c r="I347" s="19"/>
      <c r="J347" s="19"/>
      <c r="K347" s="19"/>
      <c r="L347" s="19"/>
      <c r="M347" s="19"/>
    </row>
    <row r="348" spans="1:13" x14ac:dyDescent="0.45">
      <c r="A348" s="7" t="s">
        <v>301</v>
      </c>
      <c r="B348" s="7" t="s">
        <v>17</v>
      </c>
      <c r="C348" s="7" t="s">
        <v>0</v>
      </c>
      <c r="D348" s="22" t="s">
        <v>302</v>
      </c>
      <c r="E348" s="8"/>
      <c r="F348" s="8"/>
      <c r="G348" s="8"/>
      <c r="H348" s="8"/>
      <c r="I348" s="8"/>
      <c r="J348" s="8"/>
      <c r="K348" s="9">
        <f>K453</f>
        <v>1</v>
      </c>
      <c r="L348" s="10">
        <f>L453</f>
        <v>253003.69</v>
      </c>
      <c r="M348" s="10">
        <f>M453</f>
        <v>253003.69</v>
      </c>
    </row>
    <row r="349" spans="1:13" x14ac:dyDescent="0.45">
      <c r="A349" s="11"/>
      <c r="B349" s="11"/>
      <c r="C349" s="11"/>
      <c r="D349" s="14"/>
      <c r="E349" s="11"/>
      <c r="F349" s="11"/>
      <c r="G349" s="11"/>
      <c r="H349" s="11"/>
      <c r="I349" s="11"/>
      <c r="J349" s="11"/>
      <c r="K349" s="11"/>
      <c r="L349" s="11"/>
      <c r="M349" s="11"/>
    </row>
    <row r="350" spans="1:13" x14ac:dyDescent="0.45">
      <c r="A350" s="15" t="s">
        <v>303</v>
      </c>
      <c r="B350" s="15" t="s">
        <v>23</v>
      </c>
      <c r="C350" s="15" t="s">
        <v>37</v>
      </c>
      <c r="D350" s="24" t="s">
        <v>304</v>
      </c>
      <c r="E350" s="11"/>
      <c r="F350" s="11"/>
      <c r="G350" s="11"/>
      <c r="H350" s="11"/>
      <c r="I350" s="11"/>
      <c r="J350" s="11"/>
      <c r="K350" s="16">
        <f>K353</f>
        <v>140</v>
      </c>
      <c r="L350" s="16">
        <f>L353</f>
        <v>9.42</v>
      </c>
      <c r="M350" s="16">
        <f>M353</f>
        <v>1318.8</v>
      </c>
    </row>
    <row r="351" spans="1:13" ht="231" x14ac:dyDescent="0.45">
      <c r="A351" s="11"/>
      <c r="B351" s="11"/>
      <c r="C351" s="11"/>
      <c r="D351" s="14" t="s">
        <v>305</v>
      </c>
      <c r="E351" s="11"/>
      <c r="F351" s="11"/>
      <c r="G351" s="11"/>
      <c r="H351" s="11"/>
      <c r="I351" s="11"/>
      <c r="J351" s="11"/>
      <c r="K351" s="11"/>
      <c r="L351" s="11"/>
      <c r="M351" s="11"/>
    </row>
    <row r="352" spans="1:13" x14ac:dyDescent="0.45">
      <c r="A352" s="11"/>
      <c r="B352" s="11"/>
      <c r="C352" s="11"/>
      <c r="D352" s="14"/>
      <c r="E352" s="15" t="s">
        <v>306</v>
      </c>
      <c r="F352" s="11">
        <v>1</v>
      </c>
      <c r="G352" s="17">
        <v>140</v>
      </c>
      <c r="H352" s="17">
        <v>0</v>
      </c>
      <c r="I352" s="17">
        <v>0</v>
      </c>
      <c r="J352" s="16">
        <f>F352*(G352+ (G352= 0))*(H352+ (H352= 0))*(I352+ (I352= 0))</f>
        <v>140</v>
      </c>
      <c r="K352" s="11"/>
      <c r="L352" s="11"/>
      <c r="M352" s="11"/>
    </row>
    <row r="353" spans="1:13" x14ac:dyDescent="0.45">
      <c r="A353" s="11"/>
      <c r="B353" s="11"/>
      <c r="C353" s="11"/>
      <c r="D353" s="14"/>
      <c r="E353" s="11"/>
      <c r="F353" s="11"/>
      <c r="G353" s="11"/>
      <c r="H353" s="11"/>
      <c r="I353" s="11"/>
      <c r="J353" s="18" t="s">
        <v>307</v>
      </c>
      <c r="K353" s="10">
        <f>SUM(J352:J352)</f>
        <v>140</v>
      </c>
      <c r="L353" s="17">
        <v>9.42</v>
      </c>
      <c r="M353" s="10">
        <f>ROUND(L353*K353,2)</f>
        <v>1318.8</v>
      </c>
    </row>
    <row r="354" spans="1:13" ht="1.05" customHeight="1" x14ac:dyDescent="0.45">
      <c r="A354" s="19"/>
      <c r="B354" s="19"/>
      <c r="C354" s="19"/>
      <c r="D354" s="25"/>
      <c r="E354" s="19"/>
      <c r="F354" s="19"/>
      <c r="G354" s="19"/>
      <c r="H354" s="19"/>
      <c r="I354" s="19"/>
      <c r="J354" s="19"/>
      <c r="K354" s="19"/>
      <c r="L354" s="19"/>
      <c r="M354" s="19"/>
    </row>
    <row r="355" spans="1:13" x14ac:dyDescent="0.45">
      <c r="A355" s="15" t="s">
        <v>308</v>
      </c>
      <c r="B355" s="15" t="s">
        <v>23</v>
      </c>
      <c r="C355" s="15" t="s">
        <v>37</v>
      </c>
      <c r="D355" s="24" t="s">
        <v>309</v>
      </c>
      <c r="E355" s="11"/>
      <c r="F355" s="11"/>
      <c r="G355" s="11"/>
      <c r="H355" s="11"/>
      <c r="I355" s="11"/>
      <c r="J355" s="11"/>
      <c r="K355" s="16">
        <f>K358</f>
        <v>45</v>
      </c>
      <c r="L355" s="16">
        <f>L358</f>
        <v>24.47</v>
      </c>
      <c r="M355" s="16">
        <f>M358</f>
        <v>1101.1500000000001</v>
      </c>
    </row>
    <row r="356" spans="1:13" ht="336" x14ac:dyDescent="0.45">
      <c r="A356" s="11"/>
      <c r="B356" s="11"/>
      <c r="C356" s="11"/>
      <c r="D356" s="14" t="s">
        <v>310</v>
      </c>
      <c r="E356" s="11"/>
      <c r="F356" s="11"/>
      <c r="G356" s="11"/>
      <c r="H356" s="11"/>
      <c r="I356" s="11"/>
      <c r="J356" s="11"/>
      <c r="K356" s="11"/>
      <c r="L356" s="11"/>
      <c r="M356" s="11"/>
    </row>
    <row r="357" spans="1:13" x14ac:dyDescent="0.45">
      <c r="A357" s="11"/>
      <c r="B357" s="11"/>
      <c r="C357" s="11"/>
      <c r="D357" s="14"/>
      <c r="E357" s="15" t="s">
        <v>311</v>
      </c>
      <c r="F357" s="11">
        <v>1</v>
      </c>
      <c r="G357" s="17">
        <v>45</v>
      </c>
      <c r="H357" s="17">
        <v>0</v>
      </c>
      <c r="I357" s="17">
        <v>0</v>
      </c>
      <c r="J357" s="16">
        <f>F357*(G357+ (G357= 0))*(H357+ (H357= 0))*(I357+ (I357= 0))</f>
        <v>45</v>
      </c>
      <c r="K357" s="11"/>
      <c r="L357" s="11"/>
      <c r="M357" s="11"/>
    </row>
    <row r="358" spans="1:13" x14ac:dyDescent="0.45">
      <c r="A358" s="11"/>
      <c r="B358" s="11"/>
      <c r="C358" s="11"/>
      <c r="D358" s="14"/>
      <c r="E358" s="11"/>
      <c r="F358" s="11"/>
      <c r="G358" s="11"/>
      <c r="H358" s="11"/>
      <c r="I358" s="11"/>
      <c r="J358" s="18" t="s">
        <v>312</v>
      </c>
      <c r="K358" s="10">
        <f>SUM(J357:J357)</f>
        <v>45</v>
      </c>
      <c r="L358" s="17">
        <v>24.47</v>
      </c>
      <c r="M358" s="10">
        <f>ROUND(L358*K358,2)</f>
        <v>1101.1500000000001</v>
      </c>
    </row>
    <row r="359" spans="1:13" ht="1.05" customHeight="1" x14ac:dyDescent="0.45">
      <c r="A359" s="19"/>
      <c r="B359" s="19"/>
      <c r="C359" s="19"/>
      <c r="D359" s="25"/>
      <c r="E359" s="19"/>
      <c r="F359" s="19"/>
      <c r="G359" s="19"/>
      <c r="H359" s="19"/>
      <c r="I359" s="19"/>
      <c r="J359" s="19"/>
      <c r="K359" s="19"/>
      <c r="L359" s="19"/>
      <c r="M359" s="19"/>
    </row>
    <row r="360" spans="1:13" x14ac:dyDescent="0.45">
      <c r="A360" s="15" t="s">
        <v>313</v>
      </c>
      <c r="B360" s="15" t="s">
        <v>23</v>
      </c>
      <c r="C360" s="15" t="s">
        <v>37</v>
      </c>
      <c r="D360" s="24" t="s">
        <v>314</v>
      </c>
      <c r="E360" s="11"/>
      <c r="F360" s="11"/>
      <c r="G360" s="11"/>
      <c r="H360" s="11"/>
      <c r="I360" s="11"/>
      <c r="J360" s="11"/>
      <c r="K360" s="16">
        <f>K368</f>
        <v>320.5</v>
      </c>
      <c r="L360" s="16">
        <f>L368</f>
        <v>34.200000000000003</v>
      </c>
      <c r="M360" s="16">
        <f>M368</f>
        <v>10961.1</v>
      </c>
    </row>
    <row r="361" spans="1:13" ht="336" x14ac:dyDescent="0.45">
      <c r="A361" s="11"/>
      <c r="B361" s="11"/>
      <c r="C361" s="11"/>
      <c r="D361" s="14" t="s">
        <v>315</v>
      </c>
      <c r="E361" s="11"/>
      <c r="F361" s="11"/>
      <c r="G361" s="11"/>
      <c r="H361" s="11"/>
      <c r="I361" s="11"/>
      <c r="J361" s="11"/>
      <c r="K361" s="11"/>
      <c r="L361" s="11"/>
      <c r="M361" s="11"/>
    </row>
    <row r="362" spans="1:13" x14ac:dyDescent="0.45">
      <c r="A362" s="11"/>
      <c r="B362" s="11"/>
      <c r="C362" s="11"/>
      <c r="D362" s="14"/>
      <c r="E362" s="15" t="s">
        <v>278</v>
      </c>
      <c r="F362" s="11">
        <v>1</v>
      </c>
      <c r="G362" s="17">
        <v>82</v>
      </c>
      <c r="H362" s="17">
        <v>0</v>
      </c>
      <c r="I362" s="17">
        <v>0</v>
      </c>
      <c r="J362" s="16">
        <f>F362*(G362+ (G362= 0))*(H362+ (H362= 0))*(I362+ (I362= 0))</f>
        <v>82</v>
      </c>
      <c r="K362" s="11"/>
      <c r="L362" s="11"/>
      <c r="M362" s="11"/>
    </row>
    <row r="363" spans="1:13" x14ac:dyDescent="0.45">
      <c r="A363" s="11"/>
      <c r="B363" s="11"/>
      <c r="C363" s="11"/>
      <c r="D363" s="14"/>
      <c r="E363" s="15" t="s">
        <v>316</v>
      </c>
      <c r="F363" s="11">
        <v>1</v>
      </c>
      <c r="G363" s="17">
        <v>105</v>
      </c>
      <c r="H363" s="17">
        <v>0</v>
      </c>
      <c r="I363" s="17">
        <v>0</v>
      </c>
      <c r="J363" s="16">
        <f>F363*(G363+ (G363= 0))*(H363+ (H363= 0))*(I363+ (I363= 0))</f>
        <v>105</v>
      </c>
      <c r="K363" s="11"/>
      <c r="L363" s="11"/>
      <c r="M363" s="11"/>
    </row>
    <row r="364" spans="1:13" x14ac:dyDescent="0.45">
      <c r="A364" s="11"/>
      <c r="B364" s="11"/>
      <c r="C364" s="11"/>
      <c r="D364" s="14"/>
      <c r="E364" s="15" t="s">
        <v>317</v>
      </c>
      <c r="F364" s="11">
        <v>1</v>
      </c>
      <c r="G364" s="17">
        <v>35</v>
      </c>
      <c r="H364" s="17">
        <v>0</v>
      </c>
      <c r="I364" s="17">
        <v>0</v>
      </c>
      <c r="J364" s="16">
        <f>F364*(G364+ (G364= 0))*(H364+ (H364= 0))*(I364+ (I364= 0))</f>
        <v>35</v>
      </c>
      <c r="K364" s="11"/>
      <c r="L364" s="11"/>
      <c r="M364" s="11"/>
    </row>
    <row r="365" spans="1:13" x14ac:dyDescent="0.45">
      <c r="A365" s="11"/>
      <c r="B365" s="11"/>
      <c r="C365" s="11"/>
      <c r="D365" s="14"/>
      <c r="E365" s="15" t="s">
        <v>209</v>
      </c>
      <c r="F365" s="11">
        <v>1</v>
      </c>
      <c r="G365" s="17">
        <v>65</v>
      </c>
      <c r="H365" s="17">
        <v>0</v>
      </c>
      <c r="I365" s="17">
        <v>0</v>
      </c>
      <c r="J365" s="16">
        <f>F365*(G365+ (G365= 0))*(H365+ (H365= 0))*(I365+ (I365= 0))</f>
        <v>65</v>
      </c>
      <c r="K365" s="11"/>
      <c r="L365" s="11"/>
      <c r="M365" s="11"/>
    </row>
    <row r="366" spans="1:13" x14ac:dyDescent="0.45">
      <c r="A366" s="11"/>
      <c r="B366" s="11"/>
      <c r="C366" s="11"/>
      <c r="D366" s="14"/>
      <c r="E366" s="15" t="s">
        <v>39</v>
      </c>
      <c r="F366" s="11">
        <v>1</v>
      </c>
      <c r="G366" s="17">
        <v>24</v>
      </c>
      <c r="H366" s="17">
        <v>0</v>
      </c>
      <c r="I366" s="17">
        <v>0</v>
      </c>
      <c r="J366" s="16">
        <f>F366*(G366+ (G366= 0))*(H366+ (H366= 0))*(I366+ (I366= 0))</f>
        <v>24</v>
      </c>
      <c r="K366" s="11"/>
      <c r="L366" s="11"/>
      <c r="M366" s="11"/>
    </row>
    <row r="367" spans="1:13" x14ac:dyDescent="0.45">
      <c r="A367" s="11"/>
      <c r="B367" s="11"/>
      <c r="C367" s="11"/>
      <c r="D367" s="14"/>
      <c r="E367" s="15" t="s">
        <v>140</v>
      </c>
      <c r="F367" s="11">
        <v>1</v>
      </c>
      <c r="G367" s="17">
        <v>9.5</v>
      </c>
      <c r="H367" s="17">
        <v>0</v>
      </c>
      <c r="I367" s="17">
        <v>0</v>
      </c>
      <c r="J367" s="16">
        <f>F367*(G367+ (G367= 0))*(H367+ (H367= 0))*(I367+ (I367= 0))</f>
        <v>9.5</v>
      </c>
      <c r="K367" s="11"/>
      <c r="L367" s="11"/>
      <c r="M367" s="11"/>
    </row>
    <row r="368" spans="1:13" x14ac:dyDescent="0.45">
      <c r="A368" s="11"/>
      <c r="B368" s="11"/>
      <c r="C368" s="11"/>
      <c r="D368" s="14"/>
      <c r="E368" s="11"/>
      <c r="F368" s="11"/>
      <c r="G368" s="11"/>
      <c r="H368" s="11"/>
      <c r="I368" s="11"/>
      <c r="J368" s="18" t="s">
        <v>318</v>
      </c>
      <c r="K368" s="10">
        <f>SUM(J362:J367)</f>
        <v>320.5</v>
      </c>
      <c r="L368" s="17">
        <v>34.200000000000003</v>
      </c>
      <c r="M368" s="10">
        <f>ROUND(L368*K368,2)</f>
        <v>10961.1</v>
      </c>
    </row>
    <row r="369" spans="1:13" ht="1.05" customHeight="1" x14ac:dyDescent="0.45">
      <c r="A369" s="19"/>
      <c r="B369" s="19"/>
      <c r="C369" s="19"/>
      <c r="D369" s="25"/>
      <c r="E369" s="19"/>
      <c r="F369" s="19"/>
      <c r="G369" s="19"/>
      <c r="H369" s="19"/>
      <c r="I369" s="19"/>
      <c r="J369" s="19"/>
      <c r="K369" s="19"/>
      <c r="L369" s="19"/>
      <c r="M369" s="19"/>
    </row>
    <row r="370" spans="1:13" x14ac:dyDescent="0.45">
      <c r="A370" s="15" t="s">
        <v>319</v>
      </c>
      <c r="B370" s="15" t="s">
        <v>23</v>
      </c>
      <c r="C370" s="15" t="s">
        <v>57</v>
      </c>
      <c r="D370" s="24" t="s">
        <v>320</v>
      </c>
      <c r="E370" s="11"/>
      <c r="F370" s="11"/>
      <c r="G370" s="11"/>
      <c r="H370" s="11"/>
      <c r="I370" s="11"/>
      <c r="J370" s="11"/>
      <c r="K370" s="16">
        <f>K386</f>
        <v>624.5</v>
      </c>
      <c r="L370" s="16">
        <f>L386</f>
        <v>25.16</v>
      </c>
      <c r="M370" s="16">
        <f>M386</f>
        <v>15712.42</v>
      </c>
    </row>
    <row r="371" spans="1:13" ht="21" x14ac:dyDescent="0.45">
      <c r="A371" s="11"/>
      <c r="B371" s="11"/>
      <c r="C371" s="11"/>
      <c r="D371" s="14" t="s">
        <v>321</v>
      </c>
      <c r="E371" s="11"/>
      <c r="F371" s="11"/>
      <c r="G371" s="11"/>
      <c r="H371" s="11"/>
      <c r="I371" s="11"/>
      <c r="J371" s="11"/>
      <c r="K371" s="11"/>
      <c r="L371" s="11"/>
      <c r="M371" s="11"/>
    </row>
    <row r="372" spans="1:13" x14ac:dyDescent="0.45">
      <c r="A372" s="11"/>
      <c r="B372" s="11"/>
      <c r="C372" s="11"/>
      <c r="D372" s="14"/>
      <c r="E372" s="15" t="s">
        <v>222</v>
      </c>
      <c r="F372" s="11">
        <v>1</v>
      </c>
      <c r="G372" s="17">
        <v>30.5</v>
      </c>
      <c r="H372" s="17">
        <v>0</v>
      </c>
      <c r="I372" s="17">
        <v>0</v>
      </c>
      <c r="J372" s="16">
        <f>F372*(G372+ (G372= 0))*(H372+ (H372= 0))*(I372+ (I372= 0))</f>
        <v>30.5</v>
      </c>
      <c r="K372" s="11"/>
      <c r="L372" s="11"/>
      <c r="M372" s="11"/>
    </row>
    <row r="373" spans="1:13" x14ac:dyDescent="0.45">
      <c r="A373" s="11"/>
      <c r="B373" s="11"/>
      <c r="C373" s="11"/>
      <c r="D373" s="14"/>
      <c r="E373" s="15" t="s">
        <v>322</v>
      </c>
      <c r="F373" s="11">
        <v>1</v>
      </c>
      <c r="G373" s="17">
        <v>70</v>
      </c>
      <c r="H373" s="17">
        <v>0</v>
      </c>
      <c r="I373" s="17">
        <v>0</v>
      </c>
      <c r="J373" s="16">
        <f>F373*(G373+ (G373= 0))*(H373+ (H373= 0))*(I373+ (I373= 0))</f>
        <v>70</v>
      </c>
      <c r="K373" s="11"/>
      <c r="L373" s="11"/>
      <c r="M373" s="11"/>
    </row>
    <row r="374" spans="1:13" x14ac:dyDescent="0.45">
      <c r="A374" s="11"/>
      <c r="B374" s="11"/>
      <c r="C374" s="11"/>
      <c r="D374" s="14"/>
      <c r="E374" s="15" t="s">
        <v>0</v>
      </c>
      <c r="F374" s="11">
        <v>1</v>
      </c>
      <c r="G374" s="17">
        <v>110</v>
      </c>
      <c r="H374" s="17">
        <v>0</v>
      </c>
      <c r="I374" s="17">
        <v>0</v>
      </c>
      <c r="J374" s="16">
        <f>F374*(G374+ (G374= 0))*(H374+ (H374= 0))*(I374+ (I374= 0))</f>
        <v>110</v>
      </c>
      <c r="K374" s="11"/>
      <c r="L374" s="11"/>
      <c r="M374" s="11"/>
    </row>
    <row r="375" spans="1:13" x14ac:dyDescent="0.45">
      <c r="A375" s="11"/>
      <c r="B375" s="11"/>
      <c r="C375" s="11"/>
      <c r="D375" s="14"/>
      <c r="E375" s="15" t="s">
        <v>159</v>
      </c>
      <c r="F375" s="11">
        <v>17</v>
      </c>
      <c r="G375" s="17">
        <v>3</v>
      </c>
      <c r="H375" s="17">
        <v>0</v>
      </c>
      <c r="I375" s="17">
        <v>0</v>
      </c>
      <c r="J375" s="16">
        <f>F375*(G375+ (G375= 0))*(H375+ (H375= 0))*(I375+ (I375= 0))</f>
        <v>51</v>
      </c>
      <c r="K375" s="11"/>
      <c r="L375" s="11"/>
      <c r="M375" s="11"/>
    </row>
    <row r="376" spans="1:13" x14ac:dyDescent="0.45">
      <c r="A376" s="11"/>
      <c r="B376" s="11"/>
      <c r="C376" s="11"/>
      <c r="D376" s="14"/>
      <c r="E376" s="15" t="s">
        <v>0</v>
      </c>
      <c r="F376" s="11">
        <v>2</v>
      </c>
      <c r="G376" s="17">
        <v>4</v>
      </c>
      <c r="H376" s="17">
        <v>0</v>
      </c>
      <c r="I376" s="17">
        <v>0</v>
      </c>
      <c r="J376" s="16">
        <f>F376*(G376+ (G376= 0))*(H376+ (H376= 0))*(I376+ (I376= 0))</f>
        <v>8</v>
      </c>
      <c r="K376" s="11"/>
      <c r="L376" s="11"/>
      <c r="M376" s="11"/>
    </row>
    <row r="377" spans="1:13" x14ac:dyDescent="0.45">
      <c r="A377" s="11"/>
      <c r="B377" s="11"/>
      <c r="C377" s="11"/>
      <c r="D377" s="14"/>
      <c r="E377" s="15" t="s">
        <v>158</v>
      </c>
      <c r="F377" s="11">
        <v>1</v>
      </c>
      <c r="G377" s="17">
        <v>95</v>
      </c>
      <c r="H377" s="17">
        <v>0</v>
      </c>
      <c r="I377" s="17">
        <v>0</v>
      </c>
      <c r="J377" s="16">
        <f>F377*(G377+ (G377= 0))*(H377+ (H377= 0))*(I377+ (I377= 0))</f>
        <v>95</v>
      </c>
      <c r="K377" s="11"/>
      <c r="L377" s="11"/>
      <c r="M377" s="11"/>
    </row>
    <row r="378" spans="1:13" x14ac:dyDescent="0.45">
      <c r="A378" s="11"/>
      <c r="B378" s="11"/>
      <c r="C378" s="11"/>
      <c r="D378" s="14"/>
      <c r="E378" s="15" t="s">
        <v>323</v>
      </c>
      <c r="F378" s="11">
        <v>1</v>
      </c>
      <c r="G378" s="17">
        <v>110</v>
      </c>
      <c r="H378" s="17">
        <v>0</v>
      </c>
      <c r="I378" s="17">
        <v>0</v>
      </c>
      <c r="J378" s="16">
        <f>F378*(G378+ (G378= 0))*(H378+ (H378= 0))*(I378+ (I378= 0))</f>
        <v>110</v>
      </c>
      <c r="K378" s="11"/>
      <c r="L378" s="11"/>
      <c r="M378" s="11"/>
    </row>
    <row r="379" spans="1:13" x14ac:dyDescent="0.45">
      <c r="A379" s="11"/>
      <c r="B379" s="11"/>
      <c r="C379" s="11"/>
      <c r="D379" s="14"/>
      <c r="E379" s="15" t="s">
        <v>159</v>
      </c>
      <c r="F379" s="11">
        <v>2</v>
      </c>
      <c r="G379" s="17">
        <v>3</v>
      </c>
      <c r="H379" s="17">
        <v>0</v>
      </c>
      <c r="I379" s="17">
        <v>0</v>
      </c>
      <c r="J379" s="16">
        <f>F379*(G379+ (G379= 0))*(H379+ (H379= 0))*(I379+ (I379= 0))</f>
        <v>6</v>
      </c>
      <c r="K379" s="11"/>
      <c r="L379" s="11"/>
      <c r="M379" s="11"/>
    </row>
    <row r="380" spans="1:13" x14ac:dyDescent="0.45">
      <c r="A380" s="11"/>
      <c r="B380" s="11"/>
      <c r="C380" s="11"/>
      <c r="D380" s="14"/>
      <c r="E380" s="15" t="s">
        <v>140</v>
      </c>
      <c r="F380" s="11">
        <v>1</v>
      </c>
      <c r="G380" s="17">
        <v>13</v>
      </c>
      <c r="H380" s="17">
        <v>0</v>
      </c>
      <c r="I380" s="17">
        <v>0</v>
      </c>
      <c r="J380" s="16">
        <f>F380*(G380+ (G380= 0))*(H380+ (H380= 0))*(I380+ (I380= 0))</f>
        <v>13</v>
      </c>
      <c r="K380" s="11"/>
      <c r="L380" s="11"/>
      <c r="M380" s="11"/>
    </row>
    <row r="381" spans="1:13" x14ac:dyDescent="0.45">
      <c r="A381" s="11"/>
      <c r="B381" s="11"/>
      <c r="C381" s="11"/>
      <c r="D381" s="14"/>
      <c r="E381" s="15" t="s">
        <v>316</v>
      </c>
      <c r="F381" s="11">
        <v>1</v>
      </c>
      <c r="G381" s="17">
        <v>50</v>
      </c>
      <c r="H381" s="17">
        <v>0</v>
      </c>
      <c r="I381" s="17">
        <v>0</v>
      </c>
      <c r="J381" s="16">
        <f>F381*(G381+ (G381= 0))*(H381+ (H381= 0))*(I381+ (I381= 0))</f>
        <v>50</v>
      </c>
      <c r="K381" s="11"/>
      <c r="L381" s="11"/>
      <c r="M381" s="11"/>
    </row>
    <row r="382" spans="1:13" x14ac:dyDescent="0.45">
      <c r="A382" s="11"/>
      <c r="B382" s="11"/>
      <c r="C382" s="11"/>
      <c r="D382" s="14"/>
      <c r="E382" s="15" t="s">
        <v>159</v>
      </c>
      <c r="F382" s="11">
        <v>3</v>
      </c>
      <c r="G382" s="17">
        <v>3</v>
      </c>
      <c r="H382" s="17">
        <v>0</v>
      </c>
      <c r="I382" s="17">
        <v>0</v>
      </c>
      <c r="J382" s="16">
        <f>F382*(G382+ (G382= 0))*(H382+ (H382= 0))*(I382+ (I382= 0))</f>
        <v>9</v>
      </c>
      <c r="K382" s="11"/>
      <c r="L382" s="11"/>
      <c r="M382" s="11"/>
    </row>
    <row r="383" spans="1:13" x14ac:dyDescent="0.45">
      <c r="A383" s="11"/>
      <c r="B383" s="11"/>
      <c r="C383" s="11"/>
      <c r="D383" s="14"/>
      <c r="E383" s="15" t="s">
        <v>317</v>
      </c>
      <c r="F383" s="11">
        <v>1</v>
      </c>
      <c r="G383" s="17">
        <v>26</v>
      </c>
      <c r="H383" s="17">
        <v>0</v>
      </c>
      <c r="I383" s="17">
        <v>0</v>
      </c>
      <c r="J383" s="16">
        <f>F383*(G383+ (G383= 0))*(H383+ (H383= 0))*(I383+ (I383= 0))</f>
        <v>26</v>
      </c>
      <c r="K383" s="11"/>
      <c r="L383" s="11"/>
      <c r="M383" s="11"/>
    </row>
    <row r="384" spans="1:13" x14ac:dyDescent="0.45">
      <c r="A384" s="11"/>
      <c r="B384" s="11"/>
      <c r="C384" s="11"/>
      <c r="D384" s="14"/>
      <c r="E384" s="15" t="s">
        <v>159</v>
      </c>
      <c r="F384" s="11">
        <v>2</v>
      </c>
      <c r="G384" s="17">
        <v>3</v>
      </c>
      <c r="H384" s="17">
        <v>0</v>
      </c>
      <c r="I384" s="17">
        <v>0</v>
      </c>
      <c r="J384" s="16">
        <f>F384*(G384+ (G384= 0))*(H384+ (H384= 0))*(I384+ (I384= 0))</f>
        <v>6</v>
      </c>
      <c r="K384" s="11"/>
      <c r="L384" s="11"/>
      <c r="M384" s="11"/>
    </row>
    <row r="385" spans="1:13" x14ac:dyDescent="0.45">
      <c r="A385" s="11"/>
      <c r="B385" s="11"/>
      <c r="C385" s="11"/>
      <c r="D385" s="14"/>
      <c r="E385" s="15" t="s">
        <v>324</v>
      </c>
      <c r="F385" s="11">
        <v>2</v>
      </c>
      <c r="G385" s="17">
        <v>20</v>
      </c>
      <c r="H385" s="17">
        <v>0</v>
      </c>
      <c r="I385" s="17">
        <v>0</v>
      </c>
      <c r="J385" s="16">
        <f>F385*(G385+ (G385= 0))*(H385+ (H385= 0))*(I385+ (I385= 0))</f>
        <v>40</v>
      </c>
      <c r="K385" s="11"/>
      <c r="L385" s="11"/>
      <c r="M385" s="11"/>
    </row>
    <row r="386" spans="1:13" x14ac:dyDescent="0.45">
      <c r="A386" s="11"/>
      <c r="B386" s="11"/>
      <c r="C386" s="11"/>
      <c r="D386" s="14"/>
      <c r="E386" s="11"/>
      <c r="F386" s="11"/>
      <c r="G386" s="11"/>
      <c r="H386" s="11"/>
      <c r="I386" s="11"/>
      <c r="J386" s="18" t="s">
        <v>325</v>
      </c>
      <c r="K386" s="10">
        <f>SUM(J372:J385)</f>
        <v>624.5</v>
      </c>
      <c r="L386" s="17">
        <v>25.16</v>
      </c>
      <c r="M386" s="10">
        <f>ROUND(L386*K386,2)</f>
        <v>15712.42</v>
      </c>
    </row>
    <row r="387" spans="1:13" ht="1.05" customHeight="1" x14ac:dyDescent="0.45">
      <c r="A387" s="19"/>
      <c r="B387" s="19"/>
      <c r="C387" s="19"/>
      <c r="D387" s="25"/>
      <c r="E387" s="19"/>
      <c r="F387" s="19"/>
      <c r="G387" s="19"/>
      <c r="H387" s="19"/>
      <c r="I387" s="19"/>
      <c r="J387" s="19"/>
      <c r="K387" s="19"/>
      <c r="L387" s="19"/>
      <c r="M387" s="19"/>
    </row>
    <row r="388" spans="1:13" x14ac:dyDescent="0.45">
      <c r="A388" s="15" t="s">
        <v>326</v>
      </c>
      <c r="B388" s="15" t="s">
        <v>23</v>
      </c>
      <c r="C388" s="15" t="s">
        <v>37</v>
      </c>
      <c r="D388" s="24" t="s">
        <v>327</v>
      </c>
      <c r="E388" s="11"/>
      <c r="F388" s="11"/>
      <c r="G388" s="11"/>
      <c r="H388" s="11"/>
      <c r="I388" s="11"/>
      <c r="J388" s="11"/>
      <c r="K388" s="16">
        <f>K391</f>
        <v>485</v>
      </c>
      <c r="L388" s="16">
        <f>L391</f>
        <v>125.8</v>
      </c>
      <c r="M388" s="16">
        <f>M391</f>
        <v>61013</v>
      </c>
    </row>
    <row r="389" spans="1:13" ht="378" x14ac:dyDescent="0.45">
      <c r="A389" s="11"/>
      <c r="B389" s="11"/>
      <c r="C389" s="11"/>
      <c r="D389" s="14" t="s">
        <v>328</v>
      </c>
      <c r="E389" s="11"/>
      <c r="F389" s="11"/>
      <c r="G389" s="11"/>
      <c r="H389" s="11"/>
      <c r="I389" s="11"/>
      <c r="J389" s="11"/>
      <c r="K389" s="11"/>
      <c r="L389" s="11"/>
      <c r="M389" s="11"/>
    </row>
    <row r="390" spans="1:13" x14ac:dyDescent="0.45">
      <c r="A390" s="11"/>
      <c r="B390" s="11"/>
      <c r="C390" s="11"/>
      <c r="D390" s="14"/>
      <c r="E390" s="15" t="s">
        <v>329</v>
      </c>
      <c r="F390" s="11">
        <v>1</v>
      </c>
      <c r="G390" s="17">
        <v>485</v>
      </c>
      <c r="H390" s="17">
        <v>0</v>
      </c>
      <c r="I390" s="17">
        <v>0</v>
      </c>
      <c r="J390" s="16">
        <f>F390*(G390+ (G390= 0))*(H390+ (H390= 0))*(I390+ (I390= 0))</f>
        <v>485</v>
      </c>
      <c r="K390" s="11"/>
      <c r="L390" s="11"/>
      <c r="M390" s="11"/>
    </row>
    <row r="391" spans="1:13" x14ac:dyDescent="0.45">
      <c r="A391" s="11"/>
      <c r="B391" s="11"/>
      <c r="C391" s="11"/>
      <c r="D391" s="14"/>
      <c r="E391" s="11"/>
      <c r="F391" s="11"/>
      <c r="G391" s="11"/>
      <c r="H391" s="11"/>
      <c r="I391" s="11"/>
      <c r="J391" s="18" t="s">
        <v>330</v>
      </c>
      <c r="K391" s="10">
        <f>SUM(J390:J390)</f>
        <v>485</v>
      </c>
      <c r="L391" s="17">
        <v>125.8</v>
      </c>
      <c r="M391" s="10">
        <f>ROUND(L391*K391,2)</f>
        <v>61013</v>
      </c>
    </row>
    <row r="392" spans="1:13" ht="1.05" customHeight="1" x14ac:dyDescent="0.45">
      <c r="A392" s="19"/>
      <c r="B392" s="19"/>
      <c r="C392" s="19"/>
      <c r="D392" s="25"/>
      <c r="E392" s="19"/>
      <c r="F392" s="19"/>
      <c r="G392" s="19"/>
      <c r="H392" s="19"/>
      <c r="I392" s="19"/>
      <c r="J392" s="19"/>
      <c r="K392" s="19"/>
      <c r="L392" s="19"/>
      <c r="M392" s="19"/>
    </row>
    <row r="393" spans="1:13" x14ac:dyDescent="0.45">
      <c r="A393" s="15" t="s">
        <v>331</v>
      </c>
      <c r="B393" s="15" t="s">
        <v>23</v>
      </c>
      <c r="C393" s="15" t="s">
        <v>37</v>
      </c>
      <c r="D393" s="24" t="s">
        <v>332</v>
      </c>
      <c r="E393" s="11"/>
      <c r="F393" s="11"/>
      <c r="G393" s="11"/>
      <c r="H393" s="11"/>
      <c r="I393" s="11"/>
      <c r="J393" s="11"/>
      <c r="K393" s="16">
        <f>K398</f>
        <v>1224.3</v>
      </c>
      <c r="L393" s="16">
        <f>L398</f>
        <v>42.17</v>
      </c>
      <c r="M393" s="16">
        <f>M398</f>
        <v>51628.73</v>
      </c>
    </row>
    <row r="394" spans="1:13" ht="409.5" x14ac:dyDescent="0.45">
      <c r="A394" s="11"/>
      <c r="B394" s="11"/>
      <c r="C394" s="11"/>
      <c r="D394" s="14" t="s">
        <v>333</v>
      </c>
      <c r="E394" s="11"/>
      <c r="F394" s="11"/>
      <c r="G394" s="11"/>
      <c r="H394" s="11"/>
      <c r="I394" s="11"/>
      <c r="J394" s="11"/>
      <c r="K394" s="11"/>
      <c r="L394" s="11"/>
      <c r="M394" s="11"/>
    </row>
    <row r="395" spans="1:13" x14ac:dyDescent="0.45">
      <c r="A395" s="11"/>
      <c r="B395" s="11"/>
      <c r="C395" s="11"/>
      <c r="D395" s="14"/>
      <c r="E395" s="15" t="s">
        <v>334</v>
      </c>
      <c r="F395" s="11">
        <v>1</v>
      </c>
      <c r="G395" s="17">
        <v>250</v>
      </c>
      <c r="H395" s="17">
        <v>0</v>
      </c>
      <c r="I395" s="17">
        <v>3.85</v>
      </c>
      <c r="J395" s="16">
        <f>F395*(G395+ (G395= 0))*(H395+ (H395= 0))*(I395+ (I395= 0))</f>
        <v>962.5</v>
      </c>
      <c r="K395" s="11"/>
      <c r="L395" s="11"/>
      <c r="M395" s="11"/>
    </row>
    <row r="396" spans="1:13" x14ac:dyDescent="0.45">
      <c r="A396" s="11"/>
      <c r="B396" s="11"/>
      <c r="C396" s="11"/>
      <c r="D396" s="14"/>
      <c r="E396" s="15" t="s">
        <v>159</v>
      </c>
      <c r="F396" s="11">
        <v>28</v>
      </c>
      <c r="G396" s="17">
        <v>2</v>
      </c>
      <c r="H396" s="17">
        <v>0</v>
      </c>
      <c r="I396" s="17">
        <v>3.85</v>
      </c>
      <c r="J396" s="16">
        <f>F396*(G396+ (G396= 0))*(H396+ (H396= 0))*(I396+ (I396= 0))</f>
        <v>215.6</v>
      </c>
      <c r="K396" s="11"/>
      <c r="L396" s="11"/>
      <c r="M396" s="11"/>
    </row>
    <row r="397" spans="1:13" x14ac:dyDescent="0.45">
      <c r="A397" s="11"/>
      <c r="B397" s="11"/>
      <c r="C397" s="11"/>
      <c r="D397" s="14"/>
      <c r="E397" s="15" t="s">
        <v>159</v>
      </c>
      <c r="F397" s="11">
        <v>4</v>
      </c>
      <c r="G397" s="17">
        <v>3</v>
      </c>
      <c r="H397" s="17">
        <v>0</v>
      </c>
      <c r="I397" s="17">
        <v>3.85</v>
      </c>
      <c r="J397" s="16">
        <f>F397*(G397+ (G397= 0))*(H397+ (H397= 0))*(I397+ (I397= 0))</f>
        <v>46.2</v>
      </c>
      <c r="K397" s="11"/>
      <c r="L397" s="11"/>
      <c r="M397" s="11"/>
    </row>
    <row r="398" spans="1:13" x14ac:dyDescent="0.45">
      <c r="A398" s="11"/>
      <c r="B398" s="11"/>
      <c r="C398" s="11"/>
      <c r="D398" s="14"/>
      <c r="E398" s="11"/>
      <c r="F398" s="11"/>
      <c r="G398" s="11"/>
      <c r="H398" s="11"/>
      <c r="I398" s="11"/>
      <c r="J398" s="18" t="s">
        <v>335</v>
      </c>
      <c r="K398" s="10">
        <f>SUM(J395:J397)</f>
        <v>1224.3</v>
      </c>
      <c r="L398" s="17">
        <v>42.17</v>
      </c>
      <c r="M398" s="10">
        <f>ROUND(L398*K398,2)</f>
        <v>51628.73</v>
      </c>
    </row>
    <row r="399" spans="1:13" ht="1.05" customHeight="1" x14ac:dyDescent="0.45">
      <c r="A399" s="19"/>
      <c r="B399" s="19"/>
      <c r="C399" s="19"/>
      <c r="D399" s="25"/>
      <c r="E399" s="19"/>
      <c r="F399" s="19"/>
      <c r="G399" s="19"/>
      <c r="H399" s="19"/>
      <c r="I399" s="19"/>
      <c r="J399" s="19"/>
      <c r="K399" s="19"/>
      <c r="L399" s="19"/>
      <c r="M399" s="19"/>
    </row>
    <row r="400" spans="1:13" x14ac:dyDescent="0.45">
      <c r="A400" s="15" t="s">
        <v>336</v>
      </c>
      <c r="B400" s="15" t="s">
        <v>23</v>
      </c>
      <c r="C400" s="15" t="s">
        <v>37</v>
      </c>
      <c r="D400" s="24" t="s">
        <v>337</v>
      </c>
      <c r="E400" s="11"/>
      <c r="F400" s="11"/>
      <c r="G400" s="11"/>
      <c r="H400" s="11"/>
      <c r="I400" s="11"/>
      <c r="J400" s="11"/>
      <c r="K400" s="16">
        <f>K408</f>
        <v>281.04999999999995</v>
      </c>
      <c r="L400" s="16">
        <f>L408</f>
        <v>45.68</v>
      </c>
      <c r="M400" s="16">
        <f>M408</f>
        <v>12838.36</v>
      </c>
    </row>
    <row r="401" spans="1:13" ht="409.5" x14ac:dyDescent="0.45">
      <c r="A401" s="11"/>
      <c r="B401" s="11"/>
      <c r="C401" s="11"/>
      <c r="D401" s="14" t="s">
        <v>338</v>
      </c>
      <c r="E401" s="11"/>
      <c r="F401" s="11"/>
      <c r="G401" s="11"/>
      <c r="H401" s="11"/>
      <c r="I401" s="11"/>
      <c r="J401" s="11"/>
      <c r="K401" s="11"/>
      <c r="L401" s="11"/>
      <c r="M401" s="11"/>
    </row>
    <row r="402" spans="1:13" x14ac:dyDescent="0.45">
      <c r="A402" s="11"/>
      <c r="B402" s="11"/>
      <c r="C402" s="11"/>
      <c r="D402" s="14"/>
      <c r="E402" s="15" t="s">
        <v>311</v>
      </c>
      <c r="F402" s="11">
        <v>1</v>
      </c>
      <c r="G402" s="17">
        <v>15</v>
      </c>
      <c r="H402" s="17">
        <v>0</v>
      </c>
      <c r="I402" s="17">
        <v>3.85</v>
      </c>
      <c r="J402" s="16">
        <f>F402*(G402+ (G402= 0))*(H402+ (H402= 0))*(I402+ (I402= 0))</f>
        <v>57.75</v>
      </c>
      <c r="K402" s="11"/>
      <c r="L402" s="11"/>
      <c r="M402" s="11"/>
    </row>
    <row r="403" spans="1:13" x14ac:dyDescent="0.45">
      <c r="A403" s="11"/>
      <c r="B403" s="11"/>
      <c r="C403" s="11"/>
      <c r="D403" s="14"/>
      <c r="E403" s="15" t="s">
        <v>0</v>
      </c>
      <c r="F403" s="11">
        <v>2</v>
      </c>
      <c r="G403" s="17">
        <v>2</v>
      </c>
      <c r="H403" s="17">
        <v>0</v>
      </c>
      <c r="I403" s="17">
        <v>3.85</v>
      </c>
      <c r="J403" s="16">
        <f>F403*(G403+ (G403= 0))*(H403+ (H403= 0))*(I403+ (I403= 0))</f>
        <v>15.4</v>
      </c>
      <c r="K403" s="11"/>
      <c r="L403" s="11"/>
      <c r="M403" s="11"/>
    </row>
    <row r="404" spans="1:13" x14ac:dyDescent="0.45">
      <c r="A404" s="11"/>
      <c r="B404" s="11"/>
      <c r="C404" s="11"/>
      <c r="D404" s="14"/>
      <c r="E404" s="15" t="s">
        <v>316</v>
      </c>
      <c r="F404" s="11">
        <v>1</v>
      </c>
      <c r="G404" s="17">
        <v>25</v>
      </c>
      <c r="H404" s="17">
        <v>0</v>
      </c>
      <c r="I404" s="17">
        <v>3.85</v>
      </c>
      <c r="J404" s="16">
        <f>F404*(G404+ (G404= 0))*(H404+ (H404= 0))*(I404+ (I404= 0))</f>
        <v>96.25</v>
      </c>
      <c r="K404" s="11"/>
      <c r="L404" s="11"/>
      <c r="M404" s="11"/>
    </row>
    <row r="405" spans="1:13" x14ac:dyDescent="0.45">
      <c r="A405" s="11"/>
      <c r="B405" s="11"/>
      <c r="C405" s="11"/>
      <c r="D405" s="14"/>
      <c r="E405" s="15" t="s">
        <v>159</v>
      </c>
      <c r="F405" s="11">
        <v>5</v>
      </c>
      <c r="G405" s="17">
        <v>2</v>
      </c>
      <c r="H405" s="17">
        <v>0</v>
      </c>
      <c r="I405" s="17">
        <v>3.85</v>
      </c>
      <c r="J405" s="16">
        <f>F405*(G405+ (G405= 0))*(H405+ (H405= 0))*(I405+ (I405= 0))</f>
        <v>38.5</v>
      </c>
      <c r="K405" s="11"/>
      <c r="L405" s="11"/>
      <c r="M405" s="11"/>
    </row>
    <row r="406" spans="1:13" x14ac:dyDescent="0.45">
      <c r="A406" s="11"/>
      <c r="B406" s="11"/>
      <c r="C406" s="11"/>
      <c r="D406" s="14"/>
      <c r="E406" s="15" t="s">
        <v>317</v>
      </c>
      <c r="F406" s="11">
        <v>1</v>
      </c>
      <c r="G406" s="17">
        <v>15</v>
      </c>
      <c r="H406" s="17">
        <v>0</v>
      </c>
      <c r="I406" s="17">
        <v>3.85</v>
      </c>
      <c r="J406" s="16">
        <f>F406*(G406+ (G406= 0))*(H406+ (H406= 0))*(I406+ (I406= 0))</f>
        <v>57.75</v>
      </c>
      <c r="K406" s="11"/>
      <c r="L406" s="11"/>
      <c r="M406" s="11"/>
    </row>
    <row r="407" spans="1:13" x14ac:dyDescent="0.45">
      <c r="A407" s="11"/>
      <c r="B407" s="11"/>
      <c r="C407" s="11"/>
      <c r="D407" s="14"/>
      <c r="E407" s="15" t="s">
        <v>159</v>
      </c>
      <c r="F407" s="11">
        <v>2</v>
      </c>
      <c r="G407" s="17">
        <v>2</v>
      </c>
      <c r="H407" s="17">
        <v>0</v>
      </c>
      <c r="I407" s="17">
        <v>3.85</v>
      </c>
      <c r="J407" s="16">
        <f>F407*(G407+ (G407= 0))*(H407+ (H407= 0))*(I407+ (I407= 0))</f>
        <v>15.4</v>
      </c>
      <c r="K407" s="11"/>
      <c r="L407" s="11"/>
      <c r="M407" s="11"/>
    </row>
    <row r="408" spans="1:13" x14ac:dyDescent="0.45">
      <c r="A408" s="11"/>
      <c r="B408" s="11"/>
      <c r="C408" s="11"/>
      <c r="D408" s="14"/>
      <c r="E408" s="11"/>
      <c r="F408" s="11"/>
      <c r="G408" s="11"/>
      <c r="H408" s="11"/>
      <c r="I408" s="11"/>
      <c r="J408" s="18" t="s">
        <v>339</v>
      </c>
      <c r="K408" s="10">
        <f>SUM(J402:J407)</f>
        <v>281.04999999999995</v>
      </c>
      <c r="L408" s="17">
        <v>45.68</v>
      </c>
      <c r="M408" s="10">
        <f>ROUND(L408*K408,2)</f>
        <v>12838.36</v>
      </c>
    </row>
    <row r="409" spans="1:13" ht="1.05" customHeight="1" x14ac:dyDescent="0.45">
      <c r="A409" s="19"/>
      <c r="B409" s="19"/>
      <c r="C409" s="19"/>
      <c r="D409" s="25"/>
      <c r="E409" s="19"/>
      <c r="F409" s="19"/>
      <c r="G409" s="19"/>
      <c r="H409" s="19"/>
      <c r="I409" s="19"/>
      <c r="J409" s="19"/>
      <c r="K409" s="19"/>
      <c r="L409" s="19"/>
      <c r="M409" s="19"/>
    </row>
    <row r="410" spans="1:13" x14ac:dyDescent="0.45">
      <c r="A410" s="15" t="s">
        <v>340</v>
      </c>
      <c r="B410" s="15" t="s">
        <v>23</v>
      </c>
      <c r="C410" s="15" t="s">
        <v>37</v>
      </c>
      <c r="D410" s="24" t="s">
        <v>341</v>
      </c>
      <c r="E410" s="11"/>
      <c r="F410" s="11"/>
      <c r="G410" s="11"/>
      <c r="H410" s="11"/>
      <c r="I410" s="11"/>
      <c r="J410" s="11"/>
      <c r="K410" s="16">
        <f>K416</f>
        <v>163.625</v>
      </c>
      <c r="L410" s="16">
        <f>L416</f>
        <v>52.67</v>
      </c>
      <c r="M410" s="16">
        <f>M416</f>
        <v>8618.1299999999992</v>
      </c>
    </row>
    <row r="411" spans="1:13" ht="136.5" x14ac:dyDescent="0.45">
      <c r="A411" s="11"/>
      <c r="B411" s="11"/>
      <c r="C411" s="11"/>
      <c r="D411" s="14" t="s">
        <v>342</v>
      </c>
      <c r="E411" s="11"/>
      <c r="F411" s="11"/>
      <c r="G411" s="11"/>
      <c r="H411" s="11"/>
      <c r="I411" s="11"/>
      <c r="J411" s="11"/>
      <c r="K411" s="11"/>
      <c r="L411" s="11"/>
      <c r="M411" s="11"/>
    </row>
    <row r="412" spans="1:13" x14ac:dyDescent="0.45">
      <c r="A412" s="11"/>
      <c r="B412" s="11"/>
      <c r="C412" s="11"/>
      <c r="D412" s="14"/>
      <c r="E412" s="15" t="s">
        <v>343</v>
      </c>
      <c r="F412" s="11">
        <v>0</v>
      </c>
      <c r="G412" s="17">
        <v>0</v>
      </c>
      <c r="H412" s="17">
        <v>0</v>
      </c>
      <c r="I412" s="17">
        <v>0</v>
      </c>
      <c r="J412" s="16">
        <f>F412*(G412+ (G412= 0))*(H412+ (H412= 0))*(I412+ (I412= 0))</f>
        <v>0</v>
      </c>
      <c r="K412" s="11"/>
      <c r="L412" s="11"/>
      <c r="M412" s="11"/>
    </row>
    <row r="413" spans="1:13" x14ac:dyDescent="0.45">
      <c r="A413" s="11"/>
      <c r="B413" s="11"/>
      <c r="C413" s="11"/>
      <c r="D413" s="14"/>
      <c r="E413" s="15" t="s">
        <v>316</v>
      </c>
      <c r="F413" s="11">
        <v>1</v>
      </c>
      <c r="G413" s="17">
        <v>22</v>
      </c>
      <c r="H413" s="17">
        <v>0</v>
      </c>
      <c r="I413" s="17">
        <v>3.85</v>
      </c>
      <c r="J413" s="16">
        <f>F413*(G413+ (G413= 0))*(H413+ (H413= 0))*(I413+ (I413= 0))</f>
        <v>84.7</v>
      </c>
      <c r="K413" s="11"/>
      <c r="L413" s="11"/>
      <c r="M413" s="11"/>
    </row>
    <row r="414" spans="1:13" x14ac:dyDescent="0.45">
      <c r="A414" s="11"/>
      <c r="B414" s="11"/>
      <c r="C414" s="11"/>
      <c r="D414" s="14"/>
      <c r="E414" s="15" t="s">
        <v>317</v>
      </c>
      <c r="F414" s="11">
        <v>1</v>
      </c>
      <c r="G414" s="17">
        <v>5.5</v>
      </c>
      <c r="H414" s="17">
        <v>0</v>
      </c>
      <c r="I414" s="17">
        <v>3.85</v>
      </c>
      <c r="J414" s="16">
        <f>F414*(G414+ (G414= 0))*(H414+ (H414= 0))*(I414+ (I414= 0))</f>
        <v>21.175000000000001</v>
      </c>
      <c r="K414" s="11"/>
      <c r="L414" s="11"/>
      <c r="M414" s="11"/>
    </row>
    <row r="415" spans="1:13" x14ac:dyDescent="0.45">
      <c r="A415" s="11"/>
      <c r="B415" s="11"/>
      <c r="C415" s="11"/>
      <c r="D415" s="14"/>
      <c r="E415" s="15" t="s">
        <v>311</v>
      </c>
      <c r="F415" s="11">
        <v>1</v>
      </c>
      <c r="G415" s="17">
        <v>15</v>
      </c>
      <c r="H415" s="17">
        <v>0</v>
      </c>
      <c r="I415" s="17">
        <v>3.85</v>
      </c>
      <c r="J415" s="16">
        <f>F415*(G415+ (G415= 0))*(H415+ (H415= 0))*(I415+ (I415= 0))</f>
        <v>57.75</v>
      </c>
      <c r="K415" s="11"/>
      <c r="L415" s="11"/>
      <c r="M415" s="11"/>
    </row>
    <row r="416" spans="1:13" x14ac:dyDescent="0.45">
      <c r="A416" s="11"/>
      <c r="B416" s="11"/>
      <c r="C416" s="11"/>
      <c r="D416" s="14"/>
      <c r="E416" s="11"/>
      <c r="F416" s="11"/>
      <c r="G416" s="11"/>
      <c r="H416" s="11"/>
      <c r="I416" s="11"/>
      <c r="J416" s="18" t="s">
        <v>344</v>
      </c>
      <c r="K416" s="10">
        <f>SUM(J412:J415)</f>
        <v>163.625</v>
      </c>
      <c r="L416" s="17">
        <v>52.67</v>
      </c>
      <c r="M416" s="10">
        <f>ROUND(L416*K416,2)</f>
        <v>8618.1299999999992</v>
      </c>
    </row>
    <row r="417" spans="1:13" ht="1.05" customHeight="1" x14ac:dyDescent="0.45">
      <c r="A417" s="19"/>
      <c r="B417" s="19"/>
      <c r="C417" s="19"/>
      <c r="D417" s="25"/>
      <c r="E417" s="19"/>
      <c r="F417" s="19"/>
      <c r="G417" s="19"/>
      <c r="H417" s="19"/>
      <c r="I417" s="19"/>
      <c r="J417" s="19"/>
      <c r="K417" s="19"/>
      <c r="L417" s="19"/>
      <c r="M417" s="19"/>
    </row>
    <row r="418" spans="1:13" x14ac:dyDescent="0.45">
      <c r="A418" s="15" t="s">
        <v>345</v>
      </c>
      <c r="B418" s="15" t="s">
        <v>23</v>
      </c>
      <c r="C418" s="15" t="s">
        <v>37</v>
      </c>
      <c r="D418" s="24" t="s">
        <v>346</v>
      </c>
      <c r="E418" s="11"/>
      <c r="F418" s="11"/>
      <c r="G418" s="11"/>
      <c r="H418" s="11"/>
      <c r="I418" s="11"/>
      <c r="J418" s="11"/>
      <c r="K418" s="16">
        <f>K421</f>
        <v>950</v>
      </c>
      <c r="L418" s="16">
        <f>L421</f>
        <v>61.6</v>
      </c>
      <c r="M418" s="16">
        <f>M421</f>
        <v>58520</v>
      </c>
    </row>
    <row r="419" spans="1:13" ht="409.5" x14ac:dyDescent="0.45">
      <c r="A419" s="11"/>
      <c r="B419" s="11"/>
      <c r="C419" s="11"/>
      <c r="D419" s="14" t="s">
        <v>347</v>
      </c>
      <c r="E419" s="11"/>
      <c r="F419" s="11"/>
      <c r="G419" s="11"/>
      <c r="H419" s="11"/>
      <c r="I419" s="11"/>
      <c r="J419" s="11"/>
      <c r="K419" s="11"/>
      <c r="L419" s="11"/>
      <c r="M419" s="11"/>
    </row>
    <row r="420" spans="1:13" x14ac:dyDescent="0.45">
      <c r="A420" s="11"/>
      <c r="B420" s="11"/>
      <c r="C420" s="11"/>
      <c r="D420" s="14"/>
      <c r="E420" s="15" t="s">
        <v>348</v>
      </c>
      <c r="F420" s="11">
        <v>1</v>
      </c>
      <c r="G420" s="17">
        <v>950</v>
      </c>
      <c r="H420" s="17">
        <v>0</v>
      </c>
      <c r="I420" s="17">
        <v>0</v>
      </c>
      <c r="J420" s="16">
        <f>F420*(G420+ (G420= 0))*(H420+ (H420= 0))*(I420+ (I420= 0))</f>
        <v>950</v>
      </c>
      <c r="K420" s="11"/>
      <c r="L420" s="11"/>
      <c r="M420" s="11"/>
    </row>
    <row r="421" spans="1:13" x14ac:dyDescent="0.45">
      <c r="A421" s="11"/>
      <c r="B421" s="11"/>
      <c r="C421" s="11"/>
      <c r="D421" s="14"/>
      <c r="E421" s="11"/>
      <c r="F421" s="11"/>
      <c r="G421" s="11"/>
      <c r="H421" s="11"/>
      <c r="I421" s="11"/>
      <c r="J421" s="18" t="s">
        <v>349</v>
      </c>
      <c r="K421" s="10">
        <f>SUM(J420:J420)</f>
        <v>950</v>
      </c>
      <c r="L421" s="17">
        <v>61.6</v>
      </c>
      <c r="M421" s="10">
        <f>ROUND(L421*K421,2)</f>
        <v>58520</v>
      </c>
    </row>
    <row r="422" spans="1:13" ht="1.05" customHeight="1" x14ac:dyDescent="0.45">
      <c r="A422" s="19"/>
      <c r="B422" s="19"/>
      <c r="C422" s="19"/>
      <c r="D422" s="25"/>
      <c r="E422" s="19"/>
      <c r="F422" s="19"/>
      <c r="G422" s="19"/>
      <c r="H422" s="19"/>
      <c r="I422" s="19"/>
      <c r="J422" s="19"/>
      <c r="K422" s="19"/>
      <c r="L422" s="19"/>
      <c r="M422" s="19"/>
    </row>
    <row r="423" spans="1:13" x14ac:dyDescent="0.45">
      <c r="A423" s="15" t="s">
        <v>350</v>
      </c>
      <c r="B423" s="15" t="s">
        <v>23</v>
      </c>
      <c r="C423" s="15" t="s">
        <v>37</v>
      </c>
      <c r="D423" s="24" t="s">
        <v>351</v>
      </c>
      <c r="E423" s="11"/>
      <c r="F423" s="11"/>
      <c r="G423" s="11"/>
      <c r="H423" s="11"/>
      <c r="I423" s="11"/>
      <c r="J423" s="11"/>
      <c r="K423" s="16">
        <f>K426</f>
        <v>45</v>
      </c>
      <c r="L423" s="16">
        <f>L426</f>
        <v>83.4</v>
      </c>
      <c r="M423" s="16">
        <f>M426</f>
        <v>3753</v>
      </c>
    </row>
    <row r="424" spans="1:13" ht="409.5" x14ac:dyDescent="0.45">
      <c r="A424" s="11"/>
      <c r="B424" s="11"/>
      <c r="C424" s="11"/>
      <c r="D424" s="14" t="s">
        <v>352</v>
      </c>
      <c r="E424" s="11"/>
      <c r="F424" s="11"/>
      <c r="G424" s="11"/>
      <c r="H424" s="11"/>
      <c r="I424" s="11"/>
      <c r="J424" s="11"/>
      <c r="K424" s="11"/>
      <c r="L424" s="11"/>
      <c r="M424" s="11"/>
    </row>
    <row r="425" spans="1:13" x14ac:dyDescent="0.45">
      <c r="A425" s="11"/>
      <c r="B425" s="11"/>
      <c r="C425" s="11"/>
      <c r="D425" s="14"/>
      <c r="E425" s="15" t="s">
        <v>311</v>
      </c>
      <c r="F425" s="11">
        <v>1</v>
      </c>
      <c r="G425" s="17">
        <v>45</v>
      </c>
      <c r="H425" s="17">
        <v>0</v>
      </c>
      <c r="I425" s="17">
        <v>0</v>
      </c>
      <c r="J425" s="16">
        <f>F425*(G425+ (G425= 0))*(H425+ (H425= 0))*(I425+ (I425= 0))</f>
        <v>45</v>
      </c>
      <c r="K425" s="11"/>
      <c r="L425" s="11"/>
      <c r="M425" s="11"/>
    </row>
    <row r="426" spans="1:13" x14ac:dyDescent="0.45">
      <c r="A426" s="11"/>
      <c r="B426" s="11"/>
      <c r="C426" s="11"/>
      <c r="D426" s="14"/>
      <c r="E426" s="11"/>
      <c r="F426" s="11"/>
      <c r="G426" s="11"/>
      <c r="H426" s="11"/>
      <c r="I426" s="11"/>
      <c r="J426" s="18" t="s">
        <v>353</v>
      </c>
      <c r="K426" s="10">
        <f>SUM(J425:J425)</f>
        <v>45</v>
      </c>
      <c r="L426" s="17">
        <v>83.4</v>
      </c>
      <c r="M426" s="10">
        <f>ROUND(L426*K426,2)</f>
        <v>3753</v>
      </c>
    </row>
    <row r="427" spans="1:13" ht="1.05" customHeight="1" x14ac:dyDescent="0.45">
      <c r="A427" s="19"/>
      <c r="B427" s="19"/>
      <c r="C427" s="19"/>
      <c r="D427" s="25"/>
      <c r="E427" s="19"/>
      <c r="F427" s="19"/>
      <c r="G427" s="19"/>
      <c r="H427" s="19"/>
      <c r="I427" s="19"/>
      <c r="J427" s="19"/>
      <c r="K427" s="19"/>
      <c r="L427" s="19"/>
      <c r="M427" s="19"/>
    </row>
    <row r="428" spans="1:13" x14ac:dyDescent="0.45">
      <c r="A428" s="15" t="s">
        <v>354</v>
      </c>
      <c r="B428" s="15" t="s">
        <v>23</v>
      </c>
      <c r="C428" s="15" t="s">
        <v>37</v>
      </c>
      <c r="D428" s="24" t="s">
        <v>355</v>
      </c>
      <c r="E428" s="11"/>
      <c r="F428" s="11"/>
      <c r="G428" s="11"/>
      <c r="H428" s="11"/>
      <c r="I428" s="11"/>
      <c r="J428" s="11"/>
      <c r="K428" s="16">
        <f>K431</f>
        <v>140</v>
      </c>
      <c r="L428" s="16">
        <f>L431</f>
        <v>78.8</v>
      </c>
      <c r="M428" s="16">
        <f>M431</f>
        <v>11032</v>
      </c>
    </row>
    <row r="429" spans="1:13" ht="409.5" x14ac:dyDescent="0.45">
      <c r="A429" s="11"/>
      <c r="B429" s="11"/>
      <c r="C429" s="11"/>
      <c r="D429" s="14" t="s">
        <v>356</v>
      </c>
      <c r="E429" s="11"/>
      <c r="F429" s="11"/>
      <c r="G429" s="11"/>
      <c r="H429" s="11"/>
      <c r="I429" s="11"/>
      <c r="J429" s="11"/>
      <c r="K429" s="11"/>
      <c r="L429" s="11"/>
      <c r="M429" s="11"/>
    </row>
    <row r="430" spans="1:13" x14ac:dyDescent="0.45">
      <c r="A430" s="11"/>
      <c r="B430" s="11"/>
      <c r="C430" s="11"/>
      <c r="D430" s="14"/>
      <c r="E430" s="15" t="s">
        <v>357</v>
      </c>
      <c r="F430" s="11">
        <v>1</v>
      </c>
      <c r="G430" s="17">
        <v>140</v>
      </c>
      <c r="H430" s="17">
        <v>0</v>
      </c>
      <c r="I430" s="17">
        <v>0</v>
      </c>
      <c r="J430" s="16">
        <f>F430*(G430+ (G430= 0))*(H430+ (H430= 0))*(I430+ (I430= 0))</f>
        <v>140</v>
      </c>
      <c r="K430" s="11"/>
      <c r="L430" s="11"/>
      <c r="M430" s="11"/>
    </row>
    <row r="431" spans="1:13" x14ac:dyDescent="0.45">
      <c r="A431" s="11"/>
      <c r="B431" s="11"/>
      <c r="C431" s="11"/>
      <c r="D431" s="14"/>
      <c r="E431" s="11"/>
      <c r="F431" s="11"/>
      <c r="G431" s="11"/>
      <c r="H431" s="11"/>
      <c r="I431" s="11"/>
      <c r="J431" s="18" t="s">
        <v>358</v>
      </c>
      <c r="K431" s="10">
        <f>SUM(J430:J430)</f>
        <v>140</v>
      </c>
      <c r="L431" s="17">
        <v>78.8</v>
      </c>
      <c r="M431" s="10">
        <f>ROUND(L431*K431,2)</f>
        <v>11032</v>
      </c>
    </row>
    <row r="432" spans="1:13" ht="1.05" customHeight="1" x14ac:dyDescent="0.45">
      <c r="A432" s="19"/>
      <c r="B432" s="19"/>
      <c r="C432" s="19"/>
      <c r="D432" s="25"/>
      <c r="E432" s="19"/>
      <c r="F432" s="19"/>
      <c r="G432" s="19"/>
      <c r="H432" s="19"/>
      <c r="I432" s="19"/>
      <c r="J432" s="19"/>
      <c r="K432" s="19"/>
      <c r="L432" s="19"/>
      <c r="M432" s="19"/>
    </row>
    <row r="433" spans="1:13" x14ac:dyDescent="0.45">
      <c r="A433" s="15" t="s">
        <v>359</v>
      </c>
      <c r="B433" s="15" t="s">
        <v>23</v>
      </c>
      <c r="C433" s="15" t="s">
        <v>37</v>
      </c>
      <c r="D433" s="24" t="s">
        <v>360</v>
      </c>
      <c r="E433" s="11"/>
      <c r="F433" s="11"/>
      <c r="G433" s="11"/>
      <c r="H433" s="11"/>
      <c r="I433" s="11"/>
      <c r="J433" s="11"/>
      <c r="K433" s="16">
        <f>K436</f>
        <v>50</v>
      </c>
      <c r="L433" s="16">
        <f>L436</f>
        <v>14.64</v>
      </c>
      <c r="M433" s="16">
        <f>M436</f>
        <v>732</v>
      </c>
    </row>
    <row r="434" spans="1:13" ht="52.5" x14ac:dyDescent="0.45">
      <c r="A434" s="11"/>
      <c r="B434" s="11"/>
      <c r="C434" s="11"/>
      <c r="D434" s="14" t="s">
        <v>361</v>
      </c>
      <c r="E434" s="11"/>
      <c r="F434" s="11"/>
      <c r="G434" s="11"/>
      <c r="H434" s="11"/>
      <c r="I434" s="11"/>
      <c r="J434" s="11"/>
      <c r="K434" s="11"/>
      <c r="L434" s="11"/>
      <c r="M434" s="11"/>
    </row>
    <row r="435" spans="1:13" x14ac:dyDescent="0.45">
      <c r="A435" s="11"/>
      <c r="B435" s="11"/>
      <c r="C435" s="11"/>
      <c r="D435" s="14"/>
      <c r="E435" s="15" t="s">
        <v>30</v>
      </c>
      <c r="F435" s="11">
        <v>1</v>
      </c>
      <c r="G435" s="17">
        <v>50</v>
      </c>
      <c r="H435" s="17">
        <v>0</v>
      </c>
      <c r="I435" s="17">
        <v>0</v>
      </c>
      <c r="J435" s="16">
        <f>F435*(G435+ (G435= 0))*(H435+ (H435= 0))*(I435+ (I435= 0))</f>
        <v>50</v>
      </c>
      <c r="K435" s="11"/>
      <c r="L435" s="11"/>
      <c r="M435" s="11"/>
    </row>
    <row r="436" spans="1:13" x14ac:dyDescent="0.45">
      <c r="A436" s="11"/>
      <c r="B436" s="11"/>
      <c r="C436" s="11"/>
      <c r="D436" s="14"/>
      <c r="E436" s="11"/>
      <c r="F436" s="11"/>
      <c r="G436" s="11"/>
      <c r="H436" s="11"/>
      <c r="I436" s="11"/>
      <c r="J436" s="18" t="s">
        <v>362</v>
      </c>
      <c r="K436" s="10">
        <f>SUM(J435:J435)</f>
        <v>50</v>
      </c>
      <c r="L436" s="17">
        <v>14.64</v>
      </c>
      <c r="M436" s="10">
        <f>ROUND(L436*K436,2)</f>
        <v>732</v>
      </c>
    </row>
    <row r="437" spans="1:13" ht="1.05" customHeight="1" x14ac:dyDescent="0.45">
      <c r="A437" s="19"/>
      <c r="B437" s="19"/>
      <c r="C437" s="19"/>
      <c r="D437" s="25"/>
      <c r="E437" s="19"/>
      <c r="F437" s="19"/>
      <c r="G437" s="19"/>
      <c r="H437" s="19"/>
      <c r="I437" s="19"/>
      <c r="J437" s="19"/>
      <c r="K437" s="19"/>
      <c r="L437" s="19"/>
      <c r="M437" s="19"/>
    </row>
    <row r="438" spans="1:13" x14ac:dyDescent="0.45">
      <c r="A438" s="15" t="s">
        <v>363</v>
      </c>
      <c r="B438" s="15" t="s">
        <v>23</v>
      </c>
      <c r="C438" s="15" t="s">
        <v>57</v>
      </c>
      <c r="D438" s="24" t="s">
        <v>364</v>
      </c>
      <c r="E438" s="11"/>
      <c r="F438" s="11"/>
      <c r="G438" s="11"/>
      <c r="H438" s="11"/>
      <c r="I438" s="11"/>
      <c r="J438" s="11"/>
      <c r="K438" s="16">
        <f>K441</f>
        <v>180</v>
      </c>
      <c r="L438" s="16">
        <f>L441</f>
        <v>37.68</v>
      </c>
      <c r="M438" s="16">
        <f>M441</f>
        <v>6782.4</v>
      </c>
    </row>
    <row r="439" spans="1:13" ht="52.5" x14ac:dyDescent="0.45">
      <c r="A439" s="11"/>
      <c r="B439" s="11"/>
      <c r="C439" s="11"/>
      <c r="D439" s="14" t="s">
        <v>365</v>
      </c>
      <c r="E439" s="11"/>
      <c r="F439" s="11"/>
      <c r="G439" s="11"/>
      <c r="H439" s="11"/>
      <c r="I439" s="11"/>
      <c r="J439" s="11"/>
      <c r="K439" s="11"/>
      <c r="L439" s="11"/>
      <c r="M439" s="11"/>
    </row>
    <row r="440" spans="1:13" x14ac:dyDescent="0.45">
      <c r="A440" s="11"/>
      <c r="B440" s="11"/>
      <c r="C440" s="11"/>
      <c r="D440" s="14"/>
      <c r="E440" s="15" t="s">
        <v>30</v>
      </c>
      <c r="F440" s="11">
        <v>1</v>
      </c>
      <c r="G440" s="17">
        <v>180</v>
      </c>
      <c r="H440" s="17">
        <v>0</v>
      </c>
      <c r="I440" s="17">
        <v>0</v>
      </c>
      <c r="J440" s="16">
        <f>F440*(G440+ (G440= 0))*(H440+ (H440= 0))*(I440+ (I440= 0))</f>
        <v>180</v>
      </c>
      <c r="K440" s="11"/>
      <c r="L440" s="11"/>
      <c r="M440" s="11"/>
    </row>
    <row r="441" spans="1:13" x14ac:dyDescent="0.45">
      <c r="A441" s="11"/>
      <c r="B441" s="11"/>
      <c r="C441" s="11"/>
      <c r="D441" s="14"/>
      <c r="E441" s="11"/>
      <c r="F441" s="11"/>
      <c r="G441" s="11"/>
      <c r="H441" s="11"/>
      <c r="I441" s="11"/>
      <c r="J441" s="18" t="s">
        <v>366</v>
      </c>
      <c r="K441" s="10">
        <f>SUM(J440:J440)</f>
        <v>180</v>
      </c>
      <c r="L441" s="17">
        <v>37.68</v>
      </c>
      <c r="M441" s="10">
        <f>ROUND(L441*K441,2)</f>
        <v>6782.4</v>
      </c>
    </row>
    <row r="442" spans="1:13" ht="1.05" customHeight="1" x14ac:dyDescent="0.45">
      <c r="A442" s="19"/>
      <c r="B442" s="19"/>
      <c r="C442" s="19"/>
      <c r="D442" s="25"/>
      <c r="E442" s="19"/>
      <c r="F442" s="19"/>
      <c r="G442" s="19"/>
      <c r="H442" s="19"/>
      <c r="I442" s="19"/>
      <c r="J442" s="19"/>
      <c r="K442" s="19"/>
      <c r="L442" s="19"/>
      <c r="M442" s="19"/>
    </row>
    <row r="443" spans="1:13" x14ac:dyDescent="0.45">
      <c r="A443" s="15" t="s">
        <v>367</v>
      </c>
      <c r="B443" s="15" t="s">
        <v>23</v>
      </c>
      <c r="C443" s="15" t="s">
        <v>24</v>
      </c>
      <c r="D443" s="24" t="s">
        <v>368</v>
      </c>
      <c r="E443" s="11"/>
      <c r="F443" s="11"/>
      <c r="G443" s="11"/>
      <c r="H443" s="11"/>
      <c r="I443" s="11"/>
      <c r="J443" s="11"/>
      <c r="K443" s="16">
        <f>K446</f>
        <v>80</v>
      </c>
      <c r="L443" s="16">
        <f>L446</f>
        <v>68.430000000000007</v>
      </c>
      <c r="M443" s="16">
        <f>M446</f>
        <v>5474.4</v>
      </c>
    </row>
    <row r="444" spans="1:13" ht="147" x14ac:dyDescent="0.45">
      <c r="A444" s="11"/>
      <c r="B444" s="11"/>
      <c r="C444" s="11"/>
      <c r="D444" s="14" t="s">
        <v>369</v>
      </c>
      <c r="E444" s="11"/>
      <c r="F444" s="11"/>
      <c r="G444" s="11"/>
      <c r="H444" s="11"/>
      <c r="I444" s="11"/>
      <c r="J444" s="11"/>
      <c r="K444" s="11"/>
      <c r="L444" s="11"/>
      <c r="M444" s="11"/>
    </row>
    <row r="445" spans="1:13" x14ac:dyDescent="0.45">
      <c r="A445" s="11"/>
      <c r="B445" s="11"/>
      <c r="C445" s="11"/>
      <c r="D445" s="14"/>
      <c r="E445" s="15" t="s">
        <v>370</v>
      </c>
      <c r="F445" s="11">
        <v>1</v>
      </c>
      <c r="G445" s="17">
        <v>80</v>
      </c>
      <c r="H445" s="17">
        <v>0</v>
      </c>
      <c r="I445" s="17">
        <v>0</v>
      </c>
      <c r="J445" s="16">
        <f>F445*(G445+ (G445= 0))*(H445+ (H445= 0))*(I445+ (I445= 0))</f>
        <v>80</v>
      </c>
      <c r="K445" s="11"/>
      <c r="L445" s="11"/>
      <c r="M445" s="11"/>
    </row>
    <row r="446" spans="1:13" x14ac:dyDescent="0.45">
      <c r="A446" s="11"/>
      <c r="B446" s="11"/>
      <c r="C446" s="11"/>
      <c r="D446" s="14"/>
      <c r="E446" s="11"/>
      <c r="F446" s="11"/>
      <c r="G446" s="11"/>
      <c r="H446" s="11"/>
      <c r="I446" s="11"/>
      <c r="J446" s="18" t="s">
        <v>371</v>
      </c>
      <c r="K446" s="10">
        <f>SUM(J445:J445)</f>
        <v>80</v>
      </c>
      <c r="L446" s="17">
        <v>68.430000000000007</v>
      </c>
      <c r="M446" s="10">
        <f>ROUND(L446*K446,2)</f>
        <v>5474.4</v>
      </c>
    </row>
    <row r="447" spans="1:13" ht="1.05" customHeight="1" x14ac:dyDescent="0.45">
      <c r="A447" s="19"/>
      <c r="B447" s="19"/>
      <c r="C447" s="19"/>
      <c r="D447" s="25"/>
      <c r="E447" s="19"/>
      <c r="F447" s="19"/>
      <c r="G447" s="19"/>
      <c r="H447" s="19"/>
      <c r="I447" s="19"/>
      <c r="J447" s="19"/>
      <c r="K447" s="19"/>
      <c r="L447" s="19"/>
      <c r="M447" s="19"/>
    </row>
    <row r="448" spans="1:13" x14ac:dyDescent="0.45">
      <c r="A448" s="15" t="s">
        <v>372</v>
      </c>
      <c r="B448" s="15" t="s">
        <v>23</v>
      </c>
      <c r="C448" s="15" t="s">
        <v>374</v>
      </c>
      <c r="D448" s="24" t="s">
        <v>373</v>
      </c>
      <c r="E448" s="11"/>
      <c r="F448" s="11"/>
      <c r="G448" s="11"/>
      <c r="H448" s="11"/>
      <c r="I448" s="11"/>
      <c r="J448" s="11"/>
      <c r="K448" s="16">
        <f>K451</f>
        <v>5.6</v>
      </c>
      <c r="L448" s="16">
        <f>L451</f>
        <v>628.25</v>
      </c>
      <c r="M448" s="16">
        <f>M451</f>
        <v>3518.2</v>
      </c>
    </row>
    <row r="449" spans="1:13" ht="283.5" x14ac:dyDescent="0.45">
      <c r="A449" s="11"/>
      <c r="B449" s="11"/>
      <c r="C449" s="11"/>
      <c r="D449" s="14" t="s">
        <v>375</v>
      </c>
      <c r="E449" s="11"/>
      <c r="F449" s="11"/>
      <c r="G449" s="11"/>
      <c r="H449" s="11"/>
      <c r="I449" s="11"/>
      <c r="J449" s="11"/>
      <c r="K449" s="11"/>
      <c r="L449" s="11"/>
      <c r="M449" s="11"/>
    </row>
    <row r="450" spans="1:13" x14ac:dyDescent="0.45">
      <c r="A450" s="11"/>
      <c r="B450" s="11"/>
      <c r="C450" s="11"/>
      <c r="D450" s="14"/>
      <c r="E450" s="15" t="s">
        <v>376</v>
      </c>
      <c r="F450" s="11">
        <v>2</v>
      </c>
      <c r="G450" s="17">
        <v>1.4</v>
      </c>
      <c r="H450" s="17">
        <v>0.8</v>
      </c>
      <c r="I450" s="17">
        <v>2.5</v>
      </c>
      <c r="J450" s="16">
        <f>F450*(G450+ (G450= 0))*(H450+ (H450= 0))*(I450+ (I450= 0))</f>
        <v>5.6</v>
      </c>
      <c r="K450" s="11"/>
      <c r="L450" s="11"/>
      <c r="M450" s="11"/>
    </row>
    <row r="451" spans="1:13" x14ac:dyDescent="0.45">
      <c r="A451" s="11"/>
      <c r="B451" s="11"/>
      <c r="C451" s="11"/>
      <c r="D451" s="14"/>
      <c r="E451" s="11"/>
      <c r="F451" s="11"/>
      <c r="G451" s="11"/>
      <c r="H451" s="11"/>
      <c r="I451" s="11"/>
      <c r="J451" s="18" t="s">
        <v>372</v>
      </c>
      <c r="K451" s="10">
        <f>SUM(J450:J450)</f>
        <v>5.6</v>
      </c>
      <c r="L451" s="17">
        <v>628.25</v>
      </c>
      <c r="M451" s="10">
        <f>ROUND(L451*K451,2)</f>
        <v>3518.2</v>
      </c>
    </row>
    <row r="452" spans="1:13" ht="1.05" customHeight="1" x14ac:dyDescent="0.45">
      <c r="A452" s="19"/>
      <c r="B452" s="19"/>
      <c r="C452" s="19"/>
      <c r="D452" s="25"/>
      <c r="E452" s="19"/>
      <c r="F452" s="19"/>
      <c r="G452" s="19"/>
      <c r="H452" s="19"/>
      <c r="I452" s="19"/>
      <c r="J452" s="19"/>
      <c r="K452" s="19"/>
      <c r="L452" s="19"/>
      <c r="M452" s="19"/>
    </row>
    <row r="453" spans="1:13" x14ac:dyDescent="0.45">
      <c r="A453" s="11"/>
      <c r="B453" s="11"/>
      <c r="C453" s="11"/>
      <c r="D453" s="14"/>
      <c r="E453" s="11"/>
      <c r="F453" s="11"/>
      <c r="G453" s="11"/>
      <c r="H453" s="11"/>
      <c r="I453" s="11"/>
      <c r="J453" s="18" t="s">
        <v>377</v>
      </c>
      <c r="K453" s="20">
        <v>1</v>
      </c>
      <c r="L453" s="10">
        <f>M353+M358+M368+M386+M391+M398+M408+M416+M421+M426+M431+M436+M441+M446+M451</f>
        <v>253003.69</v>
      </c>
      <c r="M453" s="10">
        <f>ROUND(L453*K453,2)</f>
        <v>253003.69</v>
      </c>
    </row>
    <row r="454" spans="1:13" ht="1.05" customHeight="1" x14ac:dyDescent="0.45">
      <c r="A454" s="19"/>
      <c r="B454" s="19"/>
      <c r="C454" s="19"/>
      <c r="D454" s="25"/>
      <c r="E454" s="19"/>
      <c r="F454" s="19"/>
      <c r="G454" s="19"/>
      <c r="H454" s="19"/>
      <c r="I454" s="19"/>
      <c r="J454" s="19"/>
      <c r="K454" s="19"/>
      <c r="L454" s="19"/>
      <c r="M454" s="19"/>
    </row>
    <row r="455" spans="1:13" x14ac:dyDescent="0.45">
      <c r="A455" s="7" t="s">
        <v>378</v>
      </c>
      <c r="B455" s="7" t="s">
        <v>17</v>
      </c>
      <c r="C455" s="7" t="s">
        <v>0</v>
      </c>
      <c r="D455" s="22" t="s">
        <v>379</v>
      </c>
      <c r="E455" s="8"/>
      <c r="F455" s="8"/>
      <c r="G455" s="8"/>
      <c r="H455" s="8"/>
      <c r="I455" s="8"/>
      <c r="J455" s="8"/>
      <c r="K455" s="9">
        <f>K652</f>
        <v>1</v>
      </c>
      <c r="L455" s="10">
        <f>L652</f>
        <v>57272.97</v>
      </c>
      <c r="M455" s="10">
        <f>M652</f>
        <v>57272.97</v>
      </c>
    </row>
    <row r="456" spans="1:13" x14ac:dyDescent="0.45">
      <c r="A456" s="11"/>
      <c r="B456" s="11"/>
      <c r="C456" s="11"/>
      <c r="D456" s="14"/>
      <c r="E456" s="11"/>
      <c r="F456" s="11"/>
      <c r="G456" s="11"/>
      <c r="H456" s="11"/>
      <c r="I456" s="11"/>
      <c r="J456" s="11"/>
      <c r="K456" s="11"/>
      <c r="L456" s="11"/>
      <c r="M456" s="11"/>
    </row>
    <row r="457" spans="1:13" ht="21" x14ac:dyDescent="0.45">
      <c r="A457" s="15" t="s">
        <v>380</v>
      </c>
      <c r="B457" s="15" t="s">
        <v>23</v>
      </c>
      <c r="C457" s="15" t="s">
        <v>37</v>
      </c>
      <c r="D457" s="24" t="s">
        <v>381</v>
      </c>
      <c r="E457" s="11"/>
      <c r="F457" s="11"/>
      <c r="G457" s="11"/>
      <c r="H457" s="11"/>
      <c r="I457" s="11"/>
      <c r="J457" s="11"/>
      <c r="K457" s="16">
        <f>K467</f>
        <v>134.5</v>
      </c>
      <c r="L457" s="16">
        <f>L467</f>
        <v>17.02</v>
      </c>
      <c r="M457" s="16">
        <f>M467</f>
        <v>2289.19</v>
      </c>
    </row>
    <row r="458" spans="1:13" ht="105" x14ac:dyDescent="0.45">
      <c r="A458" s="11"/>
      <c r="B458" s="11"/>
      <c r="C458" s="11"/>
      <c r="D458" s="14" t="s">
        <v>382</v>
      </c>
      <c r="E458" s="11"/>
      <c r="F458" s="11"/>
      <c r="G458" s="11"/>
      <c r="H458" s="11"/>
      <c r="I458" s="11"/>
      <c r="J458" s="11"/>
      <c r="K458" s="11"/>
      <c r="L458" s="11"/>
      <c r="M458" s="11"/>
    </row>
    <row r="459" spans="1:13" x14ac:dyDescent="0.45">
      <c r="A459" s="11"/>
      <c r="B459" s="11"/>
      <c r="C459" s="11"/>
      <c r="D459" s="14"/>
      <c r="E459" s="15" t="s">
        <v>30</v>
      </c>
      <c r="F459" s="11">
        <v>0</v>
      </c>
      <c r="G459" s="17">
        <v>0</v>
      </c>
      <c r="H459" s="17">
        <v>0</v>
      </c>
      <c r="I459" s="17">
        <v>0</v>
      </c>
      <c r="J459" s="16">
        <f>F459*(G459+ (G459= 0))*(H459+ (H459= 0))*(I459+ (I459= 0))</f>
        <v>0</v>
      </c>
      <c r="K459" s="11"/>
      <c r="L459" s="11"/>
      <c r="M459" s="11"/>
    </row>
    <row r="460" spans="1:13" x14ac:dyDescent="0.45">
      <c r="A460" s="11"/>
      <c r="B460" s="11"/>
      <c r="C460" s="11"/>
      <c r="D460" s="14"/>
      <c r="E460" s="15" t="s">
        <v>25</v>
      </c>
      <c r="F460" s="11">
        <v>100</v>
      </c>
      <c r="G460" s="17">
        <v>0</v>
      </c>
      <c r="H460" s="17">
        <v>0</v>
      </c>
      <c r="I460" s="17">
        <v>0</v>
      </c>
      <c r="J460" s="16">
        <f>F460*(G460+ (G460= 0))*(H460+ (H460= 0))*(I460+ (I460= 0))</f>
        <v>100</v>
      </c>
      <c r="K460" s="11"/>
      <c r="L460" s="11"/>
      <c r="M460" s="11"/>
    </row>
    <row r="461" spans="1:13" x14ac:dyDescent="0.45">
      <c r="A461" s="11"/>
      <c r="B461" s="11"/>
      <c r="C461" s="11"/>
      <c r="D461" s="14"/>
      <c r="E461" s="15" t="s">
        <v>383</v>
      </c>
      <c r="F461" s="11">
        <v>1</v>
      </c>
      <c r="G461" s="17">
        <v>1.8</v>
      </c>
      <c r="H461" s="17">
        <v>0</v>
      </c>
      <c r="I461" s="17">
        <v>2.5</v>
      </c>
      <c r="J461" s="16">
        <f>F461*(G461+ (G461= 0))*(H461+ (H461= 0))*(I461+ (I461= 0))</f>
        <v>4.5</v>
      </c>
      <c r="K461" s="11"/>
      <c r="L461" s="11"/>
      <c r="M461" s="11"/>
    </row>
    <row r="462" spans="1:13" x14ac:dyDescent="0.45">
      <c r="A462" s="11"/>
      <c r="B462" s="11"/>
      <c r="C462" s="11"/>
      <c r="D462" s="14"/>
      <c r="E462" s="15" t="s">
        <v>384</v>
      </c>
      <c r="F462" s="11">
        <v>2</v>
      </c>
      <c r="G462" s="17">
        <v>3.6</v>
      </c>
      <c r="H462" s="17">
        <v>0</v>
      </c>
      <c r="I462" s="17">
        <v>2.5</v>
      </c>
      <c r="J462" s="16">
        <f>F462*(G462+ (G462= 0))*(H462+ (H462= 0))*(I462+ (I462= 0))</f>
        <v>18</v>
      </c>
      <c r="K462" s="11"/>
      <c r="L462" s="11"/>
      <c r="M462" s="11"/>
    </row>
    <row r="463" spans="1:13" x14ac:dyDescent="0.45">
      <c r="A463" s="11"/>
      <c r="B463" s="11"/>
      <c r="C463" s="11"/>
      <c r="D463" s="14"/>
      <c r="E463" s="15" t="s">
        <v>385</v>
      </c>
      <c r="F463" s="11">
        <v>2</v>
      </c>
      <c r="G463" s="17">
        <v>0</v>
      </c>
      <c r="H463" s="17">
        <v>0</v>
      </c>
      <c r="I463" s="17">
        <v>0</v>
      </c>
      <c r="J463" s="16">
        <f>F463*(G463+ (G463= 0))*(H463+ (H463= 0))*(I463+ (I463= 0))</f>
        <v>2</v>
      </c>
      <c r="K463" s="11"/>
      <c r="L463" s="11"/>
      <c r="M463" s="11"/>
    </row>
    <row r="464" spans="1:13" x14ac:dyDescent="0.45">
      <c r="A464" s="11"/>
      <c r="B464" s="11"/>
      <c r="C464" s="11"/>
      <c r="D464" s="14"/>
      <c r="E464" s="15" t="s">
        <v>386</v>
      </c>
      <c r="F464" s="11">
        <v>2.5</v>
      </c>
      <c r="G464" s="17">
        <v>0</v>
      </c>
      <c r="H464" s="17">
        <v>0</v>
      </c>
      <c r="I464" s="17">
        <v>0</v>
      </c>
      <c r="J464" s="16">
        <f>F464*(G464+ (G464= 0))*(H464+ (H464= 0))*(I464+ (I464= 0))</f>
        <v>2.5</v>
      </c>
      <c r="K464" s="11"/>
      <c r="L464" s="11"/>
      <c r="M464" s="11"/>
    </row>
    <row r="465" spans="1:13" x14ac:dyDescent="0.45">
      <c r="A465" s="11"/>
      <c r="B465" s="11"/>
      <c r="C465" s="11"/>
      <c r="D465" s="14"/>
      <c r="E465" s="15" t="s">
        <v>387</v>
      </c>
      <c r="F465" s="11">
        <v>2</v>
      </c>
      <c r="G465" s="17">
        <v>0</v>
      </c>
      <c r="H465" s="17">
        <v>0</v>
      </c>
      <c r="I465" s="17">
        <v>0</v>
      </c>
      <c r="J465" s="16">
        <f>F465*(G465+ (G465= 0))*(H465+ (H465= 0))*(I465+ (I465= 0))</f>
        <v>2</v>
      </c>
      <c r="K465" s="11"/>
      <c r="L465" s="11"/>
      <c r="M465" s="11"/>
    </row>
    <row r="466" spans="1:13" x14ac:dyDescent="0.45">
      <c r="A466" s="11"/>
      <c r="B466" s="11"/>
      <c r="C466" s="11"/>
      <c r="D466" s="14"/>
      <c r="E466" s="15" t="s">
        <v>388</v>
      </c>
      <c r="F466" s="11">
        <v>5.5</v>
      </c>
      <c r="G466" s="17">
        <v>0</v>
      </c>
      <c r="H466" s="17">
        <v>0</v>
      </c>
      <c r="I466" s="17">
        <v>0</v>
      </c>
      <c r="J466" s="16">
        <f>F466*(G466+ (G466= 0))*(H466+ (H466= 0))*(I466+ (I466= 0))</f>
        <v>5.5</v>
      </c>
      <c r="K466" s="11"/>
      <c r="L466" s="11"/>
      <c r="M466" s="11"/>
    </row>
    <row r="467" spans="1:13" x14ac:dyDescent="0.45">
      <c r="A467" s="11"/>
      <c r="B467" s="11"/>
      <c r="C467" s="11"/>
      <c r="D467" s="14"/>
      <c r="E467" s="11"/>
      <c r="F467" s="11"/>
      <c r="G467" s="11"/>
      <c r="H467" s="11"/>
      <c r="I467" s="11"/>
      <c r="J467" s="18" t="s">
        <v>389</v>
      </c>
      <c r="K467" s="10">
        <f>SUM(J459:J466)</f>
        <v>134.5</v>
      </c>
      <c r="L467" s="17">
        <v>17.02</v>
      </c>
      <c r="M467" s="10">
        <f>ROUND(L467*K467,2)</f>
        <v>2289.19</v>
      </c>
    </row>
    <row r="468" spans="1:13" ht="1.05" customHeight="1" x14ac:dyDescent="0.45">
      <c r="A468" s="19"/>
      <c r="B468" s="19"/>
      <c r="C468" s="19"/>
      <c r="D468" s="25"/>
      <c r="E468" s="19"/>
      <c r="F468" s="19"/>
      <c r="G468" s="19"/>
      <c r="H468" s="19"/>
      <c r="I468" s="19"/>
      <c r="J468" s="19"/>
      <c r="K468" s="19"/>
      <c r="L468" s="19"/>
      <c r="M468" s="19"/>
    </row>
    <row r="469" spans="1:13" ht="21" x14ac:dyDescent="0.45">
      <c r="A469" s="15" t="s">
        <v>390</v>
      </c>
      <c r="B469" s="15" t="s">
        <v>23</v>
      </c>
      <c r="C469" s="15" t="s">
        <v>37</v>
      </c>
      <c r="D469" s="24" t="s">
        <v>391</v>
      </c>
      <c r="E469" s="11"/>
      <c r="F469" s="11"/>
      <c r="G469" s="11"/>
      <c r="H469" s="11"/>
      <c r="I469" s="11"/>
      <c r="J469" s="11"/>
      <c r="K469" s="16">
        <f>K476</f>
        <v>151.80000000000001</v>
      </c>
      <c r="L469" s="16">
        <f>L476</f>
        <v>52.52</v>
      </c>
      <c r="M469" s="16">
        <f>M476</f>
        <v>7972.54</v>
      </c>
    </row>
    <row r="470" spans="1:13" ht="157.5" x14ac:dyDescent="0.45">
      <c r="A470" s="11"/>
      <c r="B470" s="11"/>
      <c r="C470" s="11"/>
      <c r="D470" s="14" t="s">
        <v>392</v>
      </c>
      <c r="E470" s="11"/>
      <c r="F470" s="11"/>
      <c r="G470" s="11"/>
      <c r="H470" s="11"/>
      <c r="I470" s="11"/>
      <c r="J470" s="11"/>
      <c r="K470" s="11"/>
      <c r="L470" s="11"/>
      <c r="M470" s="11"/>
    </row>
    <row r="471" spans="1:13" x14ac:dyDescent="0.45">
      <c r="A471" s="11"/>
      <c r="B471" s="11"/>
      <c r="C471" s="11"/>
      <c r="D471" s="14"/>
      <c r="E471" s="15" t="s">
        <v>393</v>
      </c>
      <c r="F471" s="11">
        <v>2</v>
      </c>
      <c r="G471" s="17">
        <v>9.5</v>
      </c>
      <c r="H471" s="17">
        <v>0</v>
      </c>
      <c r="I471" s="17">
        <v>2.4</v>
      </c>
      <c r="J471" s="16">
        <f>F471*(G471+ (G471= 0))*(H471+ (H471= 0))*(I471+ (I471= 0))</f>
        <v>45.6</v>
      </c>
      <c r="K471" s="11"/>
      <c r="L471" s="11"/>
      <c r="M471" s="11"/>
    </row>
    <row r="472" spans="1:13" x14ac:dyDescent="0.45">
      <c r="A472" s="11"/>
      <c r="B472" s="11"/>
      <c r="C472" s="11"/>
      <c r="D472" s="14"/>
      <c r="E472" s="15" t="s">
        <v>394</v>
      </c>
      <c r="F472" s="11">
        <v>2</v>
      </c>
      <c r="G472" s="17">
        <v>13</v>
      </c>
      <c r="H472" s="17">
        <v>0</v>
      </c>
      <c r="I472" s="17">
        <v>2.1</v>
      </c>
      <c r="J472" s="16">
        <f>F472*(G472+ (G472= 0))*(H472+ (H472= 0))*(I472+ (I472= 0))</f>
        <v>54.6</v>
      </c>
      <c r="K472" s="11"/>
      <c r="L472" s="11"/>
      <c r="M472" s="11"/>
    </row>
    <row r="473" spans="1:13" x14ac:dyDescent="0.45">
      <c r="A473" s="11"/>
      <c r="B473" s="11"/>
      <c r="C473" s="11"/>
      <c r="D473" s="14"/>
      <c r="E473" s="15" t="s">
        <v>395</v>
      </c>
      <c r="F473" s="11">
        <v>1</v>
      </c>
      <c r="G473" s="17">
        <v>14</v>
      </c>
      <c r="H473" s="17">
        <v>0</v>
      </c>
      <c r="I473" s="17">
        <v>1.2</v>
      </c>
      <c r="J473" s="16">
        <f>F473*(G473+ (G473= 0))*(H473+ (H473= 0))*(I473+ (I473= 0))</f>
        <v>16.8</v>
      </c>
      <c r="K473" s="11"/>
      <c r="L473" s="11"/>
      <c r="M473" s="11"/>
    </row>
    <row r="474" spans="1:13" x14ac:dyDescent="0.45">
      <c r="A474" s="11"/>
      <c r="B474" s="11"/>
      <c r="C474" s="11"/>
      <c r="D474" s="14"/>
      <c r="E474" s="15" t="s">
        <v>0</v>
      </c>
      <c r="F474" s="11">
        <v>1</v>
      </c>
      <c r="G474" s="17">
        <v>14</v>
      </c>
      <c r="H474" s="17">
        <v>0</v>
      </c>
      <c r="I474" s="17">
        <v>1.2</v>
      </c>
      <c r="J474" s="16">
        <f>F474*(G474+ (G474= 0))*(H474+ (H474= 0))*(I474+ (I474= 0))</f>
        <v>16.8</v>
      </c>
      <c r="K474" s="11"/>
      <c r="L474" s="11"/>
      <c r="M474" s="11"/>
    </row>
    <row r="475" spans="1:13" x14ac:dyDescent="0.45">
      <c r="A475" s="11"/>
      <c r="B475" s="11"/>
      <c r="C475" s="11"/>
      <c r="D475" s="14"/>
      <c r="E475" s="15" t="s">
        <v>151</v>
      </c>
      <c r="F475" s="11">
        <v>1</v>
      </c>
      <c r="G475" s="17">
        <v>12</v>
      </c>
      <c r="H475" s="17">
        <v>0</v>
      </c>
      <c r="I475" s="17">
        <v>1.5</v>
      </c>
      <c r="J475" s="16">
        <f>F475*(G475+ (G475= 0))*(H475+ (H475= 0))*(I475+ (I475= 0))</f>
        <v>18</v>
      </c>
      <c r="K475" s="11"/>
      <c r="L475" s="11"/>
      <c r="M475" s="11"/>
    </row>
    <row r="476" spans="1:13" x14ac:dyDescent="0.45">
      <c r="A476" s="11"/>
      <c r="B476" s="11"/>
      <c r="C476" s="11"/>
      <c r="D476" s="14"/>
      <c r="E476" s="11"/>
      <c r="F476" s="11"/>
      <c r="G476" s="11"/>
      <c r="H476" s="11"/>
      <c r="I476" s="11"/>
      <c r="J476" s="18" t="s">
        <v>396</v>
      </c>
      <c r="K476" s="10">
        <f>SUM(J471:J475)</f>
        <v>151.80000000000001</v>
      </c>
      <c r="L476" s="17">
        <v>52.52</v>
      </c>
      <c r="M476" s="10">
        <f>ROUND(L476*K476,2)</f>
        <v>7972.54</v>
      </c>
    </row>
    <row r="477" spans="1:13" ht="1.05" customHeight="1" x14ac:dyDescent="0.45">
      <c r="A477" s="19"/>
      <c r="B477" s="19"/>
      <c r="C477" s="19"/>
      <c r="D477" s="25"/>
      <c r="E477" s="19"/>
      <c r="F477" s="19"/>
      <c r="G477" s="19"/>
      <c r="H477" s="19"/>
      <c r="I477" s="19"/>
      <c r="J477" s="19"/>
      <c r="K477" s="19"/>
      <c r="L477" s="19"/>
      <c r="M477" s="19"/>
    </row>
    <row r="478" spans="1:13" x14ac:dyDescent="0.45">
      <c r="A478" s="15" t="s">
        <v>397</v>
      </c>
      <c r="B478" s="15" t="s">
        <v>23</v>
      </c>
      <c r="C478" s="15" t="s">
        <v>97</v>
      </c>
      <c r="D478" s="24" t="s">
        <v>398</v>
      </c>
      <c r="E478" s="11"/>
      <c r="F478" s="11"/>
      <c r="G478" s="11"/>
      <c r="H478" s="11"/>
      <c r="I478" s="11"/>
      <c r="J478" s="11"/>
      <c r="K478" s="16">
        <f>K481</f>
        <v>12</v>
      </c>
      <c r="L478" s="16">
        <f>L481</f>
        <v>52.52</v>
      </c>
      <c r="M478" s="16">
        <f>M481</f>
        <v>630.24</v>
      </c>
    </row>
    <row r="479" spans="1:13" ht="63" x14ac:dyDescent="0.45">
      <c r="A479" s="11"/>
      <c r="B479" s="11"/>
      <c r="C479" s="11"/>
      <c r="D479" s="14" t="s">
        <v>399</v>
      </c>
      <c r="E479" s="11"/>
      <c r="F479" s="11"/>
      <c r="G479" s="11"/>
      <c r="H479" s="11"/>
      <c r="I479" s="11"/>
      <c r="J479" s="11"/>
      <c r="K479" s="11"/>
      <c r="L479" s="11"/>
      <c r="M479" s="11"/>
    </row>
    <row r="480" spans="1:13" x14ac:dyDescent="0.45">
      <c r="A480" s="11"/>
      <c r="B480" s="11"/>
      <c r="C480" s="11"/>
      <c r="D480" s="14"/>
      <c r="E480" s="15" t="s">
        <v>0</v>
      </c>
      <c r="F480" s="11">
        <v>12</v>
      </c>
      <c r="G480" s="17">
        <v>0</v>
      </c>
      <c r="H480" s="17">
        <v>0</v>
      </c>
      <c r="I480" s="17">
        <v>0</v>
      </c>
      <c r="J480" s="16">
        <f>F480*(G480+ (G480= 0))*(H480+ (H480= 0))*(I480+ (I480= 0))</f>
        <v>12</v>
      </c>
      <c r="K480" s="11"/>
      <c r="L480" s="11"/>
      <c r="M480" s="11"/>
    </row>
    <row r="481" spans="1:13" x14ac:dyDescent="0.45">
      <c r="A481" s="11"/>
      <c r="B481" s="11"/>
      <c r="C481" s="11"/>
      <c r="D481" s="14"/>
      <c r="E481" s="11"/>
      <c r="F481" s="11"/>
      <c r="G481" s="11"/>
      <c r="H481" s="11"/>
      <c r="I481" s="11"/>
      <c r="J481" s="18" t="s">
        <v>400</v>
      </c>
      <c r="K481" s="10">
        <f>SUM(J480:J480)</f>
        <v>12</v>
      </c>
      <c r="L481" s="17">
        <v>52.52</v>
      </c>
      <c r="M481" s="10">
        <f>ROUND(L481*K481,2)</f>
        <v>630.24</v>
      </c>
    </row>
    <row r="482" spans="1:13" ht="1.05" customHeight="1" x14ac:dyDescent="0.45">
      <c r="A482" s="19"/>
      <c r="B482" s="19"/>
      <c r="C482" s="19"/>
      <c r="D482" s="25"/>
      <c r="E482" s="19"/>
      <c r="F482" s="19"/>
      <c r="G482" s="19"/>
      <c r="H482" s="19"/>
      <c r="I482" s="19"/>
      <c r="J482" s="19"/>
      <c r="K482" s="19"/>
      <c r="L482" s="19"/>
      <c r="M482" s="19"/>
    </row>
    <row r="483" spans="1:13" ht="21" x14ac:dyDescent="0.45">
      <c r="A483" s="15" t="s">
        <v>401</v>
      </c>
      <c r="B483" s="15" t="s">
        <v>23</v>
      </c>
      <c r="C483" s="15" t="s">
        <v>37</v>
      </c>
      <c r="D483" s="24" t="s">
        <v>402</v>
      </c>
      <c r="E483" s="11"/>
      <c r="F483" s="11"/>
      <c r="G483" s="11"/>
      <c r="H483" s="11"/>
      <c r="I483" s="11"/>
      <c r="J483" s="11"/>
      <c r="K483" s="16">
        <f>K492</f>
        <v>49.02</v>
      </c>
      <c r="L483" s="16">
        <f>L492</f>
        <v>24</v>
      </c>
      <c r="M483" s="16">
        <f>M492</f>
        <v>1176.48</v>
      </c>
    </row>
    <row r="484" spans="1:13" ht="115.5" x14ac:dyDescent="0.45">
      <c r="A484" s="11"/>
      <c r="B484" s="11"/>
      <c r="C484" s="11"/>
      <c r="D484" s="14" t="s">
        <v>403</v>
      </c>
      <c r="E484" s="11"/>
      <c r="F484" s="11"/>
      <c r="G484" s="11"/>
      <c r="H484" s="11"/>
      <c r="I484" s="11"/>
      <c r="J484" s="11"/>
      <c r="K484" s="11"/>
      <c r="L484" s="11"/>
      <c r="M484" s="11"/>
    </row>
    <row r="485" spans="1:13" x14ac:dyDescent="0.45">
      <c r="A485" s="11"/>
      <c r="B485" s="11"/>
      <c r="C485" s="11"/>
      <c r="D485" s="14"/>
      <c r="E485" s="15" t="s">
        <v>201</v>
      </c>
      <c r="F485" s="11">
        <v>0</v>
      </c>
      <c r="G485" s="17">
        <v>0</v>
      </c>
      <c r="H485" s="17">
        <v>0</v>
      </c>
      <c r="I485" s="17">
        <v>0</v>
      </c>
      <c r="J485" s="16">
        <f>F485*(G485+ (G485= 0))*(H485+ (H485= 0))*(I485+ (I485= 0))</f>
        <v>0</v>
      </c>
      <c r="K485" s="11"/>
      <c r="L485" s="11"/>
      <c r="M485" s="11"/>
    </row>
    <row r="486" spans="1:13" x14ac:dyDescent="0.45">
      <c r="A486" s="11"/>
      <c r="B486" s="11"/>
      <c r="C486" s="11"/>
      <c r="D486" s="14"/>
      <c r="E486" s="15" t="s">
        <v>0</v>
      </c>
      <c r="F486" s="11">
        <v>6</v>
      </c>
      <c r="G486" s="17">
        <v>1.7</v>
      </c>
      <c r="H486" s="17">
        <v>0</v>
      </c>
      <c r="I486" s="17">
        <v>0</v>
      </c>
      <c r="J486" s="16">
        <f>F486*(G486+ (G486= 0))*(H486+ (H486= 0))*(I486+ (I486= 0))</f>
        <v>10.199999999999999</v>
      </c>
      <c r="K486" s="11"/>
      <c r="L486" s="11"/>
      <c r="M486" s="11"/>
    </row>
    <row r="487" spans="1:13" x14ac:dyDescent="0.45">
      <c r="A487" s="11"/>
      <c r="B487" s="11"/>
      <c r="C487" s="11"/>
      <c r="D487" s="14"/>
      <c r="E487" s="15" t="s">
        <v>0</v>
      </c>
      <c r="F487" s="11">
        <v>2</v>
      </c>
      <c r="G487" s="17">
        <v>0.4</v>
      </c>
      <c r="H487" s="17">
        <v>0</v>
      </c>
      <c r="I487" s="17">
        <v>0</v>
      </c>
      <c r="J487" s="16">
        <f>F487*(G487+ (G487= 0))*(H487+ (H487= 0))*(I487+ (I487= 0))</f>
        <v>0.8</v>
      </c>
      <c r="K487" s="11"/>
      <c r="L487" s="11"/>
      <c r="M487" s="11"/>
    </row>
    <row r="488" spans="1:13" x14ac:dyDescent="0.45">
      <c r="A488" s="11"/>
      <c r="B488" s="11"/>
      <c r="C488" s="11"/>
      <c r="D488" s="14"/>
      <c r="E488" s="15" t="s">
        <v>0</v>
      </c>
      <c r="F488" s="11">
        <v>6</v>
      </c>
      <c r="G488" s="17">
        <v>0.85</v>
      </c>
      <c r="H488" s="17">
        <v>0</v>
      </c>
      <c r="I488" s="17">
        <v>0</v>
      </c>
      <c r="J488" s="16">
        <f>F488*(G488+ (G488= 0))*(H488+ (H488= 0))*(I488+ (I488= 0))</f>
        <v>5.0999999999999996</v>
      </c>
      <c r="K488" s="11"/>
      <c r="L488" s="11"/>
      <c r="M488" s="11"/>
    </row>
    <row r="489" spans="1:13" x14ac:dyDescent="0.45">
      <c r="A489" s="11"/>
      <c r="B489" s="11"/>
      <c r="C489" s="11"/>
      <c r="D489" s="14"/>
      <c r="E489" s="15" t="s">
        <v>0</v>
      </c>
      <c r="F489" s="11">
        <v>2</v>
      </c>
      <c r="G489" s="17">
        <v>1.48</v>
      </c>
      <c r="H489" s="17">
        <v>0</v>
      </c>
      <c r="I489" s="17">
        <v>0</v>
      </c>
      <c r="J489" s="16">
        <f>F489*(G489+ (G489= 0))*(H489+ (H489= 0))*(I489+ (I489= 0))</f>
        <v>2.96</v>
      </c>
      <c r="K489" s="11"/>
      <c r="L489" s="11"/>
      <c r="M489" s="11"/>
    </row>
    <row r="490" spans="1:13" x14ac:dyDescent="0.45">
      <c r="A490" s="11"/>
      <c r="B490" s="11"/>
      <c r="C490" s="11"/>
      <c r="D490" s="14"/>
      <c r="E490" s="15" t="s">
        <v>0</v>
      </c>
      <c r="F490" s="11">
        <v>2</v>
      </c>
      <c r="G490" s="17">
        <v>1.48</v>
      </c>
      <c r="H490" s="17">
        <v>0</v>
      </c>
      <c r="I490" s="17">
        <v>0</v>
      </c>
      <c r="J490" s="16">
        <f>F490*(G490+ (G490= 0))*(H490+ (H490= 0))*(I490+ (I490= 0))</f>
        <v>2.96</v>
      </c>
      <c r="K490" s="11"/>
      <c r="L490" s="11"/>
      <c r="M490" s="11"/>
    </row>
    <row r="491" spans="1:13" x14ac:dyDescent="0.45">
      <c r="A491" s="11"/>
      <c r="B491" s="11"/>
      <c r="C491" s="11"/>
      <c r="D491" s="14"/>
      <c r="E491" s="15" t="s">
        <v>0</v>
      </c>
      <c r="F491" s="11">
        <v>10</v>
      </c>
      <c r="G491" s="17">
        <v>2.7</v>
      </c>
      <c r="H491" s="17">
        <v>0</v>
      </c>
      <c r="I491" s="17">
        <v>0</v>
      </c>
      <c r="J491" s="16">
        <f>F491*(G491+ (G491= 0))*(H491+ (H491= 0))*(I491+ (I491= 0))</f>
        <v>27</v>
      </c>
      <c r="K491" s="11"/>
      <c r="L491" s="11"/>
      <c r="M491" s="11"/>
    </row>
    <row r="492" spans="1:13" x14ac:dyDescent="0.45">
      <c r="A492" s="11"/>
      <c r="B492" s="11"/>
      <c r="C492" s="11"/>
      <c r="D492" s="14"/>
      <c r="E492" s="11"/>
      <c r="F492" s="11"/>
      <c r="G492" s="11"/>
      <c r="H492" s="11"/>
      <c r="I492" s="11"/>
      <c r="J492" s="18" t="s">
        <v>404</v>
      </c>
      <c r="K492" s="10">
        <f>SUM(J485:J491)</f>
        <v>49.02</v>
      </c>
      <c r="L492" s="17">
        <v>24</v>
      </c>
      <c r="M492" s="10">
        <f>ROUND(L492*K492,2)</f>
        <v>1176.48</v>
      </c>
    </row>
    <row r="493" spans="1:13" ht="1.05" customHeight="1" x14ac:dyDescent="0.45">
      <c r="A493" s="19"/>
      <c r="B493" s="19"/>
      <c r="C493" s="19"/>
      <c r="D493" s="25"/>
      <c r="E493" s="19"/>
      <c r="F493" s="19"/>
      <c r="G493" s="19"/>
      <c r="H493" s="19"/>
      <c r="I493" s="19"/>
      <c r="J493" s="19"/>
      <c r="K493" s="19"/>
      <c r="L493" s="19"/>
      <c r="M493" s="19"/>
    </row>
    <row r="494" spans="1:13" ht="21" x14ac:dyDescent="0.45">
      <c r="A494" s="15" t="s">
        <v>405</v>
      </c>
      <c r="B494" s="15" t="s">
        <v>23</v>
      </c>
      <c r="C494" s="15" t="s">
        <v>37</v>
      </c>
      <c r="D494" s="24" t="s">
        <v>406</v>
      </c>
      <c r="E494" s="11"/>
      <c r="F494" s="11"/>
      <c r="G494" s="11"/>
      <c r="H494" s="11"/>
      <c r="I494" s="11"/>
      <c r="J494" s="11"/>
      <c r="K494" s="16">
        <f>K501</f>
        <v>1.5499999999999998</v>
      </c>
      <c r="L494" s="16">
        <f>L501</f>
        <v>112.82</v>
      </c>
      <c r="M494" s="16">
        <f>M501</f>
        <v>174.87</v>
      </c>
    </row>
    <row r="495" spans="1:13" ht="94.5" x14ac:dyDescent="0.45">
      <c r="A495" s="11"/>
      <c r="B495" s="11"/>
      <c r="C495" s="11"/>
      <c r="D495" s="14" t="s">
        <v>407</v>
      </c>
      <c r="E495" s="11"/>
      <c r="F495" s="11"/>
      <c r="G495" s="11"/>
      <c r="H495" s="11"/>
      <c r="I495" s="11"/>
      <c r="J495" s="11"/>
      <c r="K495" s="11"/>
      <c r="L495" s="11"/>
      <c r="M495" s="11"/>
    </row>
    <row r="496" spans="1:13" x14ac:dyDescent="0.45">
      <c r="A496" s="11"/>
      <c r="B496" s="11"/>
      <c r="C496" s="11"/>
      <c r="D496" s="14"/>
      <c r="E496" s="15" t="s">
        <v>209</v>
      </c>
      <c r="F496" s="11">
        <v>1</v>
      </c>
      <c r="G496" s="17">
        <v>7.5</v>
      </c>
      <c r="H496" s="17">
        <v>0</v>
      </c>
      <c r="I496" s="17">
        <v>0.1</v>
      </c>
      <c r="J496" s="16">
        <f>F496*(G496+ (G496= 0))*(H496+ (H496= 0))*(I496+ (I496= 0))</f>
        <v>0.75</v>
      </c>
      <c r="K496" s="11"/>
      <c r="L496" s="11"/>
      <c r="M496" s="11"/>
    </row>
    <row r="497" spans="1:13" x14ac:dyDescent="0.45">
      <c r="A497" s="11"/>
      <c r="B497" s="11"/>
      <c r="C497" s="11"/>
      <c r="D497" s="14"/>
      <c r="E497" s="15" t="s">
        <v>0</v>
      </c>
      <c r="F497" s="11">
        <v>1</v>
      </c>
      <c r="G497" s="17">
        <v>2.2000000000000002</v>
      </c>
      <c r="H497" s="17">
        <v>0</v>
      </c>
      <c r="I497" s="17">
        <v>0.1</v>
      </c>
      <c r="J497" s="16">
        <f>F497*(G497+ (G497= 0))*(H497+ (H497= 0))*(I497+ (I497= 0))</f>
        <v>0.22000000000000003</v>
      </c>
      <c r="K497" s="11"/>
      <c r="L497" s="11"/>
      <c r="M497" s="11"/>
    </row>
    <row r="498" spans="1:13" x14ac:dyDescent="0.45">
      <c r="A498" s="11"/>
      <c r="B498" s="11"/>
      <c r="C498" s="11"/>
      <c r="D498" s="14"/>
      <c r="E498" s="15" t="s">
        <v>0</v>
      </c>
      <c r="F498" s="11">
        <v>1</v>
      </c>
      <c r="G498" s="17">
        <v>1.8</v>
      </c>
      <c r="H498" s="17">
        <v>0</v>
      </c>
      <c r="I498" s="17">
        <v>0.1</v>
      </c>
      <c r="J498" s="16">
        <f>F498*(G498+ (G498= 0))*(H498+ (H498= 0))*(I498+ (I498= 0))</f>
        <v>0.18000000000000002</v>
      </c>
      <c r="K498" s="11"/>
      <c r="L498" s="11"/>
      <c r="M498" s="11"/>
    </row>
    <row r="499" spans="1:13" x14ac:dyDescent="0.45">
      <c r="A499" s="11"/>
      <c r="B499" s="11"/>
      <c r="C499" s="11"/>
      <c r="D499" s="14"/>
      <c r="E499" s="15" t="s">
        <v>408</v>
      </c>
      <c r="F499" s="11">
        <v>1</v>
      </c>
      <c r="G499" s="17">
        <v>0.5</v>
      </c>
      <c r="H499" s="17">
        <v>0</v>
      </c>
      <c r="I499" s="17">
        <v>0.5</v>
      </c>
      <c r="J499" s="16">
        <f>F499*(G499+ (G499= 0))*(H499+ (H499= 0))*(I499+ (I499= 0))</f>
        <v>0.25</v>
      </c>
      <c r="K499" s="11"/>
      <c r="L499" s="11"/>
      <c r="M499" s="11"/>
    </row>
    <row r="500" spans="1:13" x14ac:dyDescent="0.45">
      <c r="A500" s="11"/>
      <c r="B500" s="11"/>
      <c r="C500" s="11"/>
      <c r="D500" s="14"/>
      <c r="E500" s="15" t="s">
        <v>210</v>
      </c>
      <c r="F500" s="11">
        <v>1</v>
      </c>
      <c r="G500" s="17">
        <v>1.5</v>
      </c>
      <c r="H500" s="17">
        <v>0</v>
      </c>
      <c r="I500" s="17">
        <v>0.1</v>
      </c>
      <c r="J500" s="16">
        <f>F500*(G500+ (G500= 0))*(H500+ (H500= 0))*(I500+ (I500= 0))</f>
        <v>0.15000000000000002</v>
      </c>
      <c r="K500" s="11"/>
      <c r="L500" s="11"/>
      <c r="M500" s="11"/>
    </row>
    <row r="501" spans="1:13" x14ac:dyDescent="0.45">
      <c r="A501" s="11"/>
      <c r="B501" s="11"/>
      <c r="C501" s="11"/>
      <c r="D501" s="14"/>
      <c r="E501" s="11"/>
      <c r="F501" s="11"/>
      <c r="G501" s="11"/>
      <c r="H501" s="11"/>
      <c r="I501" s="11"/>
      <c r="J501" s="18" t="s">
        <v>409</v>
      </c>
      <c r="K501" s="10">
        <f>SUM(J496:J500)</f>
        <v>1.5499999999999998</v>
      </c>
      <c r="L501" s="17">
        <v>112.82</v>
      </c>
      <c r="M501" s="10">
        <f>ROUND(L501*K501,2)</f>
        <v>174.87</v>
      </c>
    </row>
    <row r="502" spans="1:13" ht="1.05" customHeight="1" x14ac:dyDescent="0.45">
      <c r="A502" s="19"/>
      <c r="B502" s="19"/>
      <c r="C502" s="19"/>
      <c r="D502" s="25"/>
      <c r="E502" s="19"/>
      <c r="F502" s="19"/>
      <c r="G502" s="19"/>
      <c r="H502" s="19"/>
      <c r="I502" s="19"/>
      <c r="J502" s="19"/>
      <c r="K502" s="19"/>
      <c r="L502" s="19"/>
      <c r="M502" s="19"/>
    </row>
    <row r="503" spans="1:13" x14ac:dyDescent="0.45">
      <c r="A503" s="15" t="s">
        <v>410</v>
      </c>
      <c r="B503" s="15" t="s">
        <v>23</v>
      </c>
      <c r="C503" s="15" t="s">
        <v>37</v>
      </c>
      <c r="D503" s="24" t="s">
        <v>411</v>
      </c>
      <c r="E503" s="11"/>
      <c r="F503" s="11"/>
      <c r="G503" s="11"/>
      <c r="H503" s="11"/>
      <c r="I503" s="11"/>
      <c r="J503" s="11"/>
      <c r="K503" s="16">
        <f>K535</f>
        <v>1415.0744</v>
      </c>
      <c r="L503" s="16">
        <f>L535</f>
        <v>6</v>
      </c>
      <c r="M503" s="16">
        <f>M535</f>
        <v>8490.4500000000007</v>
      </c>
    </row>
    <row r="504" spans="1:13" ht="157.5" x14ac:dyDescent="0.45">
      <c r="A504" s="11"/>
      <c r="B504" s="11"/>
      <c r="C504" s="11"/>
      <c r="D504" s="14" t="s">
        <v>412</v>
      </c>
      <c r="E504" s="11"/>
      <c r="F504" s="11"/>
      <c r="G504" s="11"/>
      <c r="H504" s="11"/>
      <c r="I504" s="11"/>
      <c r="J504" s="11"/>
      <c r="K504" s="11"/>
      <c r="L504" s="11"/>
      <c r="M504" s="11"/>
    </row>
    <row r="505" spans="1:13" x14ac:dyDescent="0.45">
      <c r="A505" s="11"/>
      <c r="B505" s="11"/>
      <c r="C505" s="11"/>
      <c r="D505" s="14"/>
      <c r="E505" s="15" t="s">
        <v>413</v>
      </c>
      <c r="F505" s="11">
        <v>0</v>
      </c>
      <c r="G505" s="17">
        <v>0</v>
      </c>
      <c r="H505" s="17">
        <v>0</v>
      </c>
      <c r="I505" s="17">
        <v>0</v>
      </c>
      <c r="J505" s="16">
        <f>F505*(G505+ (G505= 0))*(H505+ (H505= 0))*(I505+ (I505= 0))</f>
        <v>0</v>
      </c>
      <c r="K505" s="11"/>
      <c r="L505" s="11"/>
      <c r="M505" s="11"/>
    </row>
    <row r="506" spans="1:13" x14ac:dyDescent="0.45">
      <c r="A506" s="11"/>
      <c r="B506" s="11"/>
      <c r="C506" s="11"/>
      <c r="D506" s="14"/>
      <c r="E506" s="15" t="s">
        <v>140</v>
      </c>
      <c r="F506" s="11">
        <v>1</v>
      </c>
      <c r="G506" s="17">
        <v>14</v>
      </c>
      <c r="H506" s="17">
        <v>0</v>
      </c>
      <c r="I506" s="17">
        <v>2.4</v>
      </c>
      <c r="J506" s="16">
        <f>F506*(G506+ (G506= 0))*(H506+ (H506= 0))*(I506+ (I506= 0))</f>
        <v>33.6</v>
      </c>
      <c r="K506" s="11"/>
      <c r="L506" s="11"/>
      <c r="M506" s="11"/>
    </row>
    <row r="507" spans="1:13" x14ac:dyDescent="0.45">
      <c r="A507" s="11"/>
      <c r="B507" s="11"/>
      <c r="C507" s="11"/>
      <c r="D507" s="14"/>
      <c r="E507" s="15" t="s">
        <v>414</v>
      </c>
      <c r="F507" s="11">
        <v>1</v>
      </c>
      <c r="G507" s="17">
        <v>16</v>
      </c>
      <c r="H507" s="17">
        <v>0</v>
      </c>
      <c r="I507" s="17">
        <v>2.8</v>
      </c>
      <c r="J507" s="16">
        <f>F507*(G507+ (G507= 0))*(H507+ (H507= 0))*(I507+ (I507= 0))</f>
        <v>44.8</v>
      </c>
      <c r="K507" s="11"/>
      <c r="L507" s="11"/>
      <c r="M507" s="11"/>
    </row>
    <row r="508" spans="1:13" x14ac:dyDescent="0.45">
      <c r="A508" s="11"/>
      <c r="B508" s="11"/>
      <c r="C508" s="11"/>
      <c r="D508" s="14"/>
      <c r="E508" s="15" t="s">
        <v>415</v>
      </c>
      <c r="F508" s="11">
        <v>1</v>
      </c>
      <c r="G508" s="17">
        <v>3</v>
      </c>
      <c r="H508" s="17">
        <v>0</v>
      </c>
      <c r="I508" s="17">
        <v>2</v>
      </c>
      <c r="J508" s="16">
        <f>F508*(G508+ (G508= 0))*(H508+ (H508= 0))*(I508+ (I508= 0))</f>
        <v>6</v>
      </c>
      <c r="K508" s="11"/>
      <c r="L508" s="11"/>
      <c r="M508" s="11"/>
    </row>
    <row r="509" spans="1:13" x14ac:dyDescent="0.45">
      <c r="A509" s="11"/>
      <c r="B509" s="11"/>
      <c r="C509" s="11"/>
      <c r="D509" s="14"/>
      <c r="E509" s="15" t="s">
        <v>416</v>
      </c>
      <c r="F509" s="11">
        <v>1</v>
      </c>
      <c r="G509" s="17">
        <v>15</v>
      </c>
      <c r="H509" s="17">
        <v>0</v>
      </c>
      <c r="I509" s="17">
        <v>2.8</v>
      </c>
      <c r="J509" s="16">
        <f>F509*(G509+ (G509= 0))*(H509+ (H509= 0))*(I509+ (I509= 0))</f>
        <v>42</v>
      </c>
      <c r="K509" s="11"/>
      <c r="L509" s="11"/>
      <c r="M509" s="11"/>
    </row>
    <row r="510" spans="1:13" x14ac:dyDescent="0.45">
      <c r="A510" s="11"/>
      <c r="B510" s="11"/>
      <c r="C510" s="11"/>
      <c r="D510" s="14"/>
      <c r="E510" s="15" t="s">
        <v>417</v>
      </c>
      <c r="F510" s="11">
        <v>0</v>
      </c>
      <c r="G510" s="17">
        <v>0</v>
      </c>
      <c r="H510" s="17">
        <v>0</v>
      </c>
      <c r="I510" s="17">
        <v>0</v>
      </c>
      <c r="J510" s="16">
        <f>F510*(G510+ (G510= 0))*(H510+ (H510= 0))*(I510+ (I510= 0))</f>
        <v>0</v>
      </c>
      <c r="K510" s="11"/>
      <c r="L510" s="11"/>
      <c r="M510" s="11"/>
    </row>
    <row r="511" spans="1:13" x14ac:dyDescent="0.45">
      <c r="A511" s="11"/>
      <c r="B511" s="11"/>
      <c r="C511" s="11"/>
      <c r="D511" s="14"/>
      <c r="E511" s="15" t="s">
        <v>418</v>
      </c>
      <c r="F511" s="11">
        <v>1</v>
      </c>
      <c r="G511" s="17">
        <v>3.1</v>
      </c>
      <c r="H511" s="17">
        <v>0</v>
      </c>
      <c r="I511" s="17">
        <v>2.8</v>
      </c>
      <c r="J511" s="16">
        <f>F511*(G511+ (G511= 0))*(H511+ (H511= 0))*(I511+ (I511= 0))</f>
        <v>8.68</v>
      </c>
      <c r="K511" s="11"/>
      <c r="L511" s="11"/>
      <c r="M511" s="11"/>
    </row>
    <row r="512" spans="1:13" x14ac:dyDescent="0.45">
      <c r="A512" s="11"/>
      <c r="B512" s="11"/>
      <c r="C512" s="11"/>
      <c r="D512" s="14"/>
      <c r="E512" s="15" t="s">
        <v>419</v>
      </c>
      <c r="F512" s="11">
        <v>0</v>
      </c>
      <c r="G512" s="17">
        <v>0</v>
      </c>
      <c r="H512" s="17">
        <v>0</v>
      </c>
      <c r="I512" s="17">
        <v>0</v>
      </c>
      <c r="J512" s="16">
        <f>F512*(G512+ (G512= 0))*(H512+ (H512= 0))*(I512+ (I512= 0))</f>
        <v>0</v>
      </c>
      <c r="K512" s="11"/>
      <c r="L512" s="11"/>
      <c r="M512" s="11"/>
    </row>
    <row r="513" spans="1:13" x14ac:dyDescent="0.45">
      <c r="A513" s="11"/>
      <c r="B513" s="11"/>
      <c r="C513" s="11"/>
      <c r="D513" s="14"/>
      <c r="E513" s="15" t="s">
        <v>209</v>
      </c>
      <c r="F513" s="11">
        <v>1</v>
      </c>
      <c r="G513" s="17">
        <v>12</v>
      </c>
      <c r="H513" s="17">
        <v>0</v>
      </c>
      <c r="I513" s="17">
        <v>2.8</v>
      </c>
      <c r="J513" s="16">
        <f>F513*(G513+ (G513= 0))*(H513+ (H513= 0))*(I513+ (I513= 0))</f>
        <v>33.599999999999994</v>
      </c>
      <c r="K513" s="11"/>
      <c r="L513" s="11"/>
      <c r="M513" s="11"/>
    </row>
    <row r="514" spans="1:13" x14ac:dyDescent="0.45">
      <c r="A514" s="11"/>
      <c r="B514" s="11"/>
      <c r="C514" s="11"/>
      <c r="D514" s="14"/>
      <c r="E514" s="15" t="s">
        <v>278</v>
      </c>
      <c r="F514" s="11">
        <v>1</v>
      </c>
      <c r="G514" s="17">
        <v>40</v>
      </c>
      <c r="H514" s="17">
        <v>0</v>
      </c>
      <c r="I514" s="17">
        <v>2.8</v>
      </c>
      <c r="J514" s="16">
        <f>F514*(G514+ (G514= 0))*(H514+ (H514= 0))*(I514+ (I514= 0))</f>
        <v>112</v>
      </c>
      <c r="K514" s="11"/>
      <c r="L514" s="11"/>
      <c r="M514" s="11"/>
    </row>
    <row r="515" spans="1:13" x14ac:dyDescent="0.45">
      <c r="A515" s="11"/>
      <c r="B515" s="11"/>
      <c r="C515" s="11"/>
      <c r="D515" s="14"/>
      <c r="E515" s="15" t="s">
        <v>159</v>
      </c>
      <c r="F515" s="11">
        <v>5</v>
      </c>
      <c r="G515" s="17">
        <v>3</v>
      </c>
      <c r="H515" s="17">
        <v>0</v>
      </c>
      <c r="I515" s="17">
        <v>2.8</v>
      </c>
      <c r="J515" s="16">
        <f>F515*(G515+ (G515= 0))*(H515+ (H515= 0))*(I515+ (I515= 0))</f>
        <v>42</v>
      </c>
      <c r="K515" s="11"/>
      <c r="L515" s="11"/>
      <c r="M515" s="11"/>
    </row>
    <row r="516" spans="1:13" x14ac:dyDescent="0.45">
      <c r="A516" s="11"/>
      <c r="B516" s="11"/>
      <c r="C516" s="11"/>
      <c r="D516" s="14"/>
      <c r="E516" s="15" t="s">
        <v>420</v>
      </c>
      <c r="F516" s="11">
        <v>3</v>
      </c>
      <c r="G516" s="17">
        <v>3</v>
      </c>
      <c r="H516" s="17">
        <v>0</v>
      </c>
      <c r="I516" s="17">
        <v>2.8</v>
      </c>
      <c r="J516" s="16">
        <f>F516*(G516+ (G516= 0))*(H516+ (H516= 0))*(I516+ (I516= 0))</f>
        <v>25.2</v>
      </c>
      <c r="K516" s="11"/>
      <c r="L516" s="11"/>
      <c r="M516" s="11"/>
    </row>
    <row r="517" spans="1:13" x14ac:dyDescent="0.45">
      <c r="A517" s="11"/>
      <c r="B517" s="11"/>
      <c r="C517" s="11"/>
      <c r="D517" s="14"/>
      <c r="E517" s="15" t="s">
        <v>421</v>
      </c>
      <c r="F517" s="11">
        <v>1</v>
      </c>
      <c r="G517" s="17">
        <v>13</v>
      </c>
      <c r="H517" s="17">
        <v>0</v>
      </c>
      <c r="I517" s="17">
        <v>2.8</v>
      </c>
      <c r="J517" s="16">
        <f>F517*(G517+ (G517= 0))*(H517+ (H517= 0))*(I517+ (I517= 0))</f>
        <v>36.4</v>
      </c>
      <c r="K517" s="11"/>
      <c r="L517" s="11"/>
      <c r="M517" s="11"/>
    </row>
    <row r="518" spans="1:13" x14ac:dyDescent="0.45">
      <c r="A518" s="11"/>
      <c r="B518" s="11"/>
      <c r="C518" s="11"/>
      <c r="D518" s="14"/>
      <c r="E518" s="15" t="s">
        <v>39</v>
      </c>
      <c r="F518" s="11">
        <v>1</v>
      </c>
      <c r="G518" s="17">
        <v>10</v>
      </c>
      <c r="H518" s="17">
        <v>0</v>
      </c>
      <c r="I518" s="17">
        <v>2.8</v>
      </c>
      <c r="J518" s="16">
        <f>F518*(G518+ (G518= 0))*(H518+ (H518= 0))*(I518+ (I518= 0))</f>
        <v>28</v>
      </c>
      <c r="K518" s="11"/>
      <c r="L518" s="11"/>
      <c r="M518" s="11"/>
    </row>
    <row r="519" spans="1:13" x14ac:dyDescent="0.45">
      <c r="A519" s="11"/>
      <c r="B519" s="11"/>
      <c r="C519" s="11"/>
      <c r="D519" s="14"/>
      <c r="E519" s="15" t="s">
        <v>140</v>
      </c>
      <c r="F519" s="11">
        <v>1</v>
      </c>
      <c r="G519" s="17">
        <v>14</v>
      </c>
      <c r="H519" s="17">
        <v>0</v>
      </c>
      <c r="I519" s="17">
        <v>0.5</v>
      </c>
      <c r="J519" s="16">
        <f>F519*(G519+ (G519= 0))*(H519+ (H519= 0))*(I519+ (I519= 0))</f>
        <v>7</v>
      </c>
      <c r="K519" s="11"/>
      <c r="L519" s="11"/>
      <c r="M519" s="11"/>
    </row>
    <row r="520" spans="1:13" x14ac:dyDescent="0.45">
      <c r="A520" s="11"/>
      <c r="B520" s="11"/>
      <c r="C520" s="11"/>
      <c r="D520" s="14"/>
      <c r="E520" s="15" t="s">
        <v>422</v>
      </c>
      <c r="F520" s="11">
        <v>1</v>
      </c>
      <c r="G520" s="17">
        <v>72</v>
      </c>
      <c r="H520" s="17">
        <v>0</v>
      </c>
      <c r="I520" s="17">
        <v>2.8</v>
      </c>
      <c r="J520" s="16">
        <f>F520*(G520+ (G520= 0))*(H520+ (H520= 0))*(I520+ (I520= 0))</f>
        <v>201.6</v>
      </c>
      <c r="K520" s="11"/>
      <c r="L520" s="11"/>
      <c r="M520" s="11"/>
    </row>
    <row r="521" spans="1:13" x14ac:dyDescent="0.45">
      <c r="A521" s="11"/>
      <c r="B521" s="11"/>
      <c r="C521" s="11"/>
      <c r="D521" s="14"/>
      <c r="E521" s="15" t="s">
        <v>423</v>
      </c>
      <c r="F521" s="11">
        <v>-1</v>
      </c>
      <c r="G521" s="17">
        <v>1.5</v>
      </c>
      <c r="H521" s="17">
        <v>0</v>
      </c>
      <c r="I521" s="17">
        <v>1.38</v>
      </c>
      <c r="J521" s="16">
        <f>F521*(G521+ (G521= 0))*(H521+ (H521= 0))*(I521+ (I521= 0))</f>
        <v>-2.0699999999999998</v>
      </c>
      <c r="K521" s="11"/>
      <c r="L521" s="11"/>
      <c r="M521" s="11"/>
    </row>
    <row r="522" spans="1:13" x14ac:dyDescent="0.45">
      <c r="A522" s="11"/>
      <c r="B522" s="11"/>
      <c r="C522" s="11"/>
      <c r="D522" s="14"/>
      <c r="E522" s="15" t="s">
        <v>424</v>
      </c>
      <c r="F522" s="11">
        <v>-1</v>
      </c>
      <c r="G522" s="17">
        <v>5.2</v>
      </c>
      <c r="H522" s="17">
        <v>0</v>
      </c>
      <c r="I522" s="17">
        <v>2.1</v>
      </c>
      <c r="J522" s="16">
        <f>F522*(G522+ (G522= 0))*(H522+ (H522= 0))*(I522+ (I522= 0))</f>
        <v>-10.920000000000002</v>
      </c>
      <c r="K522" s="11"/>
      <c r="L522" s="11"/>
      <c r="M522" s="11"/>
    </row>
    <row r="523" spans="1:13" x14ac:dyDescent="0.45">
      <c r="A523" s="11"/>
      <c r="B523" s="11"/>
      <c r="C523" s="11"/>
      <c r="D523" s="14"/>
      <c r="E523" s="15" t="s">
        <v>425</v>
      </c>
      <c r="F523" s="11">
        <v>1</v>
      </c>
      <c r="G523" s="17">
        <v>45</v>
      </c>
      <c r="H523" s="17">
        <v>0</v>
      </c>
      <c r="I523" s="17">
        <v>2.8</v>
      </c>
      <c r="J523" s="16">
        <f>F523*(G523+ (G523= 0))*(H523+ (H523= 0))*(I523+ (I523= 0))</f>
        <v>125.99999999999999</v>
      </c>
      <c r="K523" s="11"/>
      <c r="L523" s="11"/>
      <c r="M523" s="11"/>
    </row>
    <row r="524" spans="1:13" x14ac:dyDescent="0.45">
      <c r="A524" s="11"/>
      <c r="B524" s="11"/>
      <c r="C524" s="11"/>
      <c r="D524" s="14"/>
      <c r="E524" s="15" t="s">
        <v>426</v>
      </c>
      <c r="F524" s="11">
        <v>7</v>
      </c>
      <c r="G524" s="17">
        <v>3</v>
      </c>
      <c r="H524" s="17">
        <v>0</v>
      </c>
      <c r="I524" s="17">
        <v>2.8</v>
      </c>
      <c r="J524" s="16">
        <f>F524*(G524+ (G524= 0))*(H524+ (H524= 0))*(I524+ (I524= 0))</f>
        <v>58.8</v>
      </c>
      <c r="K524" s="11"/>
      <c r="L524" s="11"/>
      <c r="M524" s="11"/>
    </row>
    <row r="525" spans="1:13" x14ac:dyDescent="0.45">
      <c r="A525" s="11"/>
      <c r="B525" s="11"/>
      <c r="C525" s="11"/>
      <c r="D525" s="14"/>
      <c r="E525" s="15" t="s">
        <v>0</v>
      </c>
      <c r="F525" s="11">
        <v>2</v>
      </c>
      <c r="G525" s="17">
        <v>3.9</v>
      </c>
      <c r="H525" s="17">
        <v>0</v>
      </c>
      <c r="I525" s="17">
        <v>2.8</v>
      </c>
      <c r="J525" s="16">
        <f>F525*(G525+ (G525= 0))*(H525+ (H525= 0))*(I525+ (I525= 0))</f>
        <v>21.84</v>
      </c>
      <c r="K525" s="11"/>
      <c r="L525" s="11"/>
      <c r="M525" s="11"/>
    </row>
    <row r="526" spans="1:13" x14ac:dyDescent="0.45">
      <c r="A526" s="11"/>
      <c r="B526" s="11"/>
      <c r="C526" s="11"/>
      <c r="D526" s="14"/>
      <c r="E526" s="15" t="s">
        <v>427</v>
      </c>
      <c r="F526" s="11">
        <v>1</v>
      </c>
      <c r="G526" s="17">
        <v>18</v>
      </c>
      <c r="H526" s="17">
        <v>0</v>
      </c>
      <c r="I526" s="17">
        <v>1.6</v>
      </c>
      <c r="J526" s="16">
        <f>F526*(G526+ (G526= 0))*(H526+ (H526= 0))*(I526+ (I526= 0))</f>
        <v>28.8</v>
      </c>
      <c r="K526" s="11"/>
      <c r="L526" s="11"/>
      <c r="M526" s="11"/>
    </row>
    <row r="527" spans="1:13" x14ac:dyDescent="0.45">
      <c r="A527" s="11"/>
      <c r="B527" s="11"/>
      <c r="C527" s="11"/>
      <c r="D527" s="14"/>
      <c r="E527" s="15" t="s">
        <v>428</v>
      </c>
      <c r="F527" s="11">
        <v>1</v>
      </c>
      <c r="G527" s="17">
        <v>0.6</v>
      </c>
      <c r="H527" s="17">
        <v>0</v>
      </c>
      <c r="I527" s="17">
        <v>1.8</v>
      </c>
      <c r="J527" s="16">
        <f>F527*(G527+ (G527= 0))*(H527+ (H527= 0))*(I527+ (I527= 0))</f>
        <v>1.08</v>
      </c>
      <c r="K527" s="11"/>
      <c r="L527" s="11"/>
      <c r="M527" s="11"/>
    </row>
    <row r="528" spans="1:13" x14ac:dyDescent="0.45">
      <c r="A528" s="11"/>
      <c r="B528" s="11"/>
      <c r="C528" s="11"/>
      <c r="D528" s="14"/>
      <c r="E528" s="15" t="s">
        <v>279</v>
      </c>
      <c r="F528" s="11">
        <v>1</v>
      </c>
      <c r="G528" s="17">
        <v>95</v>
      </c>
      <c r="H528" s="17">
        <v>0</v>
      </c>
      <c r="I528" s="17">
        <v>2.8</v>
      </c>
      <c r="J528" s="16">
        <f>F528*(G528+ (G528= 0))*(H528+ (H528= 0))*(I528+ (I528= 0))</f>
        <v>266</v>
      </c>
      <c r="K528" s="11"/>
      <c r="L528" s="11"/>
      <c r="M528" s="11"/>
    </row>
    <row r="529" spans="1:13" x14ac:dyDescent="0.45">
      <c r="A529" s="11"/>
      <c r="B529" s="11"/>
      <c r="C529" s="11"/>
      <c r="D529" s="14"/>
      <c r="E529" s="15" t="s">
        <v>159</v>
      </c>
      <c r="F529" s="11">
        <v>10</v>
      </c>
      <c r="G529" s="17">
        <v>2.8</v>
      </c>
      <c r="H529" s="17">
        <v>0</v>
      </c>
      <c r="I529" s="17">
        <v>2.4</v>
      </c>
      <c r="J529" s="16">
        <f>F529*(G529+ (G529= 0))*(H529+ (H529= 0))*(I529+ (I529= 0))</f>
        <v>67.2</v>
      </c>
      <c r="K529" s="11"/>
      <c r="L529" s="11"/>
      <c r="M529" s="11"/>
    </row>
    <row r="530" spans="1:13" x14ac:dyDescent="0.45">
      <c r="A530" s="11"/>
      <c r="B530" s="11"/>
      <c r="C530" s="11"/>
      <c r="D530" s="14"/>
      <c r="E530" s="15" t="s">
        <v>316</v>
      </c>
      <c r="F530" s="11">
        <v>1</v>
      </c>
      <c r="G530" s="17">
        <v>48.9</v>
      </c>
      <c r="H530" s="17">
        <v>0</v>
      </c>
      <c r="I530" s="17">
        <v>2.8</v>
      </c>
      <c r="J530" s="16">
        <f>F530*(G530+ (G530= 0))*(H530+ (H530= 0))*(I530+ (I530= 0))</f>
        <v>136.91999999999999</v>
      </c>
      <c r="K530" s="11"/>
      <c r="L530" s="11"/>
      <c r="M530" s="11"/>
    </row>
    <row r="531" spans="1:13" x14ac:dyDescent="0.45">
      <c r="A531" s="11"/>
      <c r="B531" s="11"/>
      <c r="C531" s="11"/>
      <c r="D531" s="14"/>
      <c r="E531" s="15" t="s">
        <v>420</v>
      </c>
      <c r="F531" s="11">
        <v>3</v>
      </c>
      <c r="G531" s="17">
        <v>3</v>
      </c>
      <c r="H531" s="17">
        <v>0</v>
      </c>
      <c r="I531" s="17">
        <v>2.8</v>
      </c>
      <c r="J531" s="16">
        <f>F531*(G531+ (G531= 0))*(H531+ (H531= 0))*(I531+ (I531= 0))</f>
        <v>25.2</v>
      </c>
      <c r="K531" s="11"/>
      <c r="L531" s="11"/>
      <c r="M531" s="11"/>
    </row>
    <row r="532" spans="1:13" x14ac:dyDescent="0.45">
      <c r="A532" s="11"/>
      <c r="B532" s="11"/>
      <c r="C532" s="11"/>
      <c r="D532" s="14"/>
      <c r="E532" s="15" t="s">
        <v>429</v>
      </c>
      <c r="F532" s="11">
        <v>-1</v>
      </c>
      <c r="G532" s="17">
        <v>3.27</v>
      </c>
      <c r="H532" s="17">
        <v>0</v>
      </c>
      <c r="I532" s="17">
        <v>2.2799999999999998</v>
      </c>
      <c r="J532" s="16">
        <f>F532*(G532+ (G532= 0))*(H532+ (H532= 0))*(I532+ (I532= 0))</f>
        <v>-7.4555999999999996</v>
      </c>
      <c r="K532" s="11"/>
      <c r="L532" s="11"/>
      <c r="M532" s="11"/>
    </row>
    <row r="533" spans="1:13" x14ac:dyDescent="0.45">
      <c r="A533" s="11"/>
      <c r="B533" s="11"/>
      <c r="C533" s="11"/>
      <c r="D533" s="14"/>
      <c r="E533" s="15" t="s">
        <v>317</v>
      </c>
      <c r="F533" s="11">
        <v>1</v>
      </c>
      <c r="G533" s="17">
        <v>28.5</v>
      </c>
      <c r="H533" s="17">
        <v>0</v>
      </c>
      <c r="I533" s="17">
        <v>2.8</v>
      </c>
      <c r="J533" s="16">
        <f>F533*(G533+ (G533= 0))*(H533+ (H533= 0))*(I533+ (I533= 0))</f>
        <v>79.8</v>
      </c>
      <c r="K533" s="11"/>
      <c r="L533" s="11"/>
      <c r="M533" s="11"/>
    </row>
    <row r="534" spans="1:13" x14ac:dyDescent="0.45">
      <c r="A534" s="11"/>
      <c r="B534" s="11"/>
      <c r="C534" s="11"/>
      <c r="D534" s="14"/>
      <c r="E534" s="15" t="s">
        <v>159</v>
      </c>
      <c r="F534" s="11">
        <v>1</v>
      </c>
      <c r="G534" s="17">
        <v>3</v>
      </c>
      <c r="H534" s="17">
        <v>0</v>
      </c>
      <c r="I534" s="17">
        <v>1</v>
      </c>
      <c r="J534" s="16">
        <f>F534*(G534+ (G534= 0))*(H534+ (H534= 0))*(I534+ (I534= 0))</f>
        <v>3</v>
      </c>
      <c r="K534" s="11"/>
      <c r="L534" s="11"/>
      <c r="M534" s="11"/>
    </row>
    <row r="535" spans="1:13" x14ac:dyDescent="0.45">
      <c r="A535" s="11"/>
      <c r="B535" s="11"/>
      <c r="C535" s="11"/>
      <c r="D535" s="14"/>
      <c r="E535" s="11"/>
      <c r="F535" s="11"/>
      <c r="G535" s="11"/>
      <c r="H535" s="11"/>
      <c r="I535" s="11"/>
      <c r="J535" s="18" t="s">
        <v>430</v>
      </c>
      <c r="K535" s="10">
        <f>SUM(J505:J534)</f>
        <v>1415.0744</v>
      </c>
      <c r="L535" s="17">
        <v>6</v>
      </c>
      <c r="M535" s="10">
        <f>ROUND(L535*K535,2)</f>
        <v>8490.4500000000007</v>
      </c>
    </row>
    <row r="536" spans="1:13" ht="1.05" customHeight="1" x14ac:dyDescent="0.45">
      <c r="A536" s="19"/>
      <c r="B536" s="19"/>
      <c r="C536" s="19"/>
      <c r="D536" s="25"/>
      <c r="E536" s="19"/>
      <c r="F536" s="19"/>
      <c r="G536" s="19"/>
      <c r="H536" s="19"/>
      <c r="I536" s="19"/>
      <c r="J536" s="19"/>
      <c r="K536" s="19"/>
      <c r="L536" s="19"/>
      <c r="M536" s="19"/>
    </row>
    <row r="537" spans="1:13" ht="21" x14ac:dyDescent="0.45">
      <c r="A537" s="15" t="s">
        <v>431</v>
      </c>
      <c r="B537" s="15" t="s">
        <v>23</v>
      </c>
      <c r="C537" s="15" t="s">
        <v>37</v>
      </c>
      <c r="D537" s="24" t="s">
        <v>432</v>
      </c>
      <c r="E537" s="11"/>
      <c r="F537" s="11"/>
      <c r="G537" s="11"/>
      <c r="H537" s="11"/>
      <c r="I537" s="11"/>
      <c r="J537" s="11"/>
      <c r="K537" s="16">
        <f>K541</f>
        <v>1200</v>
      </c>
      <c r="L537" s="16">
        <f>L541</f>
        <v>6.33</v>
      </c>
      <c r="M537" s="16">
        <f>M541</f>
        <v>7596</v>
      </c>
    </row>
    <row r="538" spans="1:13" ht="210" x14ac:dyDescent="0.45">
      <c r="A538" s="11"/>
      <c r="B538" s="11"/>
      <c r="C538" s="11"/>
      <c r="D538" s="14" t="s">
        <v>433</v>
      </c>
      <c r="E538" s="11"/>
      <c r="F538" s="11"/>
      <c r="G538" s="11"/>
      <c r="H538" s="11"/>
      <c r="I538" s="11"/>
      <c r="J538" s="11"/>
      <c r="K538" s="11"/>
      <c r="L538" s="11"/>
      <c r="M538" s="11"/>
    </row>
    <row r="539" spans="1:13" x14ac:dyDescent="0.45">
      <c r="A539" s="11"/>
      <c r="B539" s="11"/>
      <c r="C539" s="11"/>
      <c r="D539" s="14"/>
      <c r="E539" s="15" t="s">
        <v>434</v>
      </c>
      <c r="F539" s="11">
        <v>0</v>
      </c>
      <c r="G539" s="17">
        <v>0</v>
      </c>
      <c r="H539" s="17">
        <v>0</v>
      </c>
      <c r="I539" s="17">
        <v>0</v>
      </c>
      <c r="J539" s="16">
        <f>F539*(G539+ (G539= 0))*(H539+ (H539= 0))*(I539+ (I539= 0))</f>
        <v>0</v>
      </c>
      <c r="K539" s="11"/>
      <c r="L539" s="11"/>
      <c r="M539" s="11"/>
    </row>
    <row r="540" spans="1:13" x14ac:dyDescent="0.45">
      <c r="A540" s="11"/>
      <c r="B540" s="11"/>
      <c r="C540" s="11"/>
      <c r="D540" s="14"/>
      <c r="E540" s="15" t="s">
        <v>0</v>
      </c>
      <c r="F540" s="11">
        <v>1</v>
      </c>
      <c r="G540" s="17">
        <v>1200</v>
      </c>
      <c r="H540" s="17">
        <v>0</v>
      </c>
      <c r="I540" s="17">
        <v>0</v>
      </c>
      <c r="J540" s="16">
        <f>F540*(G540+ (G540= 0))*(H540+ (H540= 0))*(I540+ (I540= 0))</f>
        <v>1200</v>
      </c>
      <c r="K540" s="11"/>
      <c r="L540" s="11"/>
      <c r="M540" s="11"/>
    </row>
    <row r="541" spans="1:13" x14ac:dyDescent="0.45">
      <c r="A541" s="11"/>
      <c r="B541" s="11"/>
      <c r="C541" s="11"/>
      <c r="D541" s="14"/>
      <c r="E541" s="11"/>
      <c r="F541" s="11"/>
      <c r="G541" s="11"/>
      <c r="H541" s="11"/>
      <c r="I541" s="11"/>
      <c r="J541" s="18" t="s">
        <v>435</v>
      </c>
      <c r="K541" s="10">
        <f>SUM(J539:J540)</f>
        <v>1200</v>
      </c>
      <c r="L541" s="17">
        <v>6.33</v>
      </c>
      <c r="M541" s="10">
        <f>ROUND(L541*K541,2)</f>
        <v>7596</v>
      </c>
    </row>
    <row r="542" spans="1:13" ht="1.05" customHeight="1" x14ac:dyDescent="0.45">
      <c r="A542" s="19"/>
      <c r="B542" s="19"/>
      <c r="C542" s="19"/>
      <c r="D542" s="25"/>
      <c r="E542" s="19"/>
      <c r="F542" s="19"/>
      <c r="G542" s="19"/>
      <c r="H542" s="19"/>
      <c r="I542" s="19"/>
      <c r="J542" s="19"/>
      <c r="K542" s="19"/>
      <c r="L542" s="19"/>
      <c r="M542" s="19"/>
    </row>
    <row r="543" spans="1:13" x14ac:dyDescent="0.45">
      <c r="A543" s="15" t="s">
        <v>436</v>
      </c>
      <c r="B543" s="15" t="s">
        <v>23</v>
      </c>
      <c r="C543" s="15" t="s">
        <v>37</v>
      </c>
      <c r="D543" s="24" t="s">
        <v>437</v>
      </c>
      <c r="E543" s="11"/>
      <c r="F543" s="11"/>
      <c r="G543" s="11"/>
      <c r="H543" s="11"/>
      <c r="I543" s="11"/>
      <c r="J543" s="11"/>
      <c r="K543" s="16">
        <f>K554</f>
        <v>194.5</v>
      </c>
      <c r="L543" s="16">
        <f>L554</f>
        <v>7.9</v>
      </c>
      <c r="M543" s="16">
        <f>M554</f>
        <v>1536.55</v>
      </c>
    </row>
    <row r="544" spans="1:13" ht="178.5" x14ac:dyDescent="0.45">
      <c r="A544" s="11"/>
      <c r="B544" s="11"/>
      <c r="C544" s="11"/>
      <c r="D544" s="14" t="s">
        <v>438</v>
      </c>
      <c r="E544" s="11"/>
      <c r="F544" s="11"/>
      <c r="G544" s="11"/>
      <c r="H544" s="11"/>
      <c r="I544" s="11"/>
      <c r="J544" s="11"/>
      <c r="K544" s="11"/>
      <c r="L544" s="11"/>
      <c r="M544" s="11"/>
    </row>
    <row r="545" spans="1:13" x14ac:dyDescent="0.45">
      <c r="A545" s="11"/>
      <c r="B545" s="11"/>
      <c r="C545" s="11"/>
      <c r="D545" s="14"/>
      <c r="E545" s="15" t="s">
        <v>439</v>
      </c>
      <c r="F545" s="11">
        <v>0</v>
      </c>
      <c r="G545" s="17">
        <v>0</v>
      </c>
      <c r="H545" s="17">
        <v>0</v>
      </c>
      <c r="I545" s="17">
        <v>0</v>
      </c>
      <c r="J545" s="16">
        <f>F545*(G545+ (G545= 0))*(H545+ (H545= 0))*(I545+ (I545= 0))</f>
        <v>0</v>
      </c>
      <c r="K545" s="11"/>
      <c r="L545" s="11"/>
      <c r="M545" s="11"/>
    </row>
    <row r="546" spans="1:13" x14ac:dyDescent="0.45">
      <c r="A546" s="11"/>
      <c r="B546" s="11"/>
      <c r="C546" s="11"/>
      <c r="D546" s="14"/>
      <c r="E546" s="15" t="s">
        <v>25</v>
      </c>
      <c r="F546" s="11">
        <v>100</v>
      </c>
      <c r="G546" s="17">
        <v>0</v>
      </c>
      <c r="H546" s="17">
        <v>0</v>
      </c>
      <c r="I546" s="17">
        <v>0</v>
      </c>
      <c r="J546" s="16">
        <f>F546*(G546+ (G546= 0))*(H546+ (H546= 0))*(I546+ (I546= 0))</f>
        <v>100</v>
      </c>
      <c r="K546" s="11"/>
      <c r="L546" s="11"/>
      <c r="M546" s="11"/>
    </row>
    <row r="547" spans="1:13" x14ac:dyDescent="0.45">
      <c r="A547" s="11"/>
      <c r="B547" s="11"/>
      <c r="C547" s="11"/>
      <c r="D547" s="14"/>
      <c r="E547" s="15" t="s">
        <v>383</v>
      </c>
      <c r="F547" s="11">
        <v>1</v>
      </c>
      <c r="G547" s="17">
        <v>1.8</v>
      </c>
      <c r="H547" s="17">
        <v>0</v>
      </c>
      <c r="I547" s="17">
        <v>2.5</v>
      </c>
      <c r="J547" s="16">
        <f>F547*(G547+ (G547= 0))*(H547+ (H547= 0))*(I547+ (I547= 0))</f>
        <v>4.5</v>
      </c>
      <c r="K547" s="11"/>
      <c r="L547" s="11"/>
      <c r="M547" s="11"/>
    </row>
    <row r="548" spans="1:13" x14ac:dyDescent="0.45">
      <c r="A548" s="11"/>
      <c r="B548" s="11"/>
      <c r="C548" s="11"/>
      <c r="D548" s="14"/>
      <c r="E548" s="15" t="s">
        <v>384</v>
      </c>
      <c r="F548" s="11">
        <v>2</v>
      </c>
      <c r="G548" s="17">
        <v>3.6</v>
      </c>
      <c r="H548" s="17">
        <v>0</v>
      </c>
      <c r="I548" s="17">
        <v>2.5</v>
      </c>
      <c r="J548" s="16">
        <f>F548*(G548+ (G548= 0))*(H548+ (H548= 0))*(I548+ (I548= 0))</f>
        <v>18</v>
      </c>
      <c r="K548" s="11"/>
      <c r="L548" s="11"/>
      <c r="M548" s="11"/>
    </row>
    <row r="549" spans="1:13" x14ac:dyDescent="0.45">
      <c r="A549" s="11"/>
      <c r="B549" s="11"/>
      <c r="C549" s="11"/>
      <c r="D549" s="14"/>
      <c r="E549" s="15" t="s">
        <v>385</v>
      </c>
      <c r="F549" s="11">
        <v>2</v>
      </c>
      <c r="G549" s="17">
        <v>0</v>
      </c>
      <c r="H549" s="17">
        <v>0</v>
      </c>
      <c r="I549" s="17">
        <v>0</v>
      </c>
      <c r="J549" s="16">
        <f>F549*(G549+ (G549= 0))*(H549+ (H549= 0))*(I549+ (I549= 0))</f>
        <v>2</v>
      </c>
      <c r="K549" s="11"/>
      <c r="L549" s="11"/>
      <c r="M549" s="11"/>
    </row>
    <row r="550" spans="1:13" x14ac:dyDescent="0.45">
      <c r="A550" s="11"/>
      <c r="B550" s="11"/>
      <c r="C550" s="11"/>
      <c r="D550" s="14"/>
      <c r="E550" s="15" t="s">
        <v>386</v>
      </c>
      <c r="F550" s="11">
        <v>2.5</v>
      </c>
      <c r="G550" s="17">
        <v>0</v>
      </c>
      <c r="H550" s="17">
        <v>0</v>
      </c>
      <c r="I550" s="17">
        <v>0</v>
      </c>
      <c r="J550" s="16">
        <f>F550*(G550+ (G550= 0))*(H550+ (H550= 0))*(I550+ (I550= 0))</f>
        <v>2.5</v>
      </c>
      <c r="K550" s="11"/>
      <c r="L550" s="11"/>
      <c r="M550" s="11"/>
    </row>
    <row r="551" spans="1:13" x14ac:dyDescent="0.45">
      <c r="A551" s="11"/>
      <c r="B551" s="11"/>
      <c r="C551" s="11"/>
      <c r="D551" s="14"/>
      <c r="E551" s="15" t="s">
        <v>387</v>
      </c>
      <c r="F551" s="11">
        <v>2</v>
      </c>
      <c r="G551" s="17">
        <v>0</v>
      </c>
      <c r="H551" s="17">
        <v>0</v>
      </c>
      <c r="I551" s="17">
        <v>0</v>
      </c>
      <c r="J551" s="16">
        <f>F551*(G551+ (G551= 0))*(H551+ (H551= 0))*(I551+ (I551= 0))</f>
        <v>2</v>
      </c>
      <c r="K551" s="11"/>
      <c r="L551" s="11"/>
      <c r="M551" s="11"/>
    </row>
    <row r="552" spans="1:13" x14ac:dyDescent="0.45">
      <c r="A552" s="11"/>
      <c r="B552" s="11"/>
      <c r="C552" s="11"/>
      <c r="D552" s="14"/>
      <c r="E552" s="15" t="s">
        <v>388</v>
      </c>
      <c r="F552" s="11">
        <v>5.5</v>
      </c>
      <c r="G552" s="17">
        <v>0</v>
      </c>
      <c r="H552" s="17">
        <v>0</v>
      </c>
      <c r="I552" s="17">
        <v>0</v>
      </c>
      <c r="J552" s="16">
        <f>F552*(G552+ (G552= 0))*(H552+ (H552= 0))*(I552+ (I552= 0))</f>
        <v>5.5</v>
      </c>
      <c r="K552" s="11"/>
      <c r="L552" s="11"/>
      <c r="M552" s="11"/>
    </row>
    <row r="553" spans="1:13" x14ac:dyDescent="0.45">
      <c r="A553" s="11"/>
      <c r="B553" s="11"/>
      <c r="C553" s="11"/>
      <c r="D553" s="14"/>
      <c r="E553" s="15" t="s">
        <v>25</v>
      </c>
      <c r="F553" s="11">
        <v>60</v>
      </c>
      <c r="G553" s="17">
        <v>0</v>
      </c>
      <c r="H553" s="17">
        <v>0</v>
      </c>
      <c r="I553" s="17">
        <v>0</v>
      </c>
      <c r="J553" s="16">
        <f>F553*(G553+ (G553= 0))*(H553+ (H553= 0))*(I553+ (I553= 0))</f>
        <v>60</v>
      </c>
      <c r="K553" s="11"/>
      <c r="L553" s="11"/>
      <c r="M553" s="11"/>
    </row>
    <row r="554" spans="1:13" x14ac:dyDescent="0.45">
      <c r="A554" s="11"/>
      <c r="B554" s="11"/>
      <c r="C554" s="11"/>
      <c r="D554" s="14"/>
      <c r="E554" s="11"/>
      <c r="F554" s="11"/>
      <c r="G554" s="11"/>
      <c r="H554" s="11"/>
      <c r="I554" s="11"/>
      <c r="J554" s="18" t="s">
        <v>440</v>
      </c>
      <c r="K554" s="10">
        <f>SUM(J545:J553)</f>
        <v>194.5</v>
      </c>
      <c r="L554" s="17">
        <v>7.9</v>
      </c>
      <c r="M554" s="10">
        <f>ROUND(L554*K554,2)</f>
        <v>1536.55</v>
      </c>
    </row>
    <row r="555" spans="1:13" ht="1.05" customHeight="1" x14ac:dyDescent="0.45">
      <c r="A555" s="19"/>
      <c r="B555" s="19"/>
      <c r="C555" s="19"/>
      <c r="D555" s="25"/>
      <c r="E555" s="19"/>
      <c r="F555" s="19"/>
      <c r="G555" s="19"/>
      <c r="H555" s="19"/>
      <c r="I555" s="19"/>
      <c r="J555" s="19"/>
      <c r="K555" s="19"/>
      <c r="L555" s="19"/>
      <c r="M555" s="19"/>
    </row>
    <row r="556" spans="1:13" ht="21" x14ac:dyDescent="0.45">
      <c r="A556" s="15" t="s">
        <v>441</v>
      </c>
      <c r="B556" s="15" t="s">
        <v>23</v>
      </c>
      <c r="C556" s="15" t="s">
        <v>37</v>
      </c>
      <c r="D556" s="24" t="s">
        <v>442</v>
      </c>
      <c r="E556" s="11"/>
      <c r="F556" s="11"/>
      <c r="G556" s="11"/>
      <c r="H556" s="11"/>
      <c r="I556" s="11"/>
      <c r="J556" s="11"/>
      <c r="K556" s="16">
        <f>K571</f>
        <v>113.89</v>
      </c>
      <c r="L556" s="16">
        <f>L571</f>
        <v>13.82</v>
      </c>
      <c r="M556" s="16">
        <f>M571</f>
        <v>1573.96</v>
      </c>
    </row>
    <row r="557" spans="1:13" ht="168" x14ac:dyDescent="0.45">
      <c r="A557" s="11"/>
      <c r="B557" s="11"/>
      <c r="C557" s="11"/>
      <c r="D557" s="14" t="s">
        <v>443</v>
      </c>
      <c r="E557" s="11"/>
      <c r="F557" s="11"/>
      <c r="G557" s="11"/>
      <c r="H557" s="11"/>
      <c r="I557" s="11"/>
      <c r="J557" s="11"/>
      <c r="K557" s="11"/>
      <c r="L557" s="11"/>
      <c r="M557" s="11"/>
    </row>
    <row r="558" spans="1:13" x14ac:dyDescent="0.45">
      <c r="A558" s="11"/>
      <c r="B558" s="11"/>
      <c r="C558" s="11"/>
      <c r="D558" s="14"/>
      <c r="E558" s="15" t="s">
        <v>444</v>
      </c>
      <c r="F558" s="11">
        <v>0</v>
      </c>
      <c r="G558" s="17">
        <v>0</v>
      </c>
      <c r="H558" s="17">
        <v>0</v>
      </c>
      <c r="I558" s="17">
        <v>0</v>
      </c>
      <c r="J558" s="16">
        <f>F558*(G558+ (G558= 0))*(H558+ (H558= 0))*(I558+ (I558= 0))</f>
        <v>0</v>
      </c>
      <c r="K558" s="11"/>
      <c r="L558" s="11"/>
      <c r="M558" s="11"/>
    </row>
    <row r="559" spans="1:13" x14ac:dyDescent="0.45">
      <c r="A559" s="11"/>
      <c r="B559" s="11"/>
      <c r="C559" s="11"/>
      <c r="D559" s="14"/>
      <c r="E559" s="15" t="s">
        <v>25</v>
      </c>
      <c r="F559" s="11">
        <v>2</v>
      </c>
      <c r="G559" s="17">
        <v>7.1</v>
      </c>
      <c r="H559" s="17">
        <v>0</v>
      </c>
      <c r="I559" s="17">
        <v>0</v>
      </c>
      <c r="J559" s="16">
        <f>F559*(G559+ (G559= 0))*(H559+ (H559= 0))*(I559+ (I559= 0))</f>
        <v>14.2</v>
      </c>
      <c r="K559" s="11"/>
      <c r="L559" s="11"/>
      <c r="M559" s="11"/>
    </row>
    <row r="560" spans="1:13" x14ac:dyDescent="0.45">
      <c r="A560" s="11"/>
      <c r="B560" s="11"/>
      <c r="C560" s="11"/>
      <c r="D560" s="14"/>
      <c r="E560" s="15" t="s">
        <v>0</v>
      </c>
      <c r="F560" s="11">
        <v>3</v>
      </c>
      <c r="G560" s="17">
        <v>7</v>
      </c>
      <c r="H560" s="17">
        <v>0</v>
      </c>
      <c r="I560" s="17">
        <v>0</v>
      </c>
      <c r="J560" s="16">
        <f>F560*(G560+ (G560= 0))*(H560+ (H560= 0))*(I560+ (I560= 0))</f>
        <v>21</v>
      </c>
      <c r="K560" s="11"/>
      <c r="L560" s="11"/>
      <c r="M560" s="11"/>
    </row>
    <row r="561" spans="1:13" x14ac:dyDescent="0.45">
      <c r="A561" s="11"/>
      <c r="B561" s="11"/>
      <c r="C561" s="11"/>
      <c r="D561" s="14"/>
      <c r="E561" s="15" t="s">
        <v>0</v>
      </c>
      <c r="F561" s="11">
        <v>3</v>
      </c>
      <c r="G561" s="17">
        <v>8.9</v>
      </c>
      <c r="H561" s="17">
        <v>0</v>
      </c>
      <c r="I561" s="17">
        <v>0</v>
      </c>
      <c r="J561" s="16">
        <f>F561*(G561+ (G561= 0))*(H561+ (H561= 0))*(I561+ (I561= 0))</f>
        <v>26.700000000000003</v>
      </c>
      <c r="K561" s="11"/>
      <c r="L561" s="11"/>
      <c r="M561" s="11"/>
    </row>
    <row r="562" spans="1:13" x14ac:dyDescent="0.45">
      <c r="A562" s="11"/>
      <c r="B562" s="11"/>
      <c r="C562" s="11"/>
      <c r="D562" s="14"/>
      <c r="E562" s="15" t="s">
        <v>0</v>
      </c>
      <c r="F562" s="11">
        <v>1</v>
      </c>
      <c r="G562" s="17">
        <v>7</v>
      </c>
      <c r="H562" s="17">
        <v>0</v>
      </c>
      <c r="I562" s="17">
        <v>0</v>
      </c>
      <c r="J562" s="16">
        <f>F562*(G562+ (G562= 0))*(H562+ (H562= 0))*(I562+ (I562= 0))</f>
        <v>7</v>
      </c>
      <c r="K562" s="11"/>
      <c r="L562" s="11"/>
      <c r="M562" s="11"/>
    </row>
    <row r="563" spans="1:13" x14ac:dyDescent="0.45">
      <c r="A563" s="11"/>
      <c r="B563" s="11"/>
      <c r="C563" s="11"/>
      <c r="D563" s="14"/>
      <c r="E563" s="15" t="s">
        <v>0</v>
      </c>
      <c r="F563" s="11">
        <v>1</v>
      </c>
      <c r="G563" s="17">
        <v>5.8</v>
      </c>
      <c r="H563" s="17">
        <v>0</v>
      </c>
      <c r="I563" s="17">
        <v>0</v>
      </c>
      <c r="J563" s="16">
        <f>F563*(G563+ (G563= 0))*(H563+ (H563= 0))*(I563+ (I563= 0))</f>
        <v>5.8</v>
      </c>
      <c r="K563" s="11"/>
      <c r="L563" s="11"/>
      <c r="M563" s="11"/>
    </row>
    <row r="564" spans="1:13" x14ac:dyDescent="0.45">
      <c r="A564" s="11"/>
      <c r="B564" s="11"/>
      <c r="C564" s="11"/>
      <c r="D564" s="14"/>
      <c r="E564" s="15" t="s">
        <v>0</v>
      </c>
      <c r="F564" s="11">
        <v>1</v>
      </c>
      <c r="G564" s="17">
        <v>10</v>
      </c>
      <c r="H564" s="17">
        <v>0</v>
      </c>
      <c r="I564" s="17">
        <v>0</v>
      </c>
      <c r="J564" s="16">
        <f>F564*(G564+ (G564= 0))*(H564+ (H564= 0))*(I564+ (I564= 0))</f>
        <v>10</v>
      </c>
      <c r="K564" s="11"/>
      <c r="L564" s="11"/>
      <c r="M564" s="11"/>
    </row>
    <row r="565" spans="1:13" x14ac:dyDescent="0.45">
      <c r="A565" s="11"/>
      <c r="B565" s="11"/>
      <c r="C565" s="11"/>
      <c r="D565" s="14"/>
      <c r="E565" s="15" t="s">
        <v>0</v>
      </c>
      <c r="F565" s="11">
        <v>1</v>
      </c>
      <c r="G565" s="17">
        <v>6.8</v>
      </c>
      <c r="H565" s="17">
        <v>0</v>
      </c>
      <c r="I565" s="17">
        <v>0</v>
      </c>
      <c r="J565" s="16">
        <f>F565*(G565+ (G565= 0))*(H565+ (H565= 0))*(I565+ (I565= 0))</f>
        <v>6.8</v>
      </c>
      <c r="K565" s="11"/>
      <c r="L565" s="11"/>
      <c r="M565" s="11"/>
    </row>
    <row r="566" spans="1:13" x14ac:dyDescent="0.45">
      <c r="A566" s="11"/>
      <c r="B566" s="11"/>
      <c r="C566" s="11"/>
      <c r="D566" s="14"/>
      <c r="E566" s="15" t="s">
        <v>388</v>
      </c>
      <c r="F566" s="11">
        <v>2</v>
      </c>
      <c r="G566" s="17">
        <v>2.6</v>
      </c>
      <c r="H566" s="17">
        <v>0</v>
      </c>
      <c r="I566" s="17">
        <v>0</v>
      </c>
      <c r="J566" s="16">
        <f>F566*(G566+ (G566= 0))*(H566+ (H566= 0))*(I566+ (I566= 0))</f>
        <v>5.2</v>
      </c>
      <c r="K566" s="11"/>
      <c r="L566" s="11"/>
      <c r="M566" s="11"/>
    </row>
    <row r="567" spans="1:13" x14ac:dyDescent="0.45">
      <c r="A567" s="11"/>
      <c r="B567" s="11"/>
      <c r="C567" s="11"/>
      <c r="D567" s="14"/>
      <c r="E567" s="15" t="s">
        <v>445</v>
      </c>
      <c r="F567" s="11">
        <v>2</v>
      </c>
      <c r="G567" s="17">
        <v>1.9</v>
      </c>
      <c r="H567" s="17">
        <v>0</v>
      </c>
      <c r="I567" s="17">
        <v>2.17</v>
      </c>
      <c r="J567" s="16">
        <f>F567*(G567+ (G567= 0))*(H567+ (H567= 0))*(I567+ (I567= 0))</f>
        <v>8.2459999999999987</v>
      </c>
      <c r="K567" s="11"/>
      <c r="L567" s="11"/>
      <c r="M567" s="11"/>
    </row>
    <row r="568" spans="1:13" x14ac:dyDescent="0.45">
      <c r="A568" s="11"/>
      <c r="B568" s="11"/>
      <c r="C568" s="11"/>
      <c r="D568" s="14"/>
      <c r="E568" s="15" t="s">
        <v>446</v>
      </c>
      <c r="F568" s="11">
        <v>1</v>
      </c>
      <c r="G568" s="17">
        <v>1.2</v>
      </c>
      <c r="H568" s="17">
        <v>0</v>
      </c>
      <c r="I568" s="17">
        <v>2.17</v>
      </c>
      <c r="J568" s="16">
        <f>F568*(G568+ (G568= 0))*(H568+ (H568= 0))*(I568+ (I568= 0))</f>
        <v>2.6039999999999996</v>
      </c>
      <c r="K568" s="11"/>
      <c r="L568" s="11"/>
      <c r="M568" s="11"/>
    </row>
    <row r="569" spans="1:13" x14ac:dyDescent="0.45">
      <c r="A569" s="11"/>
      <c r="B569" s="11"/>
      <c r="C569" s="11"/>
      <c r="D569" s="14"/>
      <c r="E569" s="15" t="s">
        <v>447</v>
      </c>
      <c r="F569" s="11">
        <v>2</v>
      </c>
      <c r="G569" s="17">
        <v>1</v>
      </c>
      <c r="H569" s="17">
        <v>0</v>
      </c>
      <c r="I569" s="17">
        <v>2.17</v>
      </c>
      <c r="J569" s="16">
        <f>F569*(G569+ (G569= 0))*(H569+ (H569= 0))*(I569+ (I569= 0))</f>
        <v>4.34</v>
      </c>
      <c r="K569" s="11"/>
      <c r="L569" s="11"/>
      <c r="M569" s="11"/>
    </row>
    <row r="570" spans="1:13" x14ac:dyDescent="0.45">
      <c r="A570" s="11"/>
      <c r="B570" s="11"/>
      <c r="C570" s="11"/>
      <c r="D570" s="14"/>
      <c r="E570" s="15" t="s">
        <v>448</v>
      </c>
      <c r="F570" s="11">
        <v>1</v>
      </c>
      <c r="G570" s="17">
        <v>2</v>
      </c>
      <c r="H570" s="17">
        <v>0</v>
      </c>
      <c r="I570" s="17">
        <v>0</v>
      </c>
      <c r="J570" s="16">
        <f>F570*(G570+ (G570= 0))*(H570+ (H570= 0))*(I570+ (I570= 0))</f>
        <v>2</v>
      </c>
      <c r="K570" s="11"/>
      <c r="L570" s="11"/>
      <c r="M570" s="11"/>
    </row>
    <row r="571" spans="1:13" x14ac:dyDescent="0.45">
      <c r="A571" s="11"/>
      <c r="B571" s="11"/>
      <c r="C571" s="11"/>
      <c r="D571" s="14"/>
      <c r="E571" s="11"/>
      <c r="F571" s="11"/>
      <c r="G571" s="11"/>
      <c r="H571" s="11"/>
      <c r="I571" s="11"/>
      <c r="J571" s="18" t="s">
        <v>449</v>
      </c>
      <c r="K571" s="10">
        <f>SUM(J558:J570)</f>
        <v>113.89</v>
      </c>
      <c r="L571" s="17">
        <v>13.82</v>
      </c>
      <c r="M571" s="10">
        <f>ROUND(L571*K571,2)</f>
        <v>1573.96</v>
      </c>
    </row>
    <row r="572" spans="1:13" ht="1.05" customHeight="1" x14ac:dyDescent="0.45">
      <c r="A572" s="19"/>
      <c r="B572" s="19"/>
      <c r="C572" s="19"/>
      <c r="D572" s="25"/>
      <c r="E572" s="19"/>
      <c r="F572" s="19"/>
      <c r="G572" s="19"/>
      <c r="H572" s="19"/>
      <c r="I572" s="19"/>
      <c r="J572" s="19"/>
      <c r="K572" s="19"/>
      <c r="L572" s="19"/>
      <c r="M572" s="19"/>
    </row>
    <row r="573" spans="1:13" x14ac:dyDescent="0.45">
      <c r="A573" s="15" t="s">
        <v>450</v>
      </c>
      <c r="B573" s="15" t="s">
        <v>23</v>
      </c>
      <c r="C573" s="15" t="s">
        <v>37</v>
      </c>
      <c r="D573" s="24" t="s">
        <v>451</v>
      </c>
      <c r="E573" s="11"/>
      <c r="F573" s="11"/>
      <c r="G573" s="11"/>
      <c r="H573" s="11"/>
      <c r="I573" s="11"/>
      <c r="J573" s="11"/>
      <c r="K573" s="16">
        <f>K577</f>
        <v>3.75</v>
      </c>
      <c r="L573" s="16">
        <f>L577</f>
        <v>13.82</v>
      </c>
      <c r="M573" s="16">
        <f>M577</f>
        <v>51.83</v>
      </c>
    </row>
    <row r="574" spans="1:13" ht="157.5" x14ac:dyDescent="0.45">
      <c r="A574" s="11"/>
      <c r="B574" s="11"/>
      <c r="C574" s="11"/>
      <c r="D574" s="14" t="s">
        <v>452</v>
      </c>
      <c r="E574" s="11"/>
      <c r="F574" s="11"/>
      <c r="G574" s="11"/>
      <c r="H574" s="11"/>
      <c r="I574" s="11"/>
      <c r="J574" s="11"/>
      <c r="K574" s="11"/>
      <c r="L574" s="11"/>
      <c r="M574" s="11"/>
    </row>
    <row r="575" spans="1:13" x14ac:dyDescent="0.45">
      <c r="A575" s="11"/>
      <c r="B575" s="11"/>
      <c r="C575" s="11"/>
      <c r="D575" s="14"/>
      <c r="E575" s="15" t="s">
        <v>279</v>
      </c>
      <c r="F575" s="11">
        <v>0</v>
      </c>
      <c r="G575" s="17">
        <v>0</v>
      </c>
      <c r="H575" s="17">
        <v>0</v>
      </c>
      <c r="I575" s="17">
        <v>0</v>
      </c>
      <c r="J575" s="16">
        <f>F575*(G575+ (G575= 0))*(H575+ (H575= 0))*(I575+ (I575= 0))</f>
        <v>0</v>
      </c>
      <c r="K575" s="11"/>
      <c r="L575" s="11"/>
      <c r="M575" s="11"/>
    </row>
    <row r="576" spans="1:13" x14ac:dyDescent="0.45">
      <c r="A576" s="11"/>
      <c r="B576" s="11"/>
      <c r="C576" s="11"/>
      <c r="D576" s="14"/>
      <c r="E576" s="15" t="s">
        <v>0</v>
      </c>
      <c r="F576" s="11">
        <v>1</v>
      </c>
      <c r="G576" s="17">
        <v>2.5</v>
      </c>
      <c r="H576" s="17">
        <v>0</v>
      </c>
      <c r="I576" s="17">
        <v>1.5</v>
      </c>
      <c r="J576" s="16">
        <f>F576*(G576+ (G576= 0))*(H576+ (H576= 0))*(I576+ (I576= 0))</f>
        <v>3.75</v>
      </c>
      <c r="K576" s="11"/>
      <c r="L576" s="11"/>
      <c r="M576" s="11"/>
    </row>
    <row r="577" spans="1:13" x14ac:dyDescent="0.45">
      <c r="A577" s="11"/>
      <c r="B577" s="11"/>
      <c r="C577" s="11"/>
      <c r="D577" s="14"/>
      <c r="E577" s="11"/>
      <c r="F577" s="11"/>
      <c r="G577" s="11"/>
      <c r="H577" s="11"/>
      <c r="I577" s="11"/>
      <c r="J577" s="18" t="s">
        <v>453</v>
      </c>
      <c r="K577" s="10">
        <f>SUM(J575:J576)</f>
        <v>3.75</v>
      </c>
      <c r="L577" s="17">
        <v>13.82</v>
      </c>
      <c r="M577" s="10">
        <f>ROUND(L577*K577,2)</f>
        <v>51.83</v>
      </c>
    </row>
    <row r="578" spans="1:13" ht="1.05" customHeight="1" x14ac:dyDescent="0.45">
      <c r="A578" s="19"/>
      <c r="B578" s="19"/>
      <c r="C578" s="19"/>
      <c r="D578" s="25"/>
      <c r="E578" s="19"/>
      <c r="F578" s="19"/>
      <c r="G578" s="19"/>
      <c r="H578" s="19"/>
      <c r="I578" s="19"/>
      <c r="J578" s="19"/>
      <c r="K578" s="19"/>
      <c r="L578" s="19"/>
      <c r="M578" s="19"/>
    </row>
    <row r="579" spans="1:13" ht="21" x14ac:dyDescent="0.45">
      <c r="A579" s="15" t="s">
        <v>454</v>
      </c>
      <c r="B579" s="15" t="s">
        <v>23</v>
      </c>
      <c r="C579" s="15" t="s">
        <v>57</v>
      </c>
      <c r="D579" s="24" t="s">
        <v>455</v>
      </c>
      <c r="E579" s="11"/>
      <c r="F579" s="11"/>
      <c r="G579" s="11"/>
      <c r="H579" s="11"/>
      <c r="I579" s="11"/>
      <c r="J579" s="11"/>
      <c r="K579" s="16">
        <f>K592</f>
        <v>191.37999999999997</v>
      </c>
      <c r="L579" s="16">
        <f>L592</f>
        <v>47.9</v>
      </c>
      <c r="M579" s="16">
        <f>M592</f>
        <v>9167.1</v>
      </c>
    </row>
    <row r="580" spans="1:13" ht="136.5" x14ac:dyDescent="0.45">
      <c r="A580" s="11"/>
      <c r="B580" s="11"/>
      <c r="C580" s="11"/>
      <c r="D580" s="14" t="s">
        <v>456</v>
      </c>
      <c r="E580" s="11"/>
      <c r="F580" s="11"/>
      <c r="G580" s="11"/>
      <c r="H580" s="11"/>
      <c r="I580" s="11"/>
      <c r="J580" s="11"/>
      <c r="K580" s="11"/>
      <c r="L580" s="11"/>
      <c r="M580" s="11"/>
    </row>
    <row r="581" spans="1:13" x14ac:dyDescent="0.45">
      <c r="A581" s="11"/>
      <c r="B581" s="11"/>
      <c r="C581" s="11"/>
      <c r="D581" s="14"/>
      <c r="E581" s="15" t="s">
        <v>209</v>
      </c>
      <c r="F581" s="11">
        <v>1</v>
      </c>
      <c r="G581" s="17">
        <v>35</v>
      </c>
      <c r="H581" s="17">
        <v>0</v>
      </c>
      <c r="I581" s="17">
        <v>1</v>
      </c>
      <c r="J581" s="16">
        <f>F581*(G581+ (G581= 0))*(H581+ (H581= 0))*(I581+ (I581= 0))</f>
        <v>35</v>
      </c>
      <c r="K581" s="11"/>
      <c r="L581" s="11"/>
      <c r="M581" s="11"/>
    </row>
    <row r="582" spans="1:13" x14ac:dyDescent="0.45">
      <c r="A582" s="11"/>
      <c r="B582" s="11"/>
      <c r="C582" s="11"/>
      <c r="D582" s="14"/>
      <c r="E582" s="15" t="s">
        <v>278</v>
      </c>
      <c r="F582" s="11">
        <v>1</v>
      </c>
      <c r="G582" s="17">
        <v>40</v>
      </c>
      <c r="H582" s="17">
        <v>0</v>
      </c>
      <c r="I582" s="17">
        <v>1</v>
      </c>
      <c r="J582" s="16">
        <f>F582*(G582+ (G582= 0))*(H582+ (H582= 0))*(I582+ (I582= 0))</f>
        <v>40</v>
      </c>
      <c r="K582" s="11"/>
      <c r="L582" s="11"/>
      <c r="M582" s="11"/>
    </row>
    <row r="583" spans="1:13" x14ac:dyDescent="0.45">
      <c r="A583" s="11"/>
      <c r="B583" s="11"/>
      <c r="C583" s="11"/>
      <c r="D583" s="14"/>
      <c r="E583" s="15" t="s">
        <v>159</v>
      </c>
      <c r="F583" s="11">
        <v>5</v>
      </c>
      <c r="G583" s="17">
        <v>3</v>
      </c>
      <c r="H583" s="17">
        <v>0</v>
      </c>
      <c r="I583" s="17">
        <v>1</v>
      </c>
      <c r="J583" s="16">
        <f>F583*(G583+ (G583= 0))*(H583+ (H583= 0))*(I583+ (I583= 0))</f>
        <v>15</v>
      </c>
      <c r="K583" s="11"/>
      <c r="L583" s="11"/>
      <c r="M583" s="11"/>
    </row>
    <row r="584" spans="1:13" x14ac:dyDescent="0.45">
      <c r="A584" s="11"/>
      <c r="B584" s="11"/>
      <c r="C584" s="11"/>
      <c r="D584" s="14"/>
      <c r="E584" s="15" t="s">
        <v>421</v>
      </c>
      <c r="F584" s="11">
        <v>1</v>
      </c>
      <c r="G584" s="17">
        <v>12</v>
      </c>
      <c r="H584" s="17">
        <v>0</v>
      </c>
      <c r="I584" s="17">
        <v>1</v>
      </c>
      <c r="J584" s="16">
        <f>F584*(G584+ (G584= 0))*(H584+ (H584= 0))*(I584+ (I584= 0))</f>
        <v>12</v>
      </c>
      <c r="K584" s="11"/>
      <c r="L584" s="11"/>
      <c r="M584" s="11"/>
    </row>
    <row r="585" spans="1:13" x14ac:dyDescent="0.45">
      <c r="A585" s="11"/>
      <c r="B585" s="11"/>
      <c r="C585" s="11"/>
      <c r="D585" s="14"/>
      <c r="E585" s="15" t="s">
        <v>39</v>
      </c>
      <c r="F585" s="11">
        <v>1</v>
      </c>
      <c r="G585" s="17">
        <v>10</v>
      </c>
      <c r="H585" s="17">
        <v>0</v>
      </c>
      <c r="I585" s="17">
        <v>1</v>
      </c>
      <c r="J585" s="16">
        <f>F585*(G585+ (G585= 0))*(H585+ (H585= 0))*(I585+ (I585= 0))</f>
        <v>10</v>
      </c>
      <c r="K585" s="11"/>
      <c r="L585" s="11"/>
      <c r="M585" s="11"/>
    </row>
    <row r="586" spans="1:13" x14ac:dyDescent="0.45">
      <c r="A586" s="11"/>
      <c r="B586" s="11"/>
      <c r="C586" s="11"/>
      <c r="D586" s="14"/>
      <c r="E586" s="15" t="s">
        <v>140</v>
      </c>
      <c r="F586" s="11">
        <v>1</v>
      </c>
      <c r="G586" s="17">
        <v>20</v>
      </c>
      <c r="H586" s="17">
        <v>0</v>
      </c>
      <c r="I586" s="17">
        <v>1</v>
      </c>
      <c r="J586" s="16">
        <f>F586*(G586+ (G586= 0))*(H586+ (H586= 0))*(I586+ (I586= 0))</f>
        <v>20</v>
      </c>
      <c r="K586" s="11"/>
      <c r="L586" s="11"/>
      <c r="M586" s="11"/>
    </row>
    <row r="587" spans="1:13" x14ac:dyDescent="0.45">
      <c r="A587" s="11"/>
      <c r="B587" s="11"/>
      <c r="C587" s="11"/>
      <c r="D587" s="14"/>
      <c r="E587" s="15" t="s">
        <v>457</v>
      </c>
      <c r="F587" s="11">
        <v>1</v>
      </c>
      <c r="G587" s="17">
        <v>58</v>
      </c>
      <c r="H587" s="17">
        <v>0</v>
      </c>
      <c r="I587" s="17">
        <v>1</v>
      </c>
      <c r="J587" s="16">
        <f>F587*(G587+ (G587= 0))*(H587+ (H587= 0))*(I587+ (I587= 0))</f>
        <v>58</v>
      </c>
      <c r="K587" s="11"/>
      <c r="L587" s="11"/>
      <c r="M587" s="11"/>
    </row>
    <row r="588" spans="1:13" x14ac:dyDescent="0.45">
      <c r="A588" s="11"/>
      <c r="B588" s="11"/>
      <c r="C588" s="11"/>
      <c r="D588" s="14"/>
      <c r="E588" s="15" t="s">
        <v>458</v>
      </c>
      <c r="F588" s="11">
        <v>-1</v>
      </c>
      <c r="G588" s="17">
        <v>3.27</v>
      </c>
      <c r="H588" s="17">
        <v>0</v>
      </c>
      <c r="I588" s="17">
        <v>1</v>
      </c>
      <c r="J588" s="16">
        <f>F588*(G588+ (G588= 0))*(H588+ (H588= 0))*(I588+ (I588= 0))</f>
        <v>-3.27</v>
      </c>
      <c r="K588" s="11"/>
      <c r="L588" s="11"/>
      <c r="M588" s="11"/>
    </row>
    <row r="589" spans="1:13" x14ac:dyDescent="0.45">
      <c r="A589" s="11"/>
      <c r="B589" s="11"/>
      <c r="C589" s="11"/>
      <c r="D589" s="14"/>
      <c r="E589" s="15" t="s">
        <v>424</v>
      </c>
      <c r="F589" s="11">
        <v>-1</v>
      </c>
      <c r="G589" s="17">
        <v>5.5</v>
      </c>
      <c r="H589" s="17">
        <v>0</v>
      </c>
      <c r="I589" s="17">
        <v>2.1</v>
      </c>
      <c r="J589" s="16">
        <f>F589*(G589+ (G589= 0))*(H589+ (H589= 0))*(I589+ (I589= 0))</f>
        <v>-11.55</v>
      </c>
      <c r="K589" s="11"/>
      <c r="L589" s="11"/>
      <c r="M589" s="11"/>
    </row>
    <row r="590" spans="1:13" x14ac:dyDescent="0.45">
      <c r="A590" s="11"/>
      <c r="B590" s="11"/>
      <c r="C590" s="11"/>
      <c r="D590" s="14"/>
      <c r="E590" s="15" t="s">
        <v>427</v>
      </c>
      <c r="F590" s="11">
        <v>1</v>
      </c>
      <c r="G590" s="17">
        <v>15</v>
      </c>
      <c r="H590" s="17">
        <v>0</v>
      </c>
      <c r="I590" s="17">
        <v>1</v>
      </c>
      <c r="J590" s="16">
        <f>F590*(G590+ (G590= 0))*(H590+ (H590= 0))*(I590+ (I590= 0))</f>
        <v>15</v>
      </c>
      <c r="K590" s="11"/>
      <c r="L590" s="11"/>
      <c r="M590" s="11"/>
    </row>
    <row r="591" spans="1:13" x14ac:dyDescent="0.45">
      <c r="A591" s="11"/>
      <c r="B591" s="11"/>
      <c r="C591" s="11"/>
      <c r="D591" s="14"/>
      <c r="E591" s="15" t="s">
        <v>428</v>
      </c>
      <c r="F591" s="11">
        <v>1</v>
      </c>
      <c r="G591" s="17">
        <v>0.6</v>
      </c>
      <c r="H591" s="17">
        <v>0</v>
      </c>
      <c r="I591" s="17">
        <v>2</v>
      </c>
      <c r="J591" s="16">
        <f>F591*(G591+ (G591= 0))*(H591+ (H591= 0))*(I591+ (I591= 0))</f>
        <v>1.2</v>
      </c>
      <c r="K591" s="11"/>
      <c r="L591" s="11"/>
      <c r="M591" s="11"/>
    </row>
    <row r="592" spans="1:13" x14ac:dyDescent="0.45">
      <c r="A592" s="11"/>
      <c r="B592" s="11"/>
      <c r="C592" s="11"/>
      <c r="D592" s="14"/>
      <c r="E592" s="11"/>
      <c r="F592" s="11"/>
      <c r="G592" s="11"/>
      <c r="H592" s="11"/>
      <c r="I592" s="11"/>
      <c r="J592" s="18" t="s">
        <v>459</v>
      </c>
      <c r="K592" s="10">
        <f>SUM(J581:J591)</f>
        <v>191.37999999999997</v>
      </c>
      <c r="L592" s="17">
        <v>47.9</v>
      </c>
      <c r="M592" s="10">
        <f>ROUND(L592*K592,2)</f>
        <v>9167.1</v>
      </c>
    </row>
    <row r="593" spans="1:13" ht="1.05" customHeight="1" x14ac:dyDescent="0.45">
      <c r="A593" s="19"/>
      <c r="B593" s="19"/>
      <c r="C593" s="19"/>
      <c r="D593" s="25"/>
      <c r="E593" s="19"/>
      <c r="F593" s="19"/>
      <c r="G593" s="19"/>
      <c r="H593" s="19"/>
      <c r="I593" s="19"/>
      <c r="J593" s="19"/>
      <c r="K593" s="19"/>
      <c r="L593" s="19"/>
      <c r="M593" s="19"/>
    </row>
    <row r="594" spans="1:13" x14ac:dyDescent="0.45">
      <c r="A594" s="15" t="s">
        <v>460</v>
      </c>
      <c r="B594" s="15" t="s">
        <v>23</v>
      </c>
      <c r="C594" s="15" t="s">
        <v>57</v>
      </c>
      <c r="D594" s="24" t="s">
        <v>461</v>
      </c>
      <c r="E594" s="11"/>
      <c r="F594" s="11"/>
      <c r="G594" s="11"/>
      <c r="H594" s="11"/>
      <c r="I594" s="11"/>
      <c r="J594" s="11"/>
      <c r="K594" s="16">
        <f>K603</f>
        <v>232.67599999999999</v>
      </c>
      <c r="L594" s="16">
        <f>L603</f>
        <v>47.9</v>
      </c>
      <c r="M594" s="16">
        <f>M603</f>
        <v>11145.18</v>
      </c>
    </row>
    <row r="595" spans="1:13" x14ac:dyDescent="0.45">
      <c r="A595" s="11"/>
      <c r="B595" s="11"/>
      <c r="C595" s="11"/>
      <c r="D595" s="14"/>
      <c r="E595" s="11"/>
      <c r="F595" s="11"/>
      <c r="G595" s="11"/>
      <c r="H595" s="11"/>
      <c r="I595" s="11"/>
      <c r="J595" s="11"/>
      <c r="K595" s="11"/>
      <c r="L595" s="11"/>
      <c r="M595" s="11"/>
    </row>
    <row r="596" spans="1:13" x14ac:dyDescent="0.45">
      <c r="A596" s="11"/>
      <c r="B596" s="11"/>
      <c r="C596" s="11"/>
      <c r="D596" s="14"/>
      <c r="E596" s="15" t="s">
        <v>279</v>
      </c>
      <c r="F596" s="11">
        <v>1</v>
      </c>
      <c r="G596" s="17">
        <v>100.5</v>
      </c>
      <c r="H596" s="17">
        <v>0</v>
      </c>
      <c r="I596" s="17">
        <v>0.92</v>
      </c>
      <c r="J596" s="16">
        <f>F596*(G596+ (G596= 0))*(H596+ (H596= 0))*(I596+ (I596= 0))</f>
        <v>92.460000000000008</v>
      </c>
      <c r="K596" s="11"/>
      <c r="L596" s="11"/>
      <c r="M596" s="11"/>
    </row>
    <row r="597" spans="1:13" x14ac:dyDescent="0.45">
      <c r="A597" s="11"/>
      <c r="B597" s="11"/>
      <c r="C597" s="11"/>
      <c r="D597" s="14"/>
      <c r="E597" s="15" t="s">
        <v>159</v>
      </c>
      <c r="F597" s="11">
        <v>10</v>
      </c>
      <c r="G597" s="17">
        <v>3</v>
      </c>
      <c r="H597" s="17">
        <v>0</v>
      </c>
      <c r="I597" s="17">
        <v>0.92</v>
      </c>
      <c r="J597" s="16">
        <f>F597*(G597+ (G597= 0))*(H597+ (H597= 0))*(I597+ (I597= 0))</f>
        <v>27.6</v>
      </c>
      <c r="K597" s="11"/>
      <c r="L597" s="11"/>
      <c r="M597" s="11"/>
    </row>
    <row r="598" spans="1:13" x14ac:dyDescent="0.45">
      <c r="A598" s="11"/>
      <c r="B598" s="11"/>
      <c r="C598" s="11"/>
      <c r="D598" s="14"/>
      <c r="E598" s="15" t="s">
        <v>425</v>
      </c>
      <c r="F598" s="11">
        <v>1</v>
      </c>
      <c r="G598" s="17">
        <v>40</v>
      </c>
      <c r="H598" s="17">
        <v>0</v>
      </c>
      <c r="I598" s="17">
        <v>0.92</v>
      </c>
      <c r="J598" s="16">
        <f>F598*(G598+ (G598= 0))*(H598+ (H598= 0))*(I598+ (I598= 0))</f>
        <v>36.800000000000004</v>
      </c>
      <c r="K598" s="11"/>
      <c r="L598" s="11"/>
      <c r="M598" s="11"/>
    </row>
    <row r="599" spans="1:13" x14ac:dyDescent="0.45">
      <c r="A599" s="11"/>
      <c r="B599" s="11"/>
      <c r="C599" s="11"/>
      <c r="D599" s="14"/>
      <c r="E599" s="15" t="s">
        <v>159</v>
      </c>
      <c r="F599" s="11">
        <v>7</v>
      </c>
      <c r="G599" s="17">
        <v>3</v>
      </c>
      <c r="H599" s="17">
        <v>0</v>
      </c>
      <c r="I599" s="17">
        <v>0.92</v>
      </c>
      <c r="J599" s="16">
        <f>F599*(G599+ (G599= 0))*(H599+ (H599= 0))*(I599+ (I599= 0))</f>
        <v>19.32</v>
      </c>
      <c r="K599" s="11"/>
      <c r="L599" s="11"/>
      <c r="M599" s="11"/>
    </row>
    <row r="600" spans="1:13" x14ac:dyDescent="0.45">
      <c r="A600" s="11"/>
      <c r="B600" s="11"/>
      <c r="C600" s="11"/>
      <c r="D600" s="14"/>
      <c r="E600" s="15" t="s">
        <v>159</v>
      </c>
      <c r="F600" s="11">
        <v>2</v>
      </c>
      <c r="G600" s="17">
        <v>3.9</v>
      </c>
      <c r="H600" s="17">
        <v>0</v>
      </c>
      <c r="I600" s="17">
        <v>0.92</v>
      </c>
      <c r="J600" s="16">
        <f>F600*(G600+ (G600= 0))*(H600+ (H600= 0))*(I600+ (I600= 0))</f>
        <v>7.1760000000000002</v>
      </c>
      <c r="K600" s="11"/>
      <c r="L600" s="11"/>
      <c r="M600" s="11"/>
    </row>
    <row r="601" spans="1:13" x14ac:dyDescent="0.45">
      <c r="A601" s="11"/>
      <c r="B601" s="11"/>
      <c r="C601" s="11"/>
      <c r="D601" s="14"/>
      <c r="E601" s="15" t="s">
        <v>316</v>
      </c>
      <c r="F601" s="11">
        <v>1</v>
      </c>
      <c r="G601" s="17">
        <v>15</v>
      </c>
      <c r="H601" s="17">
        <v>0</v>
      </c>
      <c r="I601" s="17">
        <v>2</v>
      </c>
      <c r="J601" s="16">
        <f>F601*(G601+ (G601= 0))*(H601+ (H601= 0))*(I601+ (I601= 0))</f>
        <v>30</v>
      </c>
      <c r="K601" s="11"/>
      <c r="L601" s="11"/>
      <c r="M601" s="11"/>
    </row>
    <row r="602" spans="1:13" x14ac:dyDescent="0.45">
      <c r="A602" s="11"/>
      <c r="B602" s="11"/>
      <c r="C602" s="11"/>
      <c r="D602" s="14"/>
      <c r="E602" s="15" t="s">
        <v>159</v>
      </c>
      <c r="F602" s="11">
        <v>7</v>
      </c>
      <c r="G602" s="17">
        <v>3</v>
      </c>
      <c r="H602" s="17">
        <v>0</v>
      </c>
      <c r="I602" s="17">
        <v>0.92</v>
      </c>
      <c r="J602" s="16">
        <f>F602*(G602+ (G602= 0))*(H602+ (H602= 0))*(I602+ (I602= 0))</f>
        <v>19.32</v>
      </c>
      <c r="K602" s="11"/>
      <c r="L602" s="11"/>
      <c r="M602" s="11"/>
    </row>
    <row r="603" spans="1:13" x14ac:dyDescent="0.45">
      <c r="A603" s="11"/>
      <c r="B603" s="11"/>
      <c r="C603" s="11"/>
      <c r="D603" s="14"/>
      <c r="E603" s="11"/>
      <c r="F603" s="11"/>
      <c r="G603" s="11"/>
      <c r="H603" s="11"/>
      <c r="I603" s="11"/>
      <c r="J603" s="18" t="s">
        <v>462</v>
      </c>
      <c r="K603" s="10">
        <f>SUM(J596:J602)</f>
        <v>232.67599999999999</v>
      </c>
      <c r="L603" s="17">
        <v>47.9</v>
      </c>
      <c r="M603" s="10">
        <f>ROUND(L603*K603,2)</f>
        <v>11145.18</v>
      </c>
    </row>
    <row r="604" spans="1:13" ht="1.05" customHeight="1" x14ac:dyDescent="0.45">
      <c r="A604" s="19"/>
      <c r="B604" s="19"/>
      <c r="C604" s="19"/>
      <c r="D604" s="25"/>
      <c r="E604" s="19"/>
      <c r="F604" s="19"/>
      <c r="G604" s="19"/>
      <c r="H604" s="19"/>
      <c r="I604" s="19"/>
      <c r="J604" s="19"/>
      <c r="K604" s="19"/>
      <c r="L604" s="19"/>
      <c r="M604" s="19"/>
    </row>
    <row r="605" spans="1:13" ht="21" x14ac:dyDescent="0.45">
      <c r="A605" s="15" t="s">
        <v>463</v>
      </c>
      <c r="B605" s="15" t="s">
        <v>23</v>
      </c>
      <c r="C605" s="15" t="s">
        <v>37</v>
      </c>
      <c r="D605" s="24" t="s">
        <v>464</v>
      </c>
      <c r="E605" s="11"/>
      <c r="F605" s="11"/>
      <c r="G605" s="11"/>
      <c r="H605" s="11"/>
      <c r="I605" s="11"/>
      <c r="J605" s="11"/>
      <c r="K605" s="16">
        <f>K612</f>
        <v>30.4</v>
      </c>
      <c r="L605" s="16">
        <f>L612</f>
        <v>47.9</v>
      </c>
      <c r="M605" s="16">
        <f>M612</f>
        <v>1456.16</v>
      </c>
    </row>
    <row r="606" spans="1:13" ht="115.5" x14ac:dyDescent="0.45">
      <c r="A606" s="11"/>
      <c r="B606" s="11"/>
      <c r="C606" s="11"/>
      <c r="D606" s="14" t="s">
        <v>465</v>
      </c>
      <c r="E606" s="11"/>
      <c r="F606" s="11"/>
      <c r="G606" s="11"/>
      <c r="H606" s="11"/>
      <c r="I606" s="11"/>
      <c r="J606" s="11"/>
      <c r="K606" s="11"/>
      <c r="L606" s="11"/>
      <c r="M606" s="11"/>
    </row>
    <row r="607" spans="1:13" x14ac:dyDescent="0.45">
      <c r="A607" s="11"/>
      <c r="B607" s="11"/>
      <c r="C607" s="11"/>
      <c r="D607" s="14"/>
      <c r="E607" s="15" t="s">
        <v>427</v>
      </c>
      <c r="F607" s="11">
        <v>0</v>
      </c>
      <c r="G607" s="17">
        <v>0</v>
      </c>
      <c r="H607" s="17">
        <v>0</v>
      </c>
      <c r="I607" s="17">
        <v>0</v>
      </c>
      <c r="J607" s="16">
        <f>F607*(G607+ (G607= 0))*(H607+ (H607= 0))*(I607+ (I607= 0))</f>
        <v>0</v>
      </c>
      <c r="K607" s="11"/>
      <c r="L607" s="11"/>
      <c r="M607" s="11"/>
    </row>
    <row r="608" spans="1:13" x14ac:dyDescent="0.45">
      <c r="A608" s="11"/>
      <c r="B608" s="11"/>
      <c r="C608" s="11"/>
      <c r="D608" s="14"/>
      <c r="E608" s="15" t="s">
        <v>466</v>
      </c>
      <c r="F608" s="11">
        <v>1</v>
      </c>
      <c r="G608" s="17">
        <v>3.6</v>
      </c>
      <c r="H608" s="17">
        <v>0</v>
      </c>
      <c r="I608" s="17">
        <v>2</v>
      </c>
      <c r="J608" s="16">
        <f>F608*(G608+ (G608= 0))*(H608+ (H608= 0))*(I608+ (I608= 0))</f>
        <v>7.2</v>
      </c>
      <c r="K608" s="11"/>
      <c r="L608" s="11"/>
      <c r="M608" s="11"/>
    </row>
    <row r="609" spans="1:13" x14ac:dyDescent="0.45">
      <c r="A609" s="11"/>
      <c r="B609" s="11"/>
      <c r="C609" s="11"/>
      <c r="D609" s="14"/>
      <c r="E609" s="15" t="s">
        <v>467</v>
      </c>
      <c r="F609" s="11">
        <v>1</v>
      </c>
      <c r="G609" s="17">
        <v>3.8</v>
      </c>
      <c r="H609" s="17">
        <v>0</v>
      </c>
      <c r="I609" s="17">
        <v>2</v>
      </c>
      <c r="J609" s="16">
        <f>F609*(G609+ (G609= 0))*(H609+ (H609= 0))*(I609+ (I609= 0))</f>
        <v>7.6</v>
      </c>
      <c r="K609" s="11"/>
      <c r="L609" s="11"/>
      <c r="M609" s="11"/>
    </row>
    <row r="610" spans="1:13" x14ac:dyDescent="0.45">
      <c r="A610" s="11"/>
      <c r="B610" s="11"/>
      <c r="C610" s="11"/>
      <c r="D610" s="14"/>
      <c r="E610" s="15" t="s">
        <v>468</v>
      </c>
      <c r="F610" s="11">
        <v>1</v>
      </c>
      <c r="G610" s="17">
        <v>3.8</v>
      </c>
      <c r="H610" s="17">
        <v>0</v>
      </c>
      <c r="I610" s="17">
        <v>2</v>
      </c>
      <c r="J610" s="16">
        <f>F610*(G610+ (G610= 0))*(H610+ (H610= 0))*(I610+ (I610= 0))</f>
        <v>7.6</v>
      </c>
      <c r="K610" s="11"/>
      <c r="L610" s="11"/>
      <c r="M610" s="11"/>
    </row>
    <row r="611" spans="1:13" x14ac:dyDescent="0.45">
      <c r="A611" s="11"/>
      <c r="B611" s="11"/>
      <c r="C611" s="11"/>
      <c r="D611" s="14"/>
      <c r="E611" s="15" t="s">
        <v>469</v>
      </c>
      <c r="F611" s="11">
        <v>1</v>
      </c>
      <c r="G611" s="17">
        <v>4</v>
      </c>
      <c r="H611" s="17">
        <v>0</v>
      </c>
      <c r="I611" s="17">
        <v>2</v>
      </c>
      <c r="J611" s="16">
        <f>F611*(G611+ (G611= 0))*(H611+ (H611= 0))*(I611+ (I611= 0))</f>
        <v>8</v>
      </c>
      <c r="K611" s="11"/>
      <c r="L611" s="11"/>
      <c r="M611" s="11"/>
    </row>
    <row r="612" spans="1:13" x14ac:dyDescent="0.45">
      <c r="A612" s="11"/>
      <c r="B612" s="11"/>
      <c r="C612" s="11"/>
      <c r="D612" s="14"/>
      <c r="E612" s="11"/>
      <c r="F612" s="11"/>
      <c r="G612" s="11"/>
      <c r="H612" s="11"/>
      <c r="I612" s="11"/>
      <c r="J612" s="18" t="s">
        <v>470</v>
      </c>
      <c r="K612" s="10">
        <f>SUM(J607:J611)</f>
        <v>30.4</v>
      </c>
      <c r="L612" s="17">
        <v>47.9</v>
      </c>
      <c r="M612" s="10">
        <f>ROUND(L612*K612,2)</f>
        <v>1456.16</v>
      </c>
    </row>
    <row r="613" spans="1:13" ht="1.05" customHeight="1" x14ac:dyDescent="0.45">
      <c r="A613" s="19"/>
      <c r="B613" s="19"/>
      <c r="C613" s="19"/>
      <c r="D613" s="25"/>
      <c r="E613" s="19"/>
      <c r="F613" s="19"/>
      <c r="G613" s="19"/>
      <c r="H613" s="19"/>
      <c r="I613" s="19"/>
      <c r="J613" s="19"/>
      <c r="K613" s="19"/>
      <c r="L613" s="19"/>
      <c r="M613" s="19"/>
    </row>
    <row r="614" spans="1:13" x14ac:dyDescent="0.45">
      <c r="A614" s="15" t="s">
        <v>471</v>
      </c>
      <c r="B614" s="15" t="s">
        <v>23</v>
      </c>
      <c r="C614" s="15" t="s">
        <v>57</v>
      </c>
      <c r="D614" s="24" t="s">
        <v>472</v>
      </c>
      <c r="E614" s="11"/>
      <c r="F614" s="11"/>
      <c r="G614" s="11"/>
      <c r="H614" s="11"/>
      <c r="I614" s="11"/>
      <c r="J614" s="11"/>
      <c r="K614" s="16">
        <f>K634</f>
        <v>232.71</v>
      </c>
      <c r="L614" s="16">
        <f>L634</f>
        <v>10.199999999999999</v>
      </c>
      <c r="M614" s="16">
        <f>M634</f>
        <v>2373.64</v>
      </c>
    </row>
    <row r="615" spans="1:13" ht="63" x14ac:dyDescent="0.45">
      <c r="A615" s="11"/>
      <c r="B615" s="11"/>
      <c r="C615" s="11"/>
      <c r="D615" s="14" t="s">
        <v>473</v>
      </c>
      <c r="E615" s="11"/>
      <c r="F615" s="11"/>
      <c r="G615" s="11"/>
      <c r="H615" s="11"/>
      <c r="I615" s="11"/>
      <c r="J615" s="11"/>
      <c r="K615" s="11"/>
      <c r="L615" s="11"/>
      <c r="M615" s="11"/>
    </row>
    <row r="616" spans="1:13" x14ac:dyDescent="0.45">
      <c r="A616" s="11"/>
      <c r="B616" s="11"/>
      <c r="C616" s="11"/>
      <c r="D616" s="14"/>
      <c r="E616" s="15" t="s">
        <v>474</v>
      </c>
      <c r="F616" s="11">
        <v>0</v>
      </c>
      <c r="G616" s="17">
        <v>0</v>
      </c>
      <c r="H616" s="17">
        <v>0</v>
      </c>
      <c r="I616" s="17">
        <v>0</v>
      </c>
      <c r="J616" s="16">
        <f>F616*(G616+ (G616= 0))*(H616+ (H616= 0))*(I616+ (I616= 0))</f>
        <v>0</v>
      </c>
      <c r="K616" s="11"/>
      <c r="L616" s="11"/>
      <c r="M616" s="11"/>
    </row>
    <row r="617" spans="1:13" x14ac:dyDescent="0.45">
      <c r="A617" s="11"/>
      <c r="B617" s="11"/>
      <c r="C617" s="11"/>
      <c r="D617" s="14"/>
      <c r="E617" s="15" t="s">
        <v>475</v>
      </c>
      <c r="F617" s="11">
        <v>0</v>
      </c>
      <c r="G617" s="17">
        <v>0</v>
      </c>
      <c r="H617" s="17">
        <v>0</v>
      </c>
      <c r="I617" s="17">
        <v>0</v>
      </c>
      <c r="J617" s="16">
        <f>F617*(G617+ (G617= 0))*(H617+ (H617= 0))*(I617+ (I617= 0))</f>
        <v>0</v>
      </c>
      <c r="K617" s="11"/>
      <c r="L617" s="11"/>
      <c r="M617" s="11"/>
    </row>
    <row r="618" spans="1:13" x14ac:dyDescent="0.45">
      <c r="A618" s="11"/>
      <c r="B618" s="11"/>
      <c r="C618" s="11"/>
      <c r="D618" s="14"/>
      <c r="E618" s="15" t="s">
        <v>159</v>
      </c>
      <c r="F618" s="11">
        <v>9</v>
      </c>
      <c r="G618" s="17">
        <v>3</v>
      </c>
      <c r="H618" s="17">
        <v>0</v>
      </c>
      <c r="I618" s="17">
        <v>0</v>
      </c>
      <c r="J618" s="16">
        <f>F618*(G618+ (G618= 0))*(H618+ (H618= 0))*(I618+ (I618= 0))</f>
        <v>27</v>
      </c>
      <c r="K618" s="11"/>
      <c r="L618" s="11"/>
      <c r="M618" s="11"/>
    </row>
    <row r="619" spans="1:13" x14ac:dyDescent="0.45">
      <c r="A619" s="11"/>
      <c r="B619" s="11"/>
      <c r="C619" s="11"/>
      <c r="D619" s="14"/>
      <c r="E619" s="15" t="s">
        <v>421</v>
      </c>
      <c r="F619" s="11">
        <v>1</v>
      </c>
      <c r="G619" s="17">
        <v>10</v>
      </c>
      <c r="H619" s="17">
        <v>0</v>
      </c>
      <c r="I619" s="17">
        <v>0</v>
      </c>
      <c r="J619" s="16">
        <f>F619*(G619+ (G619= 0))*(H619+ (H619= 0))*(I619+ (I619= 0))</f>
        <v>10</v>
      </c>
      <c r="K619" s="11"/>
      <c r="L619" s="11"/>
      <c r="M619" s="11"/>
    </row>
    <row r="620" spans="1:13" x14ac:dyDescent="0.45">
      <c r="A620" s="11"/>
      <c r="B620" s="11"/>
      <c r="C620" s="11"/>
      <c r="D620" s="14"/>
      <c r="E620" s="15" t="s">
        <v>39</v>
      </c>
      <c r="F620" s="11">
        <v>1</v>
      </c>
      <c r="G620" s="17">
        <v>10</v>
      </c>
      <c r="H620" s="17">
        <v>0</v>
      </c>
      <c r="I620" s="17">
        <v>0</v>
      </c>
      <c r="J620" s="16">
        <f>F620*(G620+ (G620= 0))*(H620+ (H620= 0))*(I620+ (I620= 0))</f>
        <v>10</v>
      </c>
      <c r="K620" s="11"/>
      <c r="L620" s="11"/>
      <c r="M620" s="11"/>
    </row>
    <row r="621" spans="1:13" x14ac:dyDescent="0.45">
      <c r="A621" s="11"/>
      <c r="B621" s="11"/>
      <c r="C621" s="11"/>
      <c r="D621" s="14"/>
      <c r="E621" s="15" t="s">
        <v>140</v>
      </c>
      <c r="F621" s="11">
        <v>1</v>
      </c>
      <c r="G621" s="17">
        <v>15</v>
      </c>
      <c r="H621" s="17">
        <v>0</v>
      </c>
      <c r="I621" s="17">
        <v>0</v>
      </c>
      <c r="J621" s="16">
        <f>F621*(G621+ (G621= 0))*(H621+ (H621= 0))*(I621+ (I621= 0))</f>
        <v>15</v>
      </c>
      <c r="K621" s="11"/>
      <c r="L621" s="11"/>
      <c r="M621" s="11"/>
    </row>
    <row r="622" spans="1:13" x14ac:dyDescent="0.45">
      <c r="A622" s="11"/>
      <c r="B622" s="11"/>
      <c r="C622" s="11"/>
      <c r="D622" s="14"/>
      <c r="E622" s="15" t="s">
        <v>422</v>
      </c>
      <c r="F622" s="11">
        <v>1</v>
      </c>
      <c r="G622" s="17">
        <v>50</v>
      </c>
      <c r="H622" s="17">
        <v>0</v>
      </c>
      <c r="I622" s="17">
        <v>0</v>
      </c>
      <c r="J622" s="16">
        <f>F622*(G622+ (G622= 0))*(H622+ (H622= 0))*(I622+ (I622= 0))</f>
        <v>50</v>
      </c>
      <c r="K622" s="11"/>
      <c r="L622" s="11"/>
      <c r="M622" s="11"/>
    </row>
    <row r="623" spans="1:13" x14ac:dyDescent="0.45">
      <c r="A623" s="11"/>
      <c r="B623" s="11"/>
      <c r="C623" s="11"/>
      <c r="D623" s="14"/>
      <c r="E623" s="15" t="s">
        <v>458</v>
      </c>
      <c r="F623" s="11">
        <v>-1</v>
      </c>
      <c r="G623" s="17">
        <v>3.27</v>
      </c>
      <c r="H623" s="17">
        <v>0</v>
      </c>
      <c r="I623" s="17">
        <v>0</v>
      </c>
      <c r="J623" s="16">
        <f>F623*(G623+ (G623= 0))*(H623+ (H623= 0))*(I623+ (I623= 0))</f>
        <v>-3.27</v>
      </c>
      <c r="K623" s="11"/>
      <c r="L623" s="11"/>
      <c r="M623" s="11"/>
    </row>
    <row r="624" spans="1:13" x14ac:dyDescent="0.45">
      <c r="A624" s="11"/>
      <c r="B624" s="11"/>
      <c r="C624" s="11"/>
      <c r="D624" s="14"/>
      <c r="E624" s="15" t="s">
        <v>424</v>
      </c>
      <c r="F624" s="11">
        <v>-1</v>
      </c>
      <c r="G624" s="17">
        <v>5.3</v>
      </c>
      <c r="H624" s="17">
        <v>0</v>
      </c>
      <c r="I624" s="17">
        <v>0</v>
      </c>
      <c r="J624" s="16">
        <f>F624*(G624+ (G624= 0))*(H624+ (H624= 0))*(I624+ (I624= 0))</f>
        <v>-5.3</v>
      </c>
      <c r="K624" s="11"/>
      <c r="L624" s="11"/>
      <c r="M624" s="11"/>
    </row>
    <row r="625" spans="1:13" x14ac:dyDescent="0.45">
      <c r="A625" s="11"/>
      <c r="B625" s="11"/>
      <c r="C625" s="11"/>
      <c r="D625" s="14"/>
      <c r="E625" s="15" t="s">
        <v>427</v>
      </c>
      <c r="F625" s="11">
        <v>2</v>
      </c>
      <c r="G625" s="17">
        <v>5</v>
      </c>
      <c r="H625" s="17">
        <v>0</v>
      </c>
      <c r="I625" s="17">
        <v>0</v>
      </c>
      <c r="J625" s="16">
        <f>F625*(G625+ (G625= 0))*(H625+ (H625= 0))*(I625+ (I625= 0))</f>
        <v>10</v>
      </c>
      <c r="K625" s="11"/>
      <c r="L625" s="11"/>
      <c r="M625" s="11"/>
    </row>
    <row r="626" spans="1:13" x14ac:dyDescent="0.45">
      <c r="A626" s="11"/>
      <c r="B626" s="11"/>
      <c r="C626" s="11"/>
      <c r="D626" s="14"/>
      <c r="E626" s="15" t="s">
        <v>476</v>
      </c>
      <c r="F626" s="11">
        <v>1</v>
      </c>
      <c r="G626" s="17">
        <v>47</v>
      </c>
      <c r="H626" s="17">
        <v>0</v>
      </c>
      <c r="I626" s="17">
        <v>0</v>
      </c>
      <c r="J626" s="16">
        <f>F626*(G626+ (G626= 0))*(H626+ (H626= 0))*(I626+ (I626= 0))</f>
        <v>47</v>
      </c>
      <c r="K626" s="11"/>
      <c r="L626" s="11"/>
      <c r="M626" s="11"/>
    </row>
    <row r="627" spans="1:13" x14ac:dyDescent="0.45">
      <c r="A627" s="11"/>
      <c r="B627" s="11"/>
      <c r="C627" s="11"/>
      <c r="D627" s="14"/>
      <c r="E627" s="15" t="s">
        <v>428</v>
      </c>
      <c r="F627" s="11">
        <v>2</v>
      </c>
      <c r="G627" s="17">
        <v>1.1399999999999999</v>
      </c>
      <c r="H627" s="17">
        <v>0</v>
      </c>
      <c r="I627" s="17">
        <v>0</v>
      </c>
      <c r="J627" s="16">
        <f>F627*(G627+ (G627= 0))*(H627+ (H627= 0))*(I627+ (I627= 0))</f>
        <v>2.2799999999999998</v>
      </c>
      <c r="K627" s="11"/>
      <c r="L627" s="11"/>
      <c r="M627" s="11"/>
    </row>
    <row r="628" spans="1:13" x14ac:dyDescent="0.45">
      <c r="A628" s="11"/>
      <c r="B628" s="11"/>
      <c r="C628" s="11"/>
      <c r="D628" s="14"/>
      <c r="E628" s="15" t="s">
        <v>477</v>
      </c>
      <c r="F628" s="11">
        <v>0</v>
      </c>
      <c r="G628" s="17">
        <v>0</v>
      </c>
      <c r="H628" s="17">
        <v>0</v>
      </c>
      <c r="I628" s="17">
        <v>0</v>
      </c>
      <c r="J628" s="16">
        <f>F628*(G628+ (G628= 0))*(H628+ (H628= 0))*(I628+ (I628= 0))</f>
        <v>0</v>
      </c>
      <c r="K628" s="11"/>
      <c r="L628" s="11"/>
      <c r="M628" s="11"/>
    </row>
    <row r="629" spans="1:13" x14ac:dyDescent="0.45">
      <c r="A629" s="11"/>
      <c r="B629" s="11"/>
      <c r="C629" s="11"/>
      <c r="D629" s="14"/>
      <c r="E629" s="15" t="s">
        <v>317</v>
      </c>
      <c r="F629" s="11">
        <v>1</v>
      </c>
      <c r="G629" s="17">
        <v>28</v>
      </c>
      <c r="H629" s="17">
        <v>0</v>
      </c>
      <c r="I629" s="17">
        <v>0</v>
      </c>
      <c r="J629" s="16">
        <f>F629*(G629+ (G629= 0))*(H629+ (H629= 0))*(I629+ (I629= 0))</f>
        <v>28</v>
      </c>
      <c r="K629" s="11"/>
      <c r="L629" s="11"/>
      <c r="M629" s="11"/>
    </row>
    <row r="630" spans="1:13" x14ac:dyDescent="0.45">
      <c r="A630" s="11"/>
      <c r="B630" s="11"/>
      <c r="C630" s="11"/>
      <c r="D630" s="14"/>
      <c r="E630" s="15" t="s">
        <v>427</v>
      </c>
      <c r="F630" s="11">
        <v>2</v>
      </c>
      <c r="G630" s="17">
        <v>6</v>
      </c>
      <c r="H630" s="17">
        <v>0</v>
      </c>
      <c r="I630" s="17">
        <v>0</v>
      </c>
      <c r="J630" s="16">
        <f>F630*(G630+ (G630= 0))*(H630+ (H630= 0))*(I630+ (I630= 0))</f>
        <v>12</v>
      </c>
      <c r="K630" s="11"/>
      <c r="L630" s="11"/>
      <c r="M630" s="11"/>
    </row>
    <row r="631" spans="1:13" x14ac:dyDescent="0.45">
      <c r="A631" s="11"/>
      <c r="B631" s="11"/>
      <c r="C631" s="11"/>
      <c r="D631" s="14"/>
      <c r="E631" s="15" t="s">
        <v>478</v>
      </c>
      <c r="F631" s="11">
        <v>1</v>
      </c>
      <c r="G631" s="17">
        <v>6</v>
      </c>
      <c r="H631" s="17">
        <v>0</v>
      </c>
      <c r="I631" s="17">
        <v>0</v>
      </c>
      <c r="J631" s="16">
        <f>F631*(G631+ (G631= 0))*(H631+ (H631= 0))*(I631+ (I631= 0))</f>
        <v>6</v>
      </c>
      <c r="K631" s="11"/>
      <c r="L631" s="11"/>
      <c r="M631" s="11"/>
    </row>
    <row r="632" spans="1:13" x14ac:dyDescent="0.45">
      <c r="A632" s="11"/>
      <c r="B632" s="11"/>
      <c r="C632" s="11"/>
      <c r="D632" s="14"/>
      <c r="E632" s="15" t="s">
        <v>479</v>
      </c>
      <c r="F632" s="11">
        <v>1</v>
      </c>
      <c r="G632" s="17">
        <v>12</v>
      </c>
      <c r="H632" s="17">
        <v>0</v>
      </c>
      <c r="I632" s="17">
        <v>0</v>
      </c>
      <c r="J632" s="16">
        <f>F632*(G632+ (G632= 0))*(H632+ (H632= 0))*(I632+ (I632= 0))</f>
        <v>12</v>
      </c>
      <c r="K632" s="11"/>
      <c r="L632" s="11"/>
      <c r="M632" s="11"/>
    </row>
    <row r="633" spans="1:13" x14ac:dyDescent="0.45">
      <c r="A633" s="11"/>
      <c r="B633" s="11"/>
      <c r="C633" s="11"/>
      <c r="D633" s="14"/>
      <c r="E633" s="15" t="s">
        <v>151</v>
      </c>
      <c r="F633" s="11">
        <v>1</v>
      </c>
      <c r="G633" s="17">
        <v>12</v>
      </c>
      <c r="H633" s="17">
        <v>0</v>
      </c>
      <c r="I633" s="17">
        <v>0</v>
      </c>
      <c r="J633" s="16">
        <f>F633*(G633+ (G633= 0))*(H633+ (H633= 0))*(I633+ (I633= 0))</f>
        <v>12</v>
      </c>
      <c r="K633" s="11"/>
      <c r="L633" s="11"/>
      <c r="M633" s="11"/>
    </row>
    <row r="634" spans="1:13" x14ac:dyDescent="0.45">
      <c r="A634" s="11"/>
      <c r="B634" s="11"/>
      <c r="C634" s="11"/>
      <c r="D634" s="14"/>
      <c r="E634" s="11"/>
      <c r="F634" s="11"/>
      <c r="G634" s="11"/>
      <c r="H634" s="11"/>
      <c r="I634" s="11"/>
      <c r="J634" s="18" t="s">
        <v>480</v>
      </c>
      <c r="K634" s="10">
        <f>SUM(J616:J633)</f>
        <v>232.71</v>
      </c>
      <c r="L634" s="17">
        <v>10.199999999999999</v>
      </c>
      <c r="M634" s="10">
        <f>ROUND(L634*K634,2)</f>
        <v>2373.64</v>
      </c>
    </row>
    <row r="635" spans="1:13" ht="1.05" customHeight="1" x14ac:dyDescent="0.45">
      <c r="A635" s="19"/>
      <c r="B635" s="19"/>
      <c r="C635" s="19"/>
      <c r="D635" s="25"/>
      <c r="E635" s="19"/>
      <c r="F635" s="19"/>
      <c r="G635" s="19"/>
      <c r="H635" s="19"/>
      <c r="I635" s="19"/>
      <c r="J635" s="19"/>
      <c r="K635" s="19"/>
      <c r="L635" s="19"/>
      <c r="M635" s="19"/>
    </row>
    <row r="636" spans="1:13" x14ac:dyDescent="0.45">
      <c r="A636" s="15" t="s">
        <v>481</v>
      </c>
      <c r="B636" s="15" t="s">
        <v>23</v>
      </c>
      <c r="C636" s="15" t="s">
        <v>57</v>
      </c>
      <c r="D636" s="24" t="s">
        <v>482</v>
      </c>
      <c r="E636" s="11"/>
      <c r="F636" s="11"/>
      <c r="G636" s="11"/>
      <c r="H636" s="11"/>
      <c r="I636" s="11"/>
      <c r="J636" s="11"/>
      <c r="K636" s="16">
        <f>K645</f>
        <v>38.159999999999997</v>
      </c>
      <c r="L636" s="16">
        <f>L645</f>
        <v>15.01</v>
      </c>
      <c r="M636" s="16">
        <f>M645</f>
        <v>572.78</v>
      </c>
    </row>
    <row r="637" spans="1:13" ht="63" x14ac:dyDescent="0.45">
      <c r="A637" s="11"/>
      <c r="B637" s="11"/>
      <c r="C637" s="11"/>
      <c r="D637" s="14" t="s">
        <v>483</v>
      </c>
      <c r="E637" s="11"/>
      <c r="F637" s="11"/>
      <c r="G637" s="11"/>
      <c r="H637" s="11"/>
      <c r="I637" s="11"/>
      <c r="J637" s="11"/>
      <c r="K637" s="11"/>
      <c r="L637" s="11"/>
      <c r="M637" s="11"/>
    </row>
    <row r="638" spans="1:13" x14ac:dyDescent="0.45">
      <c r="A638" s="11"/>
      <c r="B638" s="11"/>
      <c r="C638" s="11"/>
      <c r="D638" s="14"/>
      <c r="E638" s="15" t="s">
        <v>484</v>
      </c>
      <c r="F638" s="11">
        <v>4</v>
      </c>
      <c r="G638" s="17">
        <v>2.4</v>
      </c>
      <c r="H638" s="17">
        <v>0</v>
      </c>
      <c r="I638" s="17">
        <v>0</v>
      </c>
      <c r="J638" s="16">
        <f>F638*(G638+ (G638= 0))*(H638+ (H638= 0))*(I638+ (I638= 0))</f>
        <v>9.6</v>
      </c>
      <c r="K638" s="11"/>
      <c r="L638" s="11"/>
      <c r="M638" s="11"/>
    </row>
    <row r="639" spans="1:13" x14ac:dyDescent="0.45">
      <c r="A639" s="11"/>
      <c r="B639" s="11"/>
      <c r="C639" s="11"/>
      <c r="D639" s="14"/>
      <c r="E639" s="15" t="s">
        <v>0</v>
      </c>
      <c r="F639" s="11">
        <v>2</v>
      </c>
      <c r="G639" s="17">
        <v>1.32</v>
      </c>
      <c r="H639" s="17">
        <v>0</v>
      </c>
      <c r="I639" s="17">
        <v>0</v>
      </c>
      <c r="J639" s="16">
        <f>F639*(G639+ (G639= 0))*(H639+ (H639= 0))*(I639+ (I639= 0))</f>
        <v>2.64</v>
      </c>
      <c r="K639" s="11"/>
      <c r="L639" s="11"/>
      <c r="M639" s="11"/>
    </row>
    <row r="640" spans="1:13" x14ac:dyDescent="0.45">
      <c r="A640" s="11"/>
      <c r="B640" s="11"/>
      <c r="C640" s="11"/>
      <c r="D640" s="14"/>
      <c r="E640" s="15" t="s">
        <v>485</v>
      </c>
      <c r="F640" s="11">
        <v>2</v>
      </c>
      <c r="G640" s="17">
        <v>2.4</v>
      </c>
      <c r="H640" s="17">
        <v>0</v>
      </c>
      <c r="I640" s="17">
        <v>0</v>
      </c>
      <c r="J640" s="16">
        <f>F640*(G640+ (G640= 0))*(H640+ (H640= 0))*(I640+ (I640= 0))</f>
        <v>4.8</v>
      </c>
      <c r="K640" s="11"/>
      <c r="L640" s="11"/>
      <c r="M640" s="11"/>
    </row>
    <row r="641" spans="1:13" x14ac:dyDescent="0.45">
      <c r="A641" s="11"/>
      <c r="B641" s="11"/>
      <c r="C641" s="11"/>
      <c r="D641" s="14"/>
      <c r="E641" s="15" t="s">
        <v>0</v>
      </c>
      <c r="F641" s="11">
        <v>2</v>
      </c>
      <c r="G641" s="17">
        <v>1.32</v>
      </c>
      <c r="H641" s="17">
        <v>0</v>
      </c>
      <c r="I641" s="17">
        <v>0</v>
      </c>
      <c r="J641" s="16">
        <f>F641*(G641+ (G641= 0))*(H641+ (H641= 0))*(I641+ (I641= 0))</f>
        <v>2.64</v>
      </c>
      <c r="K641" s="11"/>
      <c r="L641" s="11"/>
      <c r="M641" s="11"/>
    </row>
    <row r="642" spans="1:13" x14ac:dyDescent="0.45">
      <c r="A642" s="11"/>
      <c r="B642" s="11"/>
      <c r="C642" s="11"/>
      <c r="D642" s="14"/>
      <c r="E642" s="15" t="s">
        <v>486</v>
      </c>
      <c r="F642" s="11">
        <v>4</v>
      </c>
      <c r="G642" s="17">
        <v>2.42</v>
      </c>
      <c r="H642" s="17">
        <v>0</v>
      </c>
      <c r="I642" s="17">
        <v>0</v>
      </c>
      <c r="J642" s="16">
        <f>F642*(G642+ (G642= 0))*(H642+ (H642= 0))*(I642+ (I642= 0))</f>
        <v>9.68</v>
      </c>
      <c r="K642" s="11"/>
      <c r="L642" s="11"/>
      <c r="M642" s="11"/>
    </row>
    <row r="643" spans="1:13" x14ac:dyDescent="0.45">
      <c r="A643" s="11"/>
      <c r="B643" s="11"/>
      <c r="C643" s="11"/>
      <c r="D643" s="14"/>
      <c r="E643" s="15" t="s">
        <v>0</v>
      </c>
      <c r="F643" s="11">
        <v>2</v>
      </c>
      <c r="G643" s="17">
        <v>3.4</v>
      </c>
      <c r="H643" s="17">
        <v>0</v>
      </c>
      <c r="I643" s="17">
        <v>0</v>
      </c>
      <c r="J643" s="16">
        <f>F643*(G643+ (G643= 0))*(H643+ (H643= 0))*(I643+ (I643= 0))</f>
        <v>6.8</v>
      </c>
      <c r="K643" s="11"/>
      <c r="L643" s="11"/>
      <c r="M643" s="11"/>
    </row>
    <row r="644" spans="1:13" x14ac:dyDescent="0.45">
      <c r="A644" s="11"/>
      <c r="B644" s="11"/>
      <c r="C644" s="11"/>
      <c r="D644" s="14"/>
      <c r="E644" s="15" t="s">
        <v>487</v>
      </c>
      <c r="F644" s="11">
        <v>2</v>
      </c>
      <c r="G644" s="17">
        <v>1</v>
      </c>
      <c r="H644" s="17">
        <v>0</v>
      </c>
      <c r="I644" s="17">
        <v>0</v>
      </c>
      <c r="J644" s="16">
        <f>F644*(G644+ (G644= 0))*(H644+ (H644= 0))*(I644+ (I644= 0))</f>
        <v>2</v>
      </c>
      <c r="K644" s="11"/>
      <c r="L644" s="11"/>
      <c r="M644" s="11"/>
    </row>
    <row r="645" spans="1:13" x14ac:dyDescent="0.45">
      <c r="A645" s="11"/>
      <c r="B645" s="11"/>
      <c r="C645" s="11"/>
      <c r="D645" s="14"/>
      <c r="E645" s="11"/>
      <c r="F645" s="11"/>
      <c r="G645" s="11"/>
      <c r="H645" s="11"/>
      <c r="I645" s="11"/>
      <c r="J645" s="18" t="s">
        <v>488</v>
      </c>
      <c r="K645" s="10">
        <f>SUM(J638:J644)</f>
        <v>38.159999999999997</v>
      </c>
      <c r="L645" s="17">
        <v>15.01</v>
      </c>
      <c r="M645" s="10">
        <f>ROUND(L645*K645,2)</f>
        <v>572.78</v>
      </c>
    </row>
    <row r="646" spans="1:13" ht="1.05" customHeight="1" x14ac:dyDescent="0.45">
      <c r="A646" s="19"/>
      <c r="B646" s="19"/>
      <c r="C646" s="19"/>
      <c r="D646" s="25"/>
      <c r="E646" s="19"/>
      <c r="F646" s="19"/>
      <c r="G646" s="19"/>
      <c r="H646" s="19"/>
      <c r="I646" s="19"/>
      <c r="J646" s="19"/>
      <c r="K646" s="19"/>
      <c r="L646" s="19"/>
      <c r="M646" s="19"/>
    </row>
    <row r="647" spans="1:13" x14ac:dyDescent="0.45">
      <c r="A647" s="15" t="s">
        <v>489</v>
      </c>
      <c r="B647" s="15" t="s">
        <v>23</v>
      </c>
      <c r="C647" s="15" t="s">
        <v>37</v>
      </c>
      <c r="D647" s="24" t="s">
        <v>490</v>
      </c>
      <c r="E647" s="11"/>
      <c r="F647" s="11"/>
      <c r="G647" s="11"/>
      <c r="H647" s="11"/>
      <c r="I647" s="11"/>
      <c r="J647" s="11"/>
      <c r="K647" s="16">
        <f>K650</f>
        <v>52</v>
      </c>
      <c r="L647" s="16">
        <f>L650</f>
        <v>20.5</v>
      </c>
      <c r="M647" s="16">
        <f>M650</f>
        <v>1066</v>
      </c>
    </row>
    <row r="648" spans="1:13" ht="31.5" x14ac:dyDescent="0.45">
      <c r="A648" s="11"/>
      <c r="B648" s="11"/>
      <c r="C648" s="11"/>
      <c r="D648" s="14" t="s">
        <v>491</v>
      </c>
      <c r="E648" s="11"/>
      <c r="F648" s="11"/>
      <c r="G648" s="11"/>
      <c r="H648" s="11"/>
      <c r="I648" s="11"/>
      <c r="J648" s="11"/>
      <c r="K648" s="11"/>
      <c r="L648" s="11"/>
      <c r="M648" s="11"/>
    </row>
    <row r="649" spans="1:13" x14ac:dyDescent="0.45">
      <c r="A649" s="11"/>
      <c r="B649" s="11"/>
      <c r="C649" s="11"/>
      <c r="D649" s="14"/>
      <c r="E649" s="15" t="s">
        <v>492</v>
      </c>
      <c r="F649" s="11">
        <v>13</v>
      </c>
      <c r="G649" s="17">
        <v>2</v>
      </c>
      <c r="H649" s="17">
        <v>2</v>
      </c>
      <c r="I649" s="17">
        <v>0</v>
      </c>
      <c r="J649" s="16">
        <f>F649*(G649+ (G649= 0))*(H649+ (H649= 0))*(I649+ (I649= 0))</f>
        <v>52</v>
      </c>
      <c r="K649" s="11"/>
      <c r="L649" s="11"/>
      <c r="M649" s="11"/>
    </row>
    <row r="650" spans="1:13" x14ac:dyDescent="0.45">
      <c r="A650" s="11"/>
      <c r="B650" s="11"/>
      <c r="C650" s="11"/>
      <c r="D650" s="14"/>
      <c r="E650" s="11"/>
      <c r="F650" s="11"/>
      <c r="G650" s="11"/>
      <c r="H650" s="11"/>
      <c r="I650" s="11"/>
      <c r="J650" s="18" t="s">
        <v>493</v>
      </c>
      <c r="K650" s="10">
        <f>SUM(J649:J649)</f>
        <v>52</v>
      </c>
      <c r="L650" s="17">
        <v>20.5</v>
      </c>
      <c r="M650" s="10">
        <f>ROUND(L650*K650,2)</f>
        <v>1066</v>
      </c>
    </row>
    <row r="651" spans="1:13" ht="1.05" customHeight="1" x14ac:dyDescent="0.45">
      <c r="A651" s="19"/>
      <c r="B651" s="19"/>
      <c r="C651" s="19"/>
      <c r="D651" s="25"/>
      <c r="E651" s="19"/>
      <c r="F651" s="19"/>
      <c r="G651" s="19"/>
      <c r="H651" s="19"/>
      <c r="I651" s="19"/>
      <c r="J651" s="19"/>
      <c r="K651" s="19"/>
      <c r="L651" s="19"/>
      <c r="M651" s="19"/>
    </row>
    <row r="652" spans="1:13" x14ac:dyDescent="0.45">
      <c r="A652" s="11"/>
      <c r="B652" s="11"/>
      <c r="C652" s="11"/>
      <c r="D652" s="14"/>
      <c r="E652" s="11"/>
      <c r="F652" s="11"/>
      <c r="G652" s="11"/>
      <c r="H652" s="11"/>
      <c r="I652" s="11"/>
      <c r="J652" s="18" t="s">
        <v>494</v>
      </c>
      <c r="K652" s="20">
        <v>1</v>
      </c>
      <c r="L652" s="10">
        <f>M467+M476+M481+M492+M501+M535+M541+M554+M571+M577+M592+M603+M612+M634+M645+M650</f>
        <v>57272.97</v>
      </c>
      <c r="M652" s="10">
        <f>ROUND(L652*K652,2)</f>
        <v>57272.97</v>
      </c>
    </row>
    <row r="653" spans="1:13" ht="1.05" customHeight="1" x14ac:dyDescent="0.45">
      <c r="A653" s="19"/>
      <c r="B653" s="19"/>
      <c r="C653" s="19"/>
      <c r="D653" s="25"/>
      <c r="E653" s="19"/>
      <c r="F653" s="19"/>
      <c r="G653" s="19"/>
      <c r="H653" s="19"/>
      <c r="I653" s="19"/>
      <c r="J653" s="19"/>
      <c r="K653" s="19"/>
      <c r="L653" s="19"/>
      <c r="M653" s="19"/>
    </row>
    <row r="654" spans="1:13" x14ac:dyDescent="0.45">
      <c r="A654" s="7" t="s">
        <v>495</v>
      </c>
      <c r="B654" s="7" t="s">
        <v>17</v>
      </c>
      <c r="C654" s="7" t="s">
        <v>0</v>
      </c>
      <c r="D654" s="22" t="s">
        <v>496</v>
      </c>
      <c r="E654" s="8"/>
      <c r="F654" s="8"/>
      <c r="G654" s="8"/>
      <c r="H654" s="8"/>
      <c r="I654" s="8"/>
      <c r="J654" s="8"/>
      <c r="K654" s="9">
        <f>K765</f>
        <v>1</v>
      </c>
      <c r="L654" s="10">
        <f>L765</f>
        <v>70075.13</v>
      </c>
      <c r="M654" s="10">
        <f>M765</f>
        <v>70075.13</v>
      </c>
    </row>
    <row r="655" spans="1:13" ht="31.5" x14ac:dyDescent="0.45">
      <c r="A655" s="11"/>
      <c r="B655" s="11"/>
      <c r="C655" s="11"/>
      <c r="D655" s="14" t="s">
        <v>497</v>
      </c>
      <c r="E655" s="11"/>
      <c r="F655" s="11"/>
      <c r="G655" s="11"/>
      <c r="H655" s="11"/>
      <c r="I655" s="11"/>
      <c r="J655" s="11"/>
      <c r="K655" s="11"/>
      <c r="L655" s="11"/>
      <c r="M655" s="11"/>
    </row>
    <row r="656" spans="1:13" ht="21" x14ac:dyDescent="0.45">
      <c r="A656" s="15" t="s">
        <v>498</v>
      </c>
      <c r="B656" s="15" t="s">
        <v>23</v>
      </c>
      <c r="C656" s="15" t="s">
        <v>37</v>
      </c>
      <c r="D656" s="24" t="s">
        <v>499</v>
      </c>
      <c r="E656" s="11"/>
      <c r="F656" s="11"/>
      <c r="G656" s="11"/>
      <c r="H656" s="11"/>
      <c r="I656" s="11"/>
      <c r="J656" s="11"/>
      <c r="K656" s="16">
        <f>K662</f>
        <v>6.5</v>
      </c>
      <c r="L656" s="16">
        <f>L662</f>
        <v>64</v>
      </c>
      <c r="M656" s="16">
        <f>M662</f>
        <v>416</v>
      </c>
    </row>
    <row r="657" spans="1:13" ht="189" x14ac:dyDescent="0.45">
      <c r="A657" s="11"/>
      <c r="B657" s="11"/>
      <c r="C657" s="11"/>
      <c r="D657" s="14" t="s">
        <v>500</v>
      </c>
      <c r="E657" s="11"/>
      <c r="F657" s="11"/>
      <c r="G657" s="11"/>
      <c r="H657" s="11"/>
      <c r="I657" s="11"/>
      <c r="J657" s="11"/>
      <c r="K657" s="11"/>
      <c r="L657" s="11"/>
      <c r="M657" s="11"/>
    </row>
    <row r="658" spans="1:13" x14ac:dyDescent="0.45">
      <c r="A658" s="11"/>
      <c r="B658" s="11"/>
      <c r="C658" s="11"/>
      <c r="D658" s="14"/>
      <c r="E658" s="15" t="s">
        <v>501</v>
      </c>
      <c r="F658" s="11">
        <v>0</v>
      </c>
      <c r="G658" s="17">
        <v>0</v>
      </c>
      <c r="H658" s="17">
        <v>0</v>
      </c>
      <c r="I658" s="17">
        <v>0</v>
      </c>
      <c r="J658" s="16">
        <f>F658*(G658+ (G658= 0))*(H658+ (H658= 0))*(I658+ (I658= 0))</f>
        <v>0</v>
      </c>
      <c r="K658" s="11"/>
      <c r="L658" s="11"/>
      <c r="M658" s="11"/>
    </row>
    <row r="659" spans="1:13" x14ac:dyDescent="0.45">
      <c r="A659" s="11"/>
      <c r="B659" s="11"/>
      <c r="C659" s="11"/>
      <c r="D659" s="14"/>
      <c r="E659" s="15" t="s">
        <v>502</v>
      </c>
      <c r="F659" s="11">
        <v>1</v>
      </c>
      <c r="G659" s="17">
        <v>2</v>
      </c>
      <c r="H659" s="17">
        <v>0</v>
      </c>
      <c r="I659" s="17">
        <v>0</v>
      </c>
      <c r="J659" s="16">
        <f>F659*(G659+ (G659= 0))*(H659+ (H659= 0))*(I659+ (I659= 0))</f>
        <v>2</v>
      </c>
      <c r="K659" s="11"/>
      <c r="L659" s="11"/>
      <c r="M659" s="11"/>
    </row>
    <row r="660" spans="1:13" x14ac:dyDescent="0.45">
      <c r="A660" s="11"/>
      <c r="B660" s="11"/>
      <c r="C660" s="11"/>
      <c r="D660" s="14"/>
      <c r="E660" s="15" t="s">
        <v>503</v>
      </c>
      <c r="F660" s="11">
        <v>1</v>
      </c>
      <c r="G660" s="17">
        <v>2.5</v>
      </c>
      <c r="H660" s="17">
        <v>0</v>
      </c>
      <c r="I660" s="17">
        <v>0</v>
      </c>
      <c r="J660" s="16">
        <f>F660*(G660+ (G660= 0))*(H660+ (H660= 0))*(I660+ (I660= 0))</f>
        <v>2.5</v>
      </c>
      <c r="K660" s="11"/>
      <c r="L660" s="11"/>
      <c r="M660" s="11"/>
    </row>
    <row r="661" spans="1:13" x14ac:dyDescent="0.45">
      <c r="A661" s="11"/>
      <c r="B661" s="11"/>
      <c r="C661" s="11"/>
      <c r="D661" s="14"/>
      <c r="E661" s="15" t="s">
        <v>504</v>
      </c>
      <c r="F661" s="11">
        <v>1</v>
      </c>
      <c r="G661" s="17">
        <v>2</v>
      </c>
      <c r="H661" s="17">
        <v>0</v>
      </c>
      <c r="I661" s="17">
        <v>0</v>
      </c>
      <c r="J661" s="16">
        <f>F661*(G661+ (G661= 0))*(H661+ (H661= 0))*(I661+ (I661= 0))</f>
        <v>2</v>
      </c>
      <c r="K661" s="11"/>
      <c r="L661" s="11"/>
      <c r="M661" s="11"/>
    </row>
    <row r="662" spans="1:13" x14ac:dyDescent="0.45">
      <c r="A662" s="11"/>
      <c r="B662" s="11"/>
      <c r="C662" s="11"/>
      <c r="D662" s="14"/>
      <c r="E662" s="11"/>
      <c r="F662" s="11"/>
      <c r="G662" s="11"/>
      <c r="H662" s="11"/>
      <c r="I662" s="11"/>
      <c r="J662" s="18" t="s">
        <v>505</v>
      </c>
      <c r="K662" s="10">
        <f>SUM(J658:J661)</f>
        <v>6.5</v>
      </c>
      <c r="L662" s="17">
        <v>64</v>
      </c>
      <c r="M662" s="10">
        <f>ROUND(L662*K662,2)</f>
        <v>416</v>
      </c>
    </row>
    <row r="663" spans="1:13" ht="1.05" customHeight="1" x14ac:dyDescent="0.45">
      <c r="A663" s="19"/>
      <c r="B663" s="19"/>
      <c r="C663" s="19"/>
      <c r="D663" s="25"/>
      <c r="E663" s="19"/>
      <c r="F663" s="19"/>
      <c r="G663" s="19"/>
      <c r="H663" s="19"/>
      <c r="I663" s="19"/>
      <c r="J663" s="19"/>
      <c r="K663" s="19"/>
      <c r="L663" s="19"/>
      <c r="M663" s="19"/>
    </row>
    <row r="664" spans="1:13" ht="21" x14ac:dyDescent="0.45">
      <c r="A664" s="15" t="s">
        <v>506</v>
      </c>
      <c r="B664" s="15" t="s">
        <v>23</v>
      </c>
      <c r="C664" s="15" t="s">
        <v>37</v>
      </c>
      <c r="D664" s="24" t="s">
        <v>507</v>
      </c>
      <c r="E664" s="11"/>
      <c r="F664" s="11"/>
      <c r="G664" s="11"/>
      <c r="H664" s="11"/>
      <c r="I664" s="11"/>
      <c r="J664" s="11"/>
      <c r="K664" s="16">
        <f>K668</f>
        <v>45</v>
      </c>
      <c r="L664" s="16">
        <f>L668</f>
        <v>65.38</v>
      </c>
      <c r="M664" s="16">
        <f>M668</f>
        <v>2942.1</v>
      </c>
    </row>
    <row r="665" spans="1:13" x14ac:dyDescent="0.45">
      <c r="A665" s="11"/>
      <c r="B665" s="11"/>
      <c r="C665" s="11"/>
      <c r="D665" s="14"/>
      <c r="E665" s="11"/>
      <c r="F665" s="11"/>
      <c r="G665" s="11"/>
      <c r="H665" s="11"/>
      <c r="I665" s="11"/>
      <c r="J665" s="11"/>
      <c r="K665" s="11"/>
      <c r="L665" s="11"/>
      <c r="M665" s="11"/>
    </row>
    <row r="666" spans="1:13" x14ac:dyDescent="0.45">
      <c r="A666" s="11"/>
      <c r="B666" s="11"/>
      <c r="C666" s="11"/>
      <c r="D666" s="14"/>
      <c r="E666" s="15" t="s">
        <v>508</v>
      </c>
      <c r="F666" s="11">
        <v>0</v>
      </c>
      <c r="G666" s="17">
        <v>0</v>
      </c>
      <c r="H666" s="17">
        <v>0</v>
      </c>
      <c r="I666" s="17">
        <v>0</v>
      </c>
      <c r="J666" s="16">
        <f>F666*(G666+ (G666= 0))*(H666+ (H666= 0))*(I666+ (I666= 0))</f>
        <v>0</v>
      </c>
      <c r="K666" s="11"/>
      <c r="L666" s="11"/>
      <c r="M666" s="11"/>
    </row>
    <row r="667" spans="1:13" x14ac:dyDescent="0.45">
      <c r="A667" s="11"/>
      <c r="B667" s="11"/>
      <c r="C667" s="11"/>
      <c r="D667" s="14"/>
      <c r="E667" s="15" t="s">
        <v>509</v>
      </c>
      <c r="F667" s="11">
        <v>1</v>
      </c>
      <c r="G667" s="17">
        <v>45</v>
      </c>
      <c r="H667" s="17">
        <v>0</v>
      </c>
      <c r="I667" s="17">
        <v>0</v>
      </c>
      <c r="J667" s="16">
        <f>F667*(G667+ (G667= 0))*(H667+ (H667= 0))*(I667+ (I667= 0))</f>
        <v>45</v>
      </c>
      <c r="K667" s="11"/>
      <c r="L667" s="11"/>
      <c r="M667" s="11"/>
    </row>
    <row r="668" spans="1:13" x14ac:dyDescent="0.45">
      <c r="A668" s="11"/>
      <c r="B668" s="11"/>
      <c r="C668" s="11"/>
      <c r="D668" s="14"/>
      <c r="E668" s="11"/>
      <c r="F668" s="11"/>
      <c r="G668" s="11"/>
      <c r="H668" s="11"/>
      <c r="I668" s="11"/>
      <c r="J668" s="18" t="s">
        <v>510</v>
      </c>
      <c r="K668" s="10">
        <f>SUM(J666:J667)</f>
        <v>45</v>
      </c>
      <c r="L668" s="17">
        <v>65.38</v>
      </c>
      <c r="M668" s="10">
        <f>ROUND(L668*K668,2)</f>
        <v>2942.1</v>
      </c>
    </row>
    <row r="669" spans="1:13" ht="1.05" customHeight="1" x14ac:dyDescent="0.45">
      <c r="A669" s="19"/>
      <c r="B669" s="19"/>
      <c r="C669" s="19"/>
      <c r="D669" s="25"/>
      <c r="E669" s="19"/>
      <c r="F669" s="19"/>
      <c r="G669" s="19"/>
      <c r="H669" s="19"/>
      <c r="I669" s="19"/>
      <c r="J669" s="19"/>
      <c r="K669" s="19"/>
      <c r="L669" s="19"/>
      <c r="M669" s="19"/>
    </row>
    <row r="670" spans="1:13" ht="21" x14ac:dyDescent="0.45">
      <c r="A670" s="15" t="s">
        <v>511</v>
      </c>
      <c r="B670" s="15" t="s">
        <v>23</v>
      </c>
      <c r="C670" s="15" t="s">
        <v>37</v>
      </c>
      <c r="D670" s="24" t="s">
        <v>512</v>
      </c>
      <c r="E670" s="11"/>
      <c r="F670" s="11"/>
      <c r="G670" s="11"/>
      <c r="H670" s="11"/>
      <c r="I670" s="11"/>
      <c r="J670" s="11"/>
      <c r="K670" s="16">
        <f>K681</f>
        <v>193</v>
      </c>
      <c r="L670" s="16">
        <f>L681</f>
        <v>53.13</v>
      </c>
      <c r="M670" s="16">
        <f>M681</f>
        <v>10254.09</v>
      </c>
    </row>
    <row r="671" spans="1:13" ht="115.5" x14ac:dyDescent="0.45">
      <c r="A671" s="11"/>
      <c r="B671" s="11"/>
      <c r="C671" s="11"/>
      <c r="D671" s="14" t="s">
        <v>513</v>
      </c>
      <c r="E671" s="11"/>
      <c r="F671" s="11"/>
      <c r="G671" s="11"/>
      <c r="H671" s="11"/>
      <c r="I671" s="11"/>
      <c r="J671" s="11"/>
      <c r="K671" s="11"/>
      <c r="L671" s="11"/>
      <c r="M671" s="11"/>
    </row>
    <row r="672" spans="1:13" x14ac:dyDescent="0.45">
      <c r="A672" s="11"/>
      <c r="B672" s="11"/>
      <c r="C672" s="11"/>
      <c r="D672" s="14"/>
      <c r="E672" s="15" t="s">
        <v>514</v>
      </c>
      <c r="F672" s="11">
        <v>0</v>
      </c>
      <c r="G672" s="17">
        <v>0</v>
      </c>
      <c r="H672" s="17">
        <v>0</v>
      </c>
      <c r="I672" s="17">
        <v>0</v>
      </c>
      <c r="J672" s="16">
        <f>F672*(G672+ (G672= 0))*(H672+ (H672= 0))*(I672+ (I672= 0))</f>
        <v>0</v>
      </c>
      <c r="K672" s="11"/>
      <c r="L672" s="11"/>
      <c r="M672" s="11"/>
    </row>
    <row r="673" spans="1:13" x14ac:dyDescent="0.45">
      <c r="A673" s="11"/>
      <c r="B673" s="11"/>
      <c r="C673" s="11"/>
      <c r="D673" s="14"/>
      <c r="E673" s="15" t="s">
        <v>515</v>
      </c>
      <c r="F673" s="11">
        <v>1</v>
      </c>
      <c r="G673" s="17">
        <v>65</v>
      </c>
      <c r="H673" s="17">
        <v>0</v>
      </c>
      <c r="I673" s="17">
        <v>0</v>
      </c>
      <c r="J673" s="16">
        <f>F673*(G673+ (G673= 0))*(H673+ (H673= 0))*(I673+ (I673= 0))</f>
        <v>65</v>
      </c>
      <c r="K673" s="11"/>
      <c r="L673" s="11"/>
      <c r="M673" s="11"/>
    </row>
    <row r="674" spans="1:13" x14ac:dyDescent="0.45">
      <c r="A674" s="11"/>
      <c r="B674" s="11"/>
      <c r="C674" s="11"/>
      <c r="D674" s="14"/>
      <c r="E674" s="15" t="s">
        <v>516</v>
      </c>
      <c r="F674" s="11">
        <v>1</v>
      </c>
      <c r="G674" s="17">
        <v>10</v>
      </c>
      <c r="H674" s="17">
        <v>0</v>
      </c>
      <c r="I674" s="17">
        <v>0</v>
      </c>
      <c r="J674" s="16">
        <f>F674*(G674+ (G674= 0))*(H674+ (H674= 0))*(I674+ (I674= 0))</f>
        <v>10</v>
      </c>
      <c r="K674" s="11"/>
      <c r="L674" s="11"/>
      <c r="M674" s="11"/>
    </row>
    <row r="675" spans="1:13" x14ac:dyDescent="0.45">
      <c r="A675" s="11"/>
      <c r="B675" s="11"/>
      <c r="C675" s="11"/>
      <c r="D675" s="14"/>
      <c r="E675" s="15" t="s">
        <v>517</v>
      </c>
      <c r="F675" s="11">
        <v>1</v>
      </c>
      <c r="G675" s="17">
        <v>9</v>
      </c>
      <c r="H675" s="17">
        <v>0</v>
      </c>
      <c r="I675" s="17">
        <v>0</v>
      </c>
      <c r="J675" s="16">
        <f>F675*(G675+ (G675= 0))*(H675+ (H675= 0))*(I675+ (I675= 0))</f>
        <v>9</v>
      </c>
      <c r="K675" s="11"/>
      <c r="L675" s="11"/>
      <c r="M675" s="11"/>
    </row>
    <row r="676" spans="1:13" x14ac:dyDescent="0.45">
      <c r="A676" s="11"/>
      <c r="B676" s="11"/>
      <c r="C676" s="11"/>
      <c r="D676" s="14"/>
      <c r="E676" s="15" t="s">
        <v>479</v>
      </c>
      <c r="F676" s="11">
        <v>1</v>
      </c>
      <c r="G676" s="17">
        <v>65</v>
      </c>
      <c r="H676" s="17">
        <v>0</v>
      </c>
      <c r="I676" s="17">
        <v>0</v>
      </c>
      <c r="J676" s="16">
        <f>F676*(G676+ (G676= 0))*(H676+ (H676= 0))*(I676+ (I676= 0))</f>
        <v>65</v>
      </c>
      <c r="K676" s="11"/>
      <c r="L676" s="11"/>
      <c r="M676" s="11"/>
    </row>
    <row r="677" spans="1:13" x14ac:dyDescent="0.45">
      <c r="A677" s="11"/>
      <c r="B677" s="11"/>
      <c r="C677" s="11"/>
      <c r="D677" s="14"/>
      <c r="E677" s="15" t="s">
        <v>518</v>
      </c>
      <c r="F677" s="11">
        <v>1</v>
      </c>
      <c r="G677" s="17">
        <v>9</v>
      </c>
      <c r="H677" s="17">
        <v>0</v>
      </c>
      <c r="I677" s="17">
        <v>0</v>
      </c>
      <c r="J677" s="16">
        <f>F677*(G677+ (G677= 0))*(H677+ (H677= 0))*(I677+ (I677= 0))</f>
        <v>9</v>
      </c>
      <c r="K677" s="11"/>
      <c r="L677" s="11"/>
      <c r="M677" s="11"/>
    </row>
    <row r="678" spans="1:13" x14ac:dyDescent="0.45">
      <c r="A678" s="11"/>
      <c r="B678" s="11"/>
      <c r="C678" s="11"/>
      <c r="D678" s="14"/>
      <c r="E678" s="15" t="s">
        <v>519</v>
      </c>
      <c r="F678" s="11">
        <v>1</v>
      </c>
      <c r="G678" s="17">
        <v>8.5</v>
      </c>
      <c r="H678" s="17">
        <v>0</v>
      </c>
      <c r="I678" s="17">
        <v>0</v>
      </c>
      <c r="J678" s="16">
        <f>F678*(G678+ (G678= 0))*(H678+ (H678= 0))*(I678+ (I678= 0))</f>
        <v>8.5</v>
      </c>
      <c r="K678" s="11"/>
      <c r="L678" s="11"/>
      <c r="M678" s="11"/>
    </row>
    <row r="679" spans="1:13" x14ac:dyDescent="0.45">
      <c r="A679" s="11"/>
      <c r="B679" s="11"/>
      <c r="C679" s="11"/>
      <c r="D679" s="14"/>
      <c r="E679" s="15" t="s">
        <v>520</v>
      </c>
      <c r="F679" s="11">
        <v>2</v>
      </c>
      <c r="G679" s="17">
        <v>9.5</v>
      </c>
      <c r="H679" s="17">
        <v>0</v>
      </c>
      <c r="I679" s="17">
        <v>0</v>
      </c>
      <c r="J679" s="16">
        <f>F679*(G679+ (G679= 0))*(H679+ (H679= 0))*(I679+ (I679= 0))</f>
        <v>19</v>
      </c>
      <c r="K679" s="11"/>
      <c r="L679" s="11"/>
      <c r="M679" s="11"/>
    </row>
    <row r="680" spans="1:13" x14ac:dyDescent="0.45">
      <c r="A680" s="11"/>
      <c r="B680" s="11"/>
      <c r="C680" s="11"/>
      <c r="D680" s="14"/>
      <c r="E680" s="15" t="s">
        <v>521</v>
      </c>
      <c r="F680" s="11">
        <v>1</v>
      </c>
      <c r="G680" s="17">
        <v>7.5</v>
      </c>
      <c r="H680" s="17">
        <v>0</v>
      </c>
      <c r="I680" s="17">
        <v>0</v>
      </c>
      <c r="J680" s="16">
        <f>F680*(G680+ (G680= 0))*(H680+ (H680= 0))*(I680+ (I680= 0))</f>
        <v>7.5</v>
      </c>
      <c r="K680" s="11"/>
      <c r="L680" s="11"/>
      <c r="M680" s="11"/>
    </row>
    <row r="681" spans="1:13" x14ac:dyDescent="0.45">
      <c r="A681" s="11"/>
      <c r="B681" s="11"/>
      <c r="C681" s="11"/>
      <c r="D681" s="14"/>
      <c r="E681" s="11"/>
      <c r="F681" s="11"/>
      <c r="G681" s="11"/>
      <c r="H681" s="11"/>
      <c r="I681" s="11"/>
      <c r="J681" s="18" t="s">
        <v>522</v>
      </c>
      <c r="K681" s="10">
        <f>SUM(J672:J680)</f>
        <v>193</v>
      </c>
      <c r="L681" s="17">
        <v>53.13</v>
      </c>
      <c r="M681" s="10">
        <f>ROUND(L681*K681,2)</f>
        <v>10254.09</v>
      </c>
    </row>
    <row r="682" spans="1:13" ht="1.05" customHeight="1" x14ac:dyDescent="0.45">
      <c r="A682" s="19"/>
      <c r="B682" s="19"/>
      <c r="C682" s="19"/>
      <c r="D682" s="25"/>
      <c r="E682" s="19"/>
      <c r="F682" s="19"/>
      <c r="G682" s="19"/>
      <c r="H682" s="19"/>
      <c r="I682" s="19"/>
      <c r="J682" s="19"/>
      <c r="K682" s="19"/>
      <c r="L682" s="19"/>
      <c r="M682" s="19"/>
    </row>
    <row r="683" spans="1:13" x14ac:dyDescent="0.45">
      <c r="A683" s="15" t="s">
        <v>523</v>
      </c>
      <c r="B683" s="15" t="s">
        <v>23</v>
      </c>
      <c r="C683" s="15" t="s">
        <v>37</v>
      </c>
      <c r="D683" s="24" t="s">
        <v>524</v>
      </c>
      <c r="E683" s="11"/>
      <c r="F683" s="11"/>
      <c r="G683" s="11"/>
      <c r="H683" s="11"/>
      <c r="I683" s="11"/>
      <c r="J683" s="11"/>
      <c r="K683" s="16">
        <f>K690</f>
        <v>147</v>
      </c>
      <c r="L683" s="16">
        <f>L690</f>
        <v>47.8</v>
      </c>
      <c r="M683" s="16">
        <f>M690</f>
        <v>7026.6</v>
      </c>
    </row>
    <row r="684" spans="1:13" ht="157.5" x14ac:dyDescent="0.45">
      <c r="A684" s="11"/>
      <c r="B684" s="11"/>
      <c r="C684" s="11"/>
      <c r="D684" s="14" t="s">
        <v>525</v>
      </c>
      <c r="E684" s="11"/>
      <c r="F684" s="11"/>
      <c r="G684" s="11"/>
      <c r="H684" s="11"/>
      <c r="I684" s="11"/>
      <c r="J684" s="11"/>
      <c r="K684" s="11"/>
      <c r="L684" s="11"/>
      <c r="M684" s="11"/>
    </row>
    <row r="685" spans="1:13" x14ac:dyDescent="0.45">
      <c r="A685" s="11"/>
      <c r="B685" s="11"/>
      <c r="C685" s="11"/>
      <c r="D685" s="14"/>
      <c r="E685" s="15" t="s">
        <v>526</v>
      </c>
      <c r="F685" s="11">
        <v>0</v>
      </c>
      <c r="G685" s="17">
        <v>0</v>
      </c>
      <c r="H685" s="17">
        <v>0</v>
      </c>
      <c r="I685" s="17">
        <v>0</v>
      </c>
      <c r="J685" s="16">
        <f>F685*(G685+ (G685= 0))*(H685+ (H685= 0))*(I685+ (I685= 0))</f>
        <v>0</v>
      </c>
      <c r="K685" s="11"/>
      <c r="L685" s="11"/>
      <c r="M685" s="11"/>
    </row>
    <row r="686" spans="1:13" x14ac:dyDescent="0.45">
      <c r="A686" s="11"/>
      <c r="B686" s="11"/>
      <c r="C686" s="11"/>
      <c r="D686" s="14"/>
      <c r="E686" s="15" t="s">
        <v>39</v>
      </c>
      <c r="F686" s="11">
        <v>1</v>
      </c>
      <c r="G686" s="17">
        <v>18</v>
      </c>
      <c r="H686" s="17">
        <v>0</v>
      </c>
      <c r="I686" s="17">
        <v>0</v>
      </c>
      <c r="J686" s="16">
        <f>F686*(G686+ (G686= 0))*(H686+ (H686= 0))*(I686+ (I686= 0))</f>
        <v>18</v>
      </c>
      <c r="K686" s="11"/>
      <c r="L686" s="11"/>
      <c r="M686" s="11"/>
    </row>
    <row r="687" spans="1:13" x14ac:dyDescent="0.45">
      <c r="A687" s="11"/>
      <c r="B687" s="11"/>
      <c r="C687" s="11"/>
      <c r="D687" s="14"/>
      <c r="E687" s="15" t="s">
        <v>421</v>
      </c>
      <c r="F687" s="11">
        <v>1</v>
      </c>
      <c r="G687" s="17">
        <v>9</v>
      </c>
      <c r="H687" s="17">
        <v>0</v>
      </c>
      <c r="I687" s="17">
        <v>0</v>
      </c>
      <c r="J687" s="16">
        <f>F687*(G687+ (G687= 0))*(H687+ (H687= 0))*(I687+ (I687= 0))</f>
        <v>9</v>
      </c>
      <c r="K687" s="11"/>
      <c r="L687" s="11"/>
      <c r="M687" s="11"/>
    </row>
    <row r="688" spans="1:13" x14ac:dyDescent="0.45">
      <c r="A688" s="11"/>
      <c r="B688" s="11"/>
      <c r="C688" s="11"/>
      <c r="D688" s="14"/>
      <c r="E688" s="15" t="s">
        <v>140</v>
      </c>
      <c r="F688" s="11">
        <v>1</v>
      </c>
      <c r="G688" s="17">
        <v>10</v>
      </c>
      <c r="H688" s="17">
        <v>0</v>
      </c>
      <c r="I688" s="17">
        <v>0</v>
      </c>
      <c r="J688" s="16">
        <f>F688*(G688+ (G688= 0))*(H688+ (H688= 0))*(I688+ (I688= 0))</f>
        <v>10</v>
      </c>
      <c r="K688" s="11"/>
      <c r="L688" s="11"/>
      <c r="M688" s="11"/>
    </row>
    <row r="689" spans="1:13" x14ac:dyDescent="0.45">
      <c r="A689" s="11"/>
      <c r="B689" s="11"/>
      <c r="C689" s="11"/>
      <c r="D689" s="14"/>
      <c r="E689" s="15" t="s">
        <v>422</v>
      </c>
      <c r="F689" s="11">
        <v>1</v>
      </c>
      <c r="G689" s="17">
        <v>110</v>
      </c>
      <c r="H689" s="17">
        <v>0</v>
      </c>
      <c r="I689" s="17">
        <v>0</v>
      </c>
      <c r="J689" s="16">
        <f>F689*(G689+ (G689= 0))*(H689+ (H689= 0))*(I689+ (I689= 0))</f>
        <v>110</v>
      </c>
      <c r="K689" s="11"/>
      <c r="L689" s="11"/>
      <c r="M689" s="11"/>
    </row>
    <row r="690" spans="1:13" x14ac:dyDescent="0.45">
      <c r="A690" s="11"/>
      <c r="B690" s="11"/>
      <c r="C690" s="11"/>
      <c r="D690" s="14"/>
      <c r="E690" s="11"/>
      <c r="F690" s="11"/>
      <c r="G690" s="11"/>
      <c r="H690" s="11"/>
      <c r="I690" s="11"/>
      <c r="J690" s="18" t="s">
        <v>527</v>
      </c>
      <c r="K690" s="10">
        <f>SUM(J685:J689)</f>
        <v>147</v>
      </c>
      <c r="L690" s="17">
        <v>47.8</v>
      </c>
      <c r="M690" s="10">
        <f>ROUND(L690*K690,2)</f>
        <v>7026.6</v>
      </c>
    </row>
    <row r="691" spans="1:13" ht="1.05" customHeight="1" x14ac:dyDescent="0.45">
      <c r="A691" s="19"/>
      <c r="B691" s="19"/>
      <c r="C691" s="19"/>
      <c r="D691" s="25"/>
      <c r="E691" s="19"/>
      <c r="F691" s="19"/>
      <c r="G691" s="19"/>
      <c r="H691" s="19"/>
      <c r="I691" s="19"/>
      <c r="J691" s="19"/>
      <c r="K691" s="19"/>
      <c r="L691" s="19"/>
      <c r="M691" s="19"/>
    </row>
    <row r="692" spans="1:13" ht="21" x14ac:dyDescent="0.45">
      <c r="A692" s="15" t="s">
        <v>528</v>
      </c>
      <c r="B692" s="15" t="s">
        <v>23</v>
      </c>
      <c r="C692" s="15" t="s">
        <v>37</v>
      </c>
      <c r="D692" s="24" t="s">
        <v>529</v>
      </c>
      <c r="E692" s="11"/>
      <c r="F692" s="11"/>
      <c r="G692" s="11"/>
      <c r="H692" s="11"/>
      <c r="I692" s="11"/>
      <c r="J692" s="11"/>
      <c r="K692" s="16">
        <f>K698</f>
        <v>165</v>
      </c>
      <c r="L692" s="16">
        <f>L698</f>
        <v>47.8</v>
      </c>
      <c r="M692" s="16">
        <f>M698</f>
        <v>7887</v>
      </c>
    </row>
    <row r="693" spans="1:13" ht="42" x14ac:dyDescent="0.45">
      <c r="A693" s="11"/>
      <c r="B693" s="11"/>
      <c r="C693" s="11"/>
      <c r="D693" s="14" t="s">
        <v>530</v>
      </c>
      <c r="E693" s="11"/>
      <c r="F693" s="11"/>
      <c r="G693" s="11"/>
      <c r="H693" s="11"/>
      <c r="I693" s="11"/>
      <c r="J693" s="11"/>
      <c r="K693" s="11"/>
      <c r="L693" s="11"/>
      <c r="M693" s="11"/>
    </row>
    <row r="694" spans="1:13" x14ac:dyDescent="0.45">
      <c r="A694" s="11"/>
      <c r="B694" s="11"/>
      <c r="C694" s="11"/>
      <c r="D694" s="14"/>
      <c r="E694" s="15" t="s">
        <v>531</v>
      </c>
      <c r="F694" s="11">
        <v>0</v>
      </c>
      <c r="G694" s="17">
        <v>0</v>
      </c>
      <c r="H694" s="17">
        <v>0</v>
      </c>
      <c r="I694" s="17">
        <v>0</v>
      </c>
      <c r="J694" s="16">
        <f>F694*(G694+ (G694= 0))*(H694+ (H694= 0))*(I694+ (I694= 0))</f>
        <v>0</v>
      </c>
      <c r="K694" s="11"/>
      <c r="L694" s="11"/>
      <c r="M694" s="11"/>
    </row>
    <row r="695" spans="1:13" x14ac:dyDescent="0.45">
      <c r="A695" s="11"/>
      <c r="B695" s="11"/>
      <c r="C695" s="11"/>
      <c r="D695" s="14"/>
      <c r="E695" s="15" t="s">
        <v>209</v>
      </c>
      <c r="F695" s="11">
        <v>1</v>
      </c>
      <c r="G695" s="17">
        <v>70</v>
      </c>
      <c r="H695" s="17">
        <v>0</v>
      </c>
      <c r="I695" s="17">
        <v>0</v>
      </c>
      <c r="J695" s="16">
        <f>F695*(G695+ (G695= 0))*(H695+ (H695= 0))*(I695+ (I695= 0))</f>
        <v>70</v>
      </c>
      <c r="K695" s="11"/>
      <c r="L695" s="11"/>
      <c r="M695" s="11"/>
    </row>
    <row r="696" spans="1:13" x14ac:dyDescent="0.45">
      <c r="A696" s="11"/>
      <c r="B696" s="11"/>
      <c r="C696" s="11"/>
      <c r="D696" s="14"/>
      <c r="E696" s="15" t="s">
        <v>278</v>
      </c>
      <c r="F696" s="11">
        <v>1</v>
      </c>
      <c r="G696" s="17">
        <v>55</v>
      </c>
      <c r="H696" s="17">
        <v>0</v>
      </c>
      <c r="I696" s="17">
        <v>0</v>
      </c>
      <c r="J696" s="16">
        <f>F696*(G696+ (G696= 0))*(H696+ (H696= 0))*(I696+ (I696= 0))</f>
        <v>55</v>
      </c>
      <c r="K696" s="11"/>
      <c r="L696" s="11"/>
      <c r="M696" s="11"/>
    </row>
    <row r="697" spans="1:13" x14ac:dyDescent="0.45">
      <c r="A697" s="11"/>
      <c r="B697" s="11"/>
      <c r="C697" s="11"/>
      <c r="D697" s="14"/>
      <c r="E697" s="15" t="s">
        <v>317</v>
      </c>
      <c r="F697" s="11">
        <v>1</v>
      </c>
      <c r="G697" s="17">
        <v>40</v>
      </c>
      <c r="H697" s="17">
        <v>0</v>
      </c>
      <c r="I697" s="17">
        <v>0</v>
      </c>
      <c r="J697" s="16">
        <f>F697*(G697+ (G697= 0))*(H697+ (H697= 0))*(I697+ (I697= 0))</f>
        <v>40</v>
      </c>
      <c r="K697" s="11"/>
      <c r="L697" s="11"/>
      <c r="M697" s="11"/>
    </row>
    <row r="698" spans="1:13" x14ac:dyDescent="0.45">
      <c r="A698" s="11"/>
      <c r="B698" s="11"/>
      <c r="C698" s="11"/>
      <c r="D698" s="14"/>
      <c r="E698" s="11"/>
      <c r="F698" s="11"/>
      <c r="G698" s="11"/>
      <c r="H698" s="11"/>
      <c r="I698" s="11"/>
      <c r="J698" s="18" t="s">
        <v>532</v>
      </c>
      <c r="K698" s="10">
        <f>SUM(J694:J697)</f>
        <v>165</v>
      </c>
      <c r="L698" s="17">
        <v>47.8</v>
      </c>
      <c r="M698" s="10">
        <f>ROUND(L698*K698,2)</f>
        <v>7887</v>
      </c>
    </row>
    <row r="699" spans="1:13" ht="1.05" customHeight="1" x14ac:dyDescent="0.45">
      <c r="A699" s="19"/>
      <c r="B699" s="19"/>
      <c r="C699" s="19"/>
      <c r="D699" s="25"/>
      <c r="E699" s="19"/>
      <c r="F699" s="19"/>
      <c r="G699" s="19"/>
      <c r="H699" s="19"/>
      <c r="I699" s="19"/>
      <c r="J699" s="19"/>
      <c r="K699" s="19"/>
      <c r="L699" s="19"/>
      <c r="M699" s="19"/>
    </row>
    <row r="700" spans="1:13" ht="21" x14ac:dyDescent="0.45">
      <c r="A700" s="15" t="s">
        <v>533</v>
      </c>
      <c r="B700" s="15" t="s">
        <v>23</v>
      </c>
      <c r="C700" s="15" t="s">
        <v>37</v>
      </c>
      <c r="D700" s="24" t="s">
        <v>534</v>
      </c>
      <c r="E700" s="11"/>
      <c r="F700" s="11"/>
      <c r="G700" s="11"/>
      <c r="H700" s="11"/>
      <c r="I700" s="11"/>
      <c r="J700" s="11"/>
      <c r="K700" s="16">
        <f>K710</f>
        <v>455</v>
      </c>
      <c r="L700" s="16">
        <f>L710</f>
        <v>65.38</v>
      </c>
      <c r="M700" s="16">
        <f>M710</f>
        <v>29747.9</v>
      </c>
    </row>
    <row r="701" spans="1:13" x14ac:dyDescent="0.45">
      <c r="A701" s="11"/>
      <c r="B701" s="11"/>
      <c r="C701" s="11"/>
      <c r="D701" s="14"/>
      <c r="E701" s="11"/>
      <c r="F701" s="11"/>
      <c r="G701" s="11"/>
      <c r="H701" s="11"/>
      <c r="I701" s="11"/>
      <c r="J701" s="11"/>
      <c r="K701" s="11"/>
      <c r="L701" s="11"/>
      <c r="M701" s="11"/>
    </row>
    <row r="702" spans="1:13" x14ac:dyDescent="0.45">
      <c r="A702" s="11"/>
      <c r="B702" s="11"/>
      <c r="C702" s="11"/>
      <c r="D702" s="14"/>
      <c r="E702" s="15" t="s">
        <v>535</v>
      </c>
      <c r="F702" s="11">
        <v>0</v>
      </c>
      <c r="G702" s="17">
        <v>0</v>
      </c>
      <c r="H702" s="17">
        <v>0</v>
      </c>
      <c r="I702" s="17">
        <v>0</v>
      </c>
      <c r="J702" s="16">
        <f>F702*(G702+ (G702= 0))*(H702+ (H702= 0))*(I702+ (I702= 0))</f>
        <v>0</v>
      </c>
      <c r="K702" s="11"/>
      <c r="L702" s="11"/>
      <c r="M702" s="11"/>
    </row>
    <row r="703" spans="1:13" x14ac:dyDescent="0.45">
      <c r="A703" s="11"/>
      <c r="B703" s="11"/>
      <c r="C703" s="11"/>
      <c r="D703" s="14"/>
      <c r="E703" s="15" t="s">
        <v>279</v>
      </c>
      <c r="F703" s="11">
        <v>1</v>
      </c>
      <c r="G703" s="17">
        <v>270</v>
      </c>
      <c r="H703" s="17">
        <v>0</v>
      </c>
      <c r="I703" s="17">
        <v>0</v>
      </c>
      <c r="J703" s="16">
        <f>F703*(G703+ (G703= 0))*(H703+ (H703= 0))*(I703+ (I703= 0))</f>
        <v>270</v>
      </c>
      <c r="K703" s="11"/>
      <c r="L703" s="11"/>
      <c r="M703" s="11"/>
    </row>
    <row r="704" spans="1:13" x14ac:dyDescent="0.45">
      <c r="A704" s="11"/>
      <c r="B704" s="11"/>
      <c r="C704" s="11"/>
      <c r="D704" s="14"/>
      <c r="E704" s="15" t="s">
        <v>536</v>
      </c>
      <c r="F704" s="11">
        <v>1</v>
      </c>
      <c r="G704" s="17">
        <v>90</v>
      </c>
      <c r="H704" s="17">
        <v>0</v>
      </c>
      <c r="I704" s="17">
        <v>0</v>
      </c>
      <c r="J704" s="16">
        <f>F704*(G704+ (G704= 0))*(H704+ (H704= 0))*(I704+ (I704= 0))</f>
        <v>90</v>
      </c>
      <c r="K704" s="11"/>
      <c r="L704" s="11"/>
      <c r="M704" s="11"/>
    </row>
    <row r="705" spans="1:13" x14ac:dyDescent="0.45">
      <c r="A705" s="11"/>
      <c r="B705" s="11"/>
      <c r="C705" s="11"/>
      <c r="D705" s="14"/>
      <c r="E705" s="15" t="s">
        <v>210</v>
      </c>
      <c r="F705" s="11">
        <v>1</v>
      </c>
      <c r="G705" s="17">
        <v>95</v>
      </c>
      <c r="H705" s="17">
        <v>0</v>
      </c>
      <c r="I705" s="17">
        <v>0</v>
      </c>
      <c r="J705" s="16">
        <f>F705*(G705+ (G705= 0))*(H705+ (H705= 0))*(I705+ (I705= 0))</f>
        <v>95</v>
      </c>
      <c r="K705" s="11"/>
      <c r="L705" s="11"/>
      <c r="M705" s="11"/>
    </row>
    <row r="706" spans="1:13" x14ac:dyDescent="0.45">
      <c r="A706" s="11"/>
      <c r="B706" s="11"/>
      <c r="C706" s="11"/>
      <c r="D706" s="14"/>
      <c r="E706" s="15" t="s">
        <v>537</v>
      </c>
      <c r="F706" s="11">
        <v>-1</v>
      </c>
      <c r="G706" s="17">
        <v>4.5</v>
      </c>
      <c r="H706" s="17">
        <v>0</v>
      </c>
      <c r="I706" s="17">
        <v>0</v>
      </c>
      <c r="J706" s="16">
        <f>F706*(G706+ (G706= 0))*(H706+ (H706= 0))*(I706+ (I706= 0))</f>
        <v>-4.5</v>
      </c>
      <c r="K706" s="11"/>
      <c r="L706" s="11"/>
      <c r="M706" s="11"/>
    </row>
    <row r="707" spans="1:13" x14ac:dyDescent="0.45">
      <c r="A707" s="11"/>
      <c r="B707" s="11"/>
      <c r="C707" s="11"/>
      <c r="D707" s="14"/>
      <c r="E707" s="15" t="s">
        <v>0</v>
      </c>
      <c r="F707" s="11">
        <v>0</v>
      </c>
      <c r="G707" s="17">
        <v>0</v>
      </c>
      <c r="H707" s="17">
        <v>0</v>
      </c>
      <c r="I707" s="17">
        <v>0</v>
      </c>
      <c r="J707" s="16">
        <f>F707*(G707+ (G707= 0))*(H707+ (H707= 0))*(I707+ (I707= 0))</f>
        <v>0</v>
      </c>
      <c r="K707" s="11"/>
      <c r="L707" s="11"/>
      <c r="M707" s="11"/>
    </row>
    <row r="708" spans="1:13" x14ac:dyDescent="0.45">
      <c r="A708" s="11"/>
      <c r="B708" s="11"/>
      <c r="C708" s="11"/>
      <c r="D708" s="14"/>
      <c r="E708" s="15" t="s">
        <v>538</v>
      </c>
      <c r="F708" s="11">
        <v>0</v>
      </c>
      <c r="G708" s="17">
        <v>0</v>
      </c>
      <c r="H708" s="17">
        <v>0</v>
      </c>
      <c r="I708" s="17">
        <v>0</v>
      </c>
      <c r="J708" s="16">
        <f>F708*(G708+ (G708= 0))*(H708+ (H708= 0))*(I708+ (I708= 0))</f>
        <v>0</v>
      </c>
      <c r="K708" s="11"/>
      <c r="L708" s="11"/>
      <c r="M708" s="11"/>
    </row>
    <row r="709" spans="1:13" x14ac:dyDescent="0.45">
      <c r="A709" s="11"/>
      <c r="B709" s="11"/>
      <c r="C709" s="11"/>
      <c r="D709" s="14"/>
      <c r="E709" s="15" t="s">
        <v>539</v>
      </c>
      <c r="F709" s="11">
        <v>1</v>
      </c>
      <c r="G709" s="17">
        <v>4.5</v>
      </c>
      <c r="H709" s="17">
        <v>0</v>
      </c>
      <c r="I709" s="17">
        <v>0</v>
      </c>
      <c r="J709" s="16">
        <f>F709*(G709+ (G709= 0))*(H709+ (H709= 0))*(I709+ (I709= 0))</f>
        <v>4.5</v>
      </c>
      <c r="K709" s="11"/>
      <c r="L709" s="11"/>
      <c r="M709" s="11"/>
    </row>
    <row r="710" spans="1:13" x14ac:dyDescent="0.45">
      <c r="A710" s="11"/>
      <c r="B710" s="11"/>
      <c r="C710" s="11"/>
      <c r="D710" s="14"/>
      <c r="E710" s="11"/>
      <c r="F710" s="11"/>
      <c r="G710" s="11"/>
      <c r="H710" s="11"/>
      <c r="I710" s="11"/>
      <c r="J710" s="18" t="s">
        <v>540</v>
      </c>
      <c r="K710" s="10">
        <f>SUM(J702:J709)</f>
        <v>455</v>
      </c>
      <c r="L710" s="17">
        <v>65.38</v>
      </c>
      <c r="M710" s="10">
        <f>ROUND(L710*K710,2)</f>
        <v>29747.9</v>
      </c>
    </row>
    <row r="711" spans="1:13" ht="1.05" customHeight="1" x14ac:dyDescent="0.45">
      <c r="A711" s="19"/>
      <c r="B711" s="19"/>
      <c r="C711" s="19"/>
      <c r="D711" s="25"/>
      <c r="E711" s="19"/>
      <c r="F711" s="19"/>
      <c r="G711" s="19"/>
      <c r="H711" s="19"/>
      <c r="I711" s="19"/>
      <c r="J711" s="19"/>
      <c r="K711" s="19"/>
      <c r="L711" s="19"/>
      <c r="M711" s="19"/>
    </row>
    <row r="712" spans="1:13" x14ac:dyDescent="0.45">
      <c r="A712" s="15" t="s">
        <v>541</v>
      </c>
      <c r="B712" s="15" t="s">
        <v>23</v>
      </c>
      <c r="C712" s="15" t="s">
        <v>57</v>
      </c>
      <c r="D712" s="24" t="s">
        <v>542</v>
      </c>
      <c r="E712" s="11"/>
      <c r="F712" s="11"/>
      <c r="G712" s="11"/>
      <c r="H712" s="11"/>
      <c r="I712" s="11"/>
      <c r="J712" s="11"/>
      <c r="K712" s="16">
        <f>K728</f>
        <v>15.47</v>
      </c>
      <c r="L712" s="16">
        <f>L728</f>
        <v>20.86</v>
      </c>
      <c r="M712" s="16">
        <f>M728</f>
        <v>322.7</v>
      </c>
    </row>
    <row r="713" spans="1:13" ht="73.5" x14ac:dyDescent="0.45">
      <c r="A713" s="11"/>
      <c r="B713" s="11"/>
      <c r="C713" s="11"/>
      <c r="D713" s="14" t="s">
        <v>543</v>
      </c>
      <c r="E713" s="11"/>
      <c r="F713" s="11"/>
      <c r="G713" s="11"/>
      <c r="H713" s="11"/>
      <c r="I713" s="11"/>
      <c r="J713" s="11"/>
      <c r="K713" s="11"/>
      <c r="L713" s="11"/>
      <c r="M713" s="11"/>
    </row>
    <row r="714" spans="1:13" x14ac:dyDescent="0.45">
      <c r="A714" s="11"/>
      <c r="B714" s="11"/>
      <c r="C714" s="11"/>
      <c r="D714" s="14"/>
      <c r="E714" s="15" t="s">
        <v>544</v>
      </c>
      <c r="F714" s="11">
        <v>0</v>
      </c>
      <c r="G714" s="17">
        <v>0</v>
      </c>
      <c r="H714" s="17">
        <v>0</v>
      </c>
      <c r="I714" s="17">
        <v>0</v>
      </c>
      <c r="J714" s="16">
        <f>F714*(G714+ (G714= 0))*(H714+ (H714= 0))*(I714+ (I714= 0))</f>
        <v>0</v>
      </c>
      <c r="K714" s="11"/>
      <c r="L714" s="11"/>
      <c r="M714" s="11"/>
    </row>
    <row r="715" spans="1:13" x14ac:dyDescent="0.45">
      <c r="A715" s="11"/>
      <c r="B715" s="11"/>
      <c r="C715" s="11"/>
      <c r="D715" s="14"/>
      <c r="E715" s="15" t="s">
        <v>221</v>
      </c>
      <c r="F715" s="11">
        <v>1</v>
      </c>
      <c r="G715" s="17">
        <v>0.8</v>
      </c>
      <c r="H715" s="17">
        <v>0</v>
      </c>
      <c r="I715" s="17">
        <v>0</v>
      </c>
      <c r="J715" s="16">
        <f>F715*(G715+ (G715= 0))*(H715+ (H715= 0))*(I715+ (I715= 0))</f>
        <v>0.8</v>
      </c>
      <c r="K715" s="11"/>
      <c r="L715" s="11"/>
      <c r="M715" s="11"/>
    </row>
    <row r="716" spans="1:13" x14ac:dyDescent="0.45">
      <c r="A716" s="11"/>
      <c r="B716" s="11"/>
      <c r="C716" s="11"/>
      <c r="D716" s="14"/>
      <c r="E716" s="15" t="s">
        <v>222</v>
      </c>
      <c r="F716" s="11">
        <v>1</v>
      </c>
      <c r="G716" s="17">
        <v>1.1000000000000001</v>
      </c>
      <c r="H716" s="17">
        <v>0</v>
      </c>
      <c r="I716" s="17">
        <v>0</v>
      </c>
      <c r="J716" s="16">
        <f>F716*(G716+ (G716= 0))*(H716+ (H716= 0))*(I716+ (I716= 0))</f>
        <v>1.1000000000000001</v>
      </c>
      <c r="K716" s="11"/>
      <c r="L716" s="11"/>
      <c r="M716" s="11"/>
    </row>
    <row r="717" spans="1:13" x14ac:dyDescent="0.45">
      <c r="A717" s="11"/>
      <c r="B717" s="11"/>
      <c r="C717" s="11"/>
      <c r="D717" s="14"/>
      <c r="E717" s="15" t="s">
        <v>158</v>
      </c>
      <c r="F717" s="11">
        <v>2</v>
      </c>
      <c r="G717" s="17">
        <v>1</v>
      </c>
      <c r="H717" s="17">
        <v>0</v>
      </c>
      <c r="I717" s="17">
        <v>0</v>
      </c>
      <c r="J717" s="16">
        <f>F717*(G717+ (G717= 0))*(H717+ (H717= 0))*(I717+ (I717= 0))</f>
        <v>2</v>
      </c>
      <c r="K717" s="11"/>
      <c r="L717" s="11"/>
      <c r="M717" s="11"/>
    </row>
    <row r="718" spans="1:13" x14ac:dyDescent="0.45">
      <c r="A718" s="11"/>
      <c r="B718" s="11"/>
      <c r="C718" s="11"/>
      <c r="D718" s="14"/>
      <c r="E718" s="15" t="s">
        <v>393</v>
      </c>
      <c r="F718" s="11">
        <v>2</v>
      </c>
      <c r="G718" s="17">
        <v>1</v>
      </c>
      <c r="H718" s="17">
        <v>0</v>
      </c>
      <c r="I718" s="17">
        <v>0</v>
      </c>
      <c r="J718" s="16">
        <f>F718*(G718+ (G718= 0))*(H718+ (H718= 0))*(I718+ (I718= 0))</f>
        <v>2</v>
      </c>
      <c r="K718" s="11"/>
      <c r="L718" s="11"/>
      <c r="M718" s="11"/>
    </row>
    <row r="719" spans="1:13" x14ac:dyDescent="0.45">
      <c r="A719" s="11"/>
      <c r="B719" s="11"/>
      <c r="C719" s="11"/>
      <c r="D719" s="14"/>
      <c r="E719" s="15" t="s">
        <v>317</v>
      </c>
      <c r="F719" s="11">
        <v>1</v>
      </c>
      <c r="G719" s="17">
        <v>0.94</v>
      </c>
      <c r="H719" s="17">
        <v>0</v>
      </c>
      <c r="I719" s="17">
        <v>0</v>
      </c>
      <c r="J719" s="16">
        <f>F719*(G719+ (G719= 0))*(H719+ (H719= 0))*(I719+ (I719= 0))</f>
        <v>0.94</v>
      </c>
      <c r="K719" s="11"/>
      <c r="L719" s="11"/>
      <c r="M719" s="11"/>
    </row>
    <row r="720" spans="1:13" x14ac:dyDescent="0.45">
      <c r="A720" s="11"/>
      <c r="B720" s="11"/>
      <c r="C720" s="11"/>
      <c r="D720" s="14"/>
      <c r="E720" s="15" t="s">
        <v>316</v>
      </c>
      <c r="F720" s="11">
        <v>1</v>
      </c>
      <c r="G720" s="17">
        <v>0.94</v>
      </c>
      <c r="H720" s="17">
        <v>0</v>
      </c>
      <c r="I720" s="17">
        <v>0</v>
      </c>
      <c r="J720" s="16">
        <f>F720*(G720+ (G720= 0))*(H720+ (H720= 0))*(I720+ (I720= 0))</f>
        <v>0.94</v>
      </c>
      <c r="K720" s="11"/>
      <c r="L720" s="11"/>
      <c r="M720" s="11"/>
    </row>
    <row r="721" spans="1:13" x14ac:dyDescent="0.45">
      <c r="A721" s="11"/>
      <c r="B721" s="11"/>
      <c r="C721" s="11"/>
      <c r="D721" s="14"/>
      <c r="E721" s="15" t="s">
        <v>140</v>
      </c>
      <c r="F721" s="11">
        <v>1</v>
      </c>
      <c r="G721" s="17">
        <v>0.94</v>
      </c>
      <c r="H721" s="17">
        <v>0</v>
      </c>
      <c r="I721" s="17">
        <v>0</v>
      </c>
      <c r="J721" s="16">
        <f>F721*(G721+ (G721= 0))*(H721+ (H721= 0))*(I721+ (I721= 0))</f>
        <v>0.94</v>
      </c>
      <c r="K721" s="11"/>
      <c r="L721" s="11"/>
      <c r="M721" s="11"/>
    </row>
    <row r="722" spans="1:13" x14ac:dyDescent="0.45">
      <c r="A722" s="11"/>
      <c r="B722" s="11"/>
      <c r="C722" s="11"/>
      <c r="D722" s="14"/>
      <c r="E722" s="15" t="s">
        <v>311</v>
      </c>
      <c r="F722" s="11">
        <v>1</v>
      </c>
      <c r="G722" s="17">
        <v>0.8</v>
      </c>
      <c r="H722" s="17">
        <v>0</v>
      </c>
      <c r="I722" s="17">
        <v>0</v>
      </c>
      <c r="J722" s="16">
        <f>F722*(G722+ (G722= 0))*(H722+ (H722= 0))*(I722+ (I722= 0))</f>
        <v>0.8</v>
      </c>
      <c r="K722" s="11"/>
      <c r="L722" s="11"/>
      <c r="M722" s="11"/>
    </row>
    <row r="723" spans="1:13" x14ac:dyDescent="0.45">
      <c r="A723" s="11"/>
      <c r="B723" s="11"/>
      <c r="C723" s="11"/>
      <c r="D723" s="14"/>
      <c r="E723" s="15" t="s">
        <v>151</v>
      </c>
      <c r="F723" s="11">
        <v>1</v>
      </c>
      <c r="G723" s="17">
        <v>0.8</v>
      </c>
      <c r="H723" s="17">
        <v>0</v>
      </c>
      <c r="I723" s="17">
        <v>0</v>
      </c>
      <c r="J723" s="16">
        <f>F723*(G723+ (G723= 0))*(H723+ (H723= 0))*(I723+ (I723= 0))</f>
        <v>0.8</v>
      </c>
      <c r="K723" s="11"/>
      <c r="L723" s="11"/>
      <c r="M723" s="11"/>
    </row>
    <row r="724" spans="1:13" x14ac:dyDescent="0.45">
      <c r="A724" s="11"/>
      <c r="B724" s="11"/>
      <c r="C724" s="11"/>
      <c r="D724" s="14"/>
      <c r="E724" s="15" t="s">
        <v>0</v>
      </c>
      <c r="F724" s="11">
        <v>0</v>
      </c>
      <c r="G724" s="17">
        <v>0</v>
      </c>
      <c r="H724" s="17">
        <v>0</v>
      </c>
      <c r="I724" s="17">
        <v>0</v>
      </c>
      <c r="J724" s="16">
        <f>F724*(G724+ (G724= 0))*(H724+ (H724= 0))*(I724+ (I724= 0))</f>
        <v>0</v>
      </c>
      <c r="K724" s="11"/>
      <c r="L724" s="11"/>
      <c r="M724" s="11"/>
    </row>
    <row r="725" spans="1:13" x14ac:dyDescent="0.45">
      <c r="A725" s="11"/>
      <c r="B725" s="11"/>
      <c r="C725" s="11"/>
      <c r="D725" s="14"/>
      <c r="E725" s="15" t="s">
        <v>545</v>
      </c>
      <c r="F725" s="11">
        <v>0</v>
      </c>
      <c r="G725" s="17">
        <v>0</v>
      </c>
      <c r="H725" s="17">
        <v>0</v>
      </c>
      <c r="I725" s="17">
        <v>0</v>
      </c>
      <c r="J725" s="16">
        <f>F725*(G725+ (G725= 0))*(H725+ (H725= 0))*(I725+ (I725= 0))</f>
        <v>0</v>
      </c>
      <c r="K725" s="11"/>
      <c r="L725" s="11"/>
      <c r="M725" s="11"/>
    </row>
    <row r="726" spans="1:13" x14ac:dyDescent="0.45">
      <c r="A726" s="11"/>
      <c r="B726" s="11"/>
      <c r="C726" s="11"/>
      <c r="D726" s="14"/>
      <c r="E726" s="15" t="s">
        <v>546</v>
      </c>
      <c r="F726" s="11">
        <v>2</v>
      </c>
      <c r="G726" s="17">
        <v>1.8</v>
      </c>
      <c r="H726" s="17">
        <v>0</v>
      </c>
      <c r="I726" s="17">
        <v>0</v>
      </c>
      <c r="J726" s="16">
        <f>F726*(G726+ (G726= 0))*(H726+ (H726= 0))*(I726+ (I726= 0))</f>
        <v>3.6</v>
      </c>
      <c r="K726" s="11"/>
      <c r="L726" s="11"/>
      <c r="M726" s="11"/>
    </row>
    <row r="727" spans="1:13" x14ac:dyDescent="0.45">
      <c r="A727" s="11"/>
      <c r="B727" s="11"/>
      <c r="C727" s="11"/>
      <c r="D727" s="14"/>
      <c r="E727" s="15" t="s">
        <v>547</v>
      </c>
      <c r="F727" s="11">
        <v>1</v>
      </c>
      <c r="G727" s="17">
        <v>1.55</v>
      </c>
      <c r="H727" s="17">
        <v>0</v>
      </c>
      <c r="I727" s="17">
        <v>0</v>
      </c>
      <c r="J727" s="16">
        <f>F727*(G727+ (G727= 0))*(H727+ (H727= 0))*(I727+ (I727= 0))</f>
        <v>1.55</v>
      </c>
      <c r="K727" s="11"/>
      <c r="L727" s="11"/>
      <c r="M727" s="11"/>
    </row>
    <row r="728" spans="1:13" x14ac:dyDescent="0.45">
      <c r="A728" s="11"/>
      <c r="B728" s="11"/>
      <c r="C728" s="11"/>
      <c r="D728" s="14"/>
      <c r="E728" s="11"/>
      <c r="F728" s="11"/>
      <c r="G728" s="11"/>
      <c r="H728" s="11"/>
      <c r="I728" s="11"/>
      <c r="J728" s="18" t="s">
        <v>548</v>
      </c>
      <c r="K728" s="10">
        <f>SUM(J714:J727)</f>
        <v>15.47</v>
      </c>
      <c r="L728" s="17">
        <v>20.86</v>
      </c>
      <c r="M728" s="10">
        <f>ROUND(L728*K728,2)</f>
        <v>322.7</v>
      </c>
    </row>
    <row r="729" spans="1:13" ht="1.05" customHeight="1" x14ac:dyDescent="0.45">
      <c r="A729" s="19"/>
      <c r="B729" s="19"/>
      <c r="C729" s="19"/>
      <c r="D729" s="25"/>
      <c r="E729" s="19"/>
      <c r="F729" s="19"/>
      <c r="G729" s="19"/>
      <c r="H729" s="19"/>
      <c r="I729" s="19"/>
      <c r="J729" s="19"/>
      <c r="K729" s="19"/>
      <c r="L729" s="19"/>
      <c r="M729" s="19"/>
    </row>
    <row r="730" spans="1:13" x14ac:dyDescent="0.45">
      <c r="A730" s="15" t="s">
        <v>549</v>
      </c>
      <c r="B730" s="15" t="s">
        <v>23</v>
      </c>
      <c r="C730" s="15" t="s">
        <v>57</v>
      </c>
      <c r="D730" s="24" t="s">
        <v>550</v>
      </c>
      <c r="E730" s="11"/>
      <c r="F730" s="11"/>
      <c r="G730" s="11"/>
      <c r="H730" s="11"/>
      <c r="I730" s="11"/>
      <c r="J730" s="11"/>
      <c r="K730" s="16">
        <f>K735</f>
        <v>32</v>
      </c>
      <c r="L730" s="16">
        <f>L735</f>
        <v>20.54</v>
      </c>
      <c r="M730" s="16">
        <f>M735</f>
        <v>657.28</v>
      </c>
    </row>
    <row r="731" spans="1:13" ht="94.5" x14ac:dyDescent="0.45">
      <c r="A731" s="11"/>
      <c r="B731" s="11"/>
      <c r="C731" s="11"/>
      <c r="D731" s="14" t="s">
        <v>551</v>
      </c>
      <c r="E731" s="11"/>
      <c r="F731" s="11"/>
      <c r="G731" s="11"/>
      <c r="H731" s="11"/>
      <c r="I731" s="11"/>
      <c r="J731" s="11"/>
      <c r="K731" s="11"/>
      <c r="L731" s="11"/>
      <c r="M731" s="11"/>
    </row>
    <row r="732" spans="1:13" x14ac:dyDescent="0.45">
      <c r="A732" s="11"/>
      <c r="B732" s="11"/>
      <c r="C732" s="11"/>
      <c r="D732" s="14"/>
      <c r="E732" s="15" t="s">
        <v>279</v>
      </c>
      <c r="F732" s="11">
        <v>1</v>
      </c>
      <c r="G732" s="17">
        <v>9</v>
      </c>
      <c r="H732" s="17">
        <v>0</v>
      </c>
      <c r="I732" s="17">
        <v>0</v>
      </c>
      <c r="J732" s="16">
        <f>F732*(G732+ (G732= 0))*(H732+ (H732= 0))*(I732+ (I732= 0))</f>
        <v>9</v>
      </c>
      <c r="K732" s="11"/>
      <c r="L732" s="11"/>
      <c r="M732" s="11"/>
    </row>
    <row r="733" spans="1:13" x14ac:dyDescent="0.45">
      <c r="A733" s="11"/>
      <c r="B733" s="11"/>
      <c r="C733" s="11"/>
      <c r="D733" s="14"/>
      <c r="E733" s="15" t="s">
        <v>280</v>
      </c>
      <c r="F733" s="11">
        <v>1</v>
      </c>
      <c r="G733" s="17">
        <v>8</v>
      </c>
      <c r="H733" s="17">
        <v>0</v>
      </c>
      <c r="I733" s="17">
        <v>0</v>
      </c>
      <c r="J733" s="16">
        <f>F733*(G733+ (G733= 0))*(H733+ (H733= 0))*(I733+ (I733= 0))</f>
        <v>8</v>
      </c>
      <c r="K733" s="11"/>
      <c r="L733" s="11"/>
      <c r="M733" s="11"/>
    </row>
    <row r="734" spans="1:13" x14ac:dyDescent="0.45">
      <c r="A734" s="11"/>
      <c r="B734" s="11"/>
      <c r="C734" s="11"/>
      <c r="D734" s="14"/>
      <c r="E734" s="15" t="s">
        <v>552</v>
      </c>
      <c r="F734" s="11">
        <v>1</v>
      </c>
      <c r="G734" s="17">
        <v>15</v>
      </c>
      <c r="H734" s="17">
        <v>0</v>
      </c>
      <c r="I734" s="17">
        <v>0</v>
      </c>
      <c r="J734" s="16">
        <f>F734*(G734+ (G734= 0))*(H734+ (H734= 0))*(I734+ (I734= 0))</f>
        <v>15</v>
      </c>
      <c r="K734" s="11"/>
      <c r="L734" s="11"/>
      <c r="M734" s="11"/>
    </row>
    <row r="735" spans="1:13" x14ac:dyDescent="0.45">
      <c r="A735" s="11"/>
      <c r="B735" s="11"/>
      <c r="C735" s="11"/>
      <c r="D735" s="14"/>
      <c r="E735" s="11"/>
      <c r="F735" s="11"/>
      <c r="G735" s="11"/>
      <c r="H735" s="11"/>
      <c r="I735" s="11"/>
      <c r="J735" s="18" t="s">
        <v>553</v>
      </c>
      <c r="K735" s="10">
        <f>SUM(J732:J734)</f>
        <v>32</v>
      </c>
      <c r="L735" s="17">
        <v>20.54</v>
      </c>
      <c r="M735" s="10">
        <f>ROUND(L735*K735,2)</f>
        <v>657.28</v>
      </c>
    </row>
    <row r="736" spans="1:13" ht="1.05" customHeight="1" x14ac:dyDescent="0.45">
      <c r="A736" s="19"/>
      <c r="B736" s="19"/>
      <c r="C736" s="19"/>
      <c r="D736" s="25"/>
      <c r="E736" s="19"/>
      <c r="F736" s="19"/>
      <c r="G736" s="19"/>
      <c r="H736" s="19"/>
      <c r="I736" s="19"/>
      <c r="J736" s="19"/>
      <c r="K736" s="19"/>
      <c r="L736" s="19"/>
      <c r="M736" s="19"/>
    </row>
    <row r="737" spans="1:13" x14ac:dyDescent="0.45">
      <c r="A737" s="15" t="s">
        <v>554</v>
      </c>
      <c r="B737" s="15" t="s">
        <v>23</v>
      </c>
      <c r="C737" s="15" t="s">
        <v>57</v>
      </c>
      <c r="D737" s="24" t="s">
        <v>555</v>
      </c>
      <c r="E737" s="11"/>
      <c r="F737" s="11"/>
      <c r="G737" s="11"/>
      <c r="H737" s="11"/>
      <c r="I737" s="11"/>
      <c r="J737" s="11"/>
      <c r="K737" s="16">
        <f>K740</f>
        <v>50</v>
      </c>
      <c r="L737" s="16">
        <f>L740</f>
        <v>5.93</v>
      </c>
      <c r="M737" s="16">
        <f>M740</f>
        <v>296.5</v>
      </c>
    </row>
    <row r="738" spans="1:13" ht="42" x14ac:dyDescent="0.45">
      <c r="A738" s="11"/>
      <c r="B738" s="11"/>
      <c r="C738" s="11"/>
      <c r="D738" s="14" t="s">
        <v>556</v>
      </c>
      <c r="E738" s="11"/>
      <c r="F738" s="11"/>
      <c r="G738" s="11"/>
      <c r="H738" s="11"/>
      <c r="I738" s="11"/>
      <c r="J738" s="11"/>
      <c r="K738" s="11"/>
      <c r="L738" s="11"/>
      <c r="M738" s="11"/>
    </row>
    <row r="739" spans="1:13" x14ac:dyDescent="0.45">
      <c r="A739" s="11"/>
      <c r="B739" s="11"/>
      <c r="C739" s="11"/>
      <c r="D739" s="14"/>
      <c r="E739" s="15" t="s">
        <v>557</v>
      </c>
      <c r="F739" s="11">
        <v>1</v>
      </c>
      <c r="G739" s="17">
        <v>50</v>
      </c>
      <c r="H739" s="17">
        <v>0</v>
      </c>
      <c r="I739" s="17">
        <v>0</v>
      </c>
      <c r="J739" s="16">
        <f>F739*(G739+ (G739= 0))*(H739+ (H739= 0))*(I739+ (I739= 0))</f>
        <v>50</v>
      </c>
      <c r="K739" s="11"/>
      <c r="L739" s="11"/>
      <c r="M739" s="11"/>
    </row>
    <row r="740" spans="1:13" x14ac:dyDescent="0.45">
      <c r="A740" s="11"/>
      <c r="B740" s="11"/>
      <c r="C740" s="11"/>
      <c r="D740" s="14"/>
      <c r="E740" s="11"/>
      <c r="F740" s="11"/>
      <c r="G740" s="11"/>
      <c r="H740" s="11"/>
      <c r="I740" s="11"/>
      <c r="J740" s="18" t="s">
        <v>558</v>
      </c>
      <c r="K740" s="10">
        <f>SUM(J739:J739)</f>
        <v>50</v>
      </c>
      <c r="L740" s="17">
        <v>5.93</v>
      </c>
      <c r="M740" s="10">
        <f>ROUND(L740*K740,2)</f>
        <v>296.5</v>
      </c>
    </row>
    <row r="741" spans="1:13" ht="1.05" customHeight="1" x14ac:dyDescent="0.45">
      <c r="A741" s="19"/>
      <c r="B741" s="19"/>
      <c r="C741" s="19"/>
      <c r="D741" s="25"/>
      <c r="E741" s="19"/>
      <c r="F741" s="19"/>
      <c r="G741" s="19"/>
      <c r="H741" s="19"/>
      <c r="I741" s="19"/>
      <c r="J741" s="19"/>
      <c r="K741" s="19"/>
      <c r="L741" s="19"/>
      <c r="M741" s="19"/>
    </row>
    <row r="742" spans="1:13" x14ac:dyDescent="0.45">
      <c r="A742" s="15" t="s">
        <v>559</v>
      </c>
      <c r="B742" s="15" t="s">
        <v>23</v>
      </c>
      <c r="C742" s="15" t="s">
        <v>57</v>
      </c>
      <c r="D742" s="24" t="s">
        <v>560</v>
      </c>
      <c r="E742" s="11"/>
      <c r="F742" s="11"/>
      <c r="G742" s="11"/>
      <c r="H742" s="11"/>
      <c r="I742" s="11"/>
      <c r="J742" s="11"/>
      <c r="K742" s="16">
        <f>K748</f>
        <v>26.4</v>
      </c>
      <c r="L742" s="16">
        <f>L748</f>
        <v>6.89</v>
      </c>
      <c r="M742" s="16">
        <f>M748</f>
        <v>181.9</v>
      </c>
    </row>
    <row r="743" spans="1:13" ht="42" x14ac:dyDescent="0.45">
      <c r="A743" s="11"/>
      <c r="B743" s="11"/>
      <c r="C743" s="11"/>
      <c r="D743" s="14" t="s">
        <v>561</v>
      </c>
      <c r="E743" s="11"/>
      <c r="F743" s="11"/>
      <c r="G743" s="11"/>
      <c r="H743" s="11"/>
      <c r="I743" s="11"/>
      <c r="J743" s="11"/>
      <c r="K743" s="11"/>
      <c r="L743" s="11"/>
      <c r="M743" s="11"/>
    </row>
    <row r="744" spans="1:13" x14ac:dyDescent="0.45">
      <c r="A744" s="11"/>
      <c r="B744" s="11"/>
      <c r="C744" s="11"/>
      <c r="D744" s="14"/>
      <c r="E744" s="15" t="s">
        <v>562</v>
      </c>
      <c r="F744" s="11">
        <v>6</v>
      </c>
      <c r="G744" s="17">
        <v>1.5</v>
      </c>
      <c r="H744" s="17">
        <v>0</v>
      </c>
      <c r="I744" s="17">
        <v>0</v>
      </c>
      <c r="J744" s="16">
        <f>F744*(G744+ (G744= 0))*(H744+ (H744= 0))*(I744+ (I744= 0))</f>
        <v>9</v>
      </c>
      <c r="K744" s="11"/>
      <c r="L744" s="11"/>
      <c r="M744" s="11"/>
    </row>
    <row r="745" spans="1:13" x14ac:dyDescent="0.45">
      <c r="A745" s="11"/>
      <c r="B745" s="11"/>
      <c r="C745" s="11"/>
      <c r="D745" s="14"/>
      <c r="E745" s="15" t="s">
        <v>563</v>
      </c>
      <c r="F745" s="11">
        <v>6</v>
      </c>
      <c r="G745" s="17">
        <v>1.5</v>
      </c>
      <c r="H745" s="17">
        <v>0</v>
      </c>
      <c r="I745" s="17">
        <v>0</v>
      </c>
      <c r="J745" s="16">
        <f>F745*(G745+ (G745= 0))*(H745+ (H745= 0))*(I745+ (I745= 0))</f>
        <v>9</v>
      </c>
      <c r="K745" s="11"/>
      <c r="L745" s="11"/>
      <c r="M745" s="11"/>
    </row>
    <row r="746" spans="1:13" x14ac:dyDescent="0.45">
      <c r="A746" s="11"/>
      <c r="B746" s="11"/>
      <c r="C746" s="11"/>
      <c r="D746" s="14"/>
      <c r="E746" s="15" t="s">
        <v>563</v>
      </c>
      <c r="F746" s="11">
        <v>2</v>
      </c>
      <c r="G746" s="17">
        <v>1.2</v>
      </c>
      <c r="H746" s="17">
        <v>0</v>
      </c>
      <c r="I746" s="17">
        <v>0</v>
      </c>
      <c r="J746" s="16">
        <f>F746*(G746+ (G746= 0))*(H746+ (H746= 0))*(I746+ (I746= 0))</f>
        <v>2.4</v>
      </c>
      <c r="K746" s="11"/>
      <c r="L746" s="11"/>
      <c r="M746" s="11"/>
    </row>
    <row r="747" spans="1:13" x14ac:dyDescent="0.45">
      <c r="A747" s="11"/>
      <c r="B747" s="11"/>
      <c r="C747" s="11"/>
      <c r="D747" s="14"/>
      <c r="E747" s="15" t="s">
        <v>564</v>
      </c>
      <c r="F747" s="11">
        <v>4</v>
      </c>
      <c r="G747" s="17">
        <v>1.5</v>
      </c>
      <c r="H747" s="17">
        <v>0</v>
      </c>
      <c r="I747" s="17">
        <v>0</v>
      </c>
      <c r="J747" s="16">
        <f>F747*(G747+ (G747= 0))*(H747+ (H747= 0))*(I747+ (I747= 0))</f>
        <v>6</v>
      </c>
      <c r="K747" s="11"/>
      <c r="L747" s="11"/>
      <c r="M747" s="11"/>
    </row>
    <row r="748" spans="1:13" x14ac:dyDescent="0.45">
      <c r="A748" s="11"/>
      <c r="B748" s="11"/>
      <c r="C748" s="11"/>
      <c r="D748" s="14"/>
      <c r="E748" s="11"/>
      <c r="F748" s="11"/>
      <c r="G748" s="11"/>
      <c r="H748" s="11"/>
      <c r="I748" s="11"/>
      <c r="J748" s="18" t="s">
        <v>565</v>
      </c>
      <c r="K748" s="10">
        <f>SUM(J744:J747)</f>
        <v>26.4</v>
      </c>
      <c r="L748" s="17">
        <v>6.89</v>
      </c>
      <c r="M748" s="10">
        <f>ROUND(L748*K748,2)</f>
        <v>181.9</v>
      </c>
    </row>
    <row r="749" spans="1:13" ht="1.05" customHeight="1" x14ac:dyDescent="0.45">
      <c r="A749" s="19"/>
      <c r="B749" s="19"/>
      <c r="C749" s="19"/>
      <c r="D749" s="25"/>
      <c r="E749" s="19"/>
      <c r="F749" s="19"/>
      <c r="G749" s="19"/>
      <c r="H749" s="19"/>
      <c r="I749" s="19"/>
      <c r="J749" s="19"/>
      <c r="K749" s="19"/>
      <c r="L749" s="19"/>
      <c r="M749" s="19"/>
    </row>
    <row r="750" spans="1:13" ht="21" x14ac:dyDescent="0.45">
      <c r="A750" s="15" t="s">
        <v>566</v>
      </c>
      <c r="B750" s="15" t="s">
        <v>23</v>
      </c>
      <c r="C750" s="15" t="s">
        <v>37</v>
      </c>
      <c r="D750" s="24" t="s">
        <v>567</v>
      </c>
      <c r="E750" s="11"/>
      <c r="F750" s="11"/>
      <c r="G750" s="11"/>
      <c r="H750" s="11"/>
      <c r="I750" s="11"/>
      <c r="J750" s="11"/>
      <c r="K750" s="16">
        <f>K753</f>
        <v>110</v>
      </c>
      <c r="L750" s="16">
        <f>L753</f>
        <v>61.27</v>
      </c>
      <c r="M750" s="16">
        <f>M753</f>
        <v>6739.7</v>
      </c>
    </row>
    <row r="751" spans="1:13" x14ac:dyDescent="0.45">
      <c r="A751" s="11"/>
      <c r="B751" s="11"/>
      <c r="C751" s="11"/>
      <c r="D751" s="14"/>
      <c r="E751" s="11"/>
      <c r="F751" s="11"/>
      <c r="G751" s="11"/>
      <c r="H751" s="11"/>
      <c r="I751" s="11"/>
      <c r="J751" s="11"/>
      <c r="K751" s="11"/>
      <c r="L751" s="11"/>
      <c r="M751" s="11"/>
    </row>
    <row r="752" spans="1:13" x14ac:dyDescent="0.45">
      <c r="A752" s="11"/>
      <c r="B752" s="11"/>
      <c r="C752" s="11"/>
      <c r="D752" s="14"/>
      <c r="E752" s="15" t="s">
        <v>316</v>
      </c>
      <c r="F752" s="11">
        <v>1</v>
      </c>
      <c r="G752" s="17">
        <v>110</v>
      </c>
      <c r="H752" s="17">
        <v>0</v>
      </c>
      <c r="I752" s="17">
        <v>0</v>
      </c>
      <c r="J752" s="16">
        <f>F752*(G752+ (G752= 0))*(H752+ (H752= 0))*(I752+ (I752= 0))</f>
        <v>110</v>
      </c>
      <c r="K752" s="11"/>
      <c r="L752" s="11"/>
      <c r="M752" s="11"/>
    </row>
    <row r="753" spans="1:13" x14ac:dyDescent="0.45">
      <c r="A753" s="11"/>
      <c r="B753" s="11"/>
      <c r="C753" s="11"/>
      <c r="D753" s="14"/>
      <c r="E753" s="11"/>
      <c r="F753" s="11"/>
      <c r="G753" s="11"/>
      <c r="H753" s="11"/>
      <c r="I753" s="11"/>
      <c r="J753" s="18" t="s">
        <v>568</v>
      </c>
      <c r="K753" s="10">
        <f>SUM(J752:J752)</f>
        <v>110</v>
      </c>
      <c r="L753" s="17">
        <v>61.27</v>
      </c>
      <c r="M753" s="10">
        <f>ROUND(L753*K753,2)</f>
        <v>6739.7</v>
      </c>
    </row>
    <row r="754" spans="1:13" ht="1.05" customHeight="1" x14ac:dyDescent="0.45">
      <c r="A754" s="19"/>
      <c r="B754" s="19"/>
      <c r="C754" s="19"/>
      <c r="D754" s="25"/>
      <c r="E754" s="19"/>
      <c r="F754" s="19"/>
      <c r="G754" s="19"/>
      <c r="H754" s="19"/>
      <c r="I754" s="19"/>
      <c r="J754" s="19"/>
      <c r="K754" s="19"/>
      <c r="L754" s="19"/>
      <c r="M754" s="19"/>
    </row>
    <row r="755" spans="1:13" x14ac:dyDescent="0.45">
      <c r="A755" s="15" t="s">
        <v>569</v>
      </c>
      <c r="B755" s="15" t="s">
        <v>23</v>
      </c>
      <c r="C755" s="15" t="s">
        <v>97</v>
      </c>
      <c r="D755" s="24" t="s">
        <v>570</v>
      </c>
      <c r="E755" s="11"/>
      <c r="F755" s="11"/>
      <c r="G755" s="11"/>
      <c r="H755" s="11"/>
      <c r="I755" s="11"/>
      <c r="J755" s="11"/>
      <c r="K755" s="16">
        <f>K758</f>
        <v>24</v>
      </c>
      <c r="L755" s="16">
        <f>L758</f>
        <v>43.79</v>
      </c>
      <c r="M755" s="16">
        <f>M758</f>
        <v>1050.96</v>
      </c>
    </row>
    <row r="756" spans="1:13" ht="105" x14ac:dyDescent="0.45">
      <c r="A756" s="11"/>
      <c r="B756" s="11"/>
      <c r="C756" s="11"/>
      <c r="D756" s="14" t="s">
        <v>571</v>
      </c>
      <c r="E756" s="11"/>
      <c r="F756" s="11"/>
      <c r="G756" s="11"/>
      <c r="H756" s="11"/>
      <c r="I756" s="11"/>
      <c r="J756" s="11"/>
      <c r="K756" s="11"/>
      <c r="L756" s="11"/>
      <c r="M756" s="11"/>
    </row>
    <row r="757" spans="1:13" x14ac:dyDescent="0.45">
      <c r="A757" s="11"/>
      <c r="B757" s="11"/>
      <c r="C757" s="11"/>
      <c r="D757" s="14"/>
      <c r="E757" s="15" t="s">
        <v>572</v>
      </c>
      <c r="F757" s="11">
        <v>24</v>
      </c>
      <c r="G757" s="17">
        <v>0</v>
      </c>
      <c r="H757" s="17">
        <v>0</v>
      </c>
      <c r="I757" s="17">
        <v>0</v>
      </c>
      <c r="J757" s="16">
        <f>F757*(G757+ (G757= 0))*(H757+ (H757= 0))*(I757+ (I757= 0))</f>
        <v>24</v>
      </c>
      <c r="K757" s="11"/>
      <c r="L757" s="11"/>
      <c r="M757" s="11"/>
    </row>
    <row r="758" spans="1:13" x14ac:dyDescent="0.45">
      <c r="A758" s="11"/>
      <c r="B758" s="11"/>
      <c r="C758" s="11"/>
      <c r="D758" s="14"/>
      <c r="E758" s="11"/>
      <c r="F758" s="11"/>
      <c r="G758" s="11"/>
      <c r="H758" s="11"/>
      <c r="I758" s="11"/>
      <c r="J758" s="18" t="s">
        <v>573</v>
      </c>
      <c r="K758" s="10">
        <f>SUM(J757:J757)</f>
        <v>24</v>
      </c>
      <c r="L758" s="17">
        <v>43.79</v>
      </c>
      <c r="M758" s="10">
        <f>ROUND(L758*K758,2)</f>
        <v>1050.96</v>
      </c>
    </row>
    <row r="759" spans="1:13" ht="1.05" customHeight="1" x14ac:dyDescent="0.45">
      <c r="A759" s="19"/>
      <c r="B759" s="19"/>
      <c r="C759" s="19"/>
      <c r="D759" s="25"/>
      <c r="E759" s="19"/>
      <c r="F759" s="19"/>
      <c r="G759" s="19"/>
      <c r="H759" s="19"/>
      <c r="I759" s="19"/>
      <c r="J759" s="19"/>
      <c r="K759" s="19"/>
      <c r="L759" s="19"/>
      <c r="M759" s="19"/>
    </row>
    <row r="760" spans="1:13" ht="21" x14ac:dyDescent="0.45">
      <c r="A760" s="15" t="s">
        <v>574</v>
      </c>
      <c r="B760" s="15" t="s">
        <v>23</v>
      </c>
      <c r="C760" s="15" t="s">
        <v>57</v>
      </c>
      <c r="D760" s="24" t="s">
        <v>575</v>
      </c>
      <c r="E760" s="11"/>
      <c r="F760" s="11"/>
      <c r="G760" s="11"/>
      <c r="H760" s="11"/>
      <c r="I760" s="11"/>
      <c r="J760" s="11"/>
      <c r="K760" s="16">
        <f>K763</f>
        <v>40</v>
      </c>
      <c r="L760" s="16">
        <f>L763</f>
        <v>63.81</v>
      </c>
      <c r="M760" s="16">
        <f>M763</f>
        <v>2552.4</v>
      </c>
    </row>
    <row r="761" spans="1:13" x14ac:dyDescent="0.45">
      <c r="A761" s="11"/>
      <c r="B761" s="11"/>
      <c r="C761" s="11"/>
      <c r="D761" s="14"/>
      <c r="E761" s="11"/>
      <c r="F761" s="11"/>
      <c r="G761" s="11"/>
      <c r="H761" s="11"/>
      <c r="I761" s="11"/>
      <c r="J761" s="11"/>
      <c r="K761" s="11"/>
      <c r="L761" s="11"/>
      <c r="M761" s="11"/>
    </row>
    <row r="762" spans="1:13" x14ac:dyDescent="0.45">
      <c r="A762" s="11"/>
      <c r="B762" s="11"/>
      <c r="C762" s="11"/>
      <c r="D762" s="14"/>
      <c r="E762" s="15" t="s">
        <v>576</v>
      </c>
      <c r="F762" s="11">
        <v>1</v>
      </c>
      <c r="G762" s="17">
        <v>40</v>
      </c>
      <c r="H762" s="17">
        <v>0</v>
      </c>
      <c r="I762" s="17">
        <v>0</v>
      </c>
      <c r="J762" s="16">
        <f>F762*(G762+ (G762= 0))*(H762+ (H762= 0))*(I762+ (I762= 0))</f>
        <v>40</v>
      </c>
      <c r="K762" s="11"/>
      <c r="L762" s="11"/>
      <c r="M762" s="11"/>
    </row>
    <row r="763" spans="1:13" x14ac:dyDescent="0.45">
      <c r="A763" s="11"/>
      <c r="B763" s="11"/>
      <c r="C763" s="11"/>
      <c r="D763" s="14"/>
      <c r="E763" s="11"/>
      <c r="F763" s="11"/>
      <c r="G763" s="11"/>
      <c r="H763" s="11"/>
      <c r="I763" s="11"/>
      <c r="J763" s="18" t="s">
        <v>577</v>
      </c>
      <c r="K763" s="10">
        <f>SUM(J762:J762)</f>
        <v>40</v>
      </c>
      <c r="L763" s="17">
        <v>63.81</v>
      </c>
      <c r="M763" s="10">
        <f>ROUND(L763*K763,2)</f>
        <v>2552.4</v>
      </c>
    </row>
    <row r="764" spans="1:13" ht="1.05" customHeight="1" x14ac:dyDescent="0.45">
      <c r="A764" s="19"/>
      <c r="B764" s="19"/>
      <c r="C764" s="19"/>
      <c r="D764" s="25"/>
      <c r="E764" s="19"/>
      <c r="F764" s="19"/>
      <c r="G764" s="19"/>
      <c r="H764" s="19"/>
      <c r="I764" s="19"/>
      <c r="J764" s="19"/>
      <c r="K764" s="19"/>
      <c r="L764" s="19"/>
      <c r="M764" s="19"/>
    </row>
    <row r="765" spans="1:13" x14ac:dyDescent="0.45">
      <c r="A765" s="11"/>
      <c r="B765" s="11"/>
      <c r="C765" s="11"/>
      <c r="D765" s="14"/>
      <c r="E765" s="11"/>
      <c r="F765" s="11"/>
      <c r="G765" s="11"/>
      <c r="H765" s="11"/>
      <c r="I765" s="11"/>
      <c r="J765" s="18" t="s">
        <v>578</v>
      </c>
      <c r="K765" s="20">
        <v>1</v>
      </c>
      <c r="L765" s="10">
        <f>M662+M668+M681+M690+M698+M710+M728+M735+M740+M748+M753+M758+M763</f>
        <v>70075.13</v>
      </c>
      <c r="M765" s="10">
        <f>ROUND(L765*K765,2)</f>
        <v>70075.13</v>
      </c>
    </row>
    <row r="766" spans="1:13" ht="1.05" customHeight="1" x14ac:dyDescent="0.45">
      <c r="A766" s="19"/>
      <c r="B766" s="19"/>
      <c r="C766" s="19"/>
      <c r="D766" s="25"/>
      <c r="E766" s="19"/>
      <c r="F766" s="19"/>
      <c r="G766" s="19"/>
      <c r="H766" s="19"/>
      <c r="I766" s="19"/>
      <c r="J766" s="19"/>
      <c r="K766" s="19"/>
      <c r="L766" s="19"/>
      <c r="M766" s="19"/>
    </row>
    <row r="767" spans="1:13" x14ac:dyDescent="0.45">
      <c r="A767" s="7" t="s">
        <v>579</v>
      </c>
      <c r="B767" s="7" t="s">
        <v>17</v>
      </c>
      <c r="C767" s="7" t="s">
        <v>0</v>
      </c>
      <c r="D767" s="22" t="s">
        <v>580</v>
      </c>
      <c r="E767" s="8"/>
      <c r="F767" s="8"/>
      <c r="G767" s="8"/>
      <c r="H767" s="8"/>
      <c r="I767" s="8"/>
      <c r="J767" s="8"/>
      <c r="K767" s="9">
        <f>K916</f>
        <v>1</v>
      </c>
      <c r="L767" s="10">
        <f>L916</f>
        <v>43033.15</v>
      </c>
      <c r="M767" s="10">
        <f>M916</f>
        <v>43033.15</v>
      </c>
    </row>
    <row r="768" spans="1:13" x14ac:dyDescent="0.45">
      <c r="A768" s="11"/>
      <c r="B768" s="11"/>
      <c r="C768" s="11"/>
      <c r="D768" s="14"/>
      <c r="E768" s="11"/>
      <c r="F768" s="11"/>
      <c r="G768" s="11"/>
      <c r="H768" s="11"/>
      <c r="I768" s="11"/>
      <c r="J768" s="11"/>
      <c r="K768" s="11"/>
      <c r="L768" s="11"/>
      <c r="M768" s="11"/>
    </row>
    <row r="769" spans="1:13" ht="21" x14ac:dyDescent="0.45">
      <c r="A769" s="15" t="s">
        <v>581</v>
      </c>
      <c r="B769" s="15" t="s">
        <v>23</v>
      </c>
      <c r="C769" s="15" t="s">
        <v>37</v>
      </c>
      <c r="D769" s="24" t="s">
        <v>582</v>
      </c>
      <c r="E769" s="11"/>
      <c r="F769" s="11"/>
      <c r="G769" s="11"/>
      <c r="H769" s="11"/>
      <c r="I769" s="11"/>
      <c r="J769" s="11"/>
      <c r="K769" s="16">
        <f>K777</f>
        <v>24.272500000000001</v>
      </c>
      <c r="L769" s="16">
        <f>L777</f>
        <v>219.79</v>
      </c>
      <c r="M769" s="16">
        <f>M777</f>
        <v>5334.85</v>
      </c>
    </row>
    <row r="770" spans="1:13" ht="262.5" x14ac:dyDescent="0.45">
      <c r="A770" s="11"/>
      <c r="B770" s="11"/>
      <c r="C770" s="11"/>
      <c r="D770" s="14" t="s">
        <v>583</v>
      </c>
      <c r="E770" s="11"/>
      <c r="F770" s="11"/>
      <c r="G770" s="11"/>
      <c r="H770" s="11"/>
      <c r="I770" s="11"/>
      <c r="J770" s="11"/>
      <c r="K770" s="11"/>
      <c r="L770" s="11"/>
      <c r="M770" s="11"/>
    </row>
    <row r="771" spans="1:13" x14ac:dyDescent="0.45">
      <c r="A771" s="11"/>
      <c r="B771" s="11"/>
      <c r="C771" s="11"/>
      <c r="D771" s="14"/>
      <c r="E771" s="15" t="s">
        <v>584</v>
      </c>
      <c r="F771" s="11">
        <v>2</v>
      </c>
      <c r="G771" s="17">
        <v>1.65</v>
      </c>
      <c r="H771" s="17">
        <v>0</v>
      </c>
      <c r="I771" s="17">
        <v>2.5</v>
      </c>
      <c r="J771" s="16">
        <f>F771*(G771+ (G771= 0))*(H771+ (H771= 0))*(I771+ (I771= 0))</f>
        <v>8.25</v>
      </c>
      <c r="K771" s="11"/>
      <c r="L771" s="11"/>
      <c r="M771" s="11"/>
    </row>
    <row r="772" spans="1:13" x14ac:dyDescent="0.45">
      <c r="A772" s="11"/>
      <c r="B772" s="11"/>
      <c r="C772" s="11"/>
      <c r="D772" s="14"/>
      <c r="E772" s="15" t="s">
        <v>585</v>
      </c>
      <c r="F772" s="11">
        <v>0</v>
      </c>
      <c r="G772" s="17">
        <v>0</v>
      </c>
      <c r="H772" s="17">
        <v>0</v>
      </c>
      <c r="I772" s="17">
        <v>0</v>
      </c>
      <c r="J772" s="16">
        <f>F772*(G772+ (G772= 0))*(H772+ (H772= 0))*(I772+ (I772= 0))</f>
        <v>0</v>
      </c>
      <c r="K772" s="11"/>
      <c r="L772" s="11"/>
      <c r="M772" s="11"/>
    </row>
    <row r="773" spans="1:13" x14ac:dyDescent="0.45">
      <c r="A773" s="11"/>
      <c r="B773" s="11"/>
      <c r="C773" s="11"/>
      <c r="D773" s="14"/>
      <c r="E773" s="15" t="s">
        <v>586</v>
      </c>
      <c r="F773" s="11">
        <v>1</v>
      </c>
      <c r="G773" s="17">
        <v>2.34</v>
      </c>
      <c r="H773" s="17">
        <v>0</v>
      </c>
      <c r="I773" s="17">
        <v>1.45</v>
      </c>
      <c r="J773" s="16">
        <f>F773*(G773+ (G773= 0))*(H773+ (H773= 0))*(I773+ (I773= 0))</f>
        <v>3.3929999999999998</v>
      </c>
      <c r="K773" s="11"/>
      <c r="L773" s="11"/>
      <c r="M773" s="11"/>
    </row>
    <row r="774" spans="1:13" x14ac:dyDescent="0.45">
      <c r="A774" s="11"/>
      <c r="B774" s="11"/>
      <c r="C774" s="11"/>
      <c r="D774" s="14"/>
      <c r="E774" s="15" t="s">
        <v>587</v>
      </c>
      <c r="F774" s="11">
        <v>1</v>
      </c>
      <c r="G774" s="17">
        <v>2.74</v>
      </c>
      <c r="H774" s="17">
        <v>0</v>
      </c>
      <c r="I774" s="17">
        <v>1.45</v>
      </c>
      <c r="J774" s="16">
        <f>F774*(G774+ (G774= 0))*(H774+ (H774= 0))*(I774+ (I774= 0))</f>
        <v>3.9730000000000003</v>
      </c>
      <c r="K774" s="11"/>
      <c r="L774" s="11"/>
      <c r="M774" s="11"/>
    </row>
    <row r="775" spans="1:13" x14ac:dyDescent="0.45">
      <c r="A775" s="11"/>
      <c r="B775" s="11"/>
      <c r="C775" s="11"/>
      <c r="D775" s="14"/>
      <c r="E775" s="15" t="s">
        <v>588</v>
      </c>
      <c r="F775" s="11">
        <v>1</v>
      </c>
      <c r="G775" s="17">
        <v>2.94</v>
      </c>
      <c r="H775" s="17">
        <v>0</v>
      </c>
      <c r="I775" s="17">
        <v>1.45</v>
      </c>
      <c r="J775" s="16">
        <f>F775*(G775+ (G775= 0))*(H775+ (H775= 0))*(I775+ (I775= 0))</f>
        <v>4.2629999999999999</v>
      </c>
      <c r="K775" s="11"/>
      <c r="L775" s="11"/>
      <c r="M775" s="11"/>
    </row>
    <row r="776" spans="1:13" x14ac:dyDescent="0.45">
      <c r="A776" s="11"/>
      <c r="B776" s="11"/>
      <c r="C776" s="11"/>
      <c r="D776" s="14"/>
      <c r="E776" s="15" t="s">
        <v>589</v>
      </c>
      <c r="F776" s="11">
        <v>1</v>
      </c>
      <c r="G776" s="17">
        <v>3.03</v>
      </c>
      <c r="H776" s="17">
        <v>0</v>
      </c>
      <c r="I776" s="17">
        <v>1.45</v>
      </c>
      <c r="J776" s="16">
        <f>F776*(G776+ (G776= 0))*(H776+ (H776= 0))*(I776+ (I776= 0))</f>
        <v>4.3934999999999995</v>
      </c>
      <c r="K776" s="11"/>
      <c r="L776" s="11"/>
      <c r="M776" s="11"/>
    </row>
    <row r="777" spans="1:13" x14ac:dyDescent="0.45">
      <c r="A777" s="11"/>
      <c r="B777" s="11"/>
      <c r="C777" s="11"/>
      <c r="D777" s="14"/>
      <c r="E777" s="11"/>
      <c r="F777" s="11"/>
      <c r="G777" s="11"/>
      <c r="H777" s="11"/>
      <c r="I777" s="11"/>
      <c r="J777" s="18" t="s">
        <v>590</v>
      </c>
      <c r="K777" s="10">
        <f>SUM(J771:J776)</f>
        <v>24.272500000000001</v>
      </c>
      <c r="L777" s="17">
        <v>219.79</v>
      </c>
      <c r="M777" s="10">
        <f>ROUND(L777*K777,2)</f>
        <v>5334.85</v>
      </c>
    </row>
    <row r="778" spans="1:13" ht="1.05" customHeight="1" x14ac:dyDescent="0.45">
      <c r="A778" s="19"/>
      <c r="B778" s="19"/>
      <c r="C778" s="19"/>
      <c r="D778" s="25"/>
      <c r="E778" s="19"/>
      <c r="F778" s="19"/>
      <c r="G778" s="19"/>
      <c r="H778" s="19"/>
      <c r="I778" s="19"/>
      <c r="J778" s="19"/>
      <c r="K778" s="19"/>
      <c r="L778" s="19"/>
      <c r="M778" s="19"/>
    </row>
    <row r="779" spans="1:13" x14ac:dyDescent="0.45">
      <c r="A779" s="15" t="s">
        <v>591</v>
      </c>
      <c r="B779" s="15" t="s">
        <v>23</v>
      </c>
      <c r="C779" s="15" t="s">
        <v>37</v>
      </c>
      <c r="D779" s="24" t="s">
        <v>592</v>
      </c>
      <c r="E779" s="11"/>
      <c r="F779" s="11"/>
      <c r="G779" s="11"/>
      <c r="H779" s="11"/>
      <c r="I779" s="11"/>
      <c r="J779" s="11"/>
      <c r="K779" s="16">
        <f>K787</f>
        <v>16.357800000000001</v>
      </c>
      <c r="L779" s="16">
        <f>L787</f>
        <v>168.84</v>
      </c>
      <c r="M779" s="16">
        <f>M787</f>
        <v>2761.85</v>
      </c>
    </row>
    <row r="780" spans="1:13" ht="231" x14ac:dyDescent="0.45">
      <c r="A780" s="11"/>
      <c r="B780" s="11"/>
      <c r="C780" s="11"/>
      <c r="D780" s="14" t="s">
        <v>593</v>
      </c>
      <c r="E780" s="11"/>
      <c r="F780" s="11"/>
      <c r="G780" s="11"/>
      <c r="H780" s="11"/>
      <c r="I780" s="11"/>
      <c r="J780" s="11"/>
      <c r="K780" s="11"/>
      <c r="L780" s="11"/>
      <c r="M780" s="11"/>
    </row>
    <row r="781" spans="1:13" x14ac:dyDescent="0.45">
      <c r="A781" s="11"/>
      <c r="B781" s="11"/>
      <c r="C781" s="11"/>
      <c r="D781" s="14"/>
      <c r="E781" s="15" t="s">
        <v>594</v>
      </c>
      <c r="F781" s="11">
        <v>1</v>
      </c>
      <c r="G781" s="17">
        <v>1.07</v>
      </c>
      <c r="H781" s="17">
        <v>0</v>
      </c>
      <c r="I781" s="17">
        <v>2.2799999999999998</v>
      </c>
      <c r="J781" s="16">
        <f>F781*(G781+ (G781= 0))*(H781+ (H781= 0))*(I781+ (I781= 0))</f>
        <v>2.4396</v>
      </c>
      <c r="K781" s="11"/>
      <c r="L781" s="11"/>
      <c r="M781" s="11"/>
    </row>
    <row r="782" spans="1:13" x14ac:dyDescent="0.45">
      <c r="A782" s="11"/>
      <c r="B782" s="11"/>
      <c r="C782" s="11"/>
      <c r="D782" s="14"/>
      <c r="E782" s="15" t="s">
        <v>595</v>
      </c>
      <c r="F782" s="11">
        <v>1</v>
      </c>
      <c r="G782" s="17">
        <v>1.07</v>
      </c>
      <c r="H782" s="17">
        <v>0</v>
      </c>
      <c r="I782" s="17">
        <v>2.2799999999999998</v>
      </c>
      <c r="J782" s="16">
        <f>F782*(G782+ (G782= 0))*(H782+ (H782= 0))*(I782+ (I782= 0))</f>
        <v>2.4396</v>
      </c>
      <c r="K782" s="11"/>
      <c r="L782" s="11"/>
      <c r="M782" s="11"/>
    </row>
    <row r="783" spans="1:13" x14ac:dyDescent="0.45">
      <c r="A783" s="11"/>
      <c r="B783" s="11"/>
      <c r="C783" s="11"/>
      <c r="D783" s="14"/>
      <c r="E783" s="15" t="s">
        <v>596</v>
      </c>
      <c r="F783" s="11">
        <v>1</v>
      </c>
      <c r="G783" s="17">
        <v>0.93</v>
      </c>
      <c r="H783" s="17">
        <v>0</v>
      </c>
      <c r="I783" s="17">
        <v>2.1</v>
      </c>
      <c r="J783" s="16">
        <f>F783*(G783+ (G783= 0))*(H783+ (H783= 0))*(I783+ (I783= 0))</f>
        <v>1.9530000000000003</v>
      </c>
      <c r="K783" s="11"/>
      <c r="L783" s="11"/>
      <c r="M783" s="11"/>
    </row>
    <row r="784" spans="1:13" x14ac:dyDescent="0.45">
      <c r="A784" s="11"/>
      <c r="B784" s="11"/>
      <c r="C784" s="11"/>
      <c r="D784" s="14"/>
      <c r="E784" s="15" t="s">
        <v>597</v>
      </c>
      <c r="F784" s="11">
        <v>0</v>
      </c>
      <c r="G784" s="17">
        <v>0</v>
      </c>
      <c r="H784" s="17">
        <v>0</v>
      </c>
      <c r="I784" s="17">
        <v>0</v>
      </c>
      <c r="J784" s="16">
        <f>F784*(G784+ (G784= 0))*(H784+ (H784= 0))*(I784+ (I784= 0))</f>
        <v>0</v>
      </c>
      <c r="K784" s="11"/>
      <c r="L784" s="11"/>
      <c r="M784" s="11"/>
    </row>
    <row r="785" spans="1:13" x14ac:dyDescent="0.45">
      <c r="A785" s="11"/>
      <c r="B785" s="11"/>
      <c r="C785" s="11"/>
      <c r="D785" s="14"/>
      <c r="E785" s="15" t="s">
        <v>598</v>
      </c>
      <c r="F785" s="11">
        <v>1</v>
      </c>
      <c r="G785" s="17">
        <v>3.27</v>
      </c>
      <c r="H785" s="17">
        <v>0</v>
      </c>
      <c r="I785" s="17">
        <v>2.2799999999999998</v>
      </c>
      <c r="J785" s="16">
        <f>F785*(G785+ (G785= 0))*(H785+ (H785= 0))*(I785+ (I785= 0))</f>
        <v>7.4555999999999996</v>
      </c>
      <c r="K785" s="11"/>
      <c r="L785" s="11"/>
      <c r="M785" s="11"/>
    </row>
    <row r="786" spans="1:13" x14ac:dyDescent="0.45">
      <c r="A786" s="11"/>
      <c r="B786" s="11"/>
      <c r="C786" s="11"/>
      <c r="D786" s="14"/>
      <c r="E786" s="15" t="s">
        <v>599</v>
      </c>
      <c r="F786" s="11">
        <v>1</v>
      </c>
      <c r="G786" s="17">
        <v>1.5</v>
      </c>
      <c r="H786" s="17">
        <v>0</v>
      </c>
      <c r="I786" s="17">
        <v>1.38</v>
      </c>
      <c r="J786" s="16">
        <f>F786*(G786+ (G786= 0))*(H786+ (H786= 0))*(I786+ (I786= 0))</f>
        <v>2.0699999999999998</v>
      </c>
      <c r="K786" s="11"/>
      <c r="L786" s="11"/>
      <c r="M786" s="11"/>
    </row>
    <row r="787" spans="1:13" x14ac:dyDescent="0.45">
      <c r="A787" s="11"/>
      <c r="B787" s="11"/>
      <c r="C787" s="11"/>
      <c r="D787" s="14"/>
      <c r="E787" s="11"/>
      <c r="F787" s="11"/>
      <c r="G787" s="11"/>
      <c r="H787" s="11"/>
      <c r="I787" s="11"/>
      <c r="J787" s="18" t="s">
        <v>600</v>
      </c>
      <c r="K787" s="10">
        <f>SUM(J781:J786)</f>
        <v>16.357800000000001</v>
      </c>
      <c r="L787" s="17">
        <v>168.84</v>
      </c>
      <c r="M787" s="10">
        <f>ROUND(L787*K787,2)</f>
        <v>2761.85</v>
      </c>
    </row>
    <row r="788" spans="1:13" ht="1.05" customHeight="1" x14ac:dyDescent="0.45">
      <c r="A788" s="19"/>
      <c r="B788" s="19"/>
      <c r="C788" s="19"/>
      <c r="D788" s="25"/>
      <c r="E788" s="19"/>
      <c r="F788" s="19"/>
      <c r="G788" s="19"/>
      <c r="H788" s="19"/>
      <c r="I788" s="19"/>
      <c r="J788" s="19"/>
      <c r="K788" s="19"/>
      <c r="L788" s="19"/>
      <c r="M788" s="19"/>
    </row>
    <row r="789" spans="1:13" ht="21" x14ac:dyDescent="0.45">
      <c r="A789" s="15" t="s">
        <v>601</v>
      </c>
      <c r="B789" s="15" t="s">
        <v>23</v>
      </c>
      <c r="C789" s="15" t="s">
        <v>37</v>
      </c>
      <c r="D789" s="24" t="s">
        <v>602</v>
      </c>
      <c r="E789" s="11"/>
      <c r="F789" s="11"/>
      <c r="G789" s="11"/>
      <c r="H789" s="11"/>
      <c r="I789" s="11"/>
      <c r="J789" s="11"/>
      <c r="K789" s="16">
        <f>K797</f>
        <v>24.272500000000001</v>
      </c>
      <c r="L789" s="16">
        <f>L797</f>
        <v>383.04</v>
      </c>
      <c r="M789" s="16">
        <f>M797</f>
        <v>9297.34</v>
      </c>
    </row>
    <row r="790" spans="1:13" ht="231" x14ac:dyDescent="0.45">
      <c r="A790" s="11"/>
      <c r="B790" s="11"/>
      <c r="C790" s="11"/>
      <c r="D790" s="14" t="s">
        <v>603</v>
      </c>
      <c r="E790" s="11"/>
      <c r="F790" s="11"/>
      <c r="G790" s="11"/>
      <c r="H790" s="11"/>
      <c r="I790" s="11"/>
      <c r="J790" s="11"/>
      <c r="K790" s="11"/>
      <c r="L790" s="11"/>
      <c r="M790" s="11"/>
    </row>
    <row r="791" spans="1:13" x14ac:dyDescent="0.45">
      <c r="A791" s="11"/>
      <c r="B791" s="11"/>
      <c r="C791" s="11"/>
      <c r="D791" s="14"/>
      <c r="E791" s="15" t="s">
        <v>584</v>
      </c>
      <c r="F791" s="11">
        <v>2</v>
      </c>
      <c r="G791" s="17">
        <v>1.65</v>
      </c>
      <c r="H791" s="17">
        <v>0</v>
      </c>
      <c r="I791" s="17">
        <v>2.5</v>
      </c>
      <c r="J791" s="16">
        <f>F791*(G791+ (G791= 0))*(H791+ (H791= 0))*(I791+ (I791= 0))</f>
        <v>8.25</v>
      </c>
      <c r="K791" s="11"/>
      <c r="L791" s="11"/>
      <c r="M791" s="11"/>
    </row>
    <row r="792" spans="1:13" x14ac:dyDescent="0.45">
      <c r="A792" s="11"/>
      <c r="B792" s="11"/>
      <c r="C792" s="11"/>
      <c r="D792" s="14"/>
      <c r="E792" s="15" t="s">
        <v>585</v>
      </c>
      <c r="F792" s="11">
        <v>0</v>
      </c>
      <c r="G792" s="17">
        <v>0</v>
      </c>
      <c r="H792" s="17">
        <v>0</v>
      </c>
      <c r="I792" s="17">
        <v>0</v>
      </c>
      <c r="J792" s="16">
        <f>F792*(G792+ (G792= 0))*(H792+ (H792= 0))*(I792+ (I792= 0))</f>
        <v>0</v>
      </c>
      <c r="K792" s="11"/>
      <c r="L792" s="11"/>
      <c r="M792" s="11"/>
    </row>
    <row r="793" spans="1:13" x14ac:dyDescent="0.45">
      <c r="A793" s="11"/>
      <c r="B793" s="11"/>
      <c r="C793" s="11"/>
      <c r="D793" s="14"/>
      <c r="E793" s="15" t="s">
        <v>586</v>
      </c>
      <c r="F793" s="11">
        <v>1</v>
      </c>
      <c r="G793" s="17">
        <v>2.34</v>
      </c>
      <c r="H793" s="17">
        <v>0</v>
      </c>
      <c r="I793" s="17">
        <v>1.45</v>
      </c>
      <c r="J793" s="16">
        <f>F793*(G793+ (G793= 0))*(H793+ (H793= 0))*(I793+ (I793= 0))</f>
        <v>3.3929999999999998</v>
      </c>
      <c r="K793" s="11"/>
      <c r="L793" s="11"/>
      <c r="M793" s="11"/>
    </row>
    <row r="794" spans="1:13" x14ac:dyDescent="0.45">
      <c r="A794" s="11"/>
      <c r="B794" s="11"/>
      <c r="C794" s="11"/>
      <c r="D794" s="14"/>
      <c r="E794" s="15" t="s">
        <v>587</v>
      </c>
      <c r="F794" s="11">
        <v>1</v>
      </c>
      <c r="G794" s="17">
        <v>2.74</v>
      </c>
      <c r="H794" s="17">
        <v>0</v>
      </c>
      <c r="I794" s="17">
        <v>1.45</v>
      </c>
      <c r="J794" s="16">
        <f>F794*(G794+ (G794= 0))*(H794+ (H794= 0))*(I794+ (I794= 0))</f>
        <v>3.9730000000000003</v>
      </c>
      <c r="K794" s="11"/>
      <c r="L794" s="11"/>
      <c r="M794" s="11"/>
    </row>
    <row r="795" spans="1:13" x14ac:dyDescent="0.45">
      <c r="A795" s="11"/>
      <c r="B795" s="11"/>
      <c r="C795" s="11"/>
      <c r="D795" s="14"/>
      <c r="E795" s="15" t="s">
        <v>588</v>
      </c>
      <c r="F795" s="11">
        <v>1</v>
      </c>
      <c r="G795" s="17">
        <v>2.94</v>
      </c>
      <c r="H795" s="17">
        <v>0</v>
      </c>
      <c r="I795" s="17">
        <v>1.45</v>
      </c>
      <c r="J795" s="16">
        <f>F795*(G795+ (G795= 0))*(H795+ (H795= 0))*(I795+ (I795= 0))</f>
        <v>4.2629999999999999</v>
      </c>
      <c r="K795" s="11"/>
      <c r="L795" s="11"/>
      <c r="M795" s="11"/>
    </row>
    <row r="796" spans="1:13" x14ac:dyDescent="0.45">
      <c r="A796" s="11"/>
      <c r="B796" s="11"/>
      <c r="C796" s="11"/>
      <c r="D796" s="14"/>
      <c r="E796" s="15" t="s">
        <v>589</v>
      </c>
      <c r="F796" s="11">
        <v>1</v>
      </c>
      <c r="G796" s="17">
        <v>3.03</v>
      </c>
      <c r="H796" s="17">
        <v>0</v>
      </c>
      <c r="I796" s="17">
        <v>1.45</v>
      </c>
      <c r="J796" s="16">
        <f>F796*(G796+ (G796= 0))*(H796+ (H796= 0))*(I796+ (I796= 0))</f>
        <v>4.3934999999999995</v>
      </c>
      <c r="K796" s="11"/>
      <c r="L796" s="11"/>
      <c r="M796" s="11"/>
    </row>
    <row r="797" spans="1:13" x14ac:dyDescent="0.45">
      <c r="A797" s="11"/>
      <c r="B797" s="11"/>
      <c r="C797" s="11"/>
      <c r="D797" s="14"/>
      <c r="E797" s="11"/>
      <c r="F797" s="11"/>
      <c r="G797" s="11"/>
      <c r="H797" s="11"/>
      <c r="I797" s="11"/>
      <c r="J797" s="18" t="s">
        <v>604</v>
      </c>
      <c r="K797" s="10">
        <f>SUM(J791:J796)</f>
        <v>24.272500000000001</v>
      </c>
      <c r="L797" s="17">
        <v>383.04</v>
      </c>
      <c r="M797" s="10">
        <f>ROUND(L797*K797,2)</f>
        <v>9297.34</v>
      </c>
    </row>
    <row r="798" spans="1:13" ht="1.05" customHeight="1" x14ac:dyDescent="0.45">
      <c r="A798" s="19"/>
      <c r="B798" s="19"/>
      <c r="C798" s="19"/>
      <c r="D798" s="25"/>
      <c r="E798" s="19"/>
      <c r="F798" s="19"/>
      <c r="G798" s="19"/>
      <c r="H798" s="19"/>
      <c r="I798" s="19"/>
      <c r="J798" s="19"/>
      <c r="K798" s="19"/>
      <c r="L798" s="19"/>
      <c r="M798" s="19"/>
    </row>
    <row r="799" spans="1:13" x14ac:dyDescent="0.45">
      <c r="A799" s="15" t="s">
        <v>605</v>
      </c>
      <c r="B799" s="15" t="s">
        <v>23</v>
      </c>
      <c r="C799" s="15" t="s">
        <v>37</v>
      </c>
      <c r="D799" s="24" t="s">
        <v>606</v>
      </c>
      <c r="E799" s="11"/>
      <c r="F799" s="11"/>
      <c r="G799" s="11"/>
      <c r="H799" s="11"/>
      <c r="I799" s="11"/>
      <c r="J799" s="11"/>
      <c r="K799" s="16">
        <f>K807</f>
        <v>16.357800000000001</v>
      </c>
      <c r="L799" s="16">
        <f>L807</f>
        <v>101.09</v>
      </c>
      <c r="M799" s="16">
        <f>M807</f>
        <v>1653.61</v>
      </c>
    </row>
    <row r="800" spans="1:13" ht="168" x14ac:dyDescent="0.45">
      <c r="A800" s="11"/>
      <c r="B800" s="11"/>
      <c r="C800" s="11"/>
      <c r="D800" s="14" t="s">
        <v>607</v>
      </c>
      <c r="E800" s="11"/>
      <c r="F800" s="11"/>
      <c r="G800" s="11"/>
      <c r="H800" s="11"/>
      <c r="I800" s="11"/>
      <c r="J800" s="11"/>
      <c r="K800" s="11"/>
      <c r="L800" s="11"/>
      <c r="M800" s="11"/>
    </row>
    <row r="801" spans="1:13" x14ac:dyDescent="0.45">
      <c r="A801" s="11"/>
      <c r="B801" s="11"/>
      <c r="C801" s="11"/>
      <c r="D801" s="14"/>
      <c r="E801" s="15" t="s">
        <v>594</v>
      </c>
      <c r="F801" s="11">
        <v>1</v>
      </c>
      <c r="G801" s="17">
        <v>1.07</v>
      </c>
      <c r="H801" s="17">
        <v>0</v>
      </c>
      <c r="I801" s="17">
        <v>2.2799999999999998</v>
      </c>
      <c r="J801" s="16">
        <f>F801*(G801+ (G801= 0))*(H801+ (H801= 0))*(I801+ (I801= 0))</f>
        <v>2.4396</v>
      </c>
      <c r="K801" s="11"/>
      <c r="L801" s="11"/>
      <c r="M801" s="11"/>
    </row>
    <row r="802" spans="1:13" x14ac:dyDescent="0.45">
      <c r="A802" s="11"/>
      <c r="B802" s="11"/>
      <c r="C802" s="11"/>
      <c r="D802" s="14"/>
      <c r="E802" s="15" t="s">
        <v>595</v>
      </c>
      <c r="F802" s="11">
        <v>1</v>
      </c>
      <c r="G802" s="17">
        <v>1.07</v>
      </c>
      <c r="H802" s="17">
        <v>0</v>
      </c>
      <c r="I802" s="17">
        <v>2.2799999999999998</v>
      </c>
      <c r="J802" s="16">
        <f>F802*(G802+ (G802= 0))*(H802+ (H802= 0))*(I802+ (I802= 0))</f>
        <v>2.4396</v>
      </c>
      <c r="K802" s="11"/>
      <c r="L802" s="11"/>
      <c r="M802" s="11"/>
    </row>
    <row r="803" spans="1:13" x14ac:dyDescent="0.45">
      <c r="A803" s="11"/>
      <c r="B803" s="11"/>
      <c r="C803" s="11"/>
      <c r="D803" s="14"/>
      <c r="E803" s="15" t="s">
        <v>596</v>
      </c>
      <c r="F803" s="11">
        <v>1</v>
      </c>
      <c r="G803" s="17">
        <v>0.93</v>
      </c>
      <c r="H803" s="17">
        <v>0</v>
      </c>
      <c r="I803" s="17">
        <v>2.1</v>
      </c>
      <c r="J803" s="16">
        <f>F803*(G803+ (G803= 0))*(H803+ (H803= 0))*(I803+ (I803= 0))</f>
        <v>1.9530000000000003</v>
      </c>
      <c r="K803" s="11"/>
      <c r="L803" s="11"/>
      <c r="M803" s="11"/>
    </row>
    <row r="804" spans="1:13" x14ac:dyDescent="0.45">
      <c r="A804" s="11"/>
      <c r="B804" s="11"/>
      <c r="C804" s="11"/>
      <c r="D804" s="14"/>
      <c r="E804" s="15" t="s">
        <v>597</v>
      </c>
      <c r="F804" s="11">
        <v>0</v>
      </c>
      <c r="G804" s="17">
        <v>0</v>
      </c>
      <c r="H804" s="17">
        <v>0</v>
      </c>
      <c r="I804" s="17">
        <v>0</v>
      </c>
      <c r="J804" s="16">
        <f>F804*(G804+ (G804= 0))*(H804+ (H804= 0))*(I804+ (I804= 0))</f>
        <v>0</v>
      </c>
      <c r="K804" s="11"/>
      <c r="L804" s="11"/>
      <c r="M804" s="11"/>
    </row>
    <row r="805" spans="1:13" x14ac:dyDescent="0.45">
      <c r="A805" s="11"/>
      <c r="B805" s="11"/>
      <c r="C805" s="11"/>
      <c r="D805" s="14"/>
      <c r="E805" s="15" t="s">
        <v>598</v>
      </c>
      <c r="F805" s="11">
        <v>1</v>
      </c>
      <c r="G805" s="17">
        <v>3.27</v>
      </c>
      <c r="H805" s="17">
        <v>0</v>
      </c>
      <c r="I805" s="17">
        <v>2.2799999999999998</v>
      </c>
      <c r="J805" s="16">
        <f>F805*(G805+ (G805= 0))*(H805+ (H805= 0))*(I805+ (I805= 0))</f>
        <v>7.4555999999999996</v>
      </c>
      <c r="K805" s="11"/>
      <c r="L805" s="11"/>
      <c r="M805" s="11"/>
    </row>
    <row r="806" spans="1:13" x14ac:dyDescent="0.45">
      <c r="A806" s="11"/>
      <c r="B806" s="11"/>
      <c r="C806" s="11"/>
      <c r="D806" s="14"/>
      <c r="E806" s="15" t="s">
        <v>599</v>
      </c>
      <c r="F806" s="11">
        <v>1</v>
      </c>
      <c r="G806" s="17">
        <v>1.5</v>
      </c>
      <c r="H806" s="17">
        <v>0</v>
      </c>
      <c r="I806" s="17">
        <v>1.38</v>
      </c>
      <c r="J806" s="16">
        <f>F806*(G806+ (G806= 0))*(H806+ (H806= 0))*(I806+ (I806= 0))</f>
        <v>2.0699999999999998</v>
      </c>
      <c r="K806" s="11"/>
      <c r="L806" s="11"/>
      <c r="M806" s="11"/>
    </row>
    <row r="807" spans="1:13" x14ac:dyDescent="0.45">
      <c r="A807" s="11"/>
      <c r="B807" s="11"/>
      <c r="C807" s="11"/>
      <c r="D807" s="14"/>
      <c r="E807" s="11"/>
      <c r="F807" s="11"/>
      <c r="G807" s="11"/>
      <c r="H807" s="11"/>
      <c r="I807" s="11"/>
      <c r="J807" s="18" t="s">
        <v>608</v>
      </c>
      <c r="K807" s="10">
        <f>SUM(J801:J806)</f>
        <v>16.357800000000001</v>
      </c>
      <c r="L807" s="17">
        <v>101.09</v>
      </c>
      <c r="M807" s="10">
        <f>ROUND(L807*K807,2)</f>
        <v>1653.61</v>
      </c>
    </row>
    <row r="808" spans="1:13" ht="1.05" customHeight="1" x14ac:dyDescent="0.45">
      <c r="A808" s="19"/>
      <c r="B808" s="19"/>
      <c r="C808" s="19"/>
      <c r="D808" s="25"/>
      <c r="E808" s="19"/>
      <c r="F808" s="19"/>
      <c r="G808" s="19"/>
      <c r="H808" s="19"/>
      <c r="I808" s="19"/>
      <c r="J808" s="19"/>
      <c r="K808" s="19"/>
      <c r="L808" s="19"/>
      <c r="M808" s="19"/>
    </row>
    <row r="809" spans="1:13" ht="21" x14ac:dyDescent="0.45">
      <c r="A809" s="15" t="s">
        <v>609</v>
      </c>
      <c r="B809" s="15" t="s">
        <v>23</v>
      </c>
      <c r="C809" s="15" t="s">
        <v>262</v>
      </c>
      <c r="D809" s="24" t="s">
        <v>610</v>
      </c>
      <c r="E809" s="11"/>
      <c r="F809" s="11"/>
      <c r="G809" s="11"/>
      <c r="H809" s="11"/>
      <c r="I809" s="11"/>
      <c r="J809" s="11"/>
      <c r="K809" s="16">
        <f>K812</f>
        <v>2</v>
      </c>
      <c r="L809" s="16">
        <f>L812</f>
        <v>640.57000000000005</v>
      </c>
      <c r="M809" s="16">
        <f>M812</f>
        <v>1281.1400000000001</v>
      </c>
    </row>
    <row r="810" spans="1:13" ht="115.5" x14ac:dyDescent="0.45">
      <c r="A810" s="11"/>
      <c r="B810" s="11"/>
      <c r="C810" s="11"/>
      <c r="D810" s="14" t="s">
        <v>611</v>
      </c>
      <c r="E810" s="11"/>
      <c r="F810" s="11"/>
      <c r="G810" s="11"/>
      <c r="H810" s="11"/>
      <c r="I810" s="11"/>
      <c r="J810" s="11"/>
      <c r="K810" s="11"/>
      <c r="L810" s="11"/>
      <c r="M810" s="11"/>
    </row>
    <row r="811" spans="1:13" x14ac:dyDescent="0.45">
      <c r="A811" s="11"/>
      <c r="B811" s="11"/>
      <c r="C811" s="11"/>
      <c r="D811" s="14"/>
      <c r="E811" s="15" t="s">
        <v>612</v>
      </c>
      <c r="F811" s="11">
        <v>2</v>
      </c>
      <c r="G811" s="17">
        <v>0</v>
      </c>
      <c r="H811" s="17">
        <v>0</v>
      </c>
      <c r="I811" s="17">
        <v>0</v>
      </c>
      <c r="J811" s="16">
        <f>F811*(G811+ (G811= 0))*(H811+ (H811= 0))*(I811+ (I811= 0))</f>
        <v>2</v>
      </c>
      <c r="K811" s="11"/>
      <c r="L811" s="11"/>
      <c r="M811" s="11"/>
    </row>
    <row r="812" spans="1:13" x14ac:dyDescent="0.45">
      <c r="A812" s="11"/>
      <c r="B812" s="11"/>
      <c r="C812" s="11"/>
      <c r="D812" s="14"/>
      <c r="E812" s="11"/>
      <c r="F812" s="11"/>
      <c r="G812" s="11"/>
      <c r="H812" s="11"/>
      <c r="I812" s="11"/>
      <c r="J812" s="18" t="s">
        <v>613</v>
      </c>
      <c r="K812" s="10">
        <f>SUM(J811:J811)</f>
        <v>2</v>
      </c>
      <c r="L812" s="17">
        <v>640.57000000000005</v>
      </c>
      <c r="M812" s="10">
        <f>ROUND(L812*K812,2)</f>
        <v>1281.1400000000001</v>
      </c>
    </row>
    <row r="813" spans="1:13" ht="1.05" customHeight="1" x14ac:dyDescent="0.45">
      <c r="A813" s="19"/>
      <c r="B813" s="19"/>
      <c r="C813" s="19"/>
      <c r="D813" s="25"/>
      <c r="E813" s="19"/>
      <c r="F813" s="19"/>
      <c r="G813" s="19"/>
      <c r="H813" s="19"/>
      <c r="I813" s="19"/>
      <c r="J813" s="19"/>
      <c r="K813" s="19"/>
      <c r="L813" s="19"/>
      <c r="M813" s="19"/>
    </row>
    <row r="814" spans="1:13" x14ac:dyDescent="0.45">
      <c r="A814" s="15" t="s">
        <v>614</v>
      </c>
      <c r="B814" s="15" t="s">
        <v>23</v>
      </c>
      <c r="C814" s="15" t="s">
        <v>262</v>
      </c>
      <c r="D814" s="24" t="s">
        <v>615</v>
      </c>
      <c r="E814" s="11"/>
      <c r="F814" s="11"/>
      <c r="G814" s="11"/>
      <c r="H814" s="11"/>
      <c r="I814" s="11"/>
      <c r="J814" s="11"/>
      <c r="K814" s="16">
        <f>K818</f>
        <v>8</v>
      </c>
      <c r="L814" s="16">
        <f>L818</f>
        <v>106.66</v>
      </c>
      <c r="M814" s="16">
        <f>M818</f>
        <v>853.28</v>
      </c>
    </row>
    <row r="815" spans="1:13" ht="63" x14ac:dyDescent="0.45">
      <c r="A815" s="11"/>
      <c r="B815" s="11"/>
      <c r="C815" s="11"/>
      <c r="D815" s="14" t="s">
        <v>616</v>
      </c>
      <c r="E815" s="11"/>
      <c r="F815" s="11"/>
      <c r="G815" s="11"/>
      <c r="H815" s="11"/>
      <c r="I815" s="11"/>
      <c r="J815" s="11"/>
      <c r="K815" s="11"/>
      <c r="L815" s="11"/>
      <c r="M815" s="11"/>
    </row>
    <row r="816" spans="1:13" x14ac:dyDescent="0.45">
      <c r="A816" s="11"/>
      <c r="B816" s="11"/>
      <c r="C816" s="11"/>
      <c r="D816" s="14"/>
      <c r="E816" s="15" t="s">
        <v>584</v>
      </c>
      <c r="F816" s="11">
        <v>4</v>
      </c>
      <c r="G816" s="17">
        <v>0</v>
      </c>
      <c r="H816" s="17">
        <v>0</v>
      </c>
      <c r="I816" s="17">
        <v>0</v>
      </c>
      <c r="J816" s="16">
        <f>F816*(G816+ (G816= 0))*(H816+ (H816= 0))*(I816+ (I816= 0))</f>
        <v>4</v>
      </c>
      <c r="K816" s="11"/>
      <c r="L816" s="11"/>
      <c r="M816" s="11"/>
    </row>
    <row r="817" spans="1:13" x14ac:dyDescent="0.45">
      <c r="A817" s="11"/>
      <c r="B817" s="11"/>
      <c r="C817" s="11"/>
      <c r="D817" s="14"/>
      <c r="E817" s="15" t="s">
        <v>617</v>
      </c>
      <c r="F817" s="11">
        <v>4</v>
      </c>
      <c r="G817" s="17">
        <v>0</v>
      </c>
      <c r="H817" s="17">
        <v>0</v>
      </c>
      <c r="I817" s="17">
        <v>0</v>
      </c>
      <c r="J817" s="16">
        <f>F817*(G817+ (G817= 0))*(H817+ (H817= 0))*(I817+ (I817= 0))</f>
        <v>4</v>
      </c>
      <c r="K817" s="11"/>
      <c r="L817" s="11"/>
      <c r="M817" s="11"/>
    </row>
    <row r="818" spans="1:13" x14ac:dyDescent="0.45">
      <c r="A818" s="11"/>
      <c r="B818" s="11"/>
      <c r="C818" s="11"/>
      <c r="D818" s="14"/>
      <c r="E818" s="11"/>
      <c r="F818" s="11"/>
      <c r="G818" s="11"/>
      <c r="H818" s="11"/>
      <c r="I818" s="11"/>
      <c r="J818" s="18" t="s">
        <v>618</v>
      </c>
      <c r="K818" s="10">
        <f>SUM(J816:J817)</f>
        <v>8</v>
      </c>
      <c r="L818" s="17">
        <v>106.66</v>
      </c>
      <c r="M818" s="10">
        <f>ROUND(L818*K818,2)</f>
        <v>853.28</v>
      </c>
    </row>
    <row r="819" spans="1:13" ht="1.05" customHeight="1" x14ac:dyDescent="0.45">
      <c r="A819" s="19"/>
      <c r="B819" s="19"/>
      <c r="C819" s="19"/>
      <c r="D819" s="25"/>
      <c r="E819" s="19"/>
      <c r="F819" s="19"/>
      <c r="G819" s="19"/>
      <c r="H819" s="19"/>
      <c r="I819" s="19"/>
      <c r="J819" s="19"/>
      <c r="K819" s="19"/>
      <c r="L819" s="19"/>
      <c r="M819" s="19"/>
    </row>
    <row r="820" spans="1:13" x14ac:dyDescent="0.45">
      <c r="A820" s="15" t="s">
        <v>619</v>
      </c>
      <c r="B820" s="15" t="s">
        <v>23</v>
      </c>
      <c r="C820" s="15" t="s">
        <v>37</v>
      </c>
      <c r="D820" s="24" t="s">
        <v>620</v>
      </c>
      <c r="E820" s="11"/>
      <c r="F820" s="11"/>
      <c r="G820" s="11"/>
      <c r="H820" s="11"/>
      <c r="I820" s="11"/>
      <c r="J820" s="11"/>
      <c r="K820" s="16">
        <f>K829</f>
        <v>66.871000000000009</v>
      </c>
      <c r="L820" s="16">
        <f>L829</f>
        <v>80</v>
      </c>
      <c r="M820" s="16">
        <f>M829</f>
        <v>5349.68</v>
      </c>
    </row>
    <row r="821" spans="1:13" ht="63" x14ac:dyDescent="0.45">
      <c r="A821" s="11"/>
      <c r="B821" s="11"/>
      <c r="C821" s="11"/>
      <c r="D821" s="14" t="s">
        <v>621</v>
      </c>
      <c r="E821" s="11"/>
      <c r="F821" s="11"/>
      <c r="G821" s="11"/>
      <c r="H821" s="11"/>
      <c r="I821" s="11"/>
      <c r="J821" s="11"/>
      <c r="K821" s="11"/>
      <c r="L821" s="11"/>
      <c r="M821" s="11"/>
    </row>
    <row r="822" spans="1:13" x14ac:dyDescent="0.45">
      <c r="A822" s="11"/>
      <c r="B822" s="11"/>
      <c r="C822" s="11"/>
      <c r="D822" s="14"/>
      <c r="E822" s="15" t="s">
        <v>622</v>
      </c>
      <c r="F822" s="11">
        <v>0</v>
      </c>
      <c r="G822" s="17">
        <v>0</v>
      </c>
      <c r="H822" s="17">
        <v>0</v>
      </c>
      <c r="I822" s="17">
        <v>0</v>
      </c>
      <c r="J822" s="16">
        <f>F822*(G822+ (G822= 0))*(H822+ (H822= 0))*(I822+ (I822= 0))</f>
        <v>0</v>
      </c>
      <c r="K822" s="11"/>
      <c r="L822" s="11"/>
      <c r="M822" s="11"/>
    </row>
    <row r="823" spans="1:13" x14ac:dyDescent="0.45">
      <c r="A823" s="11"/>
      <c r="B823" s="11"/>
      <c r="C823" s="11"/>
      <c r="D823" s="14"/>
      <c r="E823" s="15" t="s">
        <v>623</v>
      </c>
      <c r="F823" s="11">
        <v>2</v>
      </c>
      <c r="G823" s="17">
        <v>0.6</v>
      </c>
      <c r="H823" s="17">
        <v>0</v>
      </c>
      <c r="I823" s="17">
        <v>1</v>
      </c>
      <c r="J823" s="16">
        <f>F823*(G823+ (G823= 0))*(H823+ (H823= 0))*(I823+ (I823= 0))</f>
        <v>1.2</v>
      </c>
      <c r="K823" s="11"/>
      <c r="L823" s="11"/>
      <c r="M823" s="11"/>
    </row>
    <row r="824" spans="1:13" x14ac:dyDescent="0.45">
      <c r="A824" s="11"/>
      <c r="B824" s="11"/>
      <c r="C824" s="11"/>
      <c r="D824" s="14"/>
      <c r="E824" s="15" t="s">
        <v>624</v>
      </c>
      <c r="F824" s="11">
        <v>2</v>
      </c>
      <c r="G824" s="17">
        <v>1.6</v>
      </c>
      <c r="H824" s="17">
        <v>0</v>
      </c>
      <c r="I824" s="17">
        <v>1.2</v>
      </c>
      <c r="J824" s="16">
        <f>F824*(G824+ (G824= 0))*(H824+ (H824= 0))*(I824+ (I824= 0))</f>
        <v>3.84</v>
      </c>
      <c r="K824" s="11"/>
      <c r="L824" s="11"/>
      <c r="M824" s="11"/>
    </row>
    <row r="825" spans="1:13" x14ac:dyDescent="0.45">
      <c r="A825" s="11"/>
      <c r="B825" s="11"/>
      <c r="C825" s="11"/>
      <c r="D825" s="14"/>
      <c r="E825" s="15" t="s">
        <v>279</v>
      </c>
      <c r="F825" s="11">
        <v>1</v>
      </c>
      <c r="G825" s="17">
        <v>15.05</v>
      </c>
      <c r="H825" s="17">
        <v>0</v>
      </c>
      <c r="I825" s="17">
        <v>1.6</v>
      </c>
      <c r="J825" s="16">
        <f>F825*(G825+ (G825= 0))*(H825+ (H825= 0))*(I825+ (I825= 0))</f>
        <v>24.080000000000002</v>
      </c>
      <c r="K825" s="11"/>
      <c r="L825" s="11"/>
      <c r="M825" s="11"/>
    </row>
    <row r="826" spans="1:13" x14ac:dyDescent="0.45">
      <c r="A826" s="11"/>
      <c r="B826" s="11"/>
      <c r="C826" s="11"/>
      <c r="D826" s="14"/>
      <c r="E826" s="15" t="s">
        <v>0</v>
      </c>
      <c r="F826" s="11">
        <v>2</v>
      </c>
      <c r="G826" s="17">
        <v>1.4</v>
      </c>
      <c r="H826" s="17">
        <v>0</v>
      </c>
      <c r="I826" s="17">
        <v>1.6</v>
      </c>
      <c r="J826" s="16">
        <f>F826*(G826+ (G826= 0))*(H826+ (H826= 0))*(I826+ (I826= 0))</f>
        <v>4.4799999999999995</v>
      </c>
      <c r="K826" s="11"/>
      <c r="L826" s="11"/>
      <c r="M826" s="11"/>
    </row>
    <row r="827" spans="1:13" x14ac:dyDescent="0.45">
      <c r="A827" s="11"/>
      <c r="B827" s="11"/>
      <c r="C827" s="11"/>
      <c r="D827" s="14"/>
      <c r="E827" s="15" t="s">
        <v>536</v>
      </c>
      <c r="F827" s="11">
        <v>2</v>
      </c>
      <c r="G827" s="17">
        <v>1.4</v>
      </c>
      <c r="H827" s="17">
        <v>0</v>
      </c>
      <c r="I827" s="17">
        <v>1.6</v>
      </c>
      <c r="J827" s="16">
        <f>F827*(G827+ (G827= 0))*(H827+ (H827= 0))*(I827+ (I827= 0))</f>
        <v>4.4799999999999995</v>
      </c>
      <c r="K827" s="11"/>
      <c r="L827" s="11"/>
      <c r="M827" s="11"/>
    </row>
    <row r="828" spans="1:13" x14ac:dyDescent="0.45">
      <c r="A828" s="11"/>
      <c r="B828" s="11"/>
      <c r="C828" s="11"/>
      <c r="D828" s="14"/>
      <c r="E828" s="15" t="s">
        <v>316</v>
      </c>
      <c r="F828" s="11">
        <v>1</v>
      </c>
      <c r="G828" s="17">
        <v>13.71</v>
      </c>
      <c r="H828" s="17">
        <v>0</v>
      </c>
      <c r="I828" s="17">
        <v>2.1</v>
      </c>
      <c r="J828" s="16">
        <f>F828*(G828+ (G828= 0))*(H828+ (H828= 0))*(I828+ (I828= 0))</f>
        <v>28.791000000000004</v>
      </c>
      <c r="K828" s="11"/>
      <c r="L828" s="11"/>
      <c r="M828" s="11"/>
    </row>
    <row r="829" spans="1:13" x14ac:dyDescent="0.45">
      <c r="A829" s="11"/>
      <c r="B829" s="11"/>
      <c r="C829" s="11"/>
      <c r="D829" s="14"/>
      <c r="E829" s="11"/>
      <c r="F829" s="11"/>
      <c r="G829" s="11"/>
      <c r="H829" s="11"/>
      <c r="I829" s="11"/>
      <c r="J829" s="18" t="s">
        <v>625</v>
      </c>
      <c r="K829" s="10">
        <f>SUM(J822:J828)</f>
        <v>66.871000000000009</v>
      </c>
      <c r="L829" s="17">
        <v>80</v>
      </c>
      <c r="M829" s="10">
        <f>ROUND(L829*K829,2)</f>
        <v>5349.68</v>
      </c>
    </row>
    <row r="830" spans="1:13" ht="1.05" customHeight="1" x14ac:dyDescent="0.45">
      <c r="A830" s="19"/>
      <c r="B830" s="19"/>
      <c r="C830" s="19"/>
      <c r="D830" s="25"/>
      <c r="E830" s="19"/>
      <c r="F830" s="19"/>
      <c r="G830" s="19"/>
      <c r="H830" s="19"/>
      <c r="I830" s="19"/>
      <c r="J830" s="19"/>
      <c r="K830" s="19"/>
      <c r="L830" s="19"/>
      <c r="M830" s="19"/>
    </row>
    <row r="831" spans="1:13" ht="21" x14ac:dyDescent="0.45">
      <c r="A831" s="15" t="s">
        <v>626</v>
      </c>
      <c r="B831" s="15" t="s">
        <v>23</v>
      </c>
      <c r="C831" s="15" t="s">
        <v>37</v>
      </c>
      <c r="D831" s="24" t="s">
        <v>627</v>
      </c>
      <c r="E831" s="11"/>
      <c r="F831" s="11"/>
      <c r="G831" s="11"/>
      <c r="H831" s="11"/>
      <c r="I831" s="11"/>
      <c r="J831" s="11"/>
      <c r="K831" s="16">
        <f>K841</f>
        <v>13.350000000000001</v>
      </c>
      <c r="L831" s="16">
        <f>L841</f>
        <v>29.24</v>
      </c>
      <c r="M831" s="16">
        <f>M841</f>
        <v>390.35</v>
      </c>
    </row>
    <row r="832" spans="1:13" ht="63" x14ac:dyDescent="0.45">
      <c r="A832" s="11"/>
      <c r="B832" s="11"/>
      <c r="C832" s="11"/>
      <c r="D832" s="14" t="s">
        <v>628</v>
      </c>
      <c r="E832" s="11"/>
      <c r="F832" s="11"/>
      <c r="G832" s="11"/>
      <c r="H832" s="11"/>
      <c r="I832" s="11"/>
      <c r="J832" s="11"/>
      <c r="K832" s="11"/>
      <c r="L832" s="11"/>
      <c r="M832" s="11"/>
    </row>
    <row r="833" spans="1:13" x14ac:dyDescent="0.45">
      <c r="A833" s="11"/>
      <c r="B833" s="11"/>
      <c r="C833" s="11"/>
      <c r="D833" s="14"/>
      <c r="E833" s="15" t="s">
        <v>25</v>
      </c>
      <c r="F833" s="11">
        <v>1</v>
      </c>
      <c r="G833" s="17">
        <v>0.95</v>
      </c>
      <c r="H833" s="17">
        <v>0</v>
      </c>
      <c r="I833" s="17">
        <v>0</v>
      </c>
      <c r="J833" s="16">
        <f>F833*(G833+ (G833= 0))*(H833+ (H833= 0))*(I833+ (I833= 0))</f>
        <v>0.95</v>
      </c>
      <c r="K833" s="11"/>
      <c r="L833" s="11"/>
      <c r="M833" s="11"/>
    </row>
    <row r="834" spans="1:13" x14ac:dyDescent="0.45">
      <c r="A834" s="11"/>
      <c r="B834" s="11"/>
      <c r="C834" s="11"/>
      <c r="D834" s="14"/>
      <c r="E834" s="15" t="s">
        <v>0</v>
      </c>
      <c r="F834" s="11">
        <v>1</v>
      </c>
      <c r="G834" s="17">
        <v>0.75</v>
      </c>
      <c r="H834" s="17">
        <v>0</v>
      </c>
      <c r="I834" s="17">
        <v>0</v>
      </c>
      <c r="J834" s="16">
        <f>F834*(G834+ (G834= 0))*(H834+ (H834= 0))*(I834+ (I834= 0))</f>
        <v>0.75</v>
      </c>
      <c r="K834" s="11"/>
      <c r="L834" s="11"/>
      <c r="M834" s="11"/>
    </row>
    <row r="835" spans="1:13" x14ac:dyDescent="0.45">
      <c r="A835" s="11"/>
      <c r="B835" s="11"/>
      <c r="C835" s="11"/>
      <c r="D835" s="14"/>
      <c r="E835" s="15" t="s">
        <v>0</v>
      </c>
      <c r="F835" s="11">
        <v>1</v>
      </c>
      <c r="G835" s="17">
        <v>0.75</v>
      </c>
      <c r="H835" s="17">
        <v>0</v>
      </c>
      <c r="I835" s="17">
        <v>0</v>
      </c>
      <c r="J835" s="16">
        <f>F835*(G835+ (G835= 0))*(H835+ (H835= 0))*(I835+ (I835= 0))</f>
        <v>0.75</v>
      </c>
      <c r="K835" s="11"/>
      <c r="L835" s="11"/>
      <c r="M835" s="11"/>
    </row>
    <row r="836" spans="1:13" x14ac:dyDescent="0.45">
      <c r="A836" s="11"/>
      <c r="B836" s="11"/>
      <c r="C836" s="11"/>
      <c r="D836" s="14"/>
      <c r="E836" s="15" t="s">
        <v>0</v>
      </c>
      <c r="F836" s="11">
        <v>1</v>
      </c>
      <c r="G836" s="17">
        <v>0.9</v>
      </c>
      <c r="H836" s="17">
        <v>0</v>
      </c>
      <c r="I836" s="17">
        <v>0</v>
      </c>
      <c r="J836" s="16">
        <f>F836*(G836+ (G836= 0))*(H836+ (H836= 0))*(I836+ (I836= 0))</f>
        <v>0.9</v>
      </c>
      <c r="K836" s="11"/>
      <c r="L836" s="11"/>
      <c r="M836" s="11"/>
    </row>
    <row r="837" spans="1:13" x14ac:dyDescent="0.45">
      <c r="A837" s="11"/>
      <c r="B837" s="11"/>
      <c r="C837" s="11"/>
      <c r="D837" s="14"/>
      <c r="E837" s="15" t="s">
        <v>0</v>
      </c>
      <c r="F837" s="11">
        <v>1</v>
      </c>
      <c r="G837" s="17">
        <v>3</v>
      </c>
      <c r="H837" s="17">
        <v>0</v>
      </c>
      <c r="I837" s="17">
        <v>0</v>
      </c>
      <c r="J837" s="16">
        <f>F837*(G837+ (G837= 0))*(H837+ (H837= 0))*(I837+ (I837= 0))</f>
        <v>3</v>
      </c>
      <c r="K837" s="11"/>
      <c r="L837" s="11"/>
      <c r="M837" s="11"/>
    </row>
    <row r="838" spans="1:13" x14ac:dyDescent="0.45">
      <c r="A838" s="11"/>
      <c r="B838" s="11"/>
      <c r="C838" s="11"/>
      <c r="D838" s="14"/>
      <c r="E838" s="15" t="s">
        <v>0</v>
      </c>
      <c r="F838" s="11">
        <v>1</v>
      </c>
      <c r="G838" s="17">
        <v>2.5</v>
      </c>
      <c r="H838" s="17">
        <v>0</v>
      </c>
      <c r="I838" s="17">
        <v>0</v>
      </c>
      <c r="J838" s="16">
        <f>F838*(G838+ (G838= 0))*(H838+ (H838= 0))*(I838+ (I838= 0))</f>
        <v>2.5</v>
      </c>
      <c r="K838" s="11"/>
      <c r="L838" s="11"/>
      <c r="M838" s="11"/>
    </row>
    <row r="839" spans="1:13" x14ac:dyDescent="0.45">
      <c r="A839" s="11"/>
      <c r="B839" s="11"/>
      <c r="C839" s="11"/>
      <c r="D839" s="14"/>
      <c r="E839" s="15" t="s">
        <v>388</v>
      </c>
      <c r="F839" s="11">
        <v>1</v>
      </c>
      <c r="G839" s="17">
        <v>3.2</v>
      </c>
      <c r="H839" s="17">
        <v>0</v>
      </c>
      <c r="I839" s="17">
        <v>0</v>
      </c>
      <c r="J839" s="16">
        <f>F839*(G839+ (G839= 0))*(H839+ (H839= 0))*(I839+ (I839= 0))</f>
        <v>3.2</v>
      </c>
      <c r="K839" s="11"/>
      <c r="L839" s="11"/>
      <c r="M839" s="11"/>
    </row>
    <row r="840" spans="1:13" x14ac:dyDescent="0.45">
      <c r="A840" s="11"/>
      <c r="B840" s="11"/>
      <c r="C840" s="11"/>
      <c r="D840" s="14"/>
      <c r="E840" s="15" t="s">
        <v>0</v>
      </c>
      <c r="F840" s="11">
        <v>2</v>
      </c>
      <c r="G840" s="17">
        <v>0.65</v>
      </c>
      <c r="H840" s="17">
        <v>0</v>
      </c>
      <c r="I840" s="17">
        <v>0</v>
      </c>
      <c r="J840" s="16">
        <f>F840*(G840+ (G840= 0))*(H840+ (H840= 0))*(I840+ (I840= 0))</f>
        <v>1.3</v>
      </c>
      <c r="K840" s="11"/>
      <c r="L840" s="11"/>
      <c r="M840" s="11"/>
    </row>
    <row r="841" spans="1:13" x14ac:dyDescent="0.45">
      <c r="A841" s="11"/>
      <c r="B841" s="11"/>
      <c r="C841" s="11"/>
      <c r="D841" s="14"/>
      <c r="E841" s="11"/>
      <c r="F841" s="11"/>
      <c r="G841" s="11"/>
      <c r="H841" s="11"/>
      <c r="I841" s="11"/>
      <c r="J841" s="18" t="s">
        <v>629</v>
      </c>
      <c r="K841" s="10">
        <f>SUM(J833:J840)</f>
        <v>13.350000000000001</v>
      </c>
      <c r="L841" s="17">
        <v>29.24</v>
      </c>
      <c r="M841" s="10">
        <f>ROUND(L841*K841,2)</f>
        <v>390.35</v>
      </c>
    </row>
    <row r="842" spans="1:13" ht="1.05" customHeight="1" x14ac:dyDescent="0.45">
      <c r="A842" s="19"/>
      <c r="B842" s="19"/>
      <c r="C842" s="19"/>
      <c r="D842" s="25"/>
      <c r="E842" s="19"/>
      <c r="F842" s="19"/>
      <c r="G842" s="19"/>
      <c r="H842" s="19"/>
      <c r="I842" s="19"/>
      <c r="J842" s="19"/>
      <c r="K842" s="19"/>
      <c r="L842" s="19"/>
      <c r="M842" s="19"/>
    </row>
    <row r="843" spans="1:13" ht="21" x14ac:dyDescent="0.45">
      <c r="A843" s="15" t="s">
        <v>630</v>
      </c>
      <c r="B843" s="15" t="s">
        <v>23</v>
      </c>
      <c r="C843" s="15" t="s">
        <v>37</v>
      </c>
      <c r="D843" s="24" t="s">
        <v>631</v>
      </c>
      <c r="E843" s="11"/>
      <c r="F843" s="11"/>
      <c r="G843" s="11"/>
      <c r="H843" s="11"/>
      <c r="I843" s="11"/>
      <c r="J843" s="11"/>
      <c r="K843" s="16">
        <f>K849</f>
        <v>10.85</v>
      </c>
      <c r="L843" s="16">
        <f>L849</f>
        <v>206.81</v>
      </c>
      <c r="M843" s="16">
        <f>M849</f>
        <v>2243.89</v>
      </c>
    </row>
    <row r="844" spans="1:13" ht="220.5" x14ac:dyDescent="0.45">
      <c r="A844" s="11"/>
      <c r="B844" s="11"/>
      <c r="C844" s="11"/>
      <c r="D844" s="14" t="s">
        <v>632</v>
      </c>
      <c r="E844" s="11"/>
      <c r="F844" s="11"/>
      <c r="G844" s="11"/>
      <c r="H844" s="11"/>
      <c r="I844" s="11"/>
      <c r="J844" s="11"/>
      <c r="K844" s="11"/>
      <c r="L844" s="11"/>
      <c r="M844" s="11"/>
    </row>
    <row r="845" spans="1:13" x14ac:dyDescent="0.45">
      <c r="A845" s="11"/>
      <c r="B845" s="11"/>
      <c r="C845" s="11"/>
      <c r="D845" s="14"/>
      <c r="E845" s="15" t="s">
        <v>633</v>
      </c>
      <c r="F845" s="11">
        <v>1</v>
      </c>
      <c r="G845" s="17">
        <v>1.95</v>
      </c>
      <c r="H845" s="17">
        <v>0</v>
      </c>
      <c r="I845" s="17">
        <v>1.4</v>
      </c>
      <c r="J845" s="16">
        <f>F845*(G845+ (G845= 0))*(H845+ (H845= 0))*(I845+ (I845= 0))</f>
        <v>2.73</v>
      </c>
      <c r="K845" s="11"/>
      <c r="L845" s="11"/>
      <c r="M845" s="11"/>
    </row>
    <row r="846" spans="1:13" x14ac:dyDescent="0.45">
      <c r="A846" s="11"/>
      <c r="B846" s="11"/>
      <c r="C846" s="11"/>
      <c r="D846" s="14"/>
      <c r="E846" s="15" t="s">
        <v>0</v>
      </c>
      <c r="F846" s="11">
        <v>1</v>
      </c>
      <c r="G846" s="17">
        <v>2.5</v>
      </c>
      <c r="H846" s="17">
        <v>0</v>
      </c>
      <c r="I846" s="17">
        <v>1.4</v>
      </c>
      <c r="J846" s="16">
        <f>F846*(G846+ (G846= 0))*(H846+ (H846= 0))*(I846+ (I846= 0))</f>
        <v>3.5</v>
      </c>
      <c r="K846" s="11"/>
      <c r="L846" s="11"/>
      <c r="M846" s="11"/>
    </row>
    <row r="847" spans="1:13" x14ac:dyDescent="0.45">
      <c r="A847" s="11"/>
      <c r="B847" s="11"/>
      <c r="C847" s="11"/>
      <c r="D847" s="14"/>
      <c r="E847" s="15" t="s">
        <v>0</v>
      </c>
      <c r="F847" s="11">
        <v>1</v>
      </c>
      <c r="G847" s="17">
        <v>0.6</v>
      </c>
      <c r="H847" s="17">
        <v>0</v>
      </c>
      <c r="I847" s="17">
        <v>1.4</v>
      </c>
      <c r="J847" s="16">
        <f>F847*(G847+ (G847= 0))*(H847+ (H847= 0))*(I847+ (I847= 0))</f>
        <v>0.84</v>
      </c>
      <c r="K847" s="11"/>
      <c r="L847" s="11"/>
      <c r="M847" s="11"/>
    </row>
    <row r="848" spans="1:13" x14ac:dyDescent="0.45">
      <c r="A848" s="11"/>
      <c r="B848" s="11"/>
      <c r="C848" s="11"/>
      <c r="D848" s="14"/>
      <c r="E848" s="15" t="s">
        <v>0</v>
      </c>
      <c r="F848" s="11">
        <v>1</v>
      </c>
      <c r="G848" s="17">
        <v>2.7</v>
      </c>
      <c r="H848" s="17">
        <v>0</v>
      </c>
      <c r="I848" s="17">
        <v>1.4</v>
      </c>
      <c r="J848" s="16">
        <f>F848*(G848+ (G848= 0))*(H848+ (H848= 0))*(I848+ (I848= 0))</f>
        <v>3.78</v>
      </c>
      <c r="K848" s="11"/>
      <c r="L848" s="11"/>
      <c r="M848" s="11"/>
    </row>
    <row r="849" spans="1:13" x14ac:dyDescent="0.45">
      <c r="A849" s="11"/>
      <c r="B849" s="11"/>
      <c r="C849" s="11"/>
      <c r="D849" s="14"/>
      <c r="E849" s="11"/>
      <c r="F849" s="11"/>
      <c r="G849" s="11"/>
      <c r="H849" s="11"/>
      <c r="I849" s="11"/>
      <c r="J849" s="18" t="s">
        <v>634</v>
      </c>
      <c r="K849" s="10">
        <f>SUM(J845:J848)</f>
        <v>10.85</v>
      </c>
      <c r="L849" s="17">
        <v>206.81</v>
      </c>
      <c r="M849" s="10">
        <f>ROUND(L849*K849,2)</f>
        <v>2243.89</v>
      </c>
    </row>
    <row r="850" spans="1:13" ht="1.05" customHeight="1" x14ac:dyDescent="0.45">
      <c r="A850" s="19"/>
      <c r="B850" s="19"/>
      <c r="C850" s="19"/>
      <c r="D850" s="25"/>
      <c r="E850" s="19"/>
      <c r="F850" s="19"/>
      <c r="G850" s="19"/>
      <c r="H850" s="19"/>
      <c r="I850" s="19"/>
      <c r="J850" s="19"/>
      <c r="K850" s="19"/>
      <c r="L850" s="19"/>
      <c r="M850" s="19"/>
    </row>
    <row r="851" spans="1:13" x14ac:dyDescent="0.45">
      <c r="A851" s="15" t="s">
        <v>635</v>
      </c>
      <c r="B851" s="15" t="s">
        <v>23</v>
      </c>
      <c r="C851" s="15" t="s">
        <v>262</v>
      </c>
      <c r="D851" s="24" t="s">
        <v>636</v>
      </c>
      <c r="E851" s="11"/>
      <c r="F851" s="11"/>
      <c r="G851" s="11"/>
      <c r="H851" s="11"/>
      <c r="I851" s="11"/>
      <c r="J851" s="11"/>
      <c r="K851" s="16">
        <f>K854</f>
        <v>8</v>
      </c>
      <c r="L851" s="16">
        <f>L854</f>
        <v>83.99</v>
      </c>
      <c r="M851" s="16">
        <f>M854</f>
        <v>671.92</v>
      </c>
    </row>
    <row r="852" spans="1:13" ht="42" x14ac:dyDescent="0.45">
      <c r="A852" s="11"/>
      <c r="B852" s="11"/>
      <c r="C852" s="11"/>
      <c r="D852" s="14" t="s">
        <v>637</v>
      </c>
      <c r="E852" s="11"/>
      <c r="F852" s="11"/>
      <c r="G852" s="11"/>
      <c r="H852" s="11"/>
      <c r="I852" s="11"/>
      <c r="J852" s="11"/>
      <c r="K852" s="11"/>
      <c r="L852" s="11"/>
      <c r="M852" s="11"/>
    </row>
    <row r="853" spans="1:13" x14ac:dyDescent="0.45">
      <c r="A853" s="11"/>
      <c r="B853" s="11"/>
      <c r="C853" s="11"/>
      <c r="D853" s="14"/>
      <c r="E853" s="15" t="s">
        <v>638</v>
      </c>
      <c r="F853" s="11">
        <v>8</v>
      </c>
      <c r="G853" s="17">
        <v>0</v>
      </c>
      <c r="H853" s="17">
        <v>0</v>
      </c>
      <c r="I853" s="17">
        <v>0</v>
      </c>
      <c r="J853" s="16">
        <f>F853*(G853+ (G853= 0))*(H853+ (H853= 0))*(I853+ (I853= 0))</f>
        <v>8</v>
      </c>
      <c r="K853" s="11"/>
      <c r="L853" s="11"/>
      <c r="M853" s="11"/>
    </row>
    <row r="854" spans="1:13" x14ac:dyDescent="0.45">
      <c r="A854" s="11"/>
      <c r="B854" s="11"/>
      <c r="C854" s="11"/>
      <c r="D854" s="14"/>
      <c r="E854" s="11"/>
      <c r="F854" s="11"/>
      <c r="G854" s="11"/>
      <c r="H854" s="11"/>
      <c r="I854" s="11"/>
      <c r="J854" s="18" t="s">
        <v>639</v>
      </c>
      <c r="K854" s="10">
        <f>SUM(J853:J853)</f>
        <v>8</v>
      </c>
      <c r="L854" s="17">
        <v>83.99</v>
      </c>
      <c r="M854" s="10">
        <f>ROUND(L854*K854,2)</f>
        <v>671.92</v>
      </c>
    </row>
    <row r="855" spans="1:13" ht="1.05" customHeight="1" x14ac:dyDescent="0.45">
      <c r="A855" s="19"/>
      <c r="B855" s="19"/>
      <c r="C855" s="19"/>
      <c r="D855" s="25"/>
      <c r="E855" s="19"/>
      <c r="F855" s="19"/>
      <c r="G855" s="19"/>
      <c r="H855" s="19"/>
      <c r="I855" s="19"/>
      <c r="J855" s="19"/>
      <c r="K855" s="19"/>
      <c r="L855" s="19"/>
      <c r="M855" s="19"/>
    </row>
    <row r="856" spans="1:13" x14ac:dyDescent="0.45">
      <c r="A856" s="15" t="s">
        <v>640</v>
      </c>
      <c r="B856" s="15" t="s">
        <v>23</v>
      </c>
      <c r="C856" s="15" t="s">
        <v>37</v>
      </c>
      <c r="D856" s="24" t="s">
        <v>641</v>
      </c>
      <c r="E856" s="11"/>
      <c r="F856" s="11"/>
      <c r="G856" s="11"/>
      <c r="H856" s="11"/>
      <c r="I856" s="11"/>
      <c r="J856" s="11"/>
      <c r="K856" s="16">
        <f>K871</f>
        <v>74.070999999999998</v>
      </c>
      <c r="L856" s="16">
        <f>L871</f>
        <v>48</v>
      </c>
      <c r="M856" s="16">
        <f>M871</f>
        <v>3555.41</v>
      </c>
    </row>
    <row r="857" spans="1:13" ht="178.5" x14ac:dyDescent="0.45">
      <c r="A857" s="11"/>
      <c r="B857" s="11"/>
      <c r="C857" s="11"/>
      <c r="D857" s="14" t="s">
        <v>642</v>
      </c>
      <c r="E857" s="11"/>
      <c r="F857" s="11"/>
      <c r="G857" s="11"/>
      <c r="H857" s="11"/>
      <c r="I857" s="11"/>
      <c r="J857" s="11"/>
      <c r="K857" s="11"/>
      <c r="L857" s="11"/>
      <c r="M857" s="11"/>
    </row>
    <row r="858" spans="1:13" x14ac:dyDescent="0.45">
      <c r="A858" s="11"/>
      <c r="B858" s="11"/>
      <c r="C858" s="11"/>
      <c r="D858" s="14"/>
      <c r="E858" s="15" t="s">
        <v>622</v>
      </c>
      <c r="F858" s="11">
        <v>0</v>
      </c>
      <c r="G858" s="17">
        <v>0</v>
      </c>
      <c r="H858" s="17">
        <v>0</v>
      </c>
      <c r="I858" s="17">
        <v>0</v>
      </c>
      <c r="J858" s="16">
        <f>F858*(G858+ (G858= 0))*(H858+ (H858= 0))*(I858+ (I858= 0))</f>
        <v>0</v>
      </c>
      <c r="K858" s="11"/>
      <c r="L858" s="11"/>
      <c r="M858" s="11"/>
    </row>
    <row r="859" spans="1:13" x14ac:dyDescent="0.45">
      <c r="A859" s="11"/>
      <c r="B859" s="11"/>
      <c r="C859" s="11"/>
      <c r="D859" s="14"/>
      <c r="E859" s="15" t="s">
        <v>623</v>
      </c>
      <c r="F859" s="11">
        <v>2</v>
      </c>
      <c r="G859" s="17">
        <v>0.6</v>
      </c>
      <c r="H859" s="17">
        <v>0</v>
      </c>
      <c r="I859" s="17">
        <v>1</v>
      </c>
      <c r="J859" s="16">
        <f>F859*(G859+ (G859= 0))*(H859+ (H859= 0))*(I859+ (I859= 0))</f>
        <v>1.2</v>
      </c>
      <c r="K859" s="11"/>
      <c r="L859" s="11"/>
      <c r="M859" s="11"/>
    </row>
    <row r="860" spans="1:13" x14ac:dyDescent="0.45">
      <c r="A860" s="11"/>
      <c r="B860" s="11"/>
      <c r="C860" s="11"/>
      <c r="D860" s="14"/>
      <c r="E860" s="15" t="s">
        <v>624</v>
      </c>
      <c r="F860" s="11">
        <v>2</v>
      </c>
      <c r="G860" s="17">
        <v>1.6</v>
      </c>
      <c r="H860" s="17">
        <v>0</v>
      </c>
      <c r="I860" s="17">
        <v>1.2</v>
      </c>
      <c r="J860" s="16">
        <f>F860*(G860+ (G860= 0))*(H860+ (H860= 0))*(I860+ (I860= 0))</f>
        <v>3.84</v>
      </c>
      <c r="K860" s="11"/>
      <c r="L860" s="11"/>
      <c r="M860" s="11"/>
    </row>
    <row r="861" spans="1:13" x14ac:dyDescent="0.45">
      <c r="A861" s="11"/>
      <c r="B861" s="11"/>
      <c r="C861" s="11"/>
      <c r="D861" s="14"/>
      <c r="E861" s="15" t="s">
        <v>279</v>
      </c>
      <c r="F861" s="11">
        <v>1</v>
      </c>
      <c r="G861" s="17">
        <v>15.05</v>
      </c>
      <c r="H861" s="17">
        <v>0</v>
      </c>
      <c r="I861" s="17">
        <v>1.6</v>
      </c>
      <c r="J861" s="16">
        <f>F861*(G861+ (G861= 0))*(H861+ (H861= 0))*(I861+ (I861= 0))</f>
        <v>24.080000000000002</v>
      </c>
      <c r="K861" s="11"/>
      <c r="L861" s="11"/>
      <c r="M861" s="11"/>
    </row>
    <row r="862" spans="1:13" x14ac:dyDescent="0.45">
      <c r="A862" s="11"/>
      <c r="B862" s="11"/>
      <c r="C862" s="11"/>
      <c r="D862" s="14"/>
      <c r="E862" s="15" t="s">
        <v>0</v>
      </c>
      <c r="F862" s="11">
        <v>2</v>
      </c>
      <c r="G862" s="17">
        <v>1.4</v>
      </c>
      <c r="H862" s="17">
        <v>0</v>
      </c>
      <c r="I862" s="17">
        <v>1.6</v>
      </c>
      <c r="J862" s="16">
        <f>F862*(G862+ (G862= 0))*(H862+ (H862= 0))*(I862+ (I862= 0))</f>
        <v>4.4799999999999995</v>
      </c>
      <c r="K862" s="11"/>
      <c r="L862" s="11"/>
      <c r="M862" s="11"/>
    </row>
    <row r="863" spans="1:13" x14ac:dyDescent="0.45">
      <c r="A863" s="11"/>
      <c r="B863" s="11"/>
      <c r="C863" s="11"/>
      <c r="D863" s="14"/>
      <c r="E863" s="15" t="s">
        <v>536</v>
      </c>
      <c r="F863" s="11">
        <v>2</v>
      </c>
      <c r="G863" s="17">
        <v>1.4</v>
      </c>
      <c r="H863" s="17">
        <v>0</v>
      </c>
      <c r="I863" s="17">
        <v>1.6</v>
      </c>
      <c r="J863" s="16">
        <f>F863*(G863+ (G863= 0))*(H863+ (H863= 0))*(I863+ (I863= 0))</f>
        <v>4.4799999999999995</v>
      </c>
      <c r="K863" s="11"/>
      <c r="L863" s="11"/>
      <c r="M863" s="11"/>
    </row>
    <row r="864" spans="1:13" x14ac:dyDescent="0.45">
      <c r="A864" s="11"/>
      <c r="B864" s="11"/>
      <c r="C864" s="11"/>
      <c r="D864" s="14"/>
      <c r="E864" s="15" t="s">
        <v>316</v>
      </c>
      <c r="F864" s="11">
        <v>1</v>
      </c>
      <c r="G864" s="17">
        <v>13.71</v>
      </c>
      <c r="H864" s="17">
        <v>0</v>
      </c>
      <c r="I864" s="17">
        <v>2.1</v>
      </c>
      <c r="J864" s="16">
        <f>F864*(G864+ (G864= 0))*(H864+ (H864= 0))*(I864+ (I864= 0))</f>
        <v>28.791000000000004</v>
      </c>
      <c r="K864" s="11"/>
      <c r="L864" s="11"/>
      <c r="M864" s="11"/>
    </row>
    <row r="865" spans="1:13" x14ac:dyDescent="0.45">
      <c r="A865" s="11"/>
      <c r="B865" s="11"/>
      <c r="C865" s="11"/>
      <c r="D865" s="14"/>
      <c r="E865" s="15" t="s">
        <v>643</v>
      </c>
      <c r="F865" s="11">
        <v>2</v>
      </c>
      <c r="G865" s="17">
        <v>1.2</v>
      </c>
      <c r="H865" s="17">
        <v>0</v>
      </c>
      <c r="I865" s="17">
        <v>0.5</v>
      </c>
      <c r="J865" s="16">
        <f>F865*(G865+ (G865= 0))*(H865+ (H865= 0))*(I865+ (I865= 0))</f>
        <v>1.2</v>
      </c>
      <c r="K865" s="11"/>
      <c r="L865" s="11"/>
      <c r="M865" s="11"/>
    </row>
    <row r="866" spans="1:13" x14ac:dyDescent="0.45">
      <c r="A866" s="11"/>
      <c r="B866" s="11"/>
      <c r="C866" s="11"/>
      <c r="D866" s="14"/>
      <c r="E866" s="15" t="s">
        <v>0</v>
      </c>
      <c r="F866" s="11">
        <v>2</v>
      </c>
      <c r="G866" s="17">
        <v>0.6</v>
      </c>
      <c r="H866" s="17">
        <v>0</v>
      </c>
      <c r="I866" s="17">
        <v>0.5</v>
      </c>
      <c r="J866" s="16">
        <f>F866*(G866+ (G866= 0))*(H866+ (H866= 0))*(I866+ (I866= 0))</f>
        <v>0.6</v>
      </c>
      <c r="K866" s="11"/>
      <c r="L866" s="11"/>
      <c r="M866" s="11"/>
    </row>
    <row r="867" spans="1:13" x14ac:dyDescent="0.45">
      <c r="A867" s="11"/>
      <c r="B867" s="11"/>
      <c r="C867" s="11"/>
      <c r="D867" s="14"/>
      <c r="E867" s="15" t="s">
        <v>0</v>
      </c>
      <c r="F867" s="11">
        <v>2</v>
      </c>
      <c r="G867" s="17">
        <v>0.8</v>
      </c>
      <c r="H867" s="17">
        <v>0</v>
      </c>
      <c r="I867" s="17">
        <v>0.5</v>
      </c>
      <c r="J867" s="16">
        <f>F867*(G867+ (G867= 0))*(H867+ (H867= 0))*(I867+ (I867= 0))</f>
        <v>0.8</v>
      </c>
      <c r="K867" s="11"/>
      <c r="L867" s="11"/>
      <c r="M867" s="11"/>
    </row>
    <row r="868" spans="1:13" x14ac:dyDescent="0.45">
      <c r="A868" s="11"/>
      <c r="B868" s="11"/>
      <c r="C868" s="11"/>
      <c r="D868" s="14"/>
      <c r="E868" s="15" t="s">
        <v>644</v>
      </c>
      <c r="F868" s="11">
        <v>4</v>
      </c>
      <c r="G868" s="17">
        <v>0.4</v>
      </c>
      <c r="H868" s="17">
        <v>0</v>
      </c>
      <c r="I868" s="17">
        <v>0.5</v>
      </c>
      <c r="J868" s="16">
        <f>F868*(G868+ (G868= 0))*(H868+ (H868= 0))*(I868+ (I868= 0))</f>
        <v>0.8</v>
      </c>
      <c r="K868" s="11"/>
      <c r="L868" s="11"/>
      <c r="M868" s="11"/>
    </row>
    <row r="869" spans="1:13" x14ac:dyDescent="0.45">
      <c r="A869" s="11"/>
      <c r="B869" s="11"/>
      <c r="C869" s="11"/>
      <c r="D869" s="14"/>
      <c r="E869" s="15" t="s">
        <v>0</v>
      </c>
      <c r="F869" s="11">
        <v>2</v>
      </c>
      <c r="G869" s="17">
        <v>1.6</v>
      </c>
      <c r="H869" s="17">
        <v>0</v>
      </c>
      <c r="I869" s="17">
        <v>0.5</v>
      </c>
      <c r="J869" s="16">
        <f>F869*(G869+ (G869= 0))*(H869+ (H869= 0))*(I869+ (I869= 0))</f>
        <v>1.6</v>
      </c>
      <c r="K869" s="11"/>
      <c r="L869" s="11"/>
      <c r="M869" s="11"/>
    </row>
    <row r="870" spans="1:13" x14ac:dyDescent="0.45">
      <c r="A870" s="11"/>
      <c r="B870" s="11"/>
      <c r="C870" s="11"/>
      <c r="D870" s="14"/>
      <c r="E870" s="15" t="s">
        <v>645</v>
      </c>
      <c r="F870" s="11">
        <v>11</v>
      </c>
      <c r="G870" s="17">
        <v>0.4</v>
      </c>
      <c r="H870" s="17">
        <v>0</v>
      </c>
      <c r="I870" s="17">
        <v>0.5</v>
      </c>
      <c r="J870" s="16">
        <f>F870*(G870+ (G870= 0))*(H870+ (H870= 0))*(I870+ (I870= 0))</f>
        <v>2.2000000000000002</v>
      </c>
      <c r="K870" s="11"/>
      <c r="L870" s="11"/>
      <c r="M870" s="11"/>
    </row>
    <row r="871" spans="1:13" x14ac:dyDescent="0.45">
      <c r="A871" s="11"/>
      <c r="B871" s="11"/>
      <c r="C871" s="11"/>
      <c r="D871" s="14"/>
      <c r="E871" s="11"/>
      <c r="F871" s="11"/>
      <c r="G871" s="11"/>
      <c r="H871" s="11"/>
      <c r="I871" s="11"/>
      <c r="J871" s="18" t="s">
        <v>646</v>
      </c>
      <c r="K871" s="10">
        <f>SUM(J858:J870)</f>
        <v>74.070999999999998</v>
      </c>
      <c r="L871" s="17">
        <v>48</v>
      </c>
      <c r="M871" s="10">
        <f>ROUND(L871*K871,2)</f>
        <v>3555.41</v>
      </c>
    </row>
    <row r="872" spans="1:13" ht="1.05" customHeight="1" x14ac:dyDescent="0.45">
      <c r="A872" s="19"/>
      <c r="B872" s="19"/>
      <c r="C872" s="19"/>
      <c r="D872" s="25"/>
      <c r="E872" s="19"/>
      <c r="F872" s="19"/>
      <c r="G872" s="19"/>
      <c r="H872" s="19"/>
      <c r="I872" s="19"/>
      <c r="J872" s="19"/>
      <c r="K872" s="19"/>
      <c r="L872" s="19"/>
      <c r="M872" s="19"/>
    </row>
    <row r="873" spans="1:13" ht="21" x14ac:dyDescent="0.45">
      <c r="A873" s="15" t="s">
        <v>647</v>
      </c>
      <c r="B873" s="15" t="s">
        <v>23</v>
      </c>
      <c r="C873" s="15" t="s">
        <v>97</v>
      </c>
      <c r="D873" s="24" t="s">
        <v>648</v>
      </c>
      <c r="E873" s="11"/>
      <c r="F873" s="11"/>
      <c r="G873" s="11"/>
      <c r="H873" s="11"/>
      <c r="I873" s="11"/>
      <c r="J873" s="11"/>
      <c r="K873" s="16">
        <f>K876</f>
        <v>1</v>
      </c>
      <c r="L873" s="16">
        <f>L876</f>
        <v>557.36</v>
      </c>
      <c r="M873" s="16">
        <f>M876</f>
        <v>557.36</v>
      </c>
    </row>
    <row r="874" spans="1:13" ht="136.5" x14ac:dyDescent="0.45">
      <c r="A874" s="11"/>
      <c r="B874" s="11"/>
      <c r="C874" s="11"/>
      <c r="D874" s="14" t="s">
        <v>649</v>
      </c>
      <c r="E874" s="11"/>
      <c r="F874" s="11"/>
      <c r="G874" s="11"/>
      <c r="H874" s="11"/>
      <c r="I874" s="11"/>
      <c r="J874" s="11"/>
      <c r="K874" s="11"/>
      <c r="L874" s="11"/>
      <c r="M874" s="11"/>
    </row>
    <row r="875" spans="1:13" x14ac:dyDescent="0.45">
      <c r="A875" s="11"/>
      <c r="B875" s="11"/>
      <c r="C875" s="11"/>
      <c r="D875" s="14"/>
      <c r="E875" s="15" t="s">
        <v>0</v>
      </c>
      <c r="F875" s="11">
        <v>1</v>
      </c>
      <c r="G875" s="17">
        <v>0</v>
      </c>
      <c r="H875" s="17">
        <v>0</v>
      </c>
      <c r="I875" s="17">
        <v>0</v>
      </c>
      <c r="J875" s="16">
        <f>F875*(G875+ (G875= 0))*(H875+ (H875= 0))*(I875+ (I875= 0))</f>
        <v>1</v>
      </c>
      <c r="K875" s="11"/>
      <c r="L875" s="11"/>
      <c r="M875" s="11"/>
    </row>
    <row r="876" spans="1:13" x14ac:dyDescent="0.45">
      <c r="A876" s="11"/>
      <c r="B876" s="11"/>
      <c r="C876" s="11"/>
      <c r="D876" s="14"/>
      <c r="E876" s="11"/>
      <c r="F876" s="11"/>
      <c r="G876" s="11"/>
      <c r="H876" s="11"/>
      <c r="I876" s="11"/>
      <c r="J876" s="18" t="s">
        <v>650</v>
      </c>
      <c r="K876" s="10">
        <f>SUM(J875:J875)</f>
        <v>1</v>
      </c>
      <c r="L876" s="17">
        <v>557.36</v>
      </c>
      <c r="M876" s="10">
        <f>ROUND(L876*K876,2)</f>
        <v>557.36</v>
      </c>
    </row>
    <row r="877" spans="1:13" ht="1.05" customHeight="1" x14ac:dyDescent="0.45">
      <c r="A877" s="19"/>
      <c r="B877" s="19"/>
      <c r="C877" s="19"/>
      <c r="D877" s="25"/>
      <c r="E877" s="19"/>
      <c r="F877" s="19"/>
      <c r="G877" s="19"/>
      <c r="H877" s="19"/>
      <c r="I877" s="19"/>
      <c r="J877" s="19"/>
      <c r="K877" s="19"/>
      <c r="L877" s="19"/>
      <c r="M877" s="19"/>
    </row>
    <row r="878" spans="1:13" ht="21" x14ac:dyDescent="0.45">
      <c r="A878" s="15" t="s">
        <v>651</v>
      </c>
      <c r="B878" s="15" t="s">
        <v>23</v>
      </c>
      <c r="C878" s="15" t="s">
        <v>262</v>
      </c>
      <c r="D878" s="24" t="s">
        <v>652</v>
      </c>
      <c r="E878" s="11"/>
      <c r="F878" s="11"/>
      <c r="G878" s="11"/>
      <c r="H878" s="11"/>
      <c r="I878" s="11"/>
      <c r="J878" s="11"/>
      <c r="K878" s="16">
        <f>K881</f>
        <v>1</v>
      </c>
      <c r="L878" s="16">
        <f>L881</f>
        <v>725.25</v>
      </c>
      <c r="M878" s="16">
        <f>M881</f>
        <v>725.25</v>
      </c>
    </row>
    <row r="879" spans="1:13" ht="84" x14ac:dyDescent="0.45">
      <c r="A879" s="11"/>
      <c r="B879" s="11"/>
      <c r="C879" s="11"/>
      <c r="D879" s="14" t="s">
        <v>653</v>
      </c>
      <c r="E879" s="11"/>
      <c r="F879" s="11"/>
      <c r="G879" s="11"/>
      <c r="H879" s="11"/>
      <c r="I879" s="11"/>
      <c r="J879" s="11"/>
      <c r="K879" s="11"/>
      <c r="L879" s="11"/>
      <c r="M879" s="11"/>
    </row>
    <row r="880" spans="1:13" x14ac:dyDescent="0.45">
      <c r="A880" s="11"/>
      <c r="B880" s="11"/>
      <c r="C880" s="11"/>
      <c r="D880" s="14"/>
      <c r="E880" s="15" t="s">
        <v>654</v>
      </c>
      <c r="F880" s="11">
        <v>1</v>
      </c>
      <c r="G880" s="17">
        <v>0</v>
      </c>
      <c r="H880" s="17">
        <v>0</v>
      </c>
      <c r="I880" s="17">
        <v>0</v>
      </c>
      <c r="J880" s="16">
        <f>F880*(G880+ (G880= 0))*(H880+ (H880= 0))*(I880+ (I880= 0))</f>
        <v>1</v>
      </c>
      <c r="K880" s="11"/>
      <c r="L880" s="11"/>
      <c r="M880" s="11"/>
    </row>
    <row r="881" spans="1:13" x14ac:dyDescent="0.45">
      <c r="A881" s="11"/>
      <c r="B881" s="11"/>
      <c r="C881" s="11"/>
      <c r="D881" s="14"/>
      <c r="E881" s="11"/>
      <c r="F881" s="11"/>
      <c r="G881" s="11"/>
      <c r="H881" s="11"/>
      <c r="I881" s="11"/>
      <c r="J881" s="18" t="s">
        <v>655</v>
      </c>
      <c r="K881" s="10">
        <f>SUM(J880:J880)</f>
        <v>1</v>
      </c>
      <c r="L881" s="17">
        <v>725.25</v>
      </c>
      <c r="M881" s="10">
        <f>ROUND(L881*K881,2)</f>
        <v>725.25</v>
      </c>
    </row>
    <row r="882" spans="1:13" ht="1.05" customHeight="1" x14ac:dyDescent="0.45">
      <c r="A882" s="19"/>
      <c r="B882" s="19"/>
      <c r="C882" s="19"/>
      <c r="D882" s="25"/>
      <c r="E882" s="19"/>
      <c r="F882" s="19"/>
      <c r="G882" s="19"/>
      <c r="H882" s="19"/>
      <c r="I882" s="19"/>
      <c r="J882" s="19"/>
      <c r="K882" s="19"/>
      <c r="L882" s="19"/>
      <c r="M882" s="19"/>
    </row>
    <row r="883" spans="1:13" ht="21" x14ac:dyDescent="0.45">
      <c r="A883" s="15" t="s">
        <v>656</v>
      </c>
      <c r="B883" s="15" t="s">
        <v>23</v>
      </c>
      <c r="C883" s="15" t="s">
        <v>97</v>
      </c>
      <c r="D883" s="24" t="s">
        <v>657</v>
      </c>
      <c r="E883" s="11"/>
      <c r="F883" s="11"/>
      <c r="G883" s="11"/>
      <c r="H883" s="11"/>
      <c r="I883" s="11"/>
      <c r="J883" s="11"/>
      <c r="K883" s="16">
        <f>K887</f>
        <v>1</v>
      </c>
      <c r="L883" s="16">
        <f>L887</f>
        <v>584.37</v>
      </c>
      <c r="M883" s="16">
        <f>M887</f>
        <v>584.37</v>
      </c>
    </row>
    <row r="884" spans="1:13" ht="73.5" x14ac:dyDescent="0.45">
      <c r="A884" s="11"/>
      <c r="B884" s="11"/>
      <c r="C884" s="11"/>
      <c r="D884" s="14" t="s">
        <v>658</v>
      </c>
      <c r="E884" s="11"/>
      <c r="F884" s="11"/>
      <c r="G884" s="11"/>
      <c r="H884" s="11"/>
      <c r="I884" s="11"/>
      <c r="J884" s="11"/>
      <c r="K884" s="11"/>
      <c r="L884" s="11"/>
      <c r="M884" s="11"/>
    </row>
    <row r="885" spans="1:13" x14ac:dyDescent="0.45">
      <c r="A885" s="11"/>
      <c r="B885" s="11"/>
      <c r="C885" s="11"/>
      <c r="D885" s="14"/>
      <c r="E885" s="15" t="s">
        <v>659</v>
      </c>
      <c r="F885" s="11">
        <v>0</v>
      </c>
      <c r="G885" s="17">
        <v>0</v>
      </c>
      <c r="H885" s="17">
        <v>0</v>
      </c>
      <c r="I885" s="17">
        <v>0</v>
      </c>
      <c r="J885" s="16">
        <f>F885*(G885+ (G885= 0))*(H885+ (H885= 0))*(I885+ (I885= 0))</f>
        <v>0</v>
      </c>
      <c r="K885" s="11"/>
      <c r="L885" s="11"/>
      <c r="M885" s="11"/>
    </row>
    <row r="886" spans="1:13" x14ac:dyDescent="0.45">
      <c r="A886" s="11"/>
      <c r="B886" s="11"/>
      <c r="C886" s="11"/>
      <c r="D886" s="14"/>
      <c r="E886" s="15" t="s">
        <v>104</v>
      </c>
      <c r="F886" s="11">
        <v>1</v>
      </c>
      <c r="G886" s="17">
        <v>0</v>
      </c>
      <c r="H886" s="17">
        <v>0</v>
      </c>
      <c r="I886" s="17">
        <v>0</v>
      </c>
      <c r="J886" s="16">
        <f>F886*(G886+ (G886= 0))*(H886+ (H886= 0))*(I886+ (I886= 0))</f>
        <v>1</v>
      </c>
      <c r="K886" s="11"/>
      <c r="L886" s="11"/>
      <c r="M886" s="11"/>
    </row>
    <row r="887" spans="1:13" x14ac:dyDescent="0.45">
      <c r="A887" s="11"/>
      <c r="B887" s="11"/>
      <c r="C887" s="11"/>
      <c r="D887" s="14"/>
      <c r="E887" s="11"/>
      <c r="F887" s="11"/>
      <c r="G887" s="11"/>
      <c r="H887" s="11"/>
      <c r="I887" s="11"/>
      <c r="J887" s="18" t="s">
        <v>660</v>
      </c>
      <c r="K887" s="10">
        <f>SUM(J885:J886)</f>
        <v>1</v>
      </c>
      <c r="L887" s="17">
        <v>584.37</v>
      </c>
      <c r="M887" s="10">
        <f>ROUND(L887*K887,2)</f>
        <v>584.37</v>
      </c>
    </row>
    <row r="888" spans="1:13" ht="1.05" customHeight="1" x14ac:dyDescent="0.45">
      <c r="A888" s="19"/>
      <c r="B888" s="19"/>
      <c r="C888" s="19"/>
      <c r="D888" s="25"/>
      <c r="E888" s="19"/>
      <c r="F888" s="19"/>
      <c r="G888" s="19"/>
      <c r="H888" s="19"/>
      <c r="I888" s="19"/>
      <c r="J888" s="19"/>
      <c r="K888" s="19"/>
      <c r="L888" s="19"/>
      <c r="M888" s="19"/>
    </row>
    <row r="889" spans="1:13" ht="21" x14ac:dyDescent="0.45">
      <c r="A889" s="15" t="s">
        <v>661</v>
      </c>
      <c r="B889" s="15" t="s">
        <v>23</v>
      </c>
      <c r="C889" s="15" t="s">
        <v>97</v>
      </c>
      <c r="D889" s="24" t="s">
        <v>662</v>
      </c>
      <c r="E889" s="11"/>
      <c r="F889" s="11"/>
      <c r="G889" s="11"/>
      <c r="H889" s="11"/>
      <c r="I889" s="11"/>
      <c r="J889" s="11"/>
      <c r="K889" s="16">
        <f>K893</f>
        <v>2</v>
      </c>
      <c r="L889" s="16">
        <f>L893</f>
        <v>1695.63</v>
      </c>
      <c r="M889" s="16">
        <f>M893</f>
        <v>3391.26</v>
      </c>
    </row>
    <row r="890" spans="1:13" ht="84" x14ac:dyDescent="0.45">
      <c r="A890" s="11"/>
      <c r="B890" s="11"/>
      <c r="C890" s="11"/>
      <c r="D890" s="14" t="s">
        <v>663</v>
      </c>
      <c r="E890" s="11"/>
      <c r="F890" s="11"/>
      <c r="G890" s="11"/>
      <c r="H890" s="11"/>
      <c r="I890" s="11"/>
      <c r="J890" s="11"/>
      <c r="K890" s="11"/>
      <c r="L890" s="11"/>
      <c r="M890" s="11"/>
    </row>
    <row r="891" spans="1:13" x14ac:dyDescent="0.45">
      <c r="A891" s="11"/>
      <c r="B891" s="11"/>
      <c r="C891" s="11"/>
      <c r="D891" s="14"/>
      <c r="E891" s="15" t="s">
        <v>664</v>
      </c>
      <c r="F891" s="11">
        <v>0</v>
      </c>
      <c r="G891" s="17">
        <v>0</v>
      </c>
      <c r="H891" s="17">
        <v>0</v>
      </c>
      <c r="I891" s="17">
        <v>0</v>
      </c>
      <c r="J891" s="16">
        <f>F891*(G891+ (G891= 0))*(H891+ (H891= 0))*(I891+ (I891= 0))</f>
        <v>0</v>
      </c>
      <c r="K891" s="11"/>
      <c r="L891" s="11"/>
      <c r="M891" s="11"/>
    </row>
    <row r="892" spans="1:13" x14ac:dyDescent="0.45">
      <c r="A892" s="11"/>
      <c r="B892" s="11"/>
      <c r="C892" s="11"/>
      <c r="D892" s="14"/>
      <c r="E892" s="15" t="s">
        <v>665</v>
      </c>
      <c r="F892" s="11">
        <v>2</v>
      </c>
      <c r="G892" s="17">
        <v>0</v>
      </c>
      <c r="H892" s="17">
        <v>0</v>
      </c>
      <c r="I892" s="17">
        <v>0</v>
      </c>
      <c r="J892" s="16">
        <f>F892*(G892+ (G892= 0))*(H892+ (H892= 0))*(I892+ (I892= 0))</f>
        <v>2</v>
      </c>
      <c r="K892" s="11"/>
      <c r="L892" s="11"/>
      <c r="M892" s="11"/>
    </row>
    <row r="893" spans="1:13" x14ac:dyDescent="0.45">
      <c r="A893" s="11"/>
      <c r="B893" s="11"/>
      <c r="C893" s="11"/>
      <c r="D893" s="14"/>
      <c r="E893" s="11"/>
      <c r="F893" s="11"/>
      <c r="G893" s="11"/>
      <c r="H893" s="11"/>
      <c r="I893" s="11"/>
      <c r="J893" s="18" t="s">
        <v>666</v>
      </c>
      <c r="K893" s="10">
        <f>SUM(J891:J892)</f>
        <v>2</v>
      </c>
      <c r="L893" s="17">
        <v>1695.63</v>
      </c>
      <c r="M893" s="10">
        <f>ROUND(L893*K893,2)</f>
        <v>3391.26</v>
      </c>
    </row>
    <row r="894" spans="1:13" ht="1.05" customHeight="1" x14ac:dyDescent="0.45">
      <c r="A894" s="19"/>
      <c r="B894" s="19"/>
      <c r="C894" s="19"/>
      <c r="D894" s="25"/>
      <c r="E894" s="19"/>
      <c r="F894" s="19"/>
      <c r="G894" s="19"/>
      <c r="H894" s="19"/>
      <c r="I894" s="19"/>
      <c r="J894" s="19"/>
      <c r="K894" s="19"/>
      <c r="L894" s="19"/>
      <c r="M894" s="19"/>
    </row>
    <row r="895" spans="1:13" ht="21" x14ac:dyDescent="0.45">
      <c r="A895" s="15" t="s">
        <v>667</v>
      </c>
      <c r="B895" s="15" t="s">
        <v>23</v>
      </c>
      <c r="C895" s="15" t="s">
        <v>262</v>
      </c>
      <c r="D895" s="24" t="s">
        <v>668</v>
      </c>
      <c r="E895" s="11"/>
      <c r="F895" s="11"/>
      <c r="G895" s="11"/>
      <c r="H895" s="11"/>
      <c r="I895" s="11"/>
      <c r="J895" s="11"/>
      <c r="K895" s="16">
        <f>K898</f>
        <v>1</v>
      </c>
      <c r="L895" s="16">
        <f>L898</f>
        <v>491.16</v>
      </c>
      <c r="M895" s="16">
        <f>M898</f>
        <v>491.16</v>
      </c>
    </row>
    <row r="896" spans="1:13" ht="105" x14ac:dyDescent="0.45">
      <c r="A896" s="11"/>
      <c r="B896" s="11"/>
      <c r="C896" s="11"/>
      <c r="D896" s="14" t="s">
        <v>669</v>
      </c>
      <c r="E896" s="11"/>
      <c r="F896" s="11"/>
      <c r="G896" s="11"/>
      <c r="H896" s="11"/>
      <c r="I896" s="11"/>
      <c r="J896" s="11"/>
      <c r="K896" s="11"/>
      <c r="L896" s="11"/>
      <c r="M896" s="11"/>
    </row>
    <row r="897" spans="1:13" x14ac:dyDescent="0.45">
      <c r="A897" s="11"/>
      <c r="B897" s="11"/>
      <c r="C897" s="11"/>
      <c r="D897" s="14"/>
      <c r="E897" s="15" t="s">
        <v>151</v>
      </c>
      <c r="F897" s="11">
        <v>1</v>
      </c>
      <c r="G897" s="17">
        <v>0</v>
      </c>
      <c r="H897" s="17">
        <v>0</v>
      </c>
      <c r="I897" s="17">
        <v>0</v>
      </c>
      <c r="J897" s="16">
        <f>F897*(G897+ (G897= 0))*(H897+ (H897= 0))*(I897+ (I897= 0))</f>
        <v>1</v>
      </c>
      <c r="K897" s="11"/>
      <c r="L897" s="11"/>
      <c r="M897" s="11"/>
    </row>
    <row r="898" spans="1:13" x14ac:dyDescent="0.45">
      <c r="A898" s="11"/>
      <c r="B898" s="11"/>
      <c r="C898" s="11"/>
      <c r="D898" s="14"/>
      <c r="E898" s="11"/>
      <c r="F898" s="11"/>
      <c r="G898" s="11"/>
      <c r="H898" s="11"/>
      <c r="I898" s="11"/>
      <c r="J898" s="18" t="s">
        <v>670</v>
      </c>
      <c r="K898" s="10">
        <f>SUM(J897:J897)</f>
        <v>1</v>
      </c>
      <c r="L898" s="17">
        <v>491.16</v>
      </c>
      <c r="M898" s="10">
        <f>ROUND(L898*K898,2)</f>
        <v>491.16</v>
      </c>
    </row>
    <row r="899" spans="1:13" ht="1.05" customHeight="1" x14ac:dyDescent="0.45">
      <c r="A899" s="19"/>
      <c r="B899" s="19"/>
      <c r="C899" s="19"/>
      <c r="D899" s="25"/>
      <c r="E899" s="19"/>
      <c r="F899" s="19"/>
      <c r="G899" s="19"/>
      <c r="H899" s="19"/>
      <c r="I899" s="19"/>
      <c r="J899" s="19"/>
      <c r="K899" s="19"/>
      <c r="L899" s="19"/>
      <c r="M899" s="19"/>
    </row>
    <row r="900" spans="1:13" x14ac:dyDescent="0.45">
      <c r="A900" s="15" t="s">
        <v>671</v>
      </c>
      <c r="B900" s="15" t="s">
        <v>23</v>
      </c>
      <c r="C900" s="15" t="s">
        <v>97</v>
      </c>
      <c r="D900" s="24" t="s">
        <v>672</v>
      </c>
      <c r="E900" s="11"/>
      <c r="F900" s="11"/>
      <c r="G900" s="11"/>
      <c r="H900" s="11"/>
      <c r="I900" s="11"/>
      <c r="J900" s="11"/>
      <c r="K900" s="16">
        <f>K903</f>
        <v>2</v>
      </c>
      <c r="L900" s="16">
        <f>L903</f>
        <v>150</v>
      </c>
      <c r="M900" s="16">
        <f>M903</f>
        <v>300</v>
      </c>
    </row>
    <row r="901" spans="1:13" ht="21" x14ac:dyDescent="0.45">
      <c r="A901" s="11"/>
      <c r="B901" s="11"/>
      <c r="C901" s="11"/>
      <c r="D901" s="14" t="s">
        <v>673</v>
      </c>
      <c r="E901" s="11"/>
      <c r="F901" s="11"/>
      <c r="G901" s="11"/>
      <c r="H901" s="11"/>
      <c r="I901" s="11"/>
      <c r="J901" s="11"/>
      <c r="K901" s="11"/>
      <c r="L901" s="11"/>
      <c r="M901" s="11"/>
    </row>
    <row r="902" spans="1:13" x14ac:dyDescent="0.45">
      <c r="A902" s="11"/>
      <c r="B902" s="11"/>
      <c r="C902" s="11"/>
      <c r="D902" s="14"/>
      <c r="E902" s="15" t="s">
        <v>674</v>
      </c>
      <c r="F902" s="11">
        <v>2</v>
      </c>
      <c r="G902" s="17">
        <v>0</v>
      </c>
      <c r="H902" s="17">
        <v>0</v>
      </c>
      <c r="I902" s="17">
        <v>0</v>
      </c>
      <c r="J902" s="16">
        <f>F902*(G902+ (G902= 0))*(H902+ (H902= 0))*(I902+ (I902= 0))</f>
        <v>2</v>
      </c>
      <c r="K902" s="11"/>
      <c r="L902" s="11"/>
      <c r="M902" s="11"/>
    </row>
    <row r="903" spans="1:13" x14ac:dyDescent="0.45">
      <c r="A903" s="11"/>
      <c r="B903" s="11"/>
      <c r="C903" s="11"/>
      <c r="D903" s="14"/>
      <c r="E903" s="11"/>
      <c r="F903" s="11"/>
      <c r="G903" s="11"/>
      <c r="H903" s="11"/>
      <c r="I903" s="11"/>
      <c r="J903" s="18" t="s">
        <v>675</v>
      </c>
      <c r="K903" s="10">
        <f>SUM(J902:J902)</f>
        <v>2</v>
      </c>
      <c r="L903" s="17">
        <v>150</v>
      </c>
      <c r="M903" s="10">
        <f>ROUND(L903*K903,2)</f>
        <v>300</v>
      </c>
    </row>
    <row r="904" spans="1:13" ht="1.05" customHeight="1" x14ac:dyDescent="0.45">
      <c r="A904" s="19"/>
      <c r="B904" s="19"/>
      <c r="C904" s="19"/>
      <c r="D904" s="25"/>
      <c r="E904" s="19"/>
      <c r="F904" s="19"/>
      <c r="G904" s="19"/>
      <c r="H904" s="19"/>
      <c r="I904" s="19"/>
      <c r="J904" s="19"/>
      <c r="K904" s="19"/>
      <c r="L904" s="19"/>
      <c r="M904" s="19"/>
    </row>
    <row r="905" spans="1:13" x14ac:dyDescent="0.45">
      <c r="A905" s="15" t="s">
        <v>676</v>
      </c>
      <c r="B905" s="15" t="s">
        <v>23</v>
      </c>
      <c r="C905" s="15" t="s">
        <v>262</v>
      </c>
      <c r="D905" s="24" t="s">
        <v>677</v>
      </c>
      <c r="E905" s="11"/>
      <c r="F905" s="11"/>
      <c r="G905" s="11"/>
      <c r="H905" s="11"/>
      <c r="I905" s="11"/>
      <c r="J905" s="11"/>
      <c r="K905" s="16">
        <f>K909</f>
        <v>2</v>
      </c>
      <c r="L905" s="16">
        <f>L909</f>
        <v>453.39</v>
      </c>
      <c r="M905" s="16">
        <f>M909</f>
        <v>906.78</v>
      </c>
    </row>
    <row r="906" spans="1:13" ht="84" x14ac:dyDescent="0.45">
      <c r="A906" s="11"/>
      <c r="B906" s="11"/>
      <c r="C906" s="11"/>
      <c r="D906" s="14" t="s">
        <v>678</v>
      </c>
      <c r="E906" s="11"/>
      <c r="F906" s="11"/>
      <c r="G906" s="11"/>
      <c r="H906" s="11"/>
      <c r="I906" s="11"/>
      <c r="J906" s="11"/>
      <c r="K906" s="11"/>
      <c r="L906" s="11"/>
      <c r="M906" s="11"/>
    </row>
    <row r="907" spans="1:13" x14ac:dyDescent="0.45">
      <c r="A907" s="11"/>
      <c r="B907" s="11"/>
      <c r="C907" s="11"/>
      <c r="D907" s="14"/>
      <c r="E907" s="15" t="s">
        <v>679</v>
      </c>
      <c r="F907" s="11">
        <v>1</v>
      </c>
      <c r="G907" s="17">
        <v>0</v>
      </c>
      <c r="H907" s="17">
        <v>0</v>
      </c>
      <c r="I907" s="17">
        <v>0</v>
      </c>
      <c r="J907" s="16">
        <f>F907*(G907+ (G907= 0))*(H907+ (H907= 0))*(I907+ (I907= 0))</f>
        <v>1</v>
      </c>
      <c r="K907" s="11"/>
      <c r="L907" s="11"/>
      <c r="M907" s="11"/>
    </row>
    <row r="908" spans="1:13" x14ac:dyDescent="0.45">
      <c r="A908" s="11"/>
      <c r="B908" s="11"/>
      <c r="C908" s="11"/>
      <c r="D908" s="14"/>
      <c r="E908" s="15" t="s">
        <v>680</v>
      </c>
      <c r="F908" s="11">
        <v>1</v>
      </c>
      <c r="G908" s="17">
        <v>0</v>
      </c>
      <c r="H908" s="17">
        <v>0</v>
      </c>
      <c r="I908" s="17">
        <v>0</v>
      </c>
      <c r="J908" s="16">
        <f>F908*(G908+ (G908= 0))*(H908+ (H908= 0))*(I908+ (I908= 0))</f>
        <v>1</v>
      </c>
      <c r="K908" s="11"/>
      <c r="L908" s="11"/>
      <c r="M908" s="11"/>
    </row>
    <row r="909" spans="1:13" x14ac:dyDescent="0.45">
      <c r="A909" s="11"/>
      <c r="B909" s="11"/>
      <c r="C909" s="11"/>
      <c r="D909" s="14"/>
      <c r="E909" s="11"/>
      <c r="F909" s="11"/>
      <c r="G909" s="11"/>
      <c r="H909" s="11"/>
      <c r="I909" s="11"/>
      <c r="J909" s="18" t="s">
        <v>681</v>
      </c>
      <c r="K909" s="10">
        <f>SUM(J907:J908)</f>
        <v>2</v>
      </c>
      <c r="L909" s="17">
        <v>453.39</v>
      </c>
      <c r="M909" s="10">
        <f>ROUND(L909*K909,2)</f>
        <v>906.78</v>
      </c>
    </row>
    <row r="910" spans="1:13" ht="1.05" customHeight="1" x14ac:dyDescent="0.45">
      <c r="A910" s="19"/>
      <c r="B910" s="19"/>
      <c r="C910" s="19"/>
      <c r="D910" s="25"/>
      <c r="E910" s="19"/>
      <c r="F910" s="19"/>
      <c r="G910" s="19"/>
      <c r="H910" s="19"/>
      <c r="I910" s="19"/>
      <c r="J910" s="19"/>
      <c r="K910" s="19"/>
      <c r="L910" s="19"/>
      <c r="M910" s="19"/>
    </row>
    <row r="911" spans="1:13" x14ac:dyDescent="0.45">
      <c r="A911" s="15" t="s">
        <v>682</v>
      </c>
      <c r="B911" s="15" t="s">
        <v>23</v>
      </c>
      <c r="C911" s="15" t="s">
        <v>57</v>
      </c>
      <c r="D911" s="24" t="s">
        <v>683</v>
      </c>
      <c r="E911" s="11"/>
      <c r="F911" s="11"/>
      <c r="G911" s="11"/>
      <c r="H911" s="11"/>
      <c r="I911" s="11"/>
      <c r="J911" s="11"/>
      <c r="K911" s="16">
        <f>K914</f>
        <v>15</v>
      </c>
      <c r="L911" s="16">
        <f>L914</f>
        <v>178.91</v>
      </c>
      <c r="M911" s="16">
        <f>M914</f>
        <v>2683.65</v>
      </c>
    </row>
    <row r="912" spans="1:13" ht="199.5" x14ac:dyDescent="0.45">
      <c r="A912" s="11"/>
      <c r="B912" s="11"/>
      <c r="C912" s="11"/>
      <c r="D912" s="14" t="s">
        <v>684</v>
      </c>
      <c r="E912" s="11"/>
      <c r="F912" s="11"/>
      <c r="G912" s="11"/>
      <c r="H912" s="11"/>
      <c r="I912" s="11"/>
      <c r="J912" s="11"/>
      <c r="K912" s="11"/>
      <c r="L912" s="11"/>
      <c r="M912" s="11"/>
    </row>
    <row r="913" spans="1:13" x14ac:dyDescent="0.45">
      <c r="A913" s="11"/>
      <c r="B913" s="11"/>
      <c r="C913" s="11"/>
      <c r="D913" s="14"/>
      <c r="E913" s="15" t="s">
        <v>685</v>
      </c>
      <c r="F913" s="11">
        <v>5</v>
      </c>
      <c r="G913" s="17">
        <v>3</v>
      </c>
      <c r="H913" s="17">
        <v>0</v>
      </c>
      <c r="I913" s="17">
        <v>0</v>
      </c>
      <c r="J913" s="16">
        <f>F913*(G913+ (G913= 0))*(H913+ (H913= 0))*(I913+ (I913= 0))</f>
        <v>15</v>
      </c>
      <c r="K913" s="11"/>
      <c r="L913" s="11"/>
      <c r="M913" s="11"/>
    </row>
    <row r="914" spans="1:13" x14ac:dyDescent="0.45">
      <c r="A914" s="11"/>
      <c r="B914" s="11"/>
      <c r="C914" s="11"/>
      <c r="D914" s="14"/>
      <c r="E914" s="11"/>
      <c r="F914" s="11"/>
      <c r="G914" s="11"/>
      <c r="H914" s="11"/>
      <c r="I914" s="11"/>
      <c r="J914" s="18" t="s">
        <v>686</v>
      </c>
      <c r="K914" s="10">
        <f>SUM(J913:J913)</f>
        <v>15</v>
      </c>
      <c r="L914" s="17">
        <v>178.91</v>
      </c>
      <c r="M914" s="10">
        <f>ROUND(L914*K914,2)</f>
        <v>2683.65</v>
      </c>
    </row>
    <row r="915" spans="1:13" ht="1.05" customHeight="1" x14ac:dyDescent="0.45">
      <c r="A915" s="19"/>
      <c r="B915" s="19"/>
      <c r="C915" s="19"/>
      <c r="D915" s="25"/>
      <c r="E915" s="19"/>
      <c r="F915" s="19"/>
      <c r="G915" s="19"/>
      <c r="H915" s="19"/>
      <c r="I915" s="19"/>
      <c r="J915" s="19"/>
      <c r="K915" s="19"/>
      <c r="L915" s="19"/>
      <c r="M915" s="19"/>
    </row>
    <row r="916" spans="1:13" x14ac:dyDescent="0.45">
      <c r="A916" s="11"/>
      <c r="B916" s="11"/>
      <c r="C916" s="11"/>
      <c r="D916" s="14"/>
      <c r="E916" s="11"/>
      <c r="F916" s="11"/>
      <c r="G916" s="11"/>
      <c r="H916" s="11"/>
      <c r="I916" s="11"/>
      <c r="J916" s="18" t="s">
        <v>687</v>
      </c>
      <c r="K916" s="20">
        <v>1</v>
      </c>
      <c r="L916" s="10">
        <f>M777+M787+M797+M807+M812+M818+M829+M841+M849+M854+M871+M876+M881+M887+M893+M898+M903+M909+M914</f>
        <v>43033.15</v>
      </c>
      <c r="M916" s="10">
        <f>ROUND(L916*K916,2)</f>
        <v>43033.15</v>
      </c>
    </row>
    <row r="917" spans="1:13" ht="1.05" customHeight="1" x14ac:dyDescent="0.45">
      <c r="A917" s="19"/>
      <c r="B917" s="19"/>
      <c r="C917" s="19"/>
      <c r="D917" s="25"/>
      <c r="E917" s="19"/>
      <c r="F917" s="19"/>
      <c r="G917" s="19"/>
      <c r="H917" s="19"/>
      <c r="I917" s="19"/>
      <c r="J917" s="19"/>
      <c r="K917" s="19"/>
      <c r="L917" s="19"/>
      <c r="M917" s="19"/>
    </row>
    <row r="918" spans="1:13" x14ac:dyDescent="0.45">
      <c r="A918" s="7" t="s">
        <v>688</v>
      </c>
      <c r="B918" s="7" t="s">
        <v>17</v>
      </c>
      <c r="C918" s="7" t="s">
        <v>0</v>
      </c>
      <c r="D918" s="22" t="s">
        <v>689</v>
      </c>
      <c r="E918" s="8"/>
      <c r="F918" s="8"/>
      <c r="G918" s="8"/>
      <c r="H918" s="8"/>
      <c r="I918" s="8"/>
      <c r="J918" s="8"/>
      <c r="K918" s="9">
        <f>K1000</f>
        <v>1</v>
      </c>
      <c r="L918" s="10">
        <f>L1000</f>
        <v>7469.119999999999</v>
      </c>
      <c r="M918" s="10">
        <f>M1000</f>
        <v>7469.12</v>
      </c>
    </row>
    <row r="919" spans="1:13" x14ac:dyDescent="0.45">
      <c r="A919" s="11"/>
      <c r="B919" s="11"/>
      <c r="C919" s="11"/>
      <c r="D919" s="14"/>
      <c r="E919" s="11"/>
      <c r="F919" s="11"/>
      <c r="G919" s="11"/>
      <c r="H919" s="11"/>
      <c r="I919" s="11"/>
      <c r="J919" s="11"/>
      <c r="K919" s="11"/>
      <c r="L919" s="11"/>
      <c r="M919" s="11"/>
    </row>
    <row r="920" spans="1:13" ht="21" x14ac:dyDescent="0.45">
      <c r="A920" s="15" t="s">
        <v>690</v>
      </c>
      <c r="B920" s="15" t="s">
        <v>23</v>
      </c>
      <c r="C920" s="15" t="s">
        <v>244</v>
      </c>
      <c r="D920" s="24" t="s">
        <v>691</v>
      </c>
      <c r="E920" s="11"/>
      <c r="F920" s="11"/>
      <c r="G920" s="11"/>
      <c r="H920" s="11"/>
      <c r="I920" s="11"/>
      <c r="J920" s="11"/>
      <c r="K920" s="16">
        <f>K923</f>
        <v>1</v>
      </c>
      <c r="L920" s="16">
        <f>L923</f>
        <v>0</v>
      </c>
      <c r="M920" s="16">
        <f>M923</f>
        <v>0</v>
      </c>
    </row>
    <row r="921" spans="1:13" ht="189" x14ac:dyDescent="0.45">
      <c r="A921" s="11"/>
      <c r="B921" s="11"/>
      <c r="C921" s="11"/>
      <c r="D921" s="14" t="s">
        <v>692</v>
      </c>
      <c r="E921" s="11"/>
      <c r="F921" s="11"/>
      <c r="G921" s="11"/>
      <c r="H921" s="11"/>
      <c r="I921" s="11"/>
      <c r="J921" s="11"/>
      <c r="K921" s="11"/>
      <c r="L921" s="11"/>
      <c r="M921" s="11"/>
    </row>
    <row r="922" spans="1:13" x14ac:dyDescent="0.45">
      <c r="A922" s="11"/>
      <c r="B922" s="11"/>
      <c r="C922" s="11"/>
      <c r="D922" s="14"/>
      <c r="E922" s="15" t="s">
        <v>693</v>
      </c>
      <c r="F922" s="11">
        <v>1</v>
      </c>
      <c r="G922" s="17">
        <v>0</v>
      </c>
      <c r="H922" s="17">
        <v>0</v>
      </c>
      <c r="I922" s="17">
        <v>0</v>
      </c>
      <c r="J922" s="16">
        <f>F922*(G922+ (G922= 0))*(H922+ (H922= 0))*(I922+ (I922= 0))</f>
        <v>1</v>
      </c>
      <c r="K922" s="11"/>
      <c r="L922" s="11"/>
      <c r="M922" s="11"/>
    </row>
    <row r="923" spans="1:13" x14ac:dyDescent="0.45">
      <c r="A923" s="11"/>
      <c r="B923" s="11"/>
      <c r="C923" s="11"/>
      <c r="D923" s="14"/>
      <c r="E923" s="11"/>
      <c r="F923" s="11"/>
      <c r="G923" s="11"/>
      <c r="H923" s="11"/>
      <c r="I923" s="11"/>
      <c r="J923" s="18" t="s">
        <v>694</v>
      </c>
      <c r="K923" s="10">
        <f>SUM(J922:J922)</f>
        <v>1</v>
      </c>
      <c r="L923" s="17">
        <v>0</v>
      </c>
      <c r="M923" s="10">
        <f>ROUND(L923*K923,2)</f>
        <v>0</v>
      </c>
    </row>
    <row r="924" spans="1:13" ht="1.05" customHeight="1" x14ac:dyDescent="0.45">
      <c r="A924" s="19"/>
      <c r="B924" s="19"/>
      <c r="C924" s="19"/>
      <c r="D924" s="25"/>
      <c r="E924" s="19"/>
      <c r="F924" s="19"/>
      <c r="G924" s="19"/>
      <c r="H924" s="19"/>
      <c r="I924" s="19"/>
      <c r="J924" s="19"/>
      <c r="K924" s="19"/>
      <c r="L924" s="19"/>
      <c r="M924" s="19"/>
    </row>
    <row r="925" spans="1:13" x14ac:dyDescent="0.45">
      <c r="A925" s="15" t="s">
        <v>695</v>
      </c>
      <c r="B925" s="15" t="s">
        <v>23</v>
      </c>
      <c r="C925" s="15" t="s">
        <v>97</v>
      </c>
      <c r="D925" s="24" t="s">
        <v>696</v>
      </c>
      <c r="E925" s="11"/>
      <c r="F925" s="11"/>
      <c r="G925" s="11"/>
      <c r="H925" s="11"/>
      <c r="I925" s="11"/>
      <c r="J925" s="11"/>
      <c r="K925" s="16">
        <f>K928</f>
        <v>5</v>
      </c>
      <c r="L925" s="16">
        <f>L928</f>
        <v>295.22000000000003</v>
      </c>
      <c r="M925" s="16">
        <f>M928</f>
        <v>1476.1</v>
      </c>
    </row>
    <row r="926" spans="1:13" ht="84" x14ac:dyDescent="0.45">
      <c r="A926" s="11"/>
      <c r="B926" s="11"/>
      <c r="C926" s="11"/>
      <c r="D926" s="14" t="s">
        <v>697</v>
      </c>
      <c r="E926" s="11"/>
      <c r="F926" s="11"/>
      <c r="G926" s="11"/>
      <c r="H926" s="11"/>
      <c r="I926" s="11"/>
      <c r="J926" s="11"/>
      <c r="K926" s="11"/>
      <c r="L926" s="11"/>
      <c r="M926" s="11"/>
    </row>
    <row r="927" spans="1:13" x14ac:dyDescent="0.45">
      <c r="A927" s="11"/>
      <c r="B927" s="11"/>
      <c r="C927" s="11"/>
      <c r="D927" s="14"/>
      <c r="E927" s="15" t="s">
        <v>0</v>
      </c>
      <c r="F927" s="11">
        <v>5</v>
      </c>
      <c r="G927" s="17">
        <v>0</v>
      </c>
      <c r="H927" s="17">
        <v>0</v>
      </c>
      <c r="I927" s="17">
        <v>0</v>
      </c>
      <c r="J927" s="16">
        <f>F927*(G927+ (G927= 0))*(H927+ (H927= 0))*(I927+ (I927= 0))</f>
        <v>5</v>
      </c>
      <c r="K927" s="11"/>
      <c r="L927" s="11"/>
      <c r="M927" s="11"/>
    </row>
    <row r="928" spans="1:13" x14ac:dyDescent="0.45">
      <c r="A928" s="11"/>
      <c r="B928" s="11"/>
      <c r="C928" s="11"/>
      <c r="D928" s="14"/>
      <c r="E928" s="11"/>
      <c r="F928" s="11"/>
      <c r="G928" s="11"/>
      <c r="H928" s="11"/>
      <c r="I928" s="11"/>
      <c r="J928" s="18" t="s">
        <v>698</v>
      </c>
      <c r="K928" s="10">
        <f>SUM(J927:J927)</f>
        <v>5</v>
      </c>
      <c r="L928" s="17">
        <v>295.22000000000003</v>
      </c>
      <c r="M928" s="10">
        <f>ROUND(L928*K928,2)</f>
        <v>1476.1</v>
      </c>
    </row>
    <row r="929" spans="1:13" ht="1.05" customHeight="1" x14ac:dyDescent="0.45">
      <c r="A929" s="19"/>
      <c r="B929" s="19"/>
      <c r="C929" s="19"/>
      <c r="D929" s="25"/>
      <c r="E929" s="19"/>
      <c r="F929" s="19"/>
      <c r="G929" s="19"/>
      <c r="H929" s="19"/>
      <c r="I929" s="19"/>
      <c r="J929" s="19"/>
      <c r="K929" s="19"/>
      <c r="L929" s="19"/>
      <c r="M929" s="19"/>
    </row>
    <row r="930" spans="1:13" x14ac:dyDescent="0.45">
      <c r="A930" s="15" t="s">
        <v>699</v>
      </c>
      <c r="B930" s="15" t="s">
        <v>23</v>
      </c>
      <c r="C930" s="15" t="s">
        <v>97</v>
      </c>
      <c r="D930" s="24" t="s">
        <v>700</v>
      </c>
      <c r="E930" s="11"/>
      <c r="F930" s="11"/>
      <c r="G930" s="11"/>
      <c r="H930" s="11"/>
      <c r="I930" s="11"/>
      <c r="J930" s="11"/>
      <c r="K930" s="16">
        <f>K935</f>
        <v>3</v>
      </c>
      <c r="L930" s="16">
        <f>L935</f>
        <v>71.3</v>
      </c>
      <c r="M930" s="16">
        <f>M935</f>
        <v>213.9</v>
      </c>
    </row>
    <row r="931" spans="1:13" ht="63" x14ac:dyDescent="0.45">
      <c r="A931" s="11"/>
      <c r="B931" s="11"/>
      <c r="C931" s="11"/>
      <c r="D931" s="14" t="s">
        <v>701</v>
      </c>
      <c r="E931" s="11"/>
      <c r="F931" s="11"/>
      <c r="G931" s="11"/>
      <c r="H931" s="11"/>
      <c r="I931" s="11"/>
      <c r="J931" s="11"/>
      <c r="K931" s="11"/>
      <c r="L931" s="11"/>
      <c r="M931" s="11"/>
    </row>
    <row r="932" spans="1:13" x14ac:dyDescent="0.45">
      <c r="A932" s="11"/>
      <c r="B932" s="11"/>
      <c r="C932" s="11"/>
      <c r="D932" s="14"/>
      <c r="E932" s="15" t="s">
        <v>222</v>
      </c>
      <c r="F932" s="11">
        <v>1</v>
      </c>
      <c r="G932" s="17">
        <v>0</v>
      </c>
      <c r="H932" s="17">
        <v>0</v>
      </c>
      <c r="I932" s="17">
        <v>0</v>
      </c>
      <c r="J932" s="16">
        <f>F932*(G932+ (G932= 0))*(H932+ (H932= 0))*(I932+ (I932= 0))</f>
        <v>1</v>
      </c>
      <c r="K932" s="11"/>
      <c r="L932" s="11"/>
      <c r="M932" s="11"/>
    </row>
    <row r="933" spans="1:13" x14ac:dyDescent="0.45">
      <c r="A933" s="11"/>
      <c r="B933" s="11"/>
      <c r="C933" s="11"/>
      <c r="D933" s="14"/>
      <c r="E933" s="15" t="s">
        <v>221</v>
      </c>
      <c r="F933" s="11">
        <v>1</v>
      </c>
      <c r="G933" s="17">
        <v>0</v>
      </c>
      <c r="H933" s="17">
        <v>0</v>
      </c>
      <c r="I933" s="17">
        <v>0</v>
      </c>
      <c r="J933" s="16">
        <f>F933*(G933+ (G933= 0))*(H933+ (H933= 0))*(I933+ (I933= 0))</f>
        <v>1</v>
      </c>
      <c r="K933" s="11"/>
      <c r="L933" s="11"/>
      <c r="M933" s="11"/>
    </row>
    <row r="934" spans="1:13" x14ac:dyDescent="0.45">
      <c r="A934" s="11"/>
      <c r="B934" s="11"/>
      <c r="C934" s="11"/>
      <c r="D934" s="14"/>
      <c r="E934" s="15" t="s">
        <v>702</v>
      </c>
      <c r="F934" s="11">
        <v>1</v>
      </c>
      <c r="G934" s="17">
        <v>0</v>
      </c>
      <c r="H934" s="17">
        <v>0</v>
      </c>
      <c r="I934" s="17">
        <v>0</v>
      </c>
      <c r="J934" s="16">
        <f>F934*(G934+ (G934= 0))*(H934+ (H934= 0))*(I934+ (I934= 0))</f>
        <v>1</v>
      </c>
      <c r="K934" s="11"/>
      <c r="L934" s="11"/>
      <c r="M934" s="11"/>
    </row>
    <row r="935" spans="1:13" x14ac:dyDescent="0.45">
      <c r="A935" s="11"/>
      <c r="B935" s="11"/>
      <c r="C935" s="11"/>
      <c r="D935" s="14"/>
      <c r="E935" s="11"/>
      <c r="F935" s="11"/>
      <c r="G935" s="11"/>
      <c r="H935" s="11"/>
      <c r="I935" s="11"/>
      <c r="J935" s="18" t="s">
        <v>703</v>
      </c>
      <c r="K935" s="10">
        <f>SUM(J932:J934)</f>
        <v>3</v>
      </c>
      <c r="L935" s="17">
        <v>71.3</v>
      </c>
      <c r="M935" s="10">
        <f>ROUND(L935*K935,2)</f>
        <v>213.9</v>
      </c>
    </row>
    <row r="936" spans="1:13" ht="1.05" customHeight="1" x14ac:dyDescent="0.45">
      <c r="A936" s="19"/>
      <c r="B936" s="19"/>
      <c r="C936" s="19"/>
      <c r="D936" s="25"/>
      <c r="E936" s="19"/>
      <c r="F936" s="19"/>
      <c r="G936" s="19"/>
      <c r="H936" s="19"/>
      <c r="I936" s="19"/>
      <c r="J936" s="19"/>
      <c r="K936" s="19"/>
      <c r="L936" s="19"/>
      <c r="M936" s="19"/>
    </row>
    <row r="937" spans="1:13" x14ac:dyDescent="0.45">
      <c r="A937" s="15" t="s">
        <v>704</v>
      </c>
      <c r="B937" s="15" t="s">
        <v>23</v>
      </c>
      <c r="C937" s="15" t="s">
        <v>57</v>
      </c>
      <c r="D937" s="24" t="s">
        <v>705</v>
      </c>
      <c r="E937" s="11"/>
      <c r="F937" s="11"/>
      <c r="G937" s="11"/>
      <c r="H937" s="11"/>
      <c r="I937" s="11"/>
      <c r="J937" s="11"/>
      <c r="K937" s="16">
        <f>K940</f>
        <v>12</v>
      </c>
      <c r="L937" s="16">
        <f>L940</f>
        <v>64.42</v>
      </c>
      <c r="M937" s="16">
        <f>M940</f>
        <v>773.04</v>
      </c>
    </row>
    <row r="938" spans="1:13" ht="126" x14ac:dyDescent="0.45">
      <c r="A938" s="11"/>
      <c r="B938" s="11"/>
      <c r="C938" s="11"/>
      <c r="D938" s="14" t="s">
        <v>706</v>
      </c>
      <c r="E938" s="11"/>
      <c r="F938" s="11"/>
      <c r="G938" s="11"/>
      <c r="H938" s="11"/>
      <c r="I938" s="11"/>
      <c r="J938" s="11"/>
      <c r="K938" s="11"/>
      <c r="L938" s="11"/>
      <c r="M938" s="11"/>
    </row>
    <row r="939" spans="1:13" x14ac:dyDescent="0.45">
      <c r="A939" s="11"/>
      <c r="B939" s="11"/>
      <c r="C939" s="11"/>
      <c r="D939" s="14"/>
      <c r="E939" s="15" t="s">
        <v>707</v>
      </c>
      <c r="F939" s="11">
        <v>4</v>
      </c>
      <c r="G939" s="17">
        <v>3</v>
      </c>
      <c r="H939" s="17">
        <v>0</v>
      </c>
      <c r="I939" s="17">
        <v>0</v>
      </c>
      <c r="J939" s="16">
        <f>F939*(G939+ (G939= 0))*(H939+ (H939= 0))*(I939+ (I939= 0))</f>
        <v>12</v>
      </c>
      <c r="K939" s="11"/>
      <c r="L939" s="11"/>
      <c r="M939" s="11"/>
    </row>
    <row r="940" spans="1:13" x14ac:dyDescent="0.45">
      <c r="A940" s="11"/>
      <c r="B940" s="11"/>
      <c r="C940" s="11"/>
      <c r="D940" s="14"/>
      <c r="E940" s="11"/>
      <c r="F940" s="11"/>
      <c r="G940" s="11"/>
      <c r="H940" s="11"/>
      <c r="I940" s="11"/>
      <c r="J940" s="18" t="s">
        <v>708</v>
      </c>
      <c r="K940" s="10">
        <f>SUM(J939:J939)</f>
        <v>12</v>
      </c>
      <c r="L940" s="17">
        <v>64.42</v>
      </c>
      <c r="M940" s="10">
        <f>ROUND(L940*K940,2)</f>
        <v>773.04</v>
      </c>
    </row>
    <row r="941" spans="1:13" ht="1.05" customHeight="1" x14ac:dyDescent="0.45">
      <c r="A941" s="19"/>
      <c r="B941" s="19"/>
      <c r="C941" s="19"/>
      <c r="D941" s="25"/>
      <c r="E941" s="19"/>
      <c r="F941" s="19"/>
      <c r="G941" s="19"/>
      <c r="H941" s="19"/>
      <c r="I941" s="19"/>
      <c r="J941" s="19"/>
      <c r="K941" s="19"/>
      <c r="L941" s="19"/>
      <c r="M941" s="19"/>
    </row>
    <row r="942" spans="1:13" x14ac:dyDescent="0.45">
      <c r="A942" s="15" t="s">
        <v>709</v>
      </c>
      <c r="B942" s="15" t="s">
        <v>23</v>
      </c>
      <c r="C942" s="15" t="s">
        <v>97</v>
      </c>
      <c r="D942" s="24" t="s">
        <v>710</v>
      </c>
      <c r="E942" s="11"/>
      <c r="F942" s="11"/>
      <c r="G942" s="11"/>
      <c r="H942" s="11"/>
      <c r="I942" s="11"/>
      <c r="J942" s="11"/>
      <c r="K942" s="16">
        <f>K945</f>
        <v>155</v>
      </c>
      <c r="L942" s="16">
        <f>L945</f>
        <v>12.65</v>
      </c>
      <c r="M942" s="16">
        <f>M945</f>
        <v>1960.75</v>
      </c>
    </row>
    <row r="943" spans="1:13" ht="115.5" x14ac:dyDescent="0.45">
      <c r="A943" s="11"/>
      <c r="B943" s="11"/>
      <c r="C943" s="11"/>
      <c r="D943" s="14" t="s">
        <v>711</v>
      </c>
      <c r="E943" s="11"/>
      <c r="F943" s="11"/>
      <c r="G943" s="11"/>
      <c r="H943" s="11"/>
      <c r="I943" s="11"/>
      <c r="J943" s="11"/>
      <c r="K943" s="11"/>
      <c r="L943" s="11"/>
      <c r="M943" s="11"/>
    </row>
    <row r="944" spans="1:13" x14ac:dyDescent="0.45">
      <c r="A944" s="11"/>
      <c r="B944" s="11"/>
      <c r="C944" s="11"/>
      <c r="D944" s="14"/>
      <c r="E944" s="15" t="s">
        <v>712</v>
      </c>
      <c r="F944" s="11">
        <v>1</v>
      </c>
      <c r="G944" s="17">
        <v>155</v>
      </c>
      <c r="H944" s="17">
        <v>0</v>
      </c>
      <c r="I944" s="17">
        <v>0</v>
      </c>
      <c r="J944" s="16">
        <f>F944*(G944+ (G944= 0))*(H944+ (H944= 0))*(I944+ (I944= 0))</f>
        <v>155</v>
      </c>
      <c r="K944" s="11"/>
      <c r="L944" s="11"/>
      <c r="M944" s="11"/>
    </row>
    <row r="945" spans="1:13" x14ac:dyDescent="0.45">
      <c r="A945" s="11"/>
      <c r="B945" s="11"/>
      <c r="C945" s="11"/>
      <c r="D945" s="14"/>
      <c r="E945" s="11"/>
      <c r="F945" s="11"/>
      <c r="G945" s="11"/>
      <c r="H945" s="11"/>
      <c r="I945" s="11"/>
      <c r="J945" s="18" t="s">
        <v>713</v>
      </c>
      <c r="K945" s="10">
        <f>SUM(J944:J944)</f>
        <v>155</v>
      </c>
      <c r="L945" s="17">
        <v>12.65</v>
      </c>
      <c r="M945" s="10">
        <f>ROUND(L945*K945,2)</f>
        <v>1960.75</v>
      </c>
    </row>
    <row r="946" spans="1:13" ht="1.05" customHeight="1" x14ac:dyDescent="0.45">
      <c r="A946" s="19"/>
      <c r="B946" s="19"/>
      <c r="C946" s="19"/>
      <c r="D946" s="25"/>
      <c r="E946" s="19"/>
      <c r="F946" s="19"/>
      <c r="G946" s="19"/>
      <c r="H946" s="19"/>
      <c r="I946" s="19"/>
      <c r="J946" s="19"/>
      <c r="K946" s="19"/>
      <c r="L946" s="19"/>
      <c r="M946" s="19"/>
    </row>
    <row r="947" spans="1:13" x14ac:dyDescent="0.45">
      <c r="A947" s="15" t="s">
        <v>714</v>
      </c>
      <c r="B947" s="15" t="s">
        <v>23</v>
      </c>
      <c r="C947" s="15" t="s">
        <v>57</v>
      </c>
      <c r="D947" s="24" t="s">
        <v>715</v>
      </c>
      <c r="E947" s="11"/>
      <c r="F947" s="11"/>
      <c r="G947" s="11"/>
      <c r="H947" s="11"/>
      <c r="I947" s="11"/>
      <c r="J947" s="11"/>
      <c r="K947" s="16">
        <f>K950</f>
        <v>50</v>
      </c>
      <c r="L947" s="16">
        <f>L950</f>
        <v>14.85</v>
      </c>
      <c r="M947" s="16">
        <f>M950</f>
        <v>742.5</v>
      </c>
    </row>
    <row r="948" spans="1:13" ht="115.5" x14ac:dyDescent="0.45">
      <c r="A948" s="11"/>
      <c r="B948" s="11"/>
      <c r="C948" s="11"/>
      <c r="D948" s="14" t="s">
        <v>716</v>
      </c>
      <c r="E948" s="11"/>
      <c r="F948" s="11"/>
      <c r="G948" s="11"/>
      <c r="H948" s="11"/>
      <c r="I948" s="11"/>
      <c r="J948" s="11"/>
      <c r="K948" s="11"/>
      <c r="L948" s="11"/>
      <c r="M948" s="11"/>
    </row>
    <row r="949" spans="1:13" x14ac:dyDescent="0.45">
      <c r="A949" s="11"/>
      <c r="B949" s="11"/>
      <c r="C949" s="11"/>
      <c r="D949" s="14"/>
      <c r="E949" s="15" t="s">
        <v>712</v>
      </c>
      <c r="F949" s="11">
        <v>1</v>
      </c>
      <c r="G949" s="17">
        <v>50</v>
      </c>
      <c r="H949" s="17">
        <v>0</v>
      </c>
      <c r="I949" s="17">
        <v>0</v>
      </c>
      <c r="J949" s="16">
        <f>F949*(G949+ (G949= 0))*(H949+ (H949= 0))*(I949+ (I949= 0))</f>
        <v>50</v>
      </c>
      <c r="K949" s="11"/>
      <c r="L949" s="11"/>
      <c r="M949" s="11"/>
    </row>
    <row r="950" spans="1:13" x14ac:dyDescent="0.45">
      <c r="A950" s="11"/>
      <c r="B950" s="11"/>
      <c r="C950" s="11"/>
      <c r="D950" s="14"/>
      <c r="E950" s="11"/>
      <c r="F950" s="11"/>
      <c r="G950" s="11"/>
      <c r="H950" s="11"/>
      <c r="I950" s="11"/>
      <c r="J950" s="18" t="s">
        <v>717</v>
      </c>
      <c r="K950" s="10">
        <f>SUM(J949:J949)</f>
        <v>50</v>
      </c>
      <c r="L950" s="17">
        <v>14.85</v>
      </c>
      <c r="M950" s="10">
        <f>ROUND(L950*K950,2)</f>
        <v>742.5</v>
      </c>
    </row>
    <row r="951" spans="1:13" ht="1.05" customHeight="1" x14ac:dyDescent="0.45">
      <c r="A951" s="19"/>
      <c r="B951" s="19"/>
      <c r="C951" s="19"/>
      <c r="D951" s="25"/>
      <c r="E951" s="19"/>
      <c r="F951" s="19"/>
      <c r="G951" s="19"/>
      <c r="H951" s="19"/>
      <c r="I951" s="19"/>
      <c r="J951" s="19"/>
      <c r="K951" s="19"/>
      <c r="L951" s="19"/>
      <c r="M951" s="19"/>
    </row>
    <row r="952" spans="1:13" x14ac:dyDescent="0.45">
      <c r="A952" s="15" t="s">
        <v>718</v>
      </c>
      <c r="B952" s="15" t="s">
        <v>23</v>
      </c>
      <c r="C952" s="15" t="s">
        <v>57</v>
      </c>
      <c r="D952" s="24" t="s">
        <v>719</v>
      </c>
      <c r="E952" s="11"/>
      <c r="F952" s="11"/>
      <c r="G952" s="11"/>
      <c r="H952" s="11"/>
      <c r="I952" s="11"/>
      <c r="J952" s="11"/>
      <c r="K952" s="16">
        <f>K955</f>
        <v>15</v>
      </c>
      <c r="L952" s="16">
        <f>L955</f>
        <v>17.84</v>
      </c>
      <c r="M952" s="16">
        <f>M955</f>
        <v>267.60000000000002</v>
      </c>
    </row>
    <row r="953" spans="1:13" ht="105" x14ac:dyDescent="0.45">
      <c r="A953" s="11"/>
      <c r="B953" s="11"/>
      <c r="C953" s="11"/>
      <c r="D953" s="14" t="s">
        <v>720</v>
      </c>
      <c r="E953" s="11"/>
      <c r="F953" s="11"/>
      <c r="G953" s="11"/>
      <c r="H953" s="11"/>
      <c r="I953" s="11"/>
      <c r="J953" s="11"/>
      <c r="K953" s="11"/>
      <c r="L953" s="11"/>
      <c r="M953" s="11"/>
    </row>
    <row r="954" spans="1:13" x14ac:dyDescent="0.45">
      <c r="A954" s="11"/>
      <c r="B954" s="11"/>
      <c r="C954" s="11"/>
      <c r="D954" s="14"/>
      <c r="E954" s="15" t="s">
        <v>712</v>
      </c>
      <c r="F954" s="11">
        <v>1</v>
      </c>
      <c r="G954" s="17">
        <v>15</v>
      </c>
      <c r="H954" s="17">
        <v>0</v>
      </c>
      <c r="I954" s="17">
        <v>0</v>
      </c>
      <c r="J954" s="16">
        <f>F954*(G954+ (G954= 0))*(H954+ (H954= 0))*(I954+ (I954= 0))</f>
        <v>15</v>
      </c>
      <c r="K954" s="11"/>
      <c r="L954" s="11"/>
      <c r="M954" s="11"/>
    </row>
    <row r="955" spans="1:13" x14ac:dyDescent="0.45">
      <c r="A955" s="11"/>
      <c r="B955" s="11"/>
      <c r="C955" s="11"/>
      <c r="D955" s="14"/>
      <c r="E955" s="11"/>
      <c r="F955" s="11"/>
      <c r="G955" s="11"/>
      <c r="H955" s="11"/>
      <c r="I955" s="11"/>
      <c r="J955" s="18" t="s">
        <v>721</v>
      </c>
      <c r="K955" s="10">
        <f>SUM(J954:J954)</f>
        <v>15</v>
      </c>
      <c r="L955" s="17">
        <v>17.84</v>
      </c>
      <c r="M955" s="10">
        <f>ROUND(L955*K955,2)</f>
        <v>267.60000000000002</v>
      </c>
    </row>
    <row r="956" spans="1:13" ht="1.05" customHeight="1" x14ac:dyDescent="0.45">
      <c r="A956" s="19"/>
      <c r="B956" s="19"/>
      <c r="C956" s="19"/>
      <c r="D956" s="25"/>
      <c r="E956" s="19"/>
      <c r="F956" s="19"/>
      <c r="G956" s="19"/>
      <c r="H956" s="19"/>
      <c r="I956" s="19"/>
      <c r="J956" s="19"/>
      <c r="K956" s="19"/>
      <c r="L956" s="19"/>
      <c r="M956" s="19"/>
    </row>
    <row r="957" spans="1:13" ht="21" x14ac:dyDescent="0.45">
      <c r="A957" s="15" t="s">
        <v>722</v>
      </c>
      <c r="B957" s="15" t="s">
        <v>23</v>
      </c>
      <c r="C957" s="15" t="s">
        <v>57</v>
      </c>
      <c r="D957" s="24" t="s">
        <v>723</v>
      </c>
      <c r="E957" s="11"/>
      <c r="F957" s="11"/>
      <c r="G957" s="11"/>
      <c r="H957" s="11"/>
      <c r="I957" s="11"/>
      <c r="J957" s="11"/>
      <c r="K957" s="16">
        <f>K960</f>
        <v>10</v>
      </c>
      <c r="L957" s="16">
        <f>L960</f>
        <v>9.9600000000000009</v>
      </c>
      <c r="M957" s="16">
        <f>M960</f>
        <v>99.6</v>
      </c>
    </row>
    <row r="958" spans="1:13" ht="105" x14ac:dyDescent="0.45">
      <c r="A958" s="11"/>
      <c r="B958" s="11"/>
      <c r="C958" s="11"/>
      <c r="D958" s="14" t="s">
        <v>724</v>
      </c>
      <c r="E958" s="11"/>
      <c r="F958" s="11"/>
      <c r="G958" s="11"/>
      <c r="H958" s="11"/>
      <c r="I958" s="11"/>
      <c r="J958" s="11"/>
      <c r="K958" s="11"/>
      <c r="L958" s="11"/>
      <c r="M958" s="11"/>
    </row>
    <row r="959" spans="1:13" x14ac:dyDescent="0.45">
      <c r="A959" s="11"/>
      <c r="B959" s="11"/>
      <c r="C959" s="11"/>
      <c r="D959" s="14"/>
      <c r="E959" s="15" t="s">
        <v>693</v>
      </c>
      <c r="F959" s="11">
        <v>10</v>
      </c>
      <c r="G959" s="17">
        <v>0</v>
      </c>
      <c r="H959" s="17">
        <v>0</v>
      </c>
      <c r="I959" s="17">
        <v>0</v>
      </c>
      <c r="J959" s="16">
        <f>F959*(G959+ (G959= 0))*(H959+ (H959= 0))*(I959+ (I959= 0))</f>
        <v>10</v>
      </c>
      <c r="K959" s="11"/>
      <c r="L959" s="11"/>
      <c r="M959" s="11"/>
    </row>
    <row r="960" spans="1:13" x14ac:dyDescent="0.45">
      <c r="A960" s="11"/>
      <c r="B960" s="11"/>
      <c r="C960" s="11"/>
      <c r="D960" s="14"/>
      <c r="E960" s="11"/>
      <c r="F960" s="11"/>
      <c r="G960" s="11"/>
      <c r="H960" s="11"/>
      <c r="I960" s="11"/>
      <c r="J960" s="18" t="s">
        <v>725</v>
      </c>
      <c r="K960" s="10">
        <f>SUM(J959:J959)</f>
        <v>10</v>
      </c>
      <c r="L960" s="17">
        <v>9.9600000000000009</v>
      </c>
      <c r="M960" s="10">
        <f>ROUND(L960*K960,2)</f>
        <v>99.6</v>
      </c>
    </row>
    <row r="961" spans="1:13" ht="1.05" customHeight="1" x14ac:dyDescent="0.45">
      <c r="A961" s="19"/>
      <c r="B961" s="19"/>
      <c r="C961" s="19"/>
      <c r="D961" s="25"/>
      <c r="E961" s="19"/>
      <c r="F961" s="19"/>
      <c r="G961" s="19"/>
      <c r="H961" s="19"/>
      <c r="I961" s="19"/>
      <c r="J961" s="19"/>
      <c r="K961" s="19"/>
      <c r="L961" s="19"/>
      <c r="M961" s="19"/>
    </row>
    <row r="962" spans="1:13" x14ac:dyDescent="0.45">
      <c r="A962" s="15" t="s">
        <v>726</v>
      </c>
      <c r="B962" s="15" t="s">
        <v>23</v>
      </c>
      <c r="C962" s="15" t="s">
        <v>57</v>
      </c>
      <c r="D962" s="24" t="s">
        <v>727</v>
      </c>
      <c r="E962" s="11"/>
      <c r="F962" s="11"/>
      <c r="G962" s="11"/>
      <c r="H962" s="11"/>
      <c r="I962" s="11"/>
      <c r="J962" s="11"/>
      <c r="K962" s="16">
        <f>K965</f>
        <v>5</v>
      </c>
      <c r="L962" s="16">
        <f>L965</f>
        <v>25.75</v>
      </c>
      <c r="M962" s="16">
        <f>M965</f>
        <v>128.75</v>
      </c>
    </row>
    <row r="963" spans="1:13" ht="115.5" x14ac:dyDescent="0.45">
      <c r="A963" s="11"/>
      <c r="B963" s="11"/>
      <c r="C963" s="11"/>
      <c r="D963" s="14" t="s">
        <v>728</v>
      </c>
      <c r="E963" s="11"/>
      <c r="F963" s="11"/>
      <c r="G963" s="11"/>
      <c r="H963" s="11"/>
      <c r="I963" s="11"/>
      <c r="J963" s="11"/>
      <c r="K963" s="11"/>
      <c r="L963" s="11"/>
      <c r="M963" s="11"/>
    </row>
    <row r="964" spans="1:13" x14ac:dyDescent="0.45">
      <c r="A964" s="11"/>
      <c r="B964" s="11"/>
      <c r="C964" s="11"/>
      <c r="D964" s="14"/>
      <c r="E964" s="15" t="s">
        <v>0</v>
      </c>
      <c r="F964" s="11">
        <v>1</v>
      </c>
      <c r="G964" s="17">
        <v>5</v>
      </c>
      <c r="H964" s="17">
        <v>0</v>
      </c>
      <c r="I964" s="17">
        <v>0</v>
      </c>
      <c r="J964" s="16">
        <f>F964*(G964+ (G964= 0))*(H964+ (H964= 0))*(I964+ (I964= 0))</f>
        <v>5</v>
      </c>
      <c r="K964" s="11"/>
      <c r="L964" s="11"/>
      <c r="M964" s="11"/>
    </row>
    <row r="965" spans="1:13" x14ac:dyDescent="0.45">
      <c r="A965" s="11"/>
      <c r="B965" s="11"/>
      <c r="C965" s="11"/>
      <c r="D965" s="14"/>
      <c r="E965" s="11"/>
      <c r="F965" s="11"/>
      <c r="G965" s="11"/>
      <c r="H965" s="11"/>
      <c r="I965" s="11"/>
      <c r="J965" s="18" t="s">
        <v>729</v>
      </c>
      <c r="K965" s="10">
        <f>SUM(J964:J964)</f>
        <v>5</v>
      </c>
      <c r="L965" s="17">
        <v>25.75</v>
      </c>
      <c r="M965" s="10">
        <f>ROUND(L965*K965,2)</f>
        <v>128.75</v>
      </c>
    </row>
    <row r="966" spans="1:13" ht="1.05" customHeight="1" x14ac:dyDescent="0.45">
      <c r="A966" s="19"/>
      <c r="B966" s="19"/>
      <c r="C966" s="19"/>
      <c r="D966" s="25"/>
      <c r="E966" s="19"/>
      <c r="F966" s="19"/>
      <c r="G966" s="19"/>
      <c r="H966" s="19"/>
      <c r="I966" s="19"/>
      <c r="J966" s="19"/>
      <c r="K966" s="19"/>
      <c r="L966" s="19"/>
      <c r="M966" s="19"/>
    </row>
    <row r="967" spans="1:13" x14ac:dyDescent="0.45">
      <c r="A967" s="15" t="s">
        <v>730</v>
      </c>
      <c r="B967" s="15" t="s">
        <v>23</v>
      </c>
      <c r="C967" s="15" t="s">
        <v>57</v>
      </c>
      <c r="D967" s="24" t="s">
        <v>731</v>
      </c>
      <c r="E967" s="11"/>
      <c r="F967" s="11"/>
      <c r="G967" s="11"/>
      <c r="H967" s="11"/>
      <c r="I967" s="11"/>
      <c r="J967" s="11"/>
      <c r="K967" s="16">
        <f>K972</f>
        <v>22</v>
      </c>
      <c r="L967" s="16">
        <f>L972</f>
        <v>14.85</v>
      </c>
      <c r="M967" s="16">
        <f>M972</f>
        <v>326.7</v>
      </c>
    </row>
    <row r="968" spans="1:13" ht="52.5" x14ac:dyDescent="0.45">
      <c r="A968" s="11"/>
      <c r="B968" s="11"/>
      <c r="C968" s="11"/>
      <c r="D968" s="14" t="s">
        <v>732</v>
      </c>
      <c r="E968" s="11"/>
      <c r="F968" s="11"/>
      <c r="G968" s="11"/>
      <c r="H968" s="11"/>
      <c r="I968" s="11"/>
      <c r="J968" s="11"/>
      <c r="K968" s="11"/>
      <c r="L968" s="11"/>
      <c r="M968" s="11"/>
    </row>
    <row r="969" spans="1:13" x14ac:dyDescent="0.45">
      <c r="A969" s="11"/>
      <c r="B969" s="11"/>
      <c r="C969" s="11"/>
      <c r="D969" s="14"/>
      <c r="E969" s="15" t="s">
        <v>221</v>
      </c>
      <c r="F969" s="11">
        <v>1</v>
      </c>
      <c r="G969" s="17">
        <v>15</v>
      </c>
      <c r="H969" s="17">
        <v>0</v>
      </c>
      <c r="I969" s="17">
        <v>0</v>
      </c>
      <c r="J969" s="16">
        <f>F969*(G969+ (G969= 0))*(H969+ (H969= 0))*(I969+ (I969= 0))</f>
        <v>15</v>
      </c>
      <c r="K969" s="11"/>
      <c r="L969" s="11"/>
      <c r="M969" s="11"/>
    </row>
    <row r="970" spans="1:13" x14ac:dyDescent="0.45">
      <c r="A970" s="11"/>
      <c r="B970" s="11"/>
      <c r="C970" s="11"/>
      <c r="D970" s="14"/>
      <c r="E970" s="15" t="s">
        <v>733</v>
      </c>
      <c r="F970" s="11">
        <v>1</v>
      </c>
      <c r="G970" s="17">
        <v>5</v>
      </c>
      <c r="H970" s="17">
        <v>0</v>
      </c>
      <c r="I970" s="17">
        <v>0</v>
      </c>
      <c r="J970" s="16">
        <f>F970*(G970+ (G970= 0))*(H970+ (H970= 0))*(I970+ (I970= 0))</f>
        <v>5</v>
      </c>
      <c r="K970" s="11"/>
      <c r="L970" s="11"/>
      <c r="M970" s="11"/>
    </row>
    <row r="971" spans="1:13" x14ac:dyDescent="0.45">
      <c r="A971" s="11"/>
      <c r="B971" s="11"/>
      <c r="C971" s="11"/>
      <c r="D971" s="14"/>
      <c r="E971" s="15" t="s">
        <v>734</v>
      </c>
      <c r="F971" s="11">
        <v>1</v>
      </c>
      <c r="G971" s="17">
        <v>2</v>
      </c>
      <c r="H971" s="17">
        <v>0</v>
      </c>
      <c r="I971" s="17">
        <v>0</v>
      </c>
      <c r="J971" s="16">
        <f>F971*(G971+ (G971= 0))*(H971+ (H971= 0))*(I971+ (I971= 0))</f>
        <v>2</v>
      </c>
      <c r="K971" s="11"/>
      <c r="L971" s="11"/>
      <c r="M971" s="11"/>
    </row>
    <row r="972" spans="1:13" x14ac:dyDescent="0.45">
      <c r="A972" s="11"/>
      <c r="B972" s="11"/>
      <c r="C972" s="11"/>
      <c r="D972" s="14"/>
      <c r="E972" s="11"/>
      <c r="F972" s="11"/>
      <c r="G972" s="11"/>
      <c r="H972" s="11"/>
      <c r="I972" s="11"/>
      <c r="J972" s="18" t="s">
        <v>735</v>
      </c>
      <c r="K972" s="10">
        <f>SUM(J969:J971)</f>
        <v>22</v>
      </c>
      <c r="L972" s="17">
        <v>14.85</v>
      </c>
      <c r="M972" s="10">
        <f>ROUND(L972*K972,2)</f>
        <v>326.7</v>
      </c>
    </row>
    <row r="973" spans="1:13" ht="1.05" customHeight="1" x14ac:dyDescent="0.45">
      <c r="A973" s="19"/>
      <c r="B973" s="19"/>
      <c r="C973" s="19"/>
      <c r="D973" s="25"/>
      <c r="E973" s="19"/>
      <c r="F973" s="19"/>
      <c r="G973" s="19"/>
      <c r="H973" s="19"/>
      <c r="I973" s="19"/>
      <c r="J973" s="19"/>
      <c r="K973" s="19"/>
      <c r="L973" s="19"/>
      <c r="M973" s="19"/>
    </row>
    <row r="974" spans="1:13" ht="21" x14ac:dyDescent="0.45">
      <c r="A974" s="15" t="s">
        <v>736</v>
      </c>
      <c r="B974" s="15" t="s">
        <v>23</v>
      </c>
      <c r="C974" s="15" t="s">
        <v>57</v>
      </c>
      <c r="D974" s="24" t="s">
        <v>737</v>
      </c>
      <c r="E974" s="11"/>
      <c r="F974" s="11"/>
      <c r="G974" s="11"/>
      <c r="H974" s="11"/>
      <c r="I974" s="11"/>
      <c r="J974" s="11"/>
      <c r="K974" s="16">
        <f>K977</f>
        <v>10</v>
      </c>
      <c r="L974" s="16">
        <f>L977</f>
        <v>10.65</v>
      </c>
      <c r="M974" s="16">
        <f>M977</f>
        <v>106.5</v>
      </c>
    </row>
    <row r="975" spans="1:13" ht="115.5" x14ac:dyDescent="0.45">
      <c r="A975" s="11"/>
      <c r="B975" s="11"/>
      <c r="C975" s="11"/>
      <c r="D975" s="14" t="s">
        <v>738</v>
      </c>
      <c r="E975" s="11"/>
      <c r="F975" s="11"/>
      <c r="G975" s="11"/>
      <c r="H975" s="11"/>
      <c r="I975" s="11"/>
      <c r="J975" s="11"/>
      <c r="K975" s="11"/>
      <c r="L975" s="11"/>
      <c r="M975" s="11"/>
    </row>
    <row r="976" spans="1:13" x14ac:dyDescent="0.45">
      <c r="A976" s="11"/>
      <c r="B976" s="11"/>
      <c r="C976" s="11"/>
      <c r="D976" s="14"/>
      <c r="E976" s="15" t="s">
        <v>693</v>
      </c>
      <c r="F976" s="11">
        <v>10</v>
      </c>
      <c r="G976" s="17">
        <v>0</v>
      </c>
      <c r="H976" s="17">
        <v>0</v>
      </c>
      <c r="I976" s="17">
        <v>0</v>
      </c>
      <c r="J976" s="16">
        <f>F976*(G976+ (G976= 0))*(H976+ (H976= 0))*(I976+ (I976= 0))</f>
        <v>10</v>
      </c>
      <c r="K976" s="11"/>
      <c r="L976" s="11"/>
      <c r="M976" s="11"/>
    </row>
    <row r="977" spans="1:13" x14ac:dyDescent="0.45">
      <c r="A977" s="11"/>
      <c r="B977" s="11"/>
      <c r="C977" s="11"/>
      <c r="D977" s="14"/>
      <c r="E977" s="11"/>
      <c r="F977" s="11"/>
      <c r="G977" s="11"/>
      <c r="H977" s="11"/>
      <c r="I977" s="11"/>
      <c r="J977" s="18" t="s">
        <v>739</v>
      </c>
      <c r="K977" s="10">
        <f>SUM(J976:J976)</f>
        <v>10</v>
      </c>
      <c r="L977" s="17">
        <v>10.65</v>
      </c>
      <c r="M977" s="10">
        <f>ROUND(L977*K977,2)</f>
        <v>106.5</v>
      </c>
    </row>
    <row r="978" spans="1:13" ht="1.05" customHeight="1" x14ac:dyDescent="0.45">
      <c r="A978" s="19"/>
      <c r="B978" s="19"/>
      <c r="C978" s="19"/>
      <c r="D978" s="25"/>
      <c r="E978" s="19"/>
      <c r="F978" s="19"/>
      <c r="G978" s="19"/>
      <c r="H978" s="19"/>
      <c r="I978" s="19"/>
      <c r="J978" s="19"/>
      <c r="K978" s="19"/>
      <c r="L978" s="19"/>
      <c r="M978" s="19"/>
    </row>
    <row r="979" spans="1:13" x14ac:dyDescent="0.45">
      <c r="A979" s="15" t="s">
        <v>740</v>
      </c>
      <c r="B979" s="15" t="s">
        <v>23</v>
      </c>
      <c r="C979" s="15" t="s">
        <v>57</v>
      </c>
      <c r="D979" s="24" t="s">
        <v>741</v>
      </c>
      <c r="E979" s="11"/>
      <c r="F979" s="11"/>
      <c r="G979" s="11"/>
      <c r="H979" s="11"/>
      <c r="I979" s="11"/>
      <c r="J979" s="11"/>
      <c r="K979" s="16">
        <f>K982</f>
        <v>15</v>
      </c>
      <c r="L979" s="16">
        <f>L982</f>
        <v>13.16</v>
      </c>
      <c r="M979" s="16">
        <f>M982</f>
        <v>197.4</v>
      </c>
    </row>
    <row r="980" spans="1:13" ht="189" x14ac:dyDescent="0.45">
      <c r="A980" s="11"/>
      <c r="B980" s="11"/>
      <c r="C980" s="11"/>
      <c r="D980" s="14" t="s">
        <v>742</v>
      </c>
      <c r="E980" s="11"/>
      <c r="F980" s="11"/>
      <c r="G980" s="11"/>
      <c r="H980" s="11"/>
      <c r="I980" s="11"/>
      <c r="J980" s="11"/>
      <c r="K980" s="11"/>
      <c r="L980" s="11"/>
      <c r="M980" s="11"/>
    </row>
    <row r="981" spans="1:13" x14ac:dyDescent="0.45">
      <c r="A981" s="11"/>
      <c r="B981" s="11"/>
      <c r="C981" s="11"/>
      <c r="D981" s="14"/>
      <c r="E981" s="15" t="s">
        <v>0</v>
      </c>
      <c r="F981" s="11">
        <v>1</v>
      </c>
      <c r="G981" s="17">
        <v>15</v>
      </c>
      <c r="H981" s="17">
        <v>0</v>
      </c>
      <c r="I981" s="17">
        <v>0</v>
      </c>
      <c r="J981" s="16">
        <f>F981*(G981+ (G981= 0))*(H981+ (H981= 0))*(I981+ (I981= 0))</f>
        <v>15</v>
      </c>
      <c r="K981" s="11"/>
      <c r="L981" s="11"/>
      <c r="M981" s="11"/>
    </row>
    <row r="982" spans="1:13" x14ac:dyDescent="0.45">
      <c r="A982" s="11"/>
      <c r="B982" s="11"/>
      <c r="C982" s="11"/>
      <c r="D982" s="14"/>
      <c r="E982" s="11"/>
      <c r="F982" s="11"/>
      <c r="G982" s="11"/>
      <c r="H982" s="11"/>
      <c r="I982" s="11"/>
      <c r="J982" s="18" t="s">
        <v>743</v>
      </c>
      <c r="K982" s="10">
        <f>SUM(J981:J981)</f>
        <v>15</v>
      </c>
      <c r="L982" s="17">
        <v>13.16</v>
      </c>
      <c r="M982" s="10">
        <f>ROUND(L982*K982,2)</f>
        <v>197.4</v>
      </c>
    </row>
    <row r="983" spans="1:13" ht="1.05" customHeight="1" x14ac:dyDescent="0.45">
      <c r="A983" s="19"/>
      <c r="B983" s="19"/>
      <c r="C983" s="19"/>
      <c r="D983" s="25"/>
      <c r="E983" s="19"/>
      <c r="F983" s="19"/>
      <c r="G983" s="19"/>
      <c r="H983" s="19"/>
      <c r="I983" s="19"/>
      <c r="J983" s="19"/>
      <c r="K983" s="19"/>
      <c r="L983" s="19"/>
      <c r="M983" s="19"/>
    </row>
    <row r="984" spans="1:13" x14ac:dyDescent="0.45">
      <c r="A984" s="15" t="s">
        <v>744</v>
      </c>
      <c r="B984" s="15" t="s">
        <v>23</v>
      </c>
      <c r="C984" s="15" t="s">
        <v>57</v>
      </c>
      <c r="D984" s="24" t="s">
        <v>745</v>
      </c>
      <c r="E984" s="11"/>
      <c r="F984" s="11"/>
      <c r="G984" s="11"/>
      <c r="H984" s="11"/>
      <c r="I984" s="11"/>
      <c r="J984" s="11"/>
      <c r="K984" s="16">
        <f>K987</f>
        <v>10</v>
      </c>
      <c r="L984" s="16">
        <f>L987</f>
        <v>17.84</v>
      </c>
      <c r="M984" s="16">
        <f>M987</f>
        <v>178.4</v>
      </c>
    </row>
    <row r="985" spans="1:13" ht="189" x14ac:dyDescent="0.45">
      <c r="A985" s="11"/>
      <c r="B985" s="11"/>
      <c r="C985" s="11"/>
      <c r="D985" s="14" t="s">
        <v>746</v>
      </c>
      <c r="E985" s="11"/>
      <c r="F985" s="11"/>
      <c r="G985" s="11"/>
      <c r="H985" s="11"/>
      <c r="I985" s="11"/>
      <c r="J985" s="11"/>
      <c r="K985" s="11"/>
      <c r="L985" s="11"/>
      <c r="M985" s="11"/>
    </row>
    <row r="986" spans="1:13" x14ac:dyDescent="0.45">
      <c r="A986" s="11"/>
      <c r="B986" s="11"/>
      <c r="C986" s="11"/>
      <c r="D986" s="14"/>
      <c r="E986" s="15" t="s">
        <v>0</v>
      </c>
      <c r="F986" s="11">
        <v>1</v>
      </c>
      <c r="G986" s="17">
        <v>10</v>
      </c>
      <c r="H986" s="17">
        <v>0</v>
      </c>
      <c r="I986" s="17">
        <v>0</v>
      </c>
      <c r="J986" s="16">
        <f>F986*(G986+ (G986= 0))*(H986+ (H986= 0))*(I986+ (I986= 0))</f>
        <v>10</v>
      </c>
      <c r="K986" s="11"/>
      <c r="L986" s="11"/>
      <c r="M986" s="11"/>
    </row>
    <row r="987" spans="1:13" x14ac:dyDescent="0.45">
      <c r="A987" s="11"/>
      <c r="B987" s="11"/>
      <c r="C987" s="11"/>
      <c r="D987" s="14"/>
      <c r="E987" s="11"/>
      <c r="F987" s="11"/>
      <c r="G987" s="11"/>
      <c r="H987" s="11"/>
      <c r="I987" s="11"/>
      <c r="J987" s="18" t="s">
        <v>747</v>
      </c>
      <c r="K987" s="10">
        <f>SUM(J986:J986)</f>
        <v>10</v>
      </c>
      <c r="L987" s="17">
        <v>17.84</v>
      </c>
      <c r="M987" s="10">
        <f>ROUND(L987*K987,2)</f>
        <v>178.4</v>
      </c>
    </row>
    <row r="988" spans="1:13" ht="1.05" customHeight="1" x14ac:dyDescent="0.45">
      <c r="A988" s="19"/>
      <c r="B988" s="19"/>
      <c r="C988" s="19"/>
      <c r="D988" s="25"/>
      <c r="E988" s="19"/>
      <c r="F988" s="19"/>
      <c r="G988" s="19"/>
      <c r="H988" s="19"/>
      <c r="I988" s="19"/>
      <c r="J988" s="19"/>
      <c r="K988" s="19"/>
      <c r="L988" s="19"/>
      <c r="M988" s="19"/>
    </row>
    <row r="989" spans="1:13" x14ac:dyDescent="0.45">
      <c r="A989" s="15" t="s">
        <v>748</v>
      </c>
      <c r="B989" s="15" t="s">
        <v>23</v>
      </c>
      <c r="C989" s="15" t="s">
        <v>57</v>
      </c>
      <c r="D989" s="24" t="s">
        <v>749</v>
      </c>
      <c r="E989" s="11"/>
      <c r="F989" s="11"/>
      <c r="G989" s="11"/>
      <c r="H989" s="11"/>
      <c r="I989" s="11"/>
      <c r="J989" s="11"/>
      <c r="K989" s="16">
        <f>K992</f>
        <v>30</v>
      </c>
      <c r="L989" s="16">
        <f>L992</f>
        <v>24.98</v>
      </c>
      <c r="M989" s="16">
        <f>M992</f>
        <v>749.4</v>
      </c>
    </row>
    <row r="990" spans="1:13" ht="178.5" x14ac:dyDescent="0.45">
      <c r="A990" s="11"/>
      <c r="B990" s="11"/>
      <c r="C990" s="11"/>
      <c r="D990" s="14" t="s">
        <v>750</v>
      </c>
      <c r="E990" s="11"/>
      <c r="F990" s="11"/>
      <c r="G990" s="11"/>
      <c r="H990" s="11"/>
      <c r="I990" s="11"/>
      <c r="J990" s="11"/>
      <c r="K990" s="11"/>
      <c r="L990" s="11"/>
      <c r="M990" s="11"/>
    </row>
    <row r="991" spans="1:13" x14ac:dyDescent="0.45">
      <c r="A991" s="11"/>
      <c r="B991" s="11"/>
      <c r="C991" s="11"/>
      <c r="D991" s="14"/>
      <c r="E991" s="15" t="s">
        <v>0</v>
      </c>
      <c r="F991" s="11">
        <v>1</v>
      </c>
      <c r="G991" s="17">
        <v>30</v>
      </c>
      <c r="H991" s="17">
        <v>0</v>
      </c>
      <c r="I991" s="17">
        <v>0</v>
      </c>
      <c r="J991" s="16">
        <f>F991*(G991+ (G991= 0))*(H991+ (H991= 0))*(I991+ (I991= 0))</f>
        <v>30</v>
      </c>
      <c r="K991" s="11"/>
      <c r="L991" s="11"/>
      <c r="M991" s="11"/>
    </row>
    <row r="992" spans="1:13" x14ac:dyDescent="0.45">
      <c r="A992" s="11"/>
      <c r="B992" s="11"/>
      <c r="C992" s="11"/>
      <c r="D992" s="14"/>
      <c r="E992" s="11"/>
      <c r="F992" s="11"/>
      <c r="G992" s="11"/>
      <c r="H992" s="11"/>
      <c r="I992" s="11"/>
      <c r="J992" s="18" t="s">
        <v>751</v>
      </c>
      <c r="K992" s="10">
        <f>SUM(J991:J991)</f>
        <v>30</v>
      </c>
      <c r="L992" s="17">
        <v>24.98</v>
      </c>
      <c r="M992" s="10">
        <f>ROUND(L992*K992,2)</f>
        <v>749.4</v>
      </c>
    </row>
    <row r="993" spans="1:13" ht="1.05" customHeight="1" x14ac:dyDescent="0.45">
      <c r="A993" s="19"/>
      <c r="B993" s="19"/>
      <c r="C993" s="19"/>
      <c r="D993" s="25"/>
      <c r="E993" s="19"/>
      <c r="F993" s="19"/>
      <c r="G993" s="19"/>
      <c r="H993" s="19"/>
      <c r="I993" s="19"/>
      <c r="J993" s="19"/>
      <c r="K993" s="19"/>
      <c r="L993" s="19"/>
      <c r="M993" s="19"/>
    </row>
    <row r="994" spans="1:13" x14ac:dyDescent="0.45">
      <c r="A994" s="15" t="s">
        <v>752</v>
      </c>
      <c r="B994" s="15" t="s">
        <v>23</v>
      </c>
      <c r="C994" s="15" t="s">
        <v>97</v>
      </c>
      <c r="D994" s="24" t="s">
        <v>753</v>
      </c>
      <c r="E994" s="11"/>
      <c r="F994" s="11"/>
      <c r="G994" s="11"/>
      <c r="H994" s="11"/>
      <c r="I994" s="11"/>
      <c r="J994" s="11"/>
      <c r="K994" s="16">
        <f>K998</f>
        <v>4</v>
      </c>
      <c r="L994" s="16">
        <f>L998</f>
        <v>62.12</v>
      </c>
      <c r="M994" s="16">
        <f>M998</f>
        <v>248.48</v>
      </c>
    </row>
    <row r="995" spans="1:13" ht="105" x14ac:dyDescent="0.45">
      <c r="A995" s="11"/>
      <c r="B995" s="11"/>
      <c r="C995" s="11"/>
      <c r="D995" s="14" t="s">
        <v>754</v>
      </c>
      <c r="E995" s="11"/>
      <c r="F995" s="11"/>
      <c r="G995" s="11"/>
      <c r="H995" s="11"/>
      <c r="I995" s="11"/>
      <c r="J995" s="11"/>
      <c r="K995" s="11"/>
      <c r="L995" s="11"/>
      <c r="M995" s="11"/>
    </row>
    <row r="996" spans="1:13" x14ac:dyDescent="0.45">
      <c r="A996" s="11"/>
      <c r="B996" s="11"/>
      <c r="C996" s="11"/>
      <c r="D996" s="14"/>
      <c r="E996" s="15" t="s">
        <v>221</v>
      </c>
      <c r="F996" s="11">
        <v>2</v>
      </c>
      <c r="G996" s="17">
        <v>0</v>
      </c>
      <c r="H996" s="17">
        <v>0</v>
      </c>
      <c r="I996" s="17">
        <v>0</v>
      </c>
      <c r="J996" s="16">
        <f>F996*(G996+ (G996= 0))*(H996+ (H996= 0))*(I996+ (I996= 0))</f>
        <v>2</v>
      </c>
      <c r="K996" s="11"/>
      <c r="L996" s="11"/>
      <c r="M996" s="11"/>
    </row>
    <row r="997" spans="1:13" x14ac:dyDescent="0.45">
      <c r="A997" s="11"/>
      <c r="B997" s="11"/>
      <c r="C997" s="11"/>
      <c r="D997" s="14"/>
      <c r="E997" s="15" t="s">
        <v>222</v>
      </c>
      <c r="F997" s="11">
        <v>2</v>
      </c>
      <c r="G997" s="17">
        <v>0</v>
      </c>
      <c r="H997" s="17">
        <v>0</v>
      </c>
      <c r="I997" s="17">
        <v>0</v>
      </c>
      <c r="J997" s="16">
        <f>F997*(G997+ (G997= 0))*(H997+ (H997= 0))*(I997+ (I997= 0))</f>
        <v>2</v>
      </c>
      <c r="K997" s="11"/>
      <c r="L997" s="11"/>
      <c r="M997" s="11"/>
    </row>
    <row r="998" spans="1:13" x14ac:dyDescent="0.45">
      <c r="A998" s="11"/>
      <c r="B998" s="11"/>
      <c r="C998" s="11"/>
      <c r="D998" s="14"/>
      <c r="E998" s="11"/>
      <c r="F998" s="11"/>
      <c r="G998" s="11"/>
      <c r="H998" s="11"/>
      <c r="I998" s="11"/>
      <c r="J998" s="18" t="s">
        <v>755</v>
      </c>
      <c r="K998" s="10">
        <f>SUM(J996:J997)</f>
        <v>4</v>
      </c>
      <c r="L998" s="17">
        <v>62.12</v>
      </c>
      <c r="M998" s="10">
        <f>ROUND(L998*K998,2)</f>
        <v>248.48</v>
      </c>
    </row>
    <row r="999" spans="1:13" ht="1.05" customHeight="1" x14ac:dyDescent="0.45">
      <c r="A999" s="19"/>
      <c r="B999" s="19"/>
      <c r="C999" s="19"/>
      <c r="D999" s="25"/>
      <c r="E999" s="19"/>
      <c r="F999" s="19"/>
      <c r="G999" s="19"/>
      <c r="H999" s="19"/>
      <c r="I999" s="19"/>
      <c r="J999" s="19"/>
      <c r="K999" s="19"/>
      <c r="L999" s="19"/>
      <c r="M999" s="19"/>
    </row>
    <row r="1000" spans="1:13" x14ac:dyDescent="0.45">
      <c r="A1000" s="11"/>
      <c r="B1000" s="11"/>
      <c r="C1000" s="11"/>
      <c r="D1000" s="14"/>
      <c r="E1000" s="11"/>
      <c r="F1000" s="11"/>
      <c r="G1000" s="11"/>
      <c r="H1000" s="11"/>
      <c r="I1000" s="11"/>
      <c r="J1000" s="18" t="s">
        <v>756</v>
      </c>
      <c r="K1000" s="20">
        <v>1</v>
      </c>
      <c r="L1000" s="10">
        <f>M923+M928+M935+M940+M945+M950+M955+M960+M965+M972+M977+M982+M987+M992+M998</f>
        <v>7469.119999999999</v>
      </c>
      <c r="M1000" s="10">
        <f>ROUND(L1000*K1000,2)</f>
        <v>7469.12</v>
      </c>
    </row>
    <row r="1001" spans="1:13" ht="1.05" customHeight="1" x14ac:dyDescent="0.45">
      <c r="A1001" s="19"/>
      <c r="B1001" s="19"/>
      <c r="C1001" s="19"/>
      <c r="D1001" s="25"/>
      <c r="E1001" s="19"/>
      <c r="F1001" s="19"/>
      <c r="G1001" s="19"/>
      <c r="H1001" s="19"/>
      <c r="I1001" s="19"/>
      <c r="J1001" s="19"/>
      <c r="K1001" s="19"/>
      <c r="L1001" s="19"/>
      <c r="M1001" s="19"/>
    </row>
    <row r="1002" spans="1:13" x14ac:dyDescent="0.45">
      <c r="A1002" s="7" t="s">
        <v>757</v>
      </c>
      <c r="B1002" s="7" t="s">
        <v>17</v>
      </c>
      <c r="C1002" s="7" t="s">
        <v>0</v>
      </c>
      <c r="D1002" s="22" t="s">
        <v>758</v>
      </c>
      <c r="E1002" s="8"/>
      <c r="F1002" s="8"/>
      <c r="G1002" s="8"/>
      <c r="H1002" s="8"/>
      <c r="I1002" s="8"/>
      <c r="J1002" s="8"/>
      <c r="K1002" s="9">
        <f>K1292</f>
        <v>1</v>
      </c>
      <c r="L1002" s="10">
        <f>L1292</f>
        <v>91032.02</v>
      </c>
      <c r="M1002" s="10">
        <f>M1292</f>
        <v>91032.02</v>
      </c>
    </row>
    <row r="1003" spans="1:13" x14ac:dyDescent="0.45">
      <c r="A1003" s="11"/>
      <c r="B1003" s="11"/>
      <c r="C1003" s="11"/>
      <c r="D1003" s="14"/>
      <c r="E1003" s="11"/>
      <c r="F1003" s="11"/>
      <c r="G1003" s="11"/>
      <c r="H1003" s="11"/>
      <c r="I1003" s="11"/>
      <c r="J1003" s="11"/>
      <c r="K1003" s="11"/>
      <c r="L1003" s="11"/>
      <c r="M1003" s="11"/>
    </row>
    <row r="1004" spans="1:13" x14ac:dyDescent="0.45">
      <c r="A1004" s="12" t="s">
        <v>759</v>
      </c>
      <c r="B1004" s="12" t="s">
        <v>17</v>
      </c>
      <c r="C1004" s="12" t="s">
        <v>0</v>
      </c>
      <c r="D1004" s="23" t="s">
        <v>760</v>
      </c>
      <c r="E1004" s="13"/>
      <c r="F1004" s="13"/>
      <c r="G1004" s="13"/>
      <c r="H1004" s="13"/>
      <c r="I1004" s="13"/>
      <c r="J1004" s="13"/>
      <c r="K1004" s="10">
        <f>K1137</f>
        <v>1</v>
      </c>
      <c r="L1004" s="10">
        <f>L1137</f>
        <v>66578.549999999988</v>
      </c>
      <c r="M1004" s="10">
        <f>M1137</f>
        <v>66578.55</v>
      </c>
    </row>
    <row r="1005" spans="1:13" x14ac:dyDescent="0.45">
      <c r="A1005" s="11"/>
      <c r="B1005" s="11"/>
      <c r="C1005" s="11"/>
      <c r="D1005" s="14"/>
      <c r="E1005" s="11"/>
      <c r="F1005" s="11"/>
      <c r="G1005" s="11"/>
      <c r="H1005" s="11"/>
      <c r="I1005" s="11"/>
      <c r="J1005" s="11"/>
      <c r="K1005" s="11"/>
      <c r="L1005" s="11"/>
      <c r="M1005" s="11"/>
    </row>
    <row r="1006" spans="1:13" x14ac:dyDescent="0.45">
      <c r="A1006" s="15" t="s">
        <v>761</v>
      </c>
      <c r="B1006" s="15" t="s">
        <v>23</v>
      </c>
      <c r="C1006" s="15" t="s">
        <v>97</v>
      </c>
      <c r="D1006" s="24" t="s">
        <v>762</v>
      </c>
      <c r="E1006" s="11"/>
      <c r="F1006" s="11"/>
      <c r="G1006" s="11"/>
      <c r="H1006" s="11"/>
      <c r="I1006" s="11"/>
      <c r="J1006" s="11"/>
      <c r="K1006" s="16">
        <f>K1009</f>
        <v>1</v>
      </c>
      <c r="L1006" s="16">
        <f>L1009</f>
        <v>950</v>
      </c>
      <c r="M1006" s="16">
        <f>M1009</f>
        <v>950</v>
      </c>
    </row>
    <row r="1007" spans="1:13" ht="105" x14ac:dyDescent="0.45">
      <c r="A1007" s="11"/>
      <c r="B1007" s="11"/>
      <c r="C1007" s="11"/>
      <c r="D1007" s="14" t="s">
        <v>763</v>
      </c>
      <c r="E1007" s="11"/>
      <c r="F1007" s="11"/>
      <c r="G1007" s="11"/>
      <c r="H1007" s="11"/>
      <c r="I1007" s="11"/>
      <c r="J1007" s="11"/>
      <c r="K1007" s="11"/>
      <c r="L1007" s="11"/>
      <c r="M1007" s="11"/>
    </row>
    <row r="1008" spans="1:13" x14ac:dyDescent="0.45">
      <c r="A1008" s="11"/>
      <c r="B1008" s="11"/>
      <c r="C1008" s="11"/>
      <c r="D1008" s="14"/>
      <c r="E1008" s="15" t="s">
        <v>0</v>
      </c>
      <c r="F1008" s="11">
        <v>1</v>
      </c>
      <c r="G1008" s="17">
        <v>0</v>
      </c>
      <c r="H1008" s="17">
        <v>0</v>
      </c>
      <c r="I1008" s="17">
        <v>0</v>
      </c>
      <c r="J1008" s="16">
        <f>F1008*(G1008+ (G1008= 0))*(H1008+ (H1008= 0))*(I1008+ (I1008= 0))</f>
        <v>1</v>
      </c>
      <c r="K1008" s="11"/>
      <c r="L1008" s="11"/>
      <c r="M1008" s="11"/>
    </row>
    <row r="1009" spans="1:13" x14ac:dyDescent="0.45">
      <c r="A1009" s="11"/>
      <c r="B1009" s="11"/>
      <c r="C1009" s="11"/>
      <c r="D1009" s="14"/>
      <c r="E1009" s="11"/>
      <c r="F1009" s="11"/>
      <c r="G1009" s="11"/>
      <c r="H1009" s="11"/>
      <c r="I1009" s="11"/>
      <c r="J1009" s="18" t="s">
        <v>764</v>
      </c>
      <c r="K1009" s="10">
        <f>SUM(J1008:J1008)</f>
        <v>1</v>
      </c>
      <c r="L1009" s="17">
        <v>950</v>
      </c>
      <c r="M1009" s="10">
        <f>ROUND(L1009*K1009,2)</f>
        <v>950</v>
      </c>
    </row>
    <row r="1010" spans="1:13" ht="1.05" customHeight="1" x14ac:dyDescent="0.45">
      <c r="A1010" s="19"/>
      <c r="B1010" s="19"/>
      <c r="C1010" s="19"/>
      <c r="D1010" s="25"/>
      <c r="E1010" s="19"/>
      <c r="F1010" s="19"/>
      <c r="G1010" s="19"/>
      <c r="H1010" s="19"/>
      <c r="I1010" s="19"/>
      <c r="J1010" s="19"/>
      <c r="K1010" s="19"/>
      <c r="L1010" s="19"/>
      <c r="M1010" s="19"/>
    </row>
    <row r="1011" spans="1:13" x14ac:dyDescent="0.45">
      <c r="A1011" s="15" t="s">
        <v>765</v>
      </c>
      <c r="B1011" s="15" t="s">
        <v>23</v>
      </c>
      <c r="C1011" s="15" t="s">
        <v>97</v>
      </c>
      <c r="D1011" s="24" t="s">
        <v>766</v>
      </c>
      <c r="E1011" s="11"/>
      <c r="F1011" s="11"/>
      <c r="G1011" s="11"/>
      <c r="H1011" s="11"/>
      <c r="I1011" s="11"/>
      <c r="J1011" s="11"/>
      <c r="K1011" s="16">
        <f>K1014</f>
        <v>1</v>
      </c>
      <c r="L1011" s="16">
        <f>L1014</f>
        <v>531.39</v>
      </c>
      <c r="M1011" s="16">
        <f>M1014</f>
        <v>531.39</v>
      </c>
    </row>
    <row r="1012" spans="1:13" ht="94.5" x14ac:dyDescent="0.45">
      <c r="A1012" s="11"/>
      <c r="B1012" s="11"/>
      <c r="C1012" s="11"/>
      <c r="D1012" s="14" t="s">
        <v>767</v>
      </c>
      <c r="E1012" s="11"/>
      <c r="F1012" s="11"/>
      <c r="G1012" s="11"/>
      <c r="H1012" s="11"/>
      <c r="I1012" s="11"/>
      <c r="J1012" s="11"/>
      <c r="K1012" s="11"/>
      <c r="L1012" s="11"/>
      <c r="M1012" s="11"/>
    </row>
    <row r="1013" spans="1:13" x14ac:dyDescent="0.45">
      <c r="A1013" s="11"/>
      <c r="B1013" s="11"/>
      <c r="C1013" s="11"/>
      <c r="D1013" s="14"/>
      <c r="E1013" s="15" t="s">
        <v>0</v>
      </c>
      <c r="F1013" s="11">
        <v>1</v>
      </c>
      <c r="G1013" s="17">
        <v>0</v>
      </c>
      <c r="H1013" s="17">
        <v>0</v>
      </c>
      <c r="I1013" s="17">
        <v>0</v>
      </c>
      <c r="J1013" s="16">
        <f>F1013*(G1013+ (G1013= 0))*(H1013+ (H1013= 0))*(I1013+ (I1013= 0))</f>
        <v>1</v>
      </c>
      <c r="K1013" s="11"/>
      <c r="L1013" s="11"/>
      <c r="M1013" s="11"/>
    </row>
    <row r="1014" spans="1:13" x14ac:dyDescent="0.45">
      <c r="A1014" s="11"/>
      <c r="B1014" s="11"/>
      <c r="C1014" s="11"/>
      <c r="D1014" s="14"/>
      <c r="E1014" s="11"/>
      <c r="F1014" s="11"/>
      <c r="G1014" s="11"/>
      <c r="H1014" s="11"/>
      <c r="I1014" s="11"/>
      <c r="J1014" s="18" t="s">
        <v>768</v>
      </c>
      <c r="K1014" s="10">
        <f>SUM(J1013:J1013)</f>
        <v>1</v>
      </c>
      <c r="L1014" s="17">
        <v>531.39</v>
      </c>
      <c r="M1014" s="10">
        <f>ROUND(L1014*K1014,2)</f>
        <v>531.39</v>
      </c>
    </row>
    <row r="1015" spans="1:13" ht="1.05" customHeight="1" x14ac:dyDescent="0.45">
      <c r="A1015" s="19"/>
      <c r="B1015" s="19"/>
      <c r="C1015" s="19"/>
      <c r="D1015" s="25"/>
      <c r="E1015" s="19"/>
      <c r="F1015" s="19"/>
      <c r="G1015" s="19"/>
      <c r="H1015" s="19"/>
      <c r="I1015" s="19"/>
      <c r="J1015" s="19"/>
      <c r="K1015" s="19"/>
      <c r="L1015" s="19"/>
      <c r="M1015" s="19"/>
    </row>
    <row r="1016" spans="1:13" x14ac:dyDescent="0.45">
      <c r="A1016" s="15" t="s">
        <v>769</v>
      </c>
      <c r="B1016" s="15" t="s">
        <v>23</v>
      </c>
      <c r="C1016" s="15" t="s">
        <v>97</v>
      </c>
      <c r="D1016" s="24" t="s">
        <v>770</v>
      </c>
      <c r="E1016" s="11"/>
      <c r="F1016" s="11"/>
      <c r="G1016" s="11"/>
      <c r="H1016" s="11"/>
      <c r="I1016" s="11"/>
      <c r="J1016" s="11"/>
      <c r="K1016" s="16">
        <f>K1019</f>
        <v>1</v>
      </c>
      <c r="L1016" s="16">
        <f>L1019</f>
        <v>394.05</v>
      </c>
      <c r="M1016" s="16">
        <f>M1019</f>
        <v>394.05</v>
      </c>
    </row>
    <row r="1017" spans="1:13" ht="84" x14ac:dyDescent="0.45">
      <c r="A1017" s="11"/>
      <c r="B1017" s="11"/>
      <c r="C1017" s="11"/>
      <c r="D1017" s="14" t="s">
        <v>771</v>
      </c>
      <c r="E1017" s="11"/>
      <c r="F1017" s="11"/>
      <c r="G1017" s="11"/>
      <c r="H1017" s="11"/>
      <c r="I1017" s="11"/>
      <c r="J1017" s="11"/>
      <c r="K1017" s="11"/>
      <c r="L1017" s="11"/>
      <c r="M1017" s="11"/>
    </row>
    <row r="1018" spans="1:13" x14ac:dyDescent="0.45">
      <c r="A1018" s="11"/>
      <c r="B1018" s="11"/>
      <c r="C1018" s="11"/>
      <c r="D1018" s="14"/>
      <c r="E1018" s="15" t="s">
        <v>0</v>
      </c>
      <c r="F1018" s="11">
        <v>1</v>
      </c>
      <c r="G1018" s="17">
        <v>0</v>
      </c>
      <c r="H1018" s="17">
        <v>0</v>
      </c>
      <c r="I1018" s="17">
        <v>0</v>
      </c>
      <c r="J1018" s="16">
        <f>F1018*(G1018+ (G1018= 0))*(H1018+ (H1018= 0))*(I1018+ (I1018= 0))</f>
        <v>1</v>
      </c>
      <c r="K1018" s="11"/>
      <c r="L1018" s="11"/>
      <c r="M1018" s="11"/>
    </row>
    <row r="1019" spans="1:13" x14ac:dyDescent="0.45">
      <c r="A1019" s="11"/>
      <c r="B1019" s="11"/>
      <c r="C1019" s="11"/>
      <c r="D1019" s="14"/>
      <c r="E1019" s="11"/>
      <c r="F1019" s="11"/>
      <c r="G1019" s="11"/>
      <c r="H1019" s="11"/>
      <c r="I1019" s="11"/>
      <c r="J1019" s="18" t="s">
        <v>772</v>
      </c>
      <c r="K1019" s="10">
        <f>SUM(J1018:J1018)</f>
        <v>1</v>
      </c>
      <c r="L1019" s="17">
        <v>394.05</v>
      </c>
      <c r="M1019" s="10">
        <f>ROUND(L1019*K1019,2)</f>
        <v>394.05</v>
      </c>
    </row>
    <row r="1020" spans="1:13" ht="1.05" customHeight="1" x14ac:dyDescent="0.45">
      <c r="A1020" s="19"/>
      <c r="B1020" s="19"/>
      <c r="C1020" s="19"/>
      <c r="D1020" s="25"/>
      <c r="E1020" s="19"/>
      <c r="F1020" s="19"/>
      <c r="G1020" s="19"/>
      <c r="H1020" s="19"/>
      <c r="I1020" s="19"/>
      <c r="J1020" s="19"/>
      <c r="K1020" s="19"/>
      <c r="L1020" s="19"/>
      <c r="M1020" s="19"/>
    </row>
    <row r="1021" spans="1:13" ht="21" x14ac:dyDescent="0.45">
      <c r="A1021" s="15" t="s">
        <v>773</v>
      </c>
      <c r="B1021" s="15" t="s">
        <v>23</v>
      </c>
      <c r="C1021" s="15" t="s">
        <v>97</v>
      </c>
      <c r="D1021" s="24" t="s">
        <v>774</v>
      </c>
      <c r="E1021" s="11"/>
      <c r="F1021" s="11"/>
      <c r="G1021" s="11"/>
      <c r="H1021" s="11"/>
      <c r="I1021" s="11"/>
      <c r="J1021" s="11"/>
      <c r="K1021" s="16">
        <f>K1024</f>
        <v>1</v>
      </c>
      <c r="L1021" s="16">
        <f>L1024</f>
        <v>12536.87</v>
      </c>
      <c r="M1021" s="16">
        <f>M1024</f>
        <v>12536.87</v>
      </c>
    </row>
    <row r="1022" spans="1:13" ht="94.5" x14ac:dyDescent="0.45">
      <c r="A1022" s="11"/>
      <c r="B1022" s="11"/>
      <c r="C1022" s="11"/>
      <c r="D1022" s="14" t="s">
        <v>775</v>
      </c>
      <c r="E1022" s="11"/>
      <c r="F1022" s="11"/>
      <c r="G1022" s="11"/>
      <c r="H1022" s="11"/>
      <c r="I1022" s="11"/>
      <c r="J1022" s="11"/>
      <c r="K1022" s="11"/>
      <c r="L1022" s="11"/>
      <c r="M1022" s="11"/>
    </row>
    <row r="1023" spans="1:13" x14ac:dyDescent="0.45">
      <c r="A1023" s="11"/>
      <c r="B1023" s="11"/>
      <c r="C1023" s="11"/>
      <c r="D1023" s="14"/>
      <c r="E1023" s="15" t="s">
        <v>0</v>
      </c>
      <c r="F1023" s="11">
        <v>1</v>
      </c>
      <c r="G1023" s="17">
        <v>0</v>
      </c>
      <c r="H1023" s="17">
        <v>0</v>
      </c>
      <c r="I1023" s="17">
        <v>0</v>
      </c>
      <c r="J1023" s="16">
        <f>F1023*(G1023+ (G1023= 0))*(H1023+ (H1023= 0))*(I1023+ (I1023= 0))</f>
        <v>1</v>
      </c>
      <c r="K1023" s="11"/>
      <c r="L1023" s="11"/>
      <c r="M1023" s="11"/>
    </row>
    <row r="1024" spans="1:13" x14ac:dyDescent="0.45">
      <c r="A1024" s="11"/>
      <c r="B1024" s="11"/>
      <c r="C1024" s="11"/>
      <c r="D1024" s="14"/>
      <c r="E1024" s="11"/>
      <c r="F1024" s="11"/>
      <c r="G1024" s="11"/>
      <c r="H1024" s="11"/>
      <c r="I1024" s="11"/>
      <c r="J1024" s="18" t="s">
        <v>776</v>
      </c>
      <c r="K1024" s="10">
        <f>SUM(J1023:J1023)</f>
        <v>1</v>
      </c>
      <c r="L1024" s="17">
        <v>12536.87</v>
      </c>
      <c r="M1024" s="10">
        <f>ROUND(L1024*K1024,2)</f>
        <v>12536.87</v>
      </c>
    </row>
    <row r="1025" spans="1:13" ht="1.05" customHeight="1" x14ac:dyDescent="0.45">
      <c r="A1025" s="19"/>
      <c r="B1025" s="19"/>
      <c r="C1025" s="19"/>
      <c r="D1025" s="25"/>
      <c r="E1025" s="19"/>
      <c r="F1025" s="19"/>
      <c r="G1025" s="19"/>
      <c r="H1025" s="19"/>
      <c r="I1025" s="19"/>
      <c r="J1025" s="19"/>
      <c r="K1025" s="19"/>
      <c r="L1025" s="19"/>
      <c r="M1025" s="19"/>
    </row>
    <row r="1026" spans="1:13" x14ac:dyDescent="0.45">
      <c r="A1026" s="15" t="s">
        <v>777</v>
      </c>
      <c r="B1026" s="15" t="s">
        <v>23</v>
      </c>
      <c r="C1026" s="15" t="s">
        <v>57</v>
      </c>
      <c r="D1026" s="24" t="s">
        <v>778</v>
      </c>
      <c r="E1026" s="11"/>
      <c r="F1026" s="11"/>
      <c r="G1026" s="11"/>
      <c r="H1026" s="11"/>
      <c r="I1026" s="11"/>
      <c r="J1026" s="11"/>
      <c r="K1026" s="16">
        <f>K1029</f>
        <v>1729</v>
      </c>
      <c r="L1026" s="16">
        <f>L1029</f>
        <v>4.46</v>
      </c>
      <c r="M1026" s="16">
        <f>M1029</f>
        <v>7711.34</v>
      </c>
    </row>
    <row r="1027" spans="1:13" ht="94.5" x14ac:dyDescent="0.45">
      <c r="A1027" s="11"/>
      <c r="B1027" s="11"/>
      <c r="C1027" s="11"/>
      <c r="D1027" s="14" t="s">
        <v>779</v>
      </c>
      <c r="E1027" s="11"/>
      <c r="F1027" s="11"/>
      <c r="G1027" s="11"/>
      <c r="H1027" s="11"/>
      <c r="I1027" s="11"/>
      <c r="J1027" s="11"/>
      <c r="K1027" s="11"/>
      <c r="L1027" s="11"/>
      <c r="M1027" s="11"/>
    </row>
    <row r="1028" spans="1:13" x14ac:dyDescent="0.45">
      <c r="A1028" s="11"/>
      <c r="B1028" s="11"/>
      <c r="C1028" s="11"/>
      <c r="D1028" s="14"/>
      <c r="E1028" s="15" t="s">
        <v>0</v>
      </c>
      <c r="F1028" s="11">
        <v>1.3</v>
      </c>
      <c r="G1028" s="17">
        <v>1330</v>
      </c>
      <c r="H1028" s="17">
        <v>0</v>
      </c>
      <c r="I1028" s="17">
        <v>0</v>
      </c>
      <c r="J1028" s="16">
        <f>F1028*(G1028+ (G1028= 0))*(H1028+ (H1028= 0))*(I1028+ (I1028= 0))</f>
        <v>1729</v>
      </c>
      <c r="K1028" s="11"/>
      <c r="L1028" s="11"/>
      <c r="M1028" s="11"/>
    </row>
    <row r="1029" spans="1:13" x14ac:dyDescent="0.45">
      <c r="A1029" s="11"/>
      <c r="B1029" s="11"/>
      <c r="C1029" s="11"/>
      <c r="D1029" s="14"/>
      <c r="E1029" s="11"/>
      <c r="F1029" s="11"/>
      <c r="G1029" s="11"/>
      <c r="H1029" s="11"/>
      <c r="I1029" s="11"/>
      <c r="J1029" s="18" t="s">
        <v>780</v>
      </c>
      <c r="K1029" s="10">
        <f>SUM(J1028:J1028)</f>
        <v>1729</v>
      </c>
      <c r="L1029" s="17">
        <v>4.46</v>
      </c>
      <c r="M1029" s="10">
        <f>ROUND(L1029*K1029,2)</f>
        <v>7711.34</v>
      </c>
    </row>
    <row r="1030" spans="1:13" ht="1.05" customHeight="1" x14ac:dyDescent="0.45">
      <c r="A1030" s="19"/>
      <c r="B1030" s="19"/>
      <c r="C1030" s="19"/>
      <c r="D1030" s="25"/>
      <c r="E1030" s="19"/>
      <c r="F1030" s="19"/>
      <c r="G1030" s="19"/>
      <c r="H1030" s="19"/>
      <c r="I1030" s="19"/>
      <c r="J1030" s="19"/>
      <c r="K1030" s="19"/>
      <c r="L1030" s="19"/>
      <c r="M1030" s="19"/>
    </row>
    <row r="1031" spans="1:13" x14ac:dyDescent="0.45">
      <c r="A1031" s="15" t="s">
        <v>781</v>
      </c>
      <c r="B1031" s="15" t="s">
        <v>23</v>
      </c>
      <c r="C1031" s="15" t="s">
        <v>57</v>
      </c>
      <c r="D1031" s="24" t="s">
        <v>782</v>
      </c>
      <c r="E1031" s="11"/>
      <c r="F1031" s="11"/>
      <c r="G1031" s="11"/>
      <c r="H1031" s="11"/>
      <c r="I1031" s="11"/>
      <c r="J1031" s="11"/>
      <c r="K1031" s="16">
        <f>K1034</f>
        <v>845</v>
      </c>
      <c r="L1031" s="16">
        <f>L1034</f>
        <v>4.8</v>
      </c>
      <c r="M1031" s="16">
        <f>M1034</f>
        <v>4056</v>
      </c>
    </row>
    <row r="1032" spans="1:13" ht="105" x14ac:dyDescent="0.45">
      <c r="A1032" s="11"/>
      <c r="B1032" s="11"/>
      <c r="C1032" s="11"/>
      <c r="D1032" s="14" t="s">
        <v>783</v>
      </c>
      <c r="E1032" s="11"/>
      <c r="F1032" s="11"/>
      <c r="G1032" s="11"/>
      <c r="H1032" s="11"/>
      <c r="I1032" s="11"/>
      <c r="J1032" s="11"/>
      <c r="K1032" s="11"/>
      <c r="L1032" s="11"/>
      <c r="M1032" s="11"/>
    </row>
    <row r="1033" spans="1:13" x14ac:dyDescent="0.45">
      <c r="A1033" s="11"/>
      <c r="B1033" s="11"/>
      <c r="C1033" s="11"/>
      <c r="D1033" s="14"/>
      <c r="E1033" s="15" t="s">
        <v>0</v>
      </c>
      <c r="F1033" s="11">
        <v>1.3</v>
      </c>
      <c r="G1033" s="17">
        <v>650</v>
      </c>
      <c r="H1033" s="17">
        <v>0</v>
      </c>
      <c r="I1033" s="17">
        <v>0</v>
      </c>
      <c r="J1033" s="16">
        <f>F1033*(G1033+ (G1033= 0))*(H1033+ (H1033= 0))*(I1033+ (I1033= 0))</f>
        <v>845</v>
      </c>
      <c r="K1033" s="11"/>
      <c r="L1033" s="11"/>
      <c r="M1033" s="11"/>
    </row>
    <row r="1034" spans="1:13" x14ac:dyDescent="0.45">
      <c r="A1034" s="11"/>
      <c r="B1034" s="11"/>
      <c r="C1034" s="11"/>
      <c r="D1034" s="14"/>
      <c r="E1034" s="11"/>
      <c r="F1034" s="11"/>
      <c r="G1034" s="11"/>
      <c r="H1034" s="11"/>
      <c r="I1034" s="11"/>
      <c r="J1034" s="18" t="s">
        <v>784</v>
      </c>
      <c r="K1034" s="10">
        <f>SUM(J1033:J1033)</f>
        <v>845</v>
      </c>
      <c r="L1034" s="17">
        <v>4.8</v>
      </c>
      <c r="M1034" s="10">
        <f>ROUND(L1034*K1034,2)</f>
        <v>4056</v>
      </c>
    </row>
    <row r="1035" spans="1:13" ht="1.05" customHeight="1" x14ac:dyDescent="0.45">
      <c r="A1035" s="19"/>
      <c r="B1035" s="19"/>
      <c r="C1035" s="19"/>
      <c r="D1035" s="25"/>
      <c r="E1035" s="19"/>
      <c r="F1035" s="19"/>
      <c r="G1035" s="19"/>
      <c r="H1035" s="19"/>
      <c r="I1035" s="19"/>
      <c r="J1035" s="19"/>
      <c r="K1035" s="19"/>
      <c r="L1035" s="19"/>
      <c r="M1035" s="19"/>
    </row>
    <row r="1036" spans="1:13" x14ac:dyDescent="0.45">
      <c r="A1036" s="15" t="s">
        <v>785</v>
      </c>
      <c r="B1036" s="15" t="s">
        <v>23</v>
      </c>
      <c r="C1036" s="15" t="s">
        <v>57</v>
      </c>
      <c r="D1036" s="24" t="s">
        <v>786</v>
      </c>
      <c r="E1036" s="11"/>
      <c r="F1036" s="11"/>
      <c r="G1036" s="11"/>
      <c r="H1036" s="11"/>
      <c r="I1036" s="11"/>
      <c r="J1036" s="11"/>
      <c r="K1036" s="16">
        <f>K1039</f>
        <v>13</v>
      </c>
      <c r="L1036" s="16">
        <f>L1039</f>
        <v>5.28</v>
      </c>
      <c r="M1036" s="16">
        <f>M1039</f>
        <v>68.64</v>
      </c>
    </row>
    <row r="1037" spans="1:13" ht="147" x14ac:dyDescent="0.45">
      <c r="A1037" s="11"/>
      <c r="B1037" s="11"/>
      <c r="C1037" s="11"/>
      <c r="D1037" s="14" t="s">
        <v>787</v>
      </c>
      <c r="E1037" s="11"/>
      <c r="F1037" s="11"/>
      <c r="G1037" s="11"/>
      <c r="H1037" s="11"/>
      <c r="I1037" s="11"/>
      <c r="J1037" s="11"/>
      <c r="K1037" s="11"/>
      <c r="L1037" s="11"/>
      <c r="M1037" s="11"/>
    </row>
    <row r="1038" spans="1:13" x14ac:dyDescent="0.45">
      <c r="A1038" s="11"/>
      <c r="B1038" s="11"/>
      <c r="C1038" s="11"/>
      <c r="D1038" s="14"/>
      <c r="E1038" s="15" t="s">
        <v>788</v>
      </c>
      <c r="F1038" s="11">
        <v>1.3</v>
      </c>
      <c r="G1038" s="17">
        <v>10</v>
      </c>
      <c r="H1038" s="17">
        <v>0</v>
      </c>
      <c r="I1038" s="17">
        <v>0</v>
      </c>
      <c r="J1038" s="16">
        <f>F1038*(G1038+ (G1038= 0))*(H1038+ (H1038= 0))*(I1038+ (I1038= 0))</f>
        <v>13</v>
      </c>
      <c r="K1038" s="11"/>
      <c r="L1038" s="11"/>
      <c r="M1038" s="11"/>
    </row>
    <row r="1039" spans="1:13" x14ac:dyDescent="0.45">
      <c r="A1039" s="11"/>
      <c r="B1039" s="11"/>
      <c r="C1039" s="11"/>
      <c r="D1039" s="14"/>
      <c r="E1039" s="11"/>
      <c r="F1039" s="11"/>
      <c r="G1039" s="11"/>
      <c r="H1039" s="11"/>
      <c r="I1039" s="11"/>
      <c r="J1039" s="18" t="s">
        <v>789</v>
      </c>
      <c r="K1039" s="10">
        <f>SUM(J1038:J1038)</f>
        <v>13</v>
      </c>
      <c r="L1039" s="17">
        <v>5.28</v>
      </c>
      <c r="M1039" s="10">
        <f>ROUND(L1039*K1039,2)</f>
        <v>68.64</v>
      </c>
    </row>
    <row r="1040" spans="1:13" ht="1.05" customHeight="1" x14ac:dyDescent="0.45">
      <c r="A1040" s="19"/>
      <c r="B1040" s="19"/>
      <c r="C1040" s="19"/>
      <c r="D1040" s="25"/>
      <c r="E1040" s="19"/>
      <c r="F1040" s="19"/>
      <c r="G1040" s="19"/>
      <c r="H1040" s="19"/>
      <c r="I1040" s="19"/>
      <c r="J1040" s="19"/>
      <c r="K1040" s="19"/>
      <c r="L1040" s="19"/>
      <c r="M1040" s="19"/>
    </row>
    <row r="1041" spans="1:13" ht="21" x14ac:dyDescent="0.45">
      <c r="A1041" s="15" t="s">
        <v>790</v>
      </c>
      <c r="B1041" s="15" t="s">
        <v>23</v>
      </c>
      <c r="C1041" s="15" t="s">
        <v>57</v>
      </c>
      <c r="D1041" s="24" t="s">
        <v>791</v>
      </c>
      <c r="E1041" s="11"/>
      <c r="F1041" s="11"/>
      <c r="G1041" s="11"/>
      <c r="H1041" s="11"/>
      <c r="I1041" s="11"/>
      <c r="J1041" s="11"/>
      <c r="K1041" s="16">
        <f>K1044</f>
        <v>39</v>
      </c>
      <c r="L1041" s="16">
        <f>L1044</f>
        <v>4.99</v>
      </c>
      <c r="M1041" s="16">
        <f>M1044</f>
        <v>194.61</v>
      </c>
    </row>
    <row r="1042" spans="1:13" ht="147" x14ac:dyDescent="0.45">
      <c r="A1042" s="11"/>
      <c r="B1042" s="11"/>
      <c r="C1042" s="11"/>
      <c r="D1042" s="14" t="s">
        <v>792</v>
      </c>
      <c r="E1042" s="11"/>
      <c r="F1042" s="11"/>
      <c r="G1042" s="11"/>
      <c r="H1042" s="11"/>
      <c r="I1042" s="11"/>
      <c r="J1042" s="11"/>
      <c r="K1042" s="11"/>
      <c r="L1042" s="11"/>
      <c r="M1042" s="11"/>
    </row>
    <row r="1043" spans="1:13" x14ac:dyDescent="0.45">
      <c r="A1043" s="11"/>
      <c r="B1043" s="11"/>
      <c r="C1043" s="11"/>
      <c r="D1043" s="14"/>
      <c r="E1043" s="15" t="s">
        <v>793</v>
      </c>
      <c r="F1043" s="11">
        <v>1.3</v>
      </c>
      <c r="G1043" s="17">
        <v>30</v>
      </c>
      <c r="H1043" s="17">
        <v>0</v>
      </c>
      <c r="I1043" s="17">
        <v>0</v>
      </c>
      <c r="J1043" s="16">
        <f>F1043*(G1043+ (G1043= 0))*(H1043+ (H1043= 0))*(I1043+ (I1043= 0))</f>
        <v>39</v>
      </c>
      <c r="K1043" s="11"/>
      <c r="L1043" s="11"/>
      <c r="M1043" s="11"/>
    </row>
    <row r="1044" spans="1:13" x14ac:dyDescent="0.45">
      <c r="A1044" s="11"/>
      <c r="B1044" s="11"/>
      <c r="C1044" s="11"/>
      <c r="D1044" s="14"/>
      <c r="E1044" s="11"/>
      <c r="F1044" s="11"/>
      <c r="G1044" s="11"/>
      <c r="H1044" s="11"/>
      <c r="I1044" s="11"/>
      <c r="J1044" s="18" t="s">
        <v>794</v>
      </c>
      <c r="K1044" s="10">
        <f>SUM(J1043:J1043)</f>
        <v>39</v>
      </c>
      <c r="L1044" s="17">
        <v>4.99</v>
      </c>
      <c r="M1044" s="10">
        <f>ROUND(L1044*K1044,2)</f>
        <v>194.61</v>
      </c>
    </row>
    <row r="1045" spans="1:13" ht="1.05" customHeight="1" x14ac:dyDescent="0.45">
      <c r="A1045" s="19"/>
      <c r="B1045" s="19"/>
      <c r="C1045" s="19"/>
      <c r="D1045" s="25"/>
      <c r="E1045" s="19"/>
      <c r="F1045" s="19"/>
      <c r="G1045" s="19"/>
      <c r="H1045" s="19"/>
      <c r="I1045" s="19"/>
      <c r="J1045" s="19"/>
      <c r="K1045" s="19"/>
      <c r="L1045" s="19"/>
      <c r="M1045" s="19"/>
    </row>
    <row r="1046" spans="1:13" x14ac:dyDescent="0.45">
      <c r="A1046" s="15" t="s">
        <v>795</v>
      </c>
      <c r="B1046" s="15" t="s">
        <v>23</v>
      </c>
      <c r="C1046" s="15" t="s">
        <v>57</v>
      </c>
      <c r="D1046" s="24" t="s">
        <v>796</v>
      </c>
      <c r="E1046" s="11"/>
      <c r="F1046" s="11"/>
      <c r="G1046" s="11"/>
      <c r="H1046" s="11"/>
      <c r="I1046" s="11"/>
      <c r="J1046" s="11"/>
      <c r="K1046" s="16">
        <f>K1049</f>
        <v>123.5</v>
      </c>
      <c r="L1046" s="16">
        <f>L1049</f>
        <v>16.38</v>
      </c>
      <c r="M1046" s="16">
        <f>M1049</f>
        <v>2022.93</v>
      </c>
    </row>
    <row r="1047" spans="1:13" ht="147" x14ac:dyDescent="0.45">
      <c r="A1047" s="11"/>
      <c r="B1047" s="11"/>
      <c r="C1047" s="11"/>
      <c r="D1047" s="14" t="s">
        <v>797</v>
      </c>
      <c r="E1047" s="11"/>
      <c r="F1047" s="11"/>
      <c r="G1047" s="11"/>
      <c r="H1047" s="11"/>
      <c r="I1047" s="11"/>
      <c r="J1047" s="11"/>
      <c r="K1047" s="11"/>
      <c r="L1047" s="11"/>
      <c r="M1047" s="11"/>
    </row>
    <row r="1048" spans="1:13" x14ac:dyDescent="0.45">
      <c r="A1048" s="11"/>
      <c r="B1048" s="11"/>
      <c r="C1048" s="11"/>
      <c r="D1048" s="14"/>
      <c r="E1048" s="15" t="s">
        <v>798</v>
      </c>
      <c r="F1048" s="11">
        <v>1.3</v>
      </c>
      <c r="G1048" s="17">
        <v>95</v>
      </c>
      <c r="H1048" s="17">
        <v>0</v>
      </c>
      <c r="I1048" s="17">
        <v>0</v>
      </c>
      <c r="J1048" s="16">
        <f>F1048*(G1048+ (G1048= 0))*(H1048+ (H1048= 0))*(I1048+ (I1048= 0))</f>
        <v>123.5</v>
      </c>
      <c r="K1048" s="11"/>
      <c r="L1048" s="11"/>
      <c r="M1048" s="11"/>
    </row>
    <row r="1049" spans="1:13" x14ac:dyDescent="0.45">
      <c r="A1049" s="11"/>
      <c r="B1049" s="11"/>
      <c r="C1049" s="11"/>
      <c r="D1049" s="14"/>
      <c r="E1049" s="11"/>
      <c r="F1049" s="11"/>
      <c r="G1049" s="11"/>
      <c r="H1049" s="11"/>
      <c r="I1049" s="11"/>
      <c r="J1049" s="18" t="s">
        <v>799</v>
      </c>
      <c r="K1049" s="10">
        <f>SUM(J1048:J1048)</f>
        <v>123.5</v>
      </c>
      <c r="L1049" s="17">
        <v>16.38</v>
      </c>
      <c r="M1049" s="10">
        <f>ROUND(L1049*K1049,2)</f>
        <v>2022.93</v>
      </c>
    </row>
    <row r="1050" spans="1:13" ht="1.05" customHeight="1" x14ac:dyDescent="0.45">
      <c r="A1050" s="19"/>
      <c r="B1050" s="19"/>
      <c r="C1050" s="19"/>
      <c r="D1050" s="25"/>
      <c r="E1050" s="19"/>
      <c r="F1050" s="19"/>
      <c r="G1050" s="19"/>
      <c r="H1050" s="19"/>
      <c r="I1050" s="19"/>
      <c r="J1050" s="19"/>
      <c r="K1050" s="19"/>
      <c r="L1050" s="19"/>
      <c r="M1050" s="19"/>
    </row>
    <row r="1051" spans="1:13" x14ac:dyDescent="0.45">
      <c r="A1051" s="15" t="s">
        <v>800</v>
      </c>
      <c r="B1051" s="15" t="s">
        <v>23</v>
      </c>
      <c r="C1051" s="15" t="s">
        <v>97</v>
      </c>
      <c r="D1051" s="24" t="s">
        <v>801</v>
      </c>
      <c r="E1051" s="11"/>
      <c r="F1051" s="11"/>
      <c r="G1051" s="11"/>
      <c r="H1051" s="11"/>
      <c r="I1051" s="11"/>
      <c r="J1051" s="11"/>
      <c r="K1051" s="16">
        <f>K1054</f>
        <v>11</v>
      </c>
      <c r="L1051" s="16">
        <f>L1054</f>
        <v>9</v>
      </c>
      <c r="M1051" s="16">
        <f>M1054</f>
        <v>99</v>
      </c>
    </row>
    <row r="1052" spans="1:13" ht="126" x14ac:dyDescent="0.45">
      <c r="A1052" s="11"/>
      <c r="B1052" s="11"/>
      <c r="C1052" s="11"/>
      <c r="D1052" s="14" t="s">
        <v>802</v>
      </c>
      <c r="E1052" s="11"/>
      <c r="F1052" s="11"/>
      <c r="G1052" s="11"/>
      <c r="H1052" s="11"/>
      <c r="I1052" s="11"/>
      <c r="J1052" s="11"/>
      <c r="K1052" s="11"/>
      <c r="L1052" s="11"/>
      <c r="M1052" s="11"/>
    </row>
    <row r="1053" spans="1:13" x14ac:dyDescent="0.45">
      <c r="A1053" s="11"/>
      <c r="B1053" s="11"/>
      <c r="C1053" s="11"/>
      <c r="D1053" s="14"/>
      <c r="E1053" s="15" t="s">
        <v>803</v>
      </c>
      <c r="F1053" s="11">
        <v>11</v>
      </c>
      <c r="G1053" s="17">
        <v>0</v>
      </c>
      <c r="H1053" s="17">
        <v>0</v>
      </c>
      <c r="I1053" s="17">
        <v>0</v>
      </c>
      <c r="J1053" s="16">
        <f>F1053*(G1053+ (G1053= 0))*(H1053+ (H1053= 0))*(I1053+ (I1053= 0))</f>
        <v>11</v>
      </c>
      <c r="K1053" s="11"/>
      <c r="L1053" s="11"/>
      <c r="M1053" s="11"/>
    </row>
    <row r="1054" spans="1:13" x14ac:dyDescent="0.45">
      <c r="A1054" s="11"/>
      <c r="B1054" s="11"/>
      <c r="C1054" s="11"/>
      <c r="D1054" s="14"/>
      <c r="E1054" s="11"/>
      <c r="F1054" s="11"/>
      <c r="G1054" s="11"/>
      <c r="H1054" s="11"/>
      <c r="I1054" s="11"/>
      <c r="J1054" s="18" t="s">
        <v>804</v>
      </c>
      <c r="K1054" s="10">
        <f>SUM(J1053:J1053)</f>
        <v>11</v>
      </c>
      <c r="L1054" s="17">
        <v>9</v>
      </c>
      <c r="M1054" s="10">
        <f>ROUND(L1054*K1054,2)</f>
        <v>99</v>
      </c>
    </row>
    <row r="1055" spans="1:13" ht="1.05" customHeight="1" x14ac:dyDescent="0.45">
      <c r="A1055" s="19"/>
      <c r="B1055" s="19"/>
      <c r="C1055" s="19"/>
      <c r="D1055" s="25"/>
      <c r="E1055" s="19"/>
      <c r="F1055" s="19"/>
      <c r="G1055" s="19"/>
      <c r="H1055" s="19"/>
      <c r="I1055" s="19"/>
      <c r="J1055" s="19"/>
      <c r="K1055" s="19"/>
      <c r="L1055" s="19"/>
      <c r="M1055" s="19"/>
    </row>
    <row r="1056" spans="1:13" x14ac:dyDescent="0.45">
      <c r="A1056" s="15" t="s">
        <v>805</v>
      </c>
      <c r="B1056" s="15" t="s">
        <v>23</v>
      </c>
      <c r="C1056" s="15" t="s">
        <v>57</v>
      </c>
      <c r="D1056" s="24" t="s">
        <v>806</v>
      </c>
      <c r="E1056" s="11"/>
      <c r="F1056" s="11"/>
      <c r="G1056" s="11"/>
      <c r="H1056" s="11"/>
      <c r="I1056" s="11"/>
      <c r="J1056" s="11"/>
      <c r="K1056" s="16">
        <f>K1059</f>
        <v>500</v>
      </c>
      <c r="L1056" s="16">
        <f>L1059</f>
        <v>7.25</v>
      </c>
      <c r="M1056" s="16">
        <f>M1059</f>
        <v>3625</v>
      </c>
    </row>
    <row r="1057" spans="1:13" ht="63" x14ac:dyDescent="0.45">
      <c r="A1057" s="11"/>
      <c r="B1057" s="11"/>
      <c r="C1057" s="11"/>
      <c r="D1057" s="14" t="s">
        <v>807</v>
      </c>
      <c r="E1057" s="11"/>
      <c r="F1057" s="11"/>
      <c r="G1057" s="11"/>
      <c r="H1057" s="11"/>
      <c r="I1057" s="11"/>
      <c r="J1057" s="11"/>
      <c r="K1057" s="11"/>
      <c r="L1057" s="11"/>
      <c r="M1057" s="11"/>
    </row>
    <row r="1058" spans="1:13" x14ac:dyDescent="0.45">
      <c r="A1058" s="11"/>
      <c r="B1058" s="11"/>
      <c r="C1058" s="11"/>
      <c r="D1058" s="14"/>
      <c r="E1058" s="15" t="s">
        <v>693</v>
      </c>
      <c r="F1058" s="11">
        <v>500</v>
      </c>
      <c r="G1058" s="17">
        <v>0</v>
      </c>
      <c r="H1058" s="17">
        <v>0</v>
      </c>
      <c r="I1058" s="17">
        <v>0</v>
      </c>
      <c r="J1058" s="16">
        <f>F1058*(G1058+ (G1058= 0))*(H1058+ (H1058= 0))*(I1058+ (I1058= 0))</f>
        <v>500</v>
      </c>
      <c r="K1058" s="11"/>
      <c r="L1058" s="11"/>
      <c r="M1058" s="11"/>
    </row>
    <row r="1059" spans="1:13" x14ac:dyDescent="0.45">
      <c r="A1059" s="11"/>
      <c r="B1059" s="11"/>
      <c r="C1059" s="11"/>
      <c r="D1059" s="14"/>
      <c r="E1059" s="11"/>
      <c r="F1059" s="11"/>
      <c r="G1059" s="11"/>
      <c r="H1059" s="11"/>
      <c r="I1059" s="11"/>
      <c r="J1059" s="18" t="s">
        <v>808</v>
      </c>
      <c r="K1059" s="10">
        <f>SUM(J1058:J1058)</f>
        <v>500</v>
      </c>
      <c r="L1059" s="17">
        <v>7.25</v>
      </c>
      <c r="M1059" s="10">
        <f>ROUND(L1059*K1059,2)</f>
        <v>3625</v>
      </c>
    </row>
    <row r="1060" spans="1:13" ht="1.05" customHeight="1" x14ac:dyDescent="0.45">
      <c r="A1060" s="19"/>
      <c r="B1060" s="19"/>
      <c r="C1060" s="19"/>
      <c r="D1060" s="25"/>
      <c r="E1060" s="19"/>
      <c r="F1060" s="19"/>
      <c r="G1060" s="19"/>
      <c r="H1060" s="19"/>
      <c r="I1060" s="19"/>
      <c r="J1060" s="19"/>
      <c r="K1060" s="19"/>
      <c r="L1060" s="19"/>
      <c r="M1060" s="19"/>
    </row>
    <row r="1061" spans="1:13" x14ac:dyDescent="0.45">
      <c r="A1061" s="15" t="s">
        <v>809</v>
      </c>
      <c r="B1061" s="15" t="s">
        <v>23</v>
      </c>
      <c r="C1061" s="15" t="s">
        <v>97</v>
      </c>
      <c r="D1061" s="24" t="s">
        <v>810</v>
      </c>
      <c r="E1061" s="11"/>
      <c r="F1061" s="11"/>
      <c r="G1061" s="11"/>
      <c r="H1061" s="11"/>
      <c r="I1061" s="11"/>
      <c r="J1061" s="11"/>
      <c r="K1061" s="16">
        <f>K1077</f>
        <v>37</v>
      </c>
      <c r="L1061" s="16">
        <f>L1077</f>
        <v>60.63</v>
      </c>
      <c r="M1061" s="16">
        <f>M1077</f>
        <v>2243.31</v>
      </c>
    </row>
    <row r="1062" spans="1:13" ht="136.5" x14ac:dyDescent="0.45">
      <c r="A1062" s="11"/>
      <c r="B1062" s="11"/>
      <c r="C1062" s="11"/>
      <c r="D1062" s="14" t="s">
        <v>811</v>
      </c>
      <c r="E1062" s="11"/>
      <c r="F1062" s="11"/>
      <c r="G1062" s="11"/>
      <c r="H1062" s="11"/>
      <c r="I1062" s="11"/>
      <c r="J1062" s="11"/>
      <c r="K1062" s="11"/>
      <c r="L1062" s="11"/>
      <c r="M1062" s="11"/>
    </row>
    <row r="1063" spans="1:13" x14ac:dyDescent="0.45">
      <c r="A1063" s="11"/>
      <c r="B1063" s="11"/>
      <c r="C1063" s="11"/>
      <c r="D1063" s="14"/>
      <c r="E1063" s="15" t="s">
        <v>803</v>
      </c>
      <c r="F1063" s="11">
        <v>11</v>
      </c>
      <c r="G1063" s="17">
        <v>0</v>
      </c>
      <c r="H1063" s="17">
        <v>0</v>
      </c>
      <c r="I1063" s="17">
        <v>0</v>
      </c>
      <c r="J1063" s="16">
        <f>F1063*(G1063+ (G1063= 0))*(H1063+ (H1063= 0))*(I1063+ (I1063= 0))</f>
        <v>11</v>
      </c>
      <c r="K1063" s="11"/>
      <c r="L1063" s="11"/>
      <c r="M1063" s="11"/>
    </row>
    <row r="1064" spans="1:13" x14ac:dyDescent="0.45">
      <c r="A1064" s="11"/>
      <c r="B1064" s="11"/>
      <c r="C1064" s="11"/>
      <c r="D1064" s="14"/>
      <c r="E1064" s="15" t="s">
        <v>812</v>
      </c>
      <c r="F1064" s="11">
        <v>1</v>
      </c>
      <c r="G1064" s="17">
        <v>0</v>
      </c>
      <c r="H1064" s="17">
        <v>0</v>
      </c>
      <c r="I1064" s="17">
        <v>0</v>
      </c>
      <c r="J1064" s="16">
        <f>F1064*(G1064+ (G1064= 0))*(H1064+ (H1064= 0))*(I1064+ (I1064= 0))</f>
        <v>1</v>
      </c>
      <c r="K1064" s="11"/>
      <c r="L1064" s="11"/>
      <c r="M1064" s="11"/>
    </row>
    <row r="1065" spans="1:13" x14ac:dyDescent="0.45">
      <c r="A1065" s="11"/>
      <c r="B1065" s="11"/>
      <c r="C1065" s="11"/>
      <c r="D1065" s="14"/>
      <c r="E1065" s="15" t="s">
        <v>813</v>
      </c>
      <c r="F1065" s="11">
        <v>3</v>
      </c>
      <c r="G1065" s="17">
        <v>0</v>
      </c>
      <c r="H1065" s="17">
        <v>0</v>
      </c>
      <c r="I1065" s="17">
        <v>0</v>
      </c>
      <c r="J1065" s="16">
        <f>F1065*(G1065+ (G1065= 0))*(H1065+ (H1065= 0))*(I1065+ (I1065= 0))</f>
        <v>3</v>
      </c>
      <c r="K1065" s="11"/>
      <c r="L1065" s="11"/>
      <c r="M1065" s="11"/>
    </row>
    <row r="1066" spans="1:13" x14ac:dyDescent="0.45">
      <c r="A1066" s="11"/>
      <c r="B1066" s="11"/>
      <c r="C1066" s="11"/>
      <c r="D1066" s="14"/>
      <c r="E1066" s="15" t="s">
        <v>814</v>
      </c>
      <c r="F1066" s="11">
        <v>2</v>
      </c>
      <c r="G1066" s="17">
        <v>0</v>
      </c>
      <c r="H1066" s="17">
        <v>0</v>
      </c>
      <c r="I1066" s="17">
        <v>0</v>
      </c>
      <c r="J1066" s="16">
        <f>F1066*(G1066+ (G1066= 0))*(H1066+ (H1066= 0))*(I1066+ (I1066= 0))</f>
        <v>2</v>
      </c>
      <c r="K1066" s="11"/>
      <c r="L1066" s="11"/>
      <c r="M1066" s="11"/>
    </row>
    <row r="1067" spans="1:13" x14ac:dyDescent="0.45">
      <c r="A1067" s="11"/>
      <c r="B1067" s="11"/>
      <c r="C1067" s="11"/>
      <c r="D1067" s="14"/>
      <c r="E1067" s="15" t="s">
        <v>815</v>
      </c>
      <c r="F1067" s="11">
        <v>2</v>
      </c>
      <c r="G1067" s="17">
        <v>0</v>
      </c>
      <c r="H1067" s="17">
        <v>0</v>
      </c>
      <c r="I1067" s="17">
        <v>0</v>
      </c>
      <c r="J1067" s="16">
        <f>F1067*(G1067+ (G1067= 0))*(H1067+ (H1067= 0))*(I1067+ (I1067= 0))</f>
        <v>2</v>
      </c>
      <c r="K1067" s="11"/>
      <c r="L1067" s="11"/>
      <c r="M1067" s="11"/>
    </row>
    <row r="1068" spans="1:13" x14ac:dyDescent="0.45">
      <c r="A1068" s="11"/>
      <c r="B1068" s="11"/>
      <c r="C1068" s="11"/>
      <c r="D1068" s="14"/>
      <c r="E1068" s="15" t="s">
        <v>816</v>
      </c>
      <c r="F1068" s="11">
        <v>2</v>
      </c>
      <c r="G1068" s="17">
        <v>0</v>
      </c>
      <c r="H1068" s="17">
        <v>0</v>
      </c>
      <c r="I1068" s="17">
        <v>0</v>
      </c>
      <c r="J1068" s="16">
        <f>F1068*(G1068+ (G1068= 0))*(H1068+ (H1068= 0))*(I1068+ (I1068= 0))</f>
        <v>2</v>
      </c>
      <c r="K1068" s="11"/>
      <c r="L1068" s="11"/>
      <c r="M1068" s="11"/>
    </row>
    <row r="1069" spans="1:13" x14ac:dyDescent="0.45">
      <c r="A1069" s="11"/>
      <c r="B1069" s="11"/>
      <c r="C1069" s="11"/>
      <c r="D1069" s="14"/>
      <c r="E1069" s="15" t="s">
        <v>817</v>
      </c>
      <c r="F1069" s="11">
        <v>1</v>
      </c>
      <c r="G1069" s="17">
        <v>0</v>
      </c>
      <c r="H1069" s="17">
        <v>0</v>
      </c>
      <c r="I1069" s="17">
        <v>0</v>
      </c>
      <c r="J1069" s="16">
        <f>F1069*(G1069+ (G1069= 0))*(H1069+ (H1069= 0))*(I1069+ (I1069= 0))</f>
        <v>1</v>
      </c>
      <c r="K1069" s="11"/>
      <c r="L1069" s="11"/>
      <c r="M1069" s="11"/>
    </row>
    <row r="1070" spans="1:13" x14ac:dyDescent="0.45">
      <c r="A1070" s="11"/>
      <c r="B1070" s="11"/>
      <c r="C1070" s="11"/>
      <c r="D1070" s="14"/>
      <c r="E1070" s="15" t="s">
        <v>818</v>
      </c>
      <c r="F1070" s="11">
        <v>2</v>
      </c>
      <c r="G1070" s="17">
        <v>0</v>
      </c>
      <c r="H1070" s="17">
        <v>0</v>
      </c>
      <c r="I1070" s="17">
        <v>0</v>
      </c>
      <c r="J1070" s="16">
        <f>F1070*(G1070+ (G1070= 0))*(H1070+ (H1070= 0))*(I1070+ (I1070= 0))</f>
        <v>2</v>
      </c>
      <c r="K1070" s="11"/>
      <c r="L1070" s="11"/>
      <c r="M1070" s="11"/>
    </row>
    <row r="1071" spans="1:13" x14ac:dyDescent="0.45">
      <c r="A1071" s="11"/>
      <c r="B1071" s="11"/>
      <c r="C1071" s="11"/>
      <c r="D1071" s="14"/>
      <c r="E1071" s="15" t="s">
        <v>819</v>
      </c>
      <c r="F1071" s="11">
        <v>8</v>
      </c>
      <c r="G1071" s="17">
        <v>0</v>
      </c>
      <c r="H1071" s="17">
        <v>0</v>
      </c>
      <c r="I1071" s="17">
        <v>0</v>
      </c>
      <c r="J1071" s="16">
        <f>F1071*(G1071+ (G1071= 0))*(H1071+ (H1071= 0))*(I1071+ (I1071= 0))</f>
        <v>8</v>
      </c>
      <c r="K1071" s="11"/>
      <c r="L1071" s="11"/>
      <c r="M1071" s="11"/>
    </row>
    <row r="1072" spans="1:13" x14ac:dyDescent="0.45">
      <c r="A1072" s="11"/>
      <c r="B1072" s="11"/>
      <c r="C1072" s="11"/>
      <c r="D1072" s="14"/>
      <c r="E1072" s="15" t="s">
        <v>820</v>
      </c>
      <c r="F1072" s="11">
        <v>1</v>
      </c>
      <c r="G1072" s="17">
        <v>0</v>
      </c>
      <c r="H1072" s="17">
        <v>0</v>
      </c>
      <c r="I1072" s="17">
        <v>0</v>
      </c>
      <c r="J1072" s="16">
        <f>F1072*(G1072+ (G1072= 0))*(H1072+ (H1072= 0))*(I1072+ (I1072= 0))</f>
        <v>1</v>
      </c>
      <c r="K1072" s="11"/>
      <c r="L1072" s="11"/>
      <c r="M1072" s="11"/>
    </row>
    <row r="1073" spans="1:13" x14ac:dyDescent="0.45">
      <c r="A1073" s="11"/>
      <c r="B1073" s="11"/>
      <c r="C1073" s="11"/>
      <c r="D1073" s="14"/>
      <c r="E1073" s="15" t="s">
        <v>222</v>
      </c>
      <c r="F1073" s="11">
        <v>1</v>
      </c>
      <c r="G1073" s="17">
        <v>0</v>
      </c>
      <c r="H1073" s="17">
        <v>0</v>
      </c>
      <c r="I1073" s="17">
        <v>0</v>
      </c>
      <c r="J1073" s="16">
        <f>F1073*(G1073+ (G1073= 0))*(H1073+ (H1073= 0))*(I1073+ (I1073= 0))</f>
        <v>1</v>
      </c>
      <c r="K1073" s="11"/>
      <c r="L1073" s="11"/>
      <c r="M1073" s="11"/>
    </row>
    <row r="1074" spans="1:13" x14ac:dyDescent="0.45">
      <c r="A1074" s="11"/>
      <c r="B1074" s="11"/>
      <c r="C1074" s="11"/>
      <c r="D1074" s="14"/>
      <c r="E1074" s="15" t="s">
        <v>221</v>
      </c>
      <c r="F1074" s="11">
        <v>1</v>
      </c>
      <c r="G1074" s="17">
        <v>0</v>
      </c>
      <c r="H1074" s="17">
        <v>0</v>
      </c>
      <c r="I1074" s="17">
        <v>0</v>
      </c>
      <c r="J1074" s="16">
        <f>F1074*(G1074+ (G1074= 0))*(H1074+ (H1074= 0))*(I1074+ (I1074= 0))</f>
        <v>1</v>
      </c>
      <c r="K1074" s="11"/>
      <c r="L1074" s="11"/>
      <c r="M1074" s="11"/>
    </row>
    <row r="1075" spans="1:13" x14ac:dyDescent="0.45">
      <c r="A1075" s="11"/>
      <c r="B1075" s="11"/>
      <c r="C1075" s="11"/>
      <c r="D1075" s="14"/>
      <c r="E1075" s="15" t="s">
        <v>821</v>
      </c>
      <c r="F1075" s="11">
        <v>1</v>
      </c>
      <c r="G1075" s="17">
        <v>0</v>
      </c>
      <c r="H1075" s="17">
        <v>0</v>
      </c>
      <c r="I1075" s="17">
        <v>0</v>
      </c>
      <c r="J1075" s="16">
        <f>F1075*(G1075+ (G1075= 0))*(H1075+ (H1075= 0))*(I1075+ (I1075= 0))</f>
        <v>1</v>
      </c>
      <c r="K1075" s="11"/>
      <c r="L1075" s="11"/>
      <c r="M1075" s="11"/>
    </row>
    <row r="1076" spans="1:13" x14ac:dyDescent="0.45">
      <c r="A1076" s="11"/>
      <c r="B1076" s="11"/>
      <c r="C1076" s="11"/>
      <c r="D1076" s="14"/>
      <c r="E1076" s="15" t="s">
        <v>822</v>
      </c>
      <c r="F1076" s="11">
        <v>1</v>
      </c>
      <c r="G1076" s="17">
        <v>0</v>
      </c>
      <c r="H1076" s="17">
        <v>0</v>
      </c>
      <c r="I1076" s="17">
        <v>0</v>
      </c>
      <c r="J1076" s="16">
        <f>F1076*(G1076+ (G1076= 0))*(H1076+ (H1076= 0))*(I1076+ (I1076= 0))</f>
        <v>1</v>
      </c>
      <c r="K1076" s="11"/>
      <c r="L1076" s="11"/>
      <c r="M1076" s="11"/>
    </row>
    <row r="1077" spans="1:13" x14ac:dyDescent="0.45">
      <c r="A1077" s="11"/>
      <c r="B1077" s="11"/>
      <c r="C1077" s="11"/>
      <c r="D1077" s="14"/>
      <c r="E1077" s="11"/>
      <c r="F1077" s="11"/>
      <c r="G1077" s="11"/>
      <c r="H1077" s="11"/>
      <c r="I1077" s="11"/>
      <c r="J1077" s="18" t="s">
        <v>823</v>
      </c>
      <c r="K1077" s="10">
        <f>SUM(J1063:J1076)</f>
        <v>37</v>
      </c>
      <c r="L1077" s="17">
        <v>60.63</v>
      </c>
      <c r="M1077" s="10">
        <f>ROUND(L1077*K1077,2)</f>
        <v>2243.31</v>
      </c>
    </row>
    <row r="1078" spans="1:13" ht="1.05" customHeight="1" x14ac:dyDescent="0.45">
      <c r="A1078" s="19"/>
      <c r="B1078" s="19"/>
      <c r="C1078" s="19"/>
      <c r="D1078" s="25"/>
      <c r="E1078" s="19"/>
      <c r="F1078" s="19"/>
      <c r="G1078" s="19"/>
      <c r="H1078" s="19"/>
      <c r="I1078" s="19"/>
      <c r="J1078" s="19"/>
      <c r="K1078" s="19"/>
      <c r="L1078" s="19"/>
      <c r="M1078" s="19"/>
    </row>
    <row r="1079" spans="1:13" x14ac:dyDescent="0.45">
      <c r="A1079" s="15" t="s">
        <v>824</v>
      </c>
      <c r="B1079" s="15" t="s">
        <v>23</v>
      </c>
      <c r="C1079" s="15" t="s">
        <v>97</v>
      </c>
      <c r="D1079" s="24" t="s">
        <v>825</v>
      </c>
      <c r="E1079" s="11"/>
      <c r="F1079" s="11"/>
      <c r="G1079" s="11"/>
      <c r="H1079" s="11"/>
      <c r="I1079" s="11"/>
      <c r="J1079" s="11"/>
      <c r="K1079" s="16">
        <f>K1082</f>
        <v>2</v>
      </c>
      <c r="L1079" s="16">
        <f>L1082</f>
        <v>60.63</v>
      </c>
      <c r="M1079" s="16">
        <f>M1082</f>
        <v>121.26</v>
      </c>
    </row>
    <row r="1080" spans="1:13" ht="147" x14ac:dyDescent="0.45">
      <c r="A1080" s="11"/>
      <c r="B1080" s="11"/>
      <c r="C1080" s="11"/>
      <c r="D1080" s="14" t="s">
        <v>826</v>
      </c>
      <c r="E1080" s="11"/>
      <c r="F1080" s="11"/>
      <c r="G1080" s="11"/>
      <c r="H1080" s="11"/>
      <c r="I1080" s="11"/>
      <c r="J1080" s="11"/>
      <c r="K1080" s="11"/>
      <c r="L1080" s="11"/>
      <c r="M1080" s="11"/>
    </row>
    <row r="1081" spans="1:13" x14ac:dyDescent="0.45">
      <c r="A1081" s="11"/>
      <c r="B1081" s="11"/>
      <c r="C1081" s="11"/>
      <c r="D1081" s="14"/>
      <c r="E1081" s="15" t="s">
        <v>827</v>
      </c>
      <c r="F1081" s="11">
        <v>2</v>
      </c>
      <c r="G1081" s="17">
        <v>0</v>
      </c>
      <c r="H1081" s="17">
        <v>0</v>
      </c>
      <c r="I1081" s="17">
        <v>0</v>
      </c>
      <c r="J1081" s="16">
        <f>F1081*(G1081+ (G1081= 0))*(H1081+ (H1081= 0))*(I1081+ (I1081= 0))</f>
        <v>2</v>
      </c>
      <c r="K1081" s="11"/>
      <c r="L1081" s="11"/>
      <c r="M1081" s="11"/>
    </row>
    <row r="1082" spans="1:13" x14ac:dyDescent="0.45">
      <c r="A1082" s="11"/>
      <c r="B1082" s="11"/>
      <c r="C1082" s="11"/>
      <c r="D1082" s="14"/>
      <c r="E1082" s="11"/>
      <c r="F1082" s="11"/>
      <c r="G1082" s="11"/>
      <c r="H1082" s="11"/>
      <c r="I1082" s="11"/>
      <c r="J1082" s="18" t="s">
        <v>828</v>
      </c>
      <c r="K1082" s="10">
        <f>SUM(J1081:J1081)</f>
        <v>2</v>
      </c>
      <c r="L1082" s="17">
        <v>60.63</v>
      </c>
      <c r="M1082" s="10">
        <f>ROUND(L1082*K1082,2)</f>
        <v>121.26</v>
      </c>
    </row>
    <row r="1083" spans="1:13" ht="1.05" customHeight="1" x14ac:dyDescent="0.45">
      <c r="A1083" s="19"/>
      <c r="B1083" s="19"/>
      <c r="C1083" s="19"/>
      <c r="D1083" s="25"/>
      <c r="E1083" s="19"/>
      <c r="F1083" s="19"/>
      <c r="G1083" s="19"/>
      <c r="H1083" s="19"/>
      <c r="I1083" s="19"/>
      <c r="J1083" s="19"/>
      <c r="K1083" s="19"/>
      <c r="L1083" s="19"/>
      <c r="M1083" s="19"/>
    </row>
    <row r="1084" spans="1:13" x14ac:dyDescent="0.45">
      <c r="A1084" s="15" t="s">
        <v>829</v>
      </c>
      <c r="B1084" s="15" t="s">
        <v>23</v>
      </c>
      <c r="C1084" s="15" t="s">
        <v>97</v>
      </c>
      <c r="D1084" s="24" t="s">
        <v>830</v>
      </c>
      <c r="E1084" s="11"/>
      <c r="F1084" s="11"/>
      <c r="G1084" s="11"/>
      <c r="H1084" s="11"/>
      <c r="I1084" s="11"/>
      <c r="J1084" s="11"/>
      <c r="K1084" s="16">
        <f>K1087</f>
        <v>4</v>
      </c>
      <c r="L1084" s="16">
        <f>L1087</f>
        <v>96</v>
      </c>
      <c r="M1084" s="16">
        <f>M1087</f>
        <v>384</v>
      </c>
    </row>
    <row r="1085" spans="1:13" ht="157.5" x14ac:dyDescent="0.45">
      <c r="A1085" s="11"/>
      <c r="B1085" s="11"/>
      <c r="C1085" s="11"/>
      <c r="D1085" s="14" t="s">
        <v>831</v>
      </c>
      <c r="E1085" s="11"/>
      <c r="F1085" s="11"/>
      <c r="G1085" s="11"/>
      <c r="H1085" s="11"/>
      <c r="I1085" s="11"/>
      <c r="J1085" s="11"/>
      <c r="K1085" s="11"/>
      <c r="L1085" s="11"/>
      <c r="M1085" s="11"/>
    </row>
    <row r="1086" spans="1:13" x14ac:dyDescent="0.45">
      <c r="A1086" s="11"/>
      <c r="B1086" s="11"/>
      <c r="C1086" s="11"/>
      <c r="D1086" s="14"/>
      <c r="E1086" s="15" t="s">
        <v>832</v>
      </c>
      <c r="F1086" s="11">
        <v>4</v>
      </c>
      <c r="G1086" s="17">
        <v>0</v>
      </c>
      <c r="H1086" s="17">
        <v>0</v>
      </c>
      <c r="I1086" s="17">
        <v>0</v>
      </c>
      <c r="J1086" s="16">
        <f>F1086*(G1086+ (G1086= 0))*(H1086+ (H1086= 0))*(I1086+ (I1086= 0))</f>
        <v>4</v>
      </c>
      <c r="K1086" s="11"/>
      <c r="L1086" s="11"/>
      <c r="M1086" s="11"/>
    </row>
    <row r="1087" spans="1:13" x14ac:dyDescent="0.45">
      <c r="A1087" s="11"/>
      <c r="B1087" s="11"/>
      <c r="C1087" s="11"/>
      <c r="D1087" s="14"/>
      <c r="E1087" s="11"/>
      <c r="F1087" s="11"/>
      <c r="G1087" s="11"/>
      <c r="H1087" s="11"/>
      <c r="I1087" s="11"/>
      <c r="J1087" s="18" t="s">
        <v>833</v>
      </c>
      <c r="K1087" s="10">
        <f>SUM(J1086:J1086)</f>
        <v>4</v>
      </c>
      <c r="L1087" s="17">
        <v>96</v>
      </c>
      <c r="M1087" s="10">
        <f>ROUND(L1087*K1087,2)</f>
        <v>384</v>
      </c>
    </row>
    <row r="1088" spans="1:13" ht="1.05" customHeight="1" x14ac:dyDescent="0.45">
      <c r="A1088" s="19"/>
      <c r="B1088" s="19"/>
      <c r="C1088" s="19"/>
      <c r="D1088" s="25"/>
      <c r="E1088" s="19"/>
      <c r="F1088" s="19"/>
      <c r="G1088" s="19"/>
      <c r="H1088" s="19"/>
      <c r="I1088" s="19"/>
      <c r="J1088" s="19"/>
      <c r="K1088" s="19"/>
      <c r="L1088" s="19"/>
      <c r="M1088" s="19"/>
    </row>
    <row r="1089" spans="1:13" ht="21" x14ac:dyDescent="0.45">
      <c r="A1089" s="15" t="s">
        <v>834</v>
      </c>
      <c r="B1089" s="15" t="s">
        <v>23</v>
      </c>
      <c r="C1089" s="15" t="s">
        <v>97</v>
      </c>
      <c r="D1089" s="24" t="s">
        <v>835</v>
      </c>
      <c r="E1089" s="11"/>
      <c r="F1089" s="11"/>
      <c r="G1089" s="11"/>
      <c r="H1089" s="11"/>
      <c r="I1089" s="11"/>
      <c r="J1089" s="11"/>
      <c r="K1089" s="16">
        <f>K1093</f>
        <v>3</v>
      </c>
      <c r="L1089" s="16">
        <f>L1093</f>
        <v>96</v>
      </c>
      <c r="M1089" s="16">
        <f>M1093</f>
        <v>288</v>
      </c>
    </row>
    <row r="1090" spans="1:13" ht="147" x14ac:dyDescent="0.45">
      <c r="A1090" s="11"/>
      <c r="B1090" s="11"/>
      <c r="C1090" s="11"/>
      <c r="D1090" s="14" t="s">
        <v>836</v>
      </c>
      <c r="E1090" s="11"/>
      <c r="F1090" s="11"/>
      <c r="G1090" s="11"/>
      <c r="H1090" s="11"/>
      <c r="I1090" s="11"/>
      <c r="J1090" s="11"/>
      <c r="K1090" s="11"/>
      <c r="L1090" s="11"/>
      <c r="M1090" s="11"/>
    </row>
    <row r="1091" spans="1:13" x14ac:dyDescent="0.45">
      <c r="A1091" s="11"/>
      <c r="B1091" s="11"/>
      <c r="C1091" s="11"/>
      <c r="D1091" s="14"/>
      <c r="E1091" s="15" t="s">
        <v>837</v>
      </c>
      <c r="F1091" s="11">
        <v>2</v>
      </c>
      <c r="G1091" s="17">
        <v>0</v>
      </c>
      <c r="H1091" s="17">
        <v>0</v>
      </c>
      <c r="I1091" s="17">
        <v>0</v>
      </c>
      <c r="J1091" s="16">
        <f>F1091*(G1091+ (G1091= 0))*(H1091+ (H1091= 0))*(I1091+ (I1091= 0))</f>
        <v>2</v>
      </c>
      <c r="K1091" s="11"/>
      <c r="L1091" s="11"/>
      <c r="M1091" s="11"/>
    </row>
    <row r="1092" spans="1:13" x14ac:dyDescent="0.45">
      <c r="A1092" s="11"/>
      <c r="B1092" s="11"/>
      <c r="C1092" s="11"/>
      <c r="D1092" s="14"/>
      <c r="E1092" s="15" t="s">
        <v>838</v>
      </c>
      <c r="F1092" s="11">
        <v>1</v>
      </c>
      <c r="G1092" s="17">
        <v>0</v>
      </c>
      <c r="H1092" s="17">
        <v>0</v>
      </c>
      <c r="I1092" s="17">
        <v>0</v>
      </c>
      <c r="J1092" s="16">
        <f>F1092*(G1092+ (G1092= 0))*(H1092+ (H1092= 0))*(I1092+ (I1092= 0))</f>
        <v>1</v>
      </c>
      <c r="K1092" s="11"/>
      <c r="L1092" s="11"/>
      <c r="M1092" s="11"/>
    </row>
    <row r="1093" spans="1:13" x14ac:dyDescent="0.45">
      <c r="A1093" s="11"/>
      <c r="B1093" s="11"/>
      <c r="C1093" s="11"/>
      <c r="D1093" s="14"/>
      <c r="E1093" s="11"/>
      <c r="F1093" s="11"/>
      <c r="G1093" s="11"/>
      <c r="H1093" s="11"/>
      <c r="I1093" s="11"/>
      <c r="J1093" s="18" t="s">
        <v>839</v>
      </c>
      <c r="K1093" s="10">
        <f>SUM(J1091:J1092)</f>
        <v>3</v>
      </c>
      <c r="L1093" s="17">
        <v>96</v>
      </c>
      <c r="M1093" s="10">
        <f>ROUND(L1093*K1093,2)</f>
        <v>288</v>
      </c>
    </row>
    <row r="1094" spans="1:13" ht="1.05" customHeight="1" x14ac:dyDescent="0.45">
      <c r="A1094" s="19"/>
      <c r="B1094" s="19"/>
      <c r="C1094" s="19"/>
      <c r="D1094" s="25"/>
      <c r="E1094" s="19"/>
      <c r="F1094" s="19"/>
      <c r="G1094" s="19"/>
      <c r="H1094" s="19"/>
      <c r="I1094" s="19"/>
      <c r="J1094" s="19"/>
      <c r="K1094" s="19"/>
      <c r="L1094" s="19"/>
      <c r="M1094" s="19"/>
    </row>
    <row r="1095" spans="1:13" ht="21" x14ac:dyDescent="0.45">
      <c r="A1095" s="15" t="s">
        <v>840</v>
      </c>
      <c r="B1095" s="15" t="s">
        <v>23</v>
      </c>
      <c r="C1095" s="15" t="s">
        <v>97</v>
      </c>
      <c r="D1095" s="24" t="s">
        <v>841</v>
      </c>
      <c r="E1095" s="11"/>
      <c r="F1095" s="11"/>
      <c r="G1095" s="11"/>
      <c r="H1095" s="11"/>
      <c r="I1095" s="11"/>
      <c r="J1095" s="11"/>
      <c r="K1095" s="16">
        <f>K1099</f>
        <v>2</v>
      </c>
      <c r="L1095" s="16">
        <f>L1099</f>
        <v>173.94</v>
      </c>
      <c r="M1095" s="16">
        <f>M1099</f>
        <v>347.88</v>
      </c>
    </row>
    <row r="1096" spans="1:13" ht="168" x14ac:dyDescent="0.45">
      <c r="A1096" s="11"/>
      <c r="B1096" s="11"/>
      <c r="C1096" s="11"/>
      <c r="D1096" s="14" t="s">
        <v>842</v>
      </c>
      <c r="E1096" s="11"/>
      <c r="F1096" s="11"/>
      <c r="G1096" s="11"/>
      <c r="H1096" s="11"/>
      <c r="I1096" s="11"/>
      <c r="J1096" s="11"/>
      <c r="K1096" s="11"/>
      <c r="L1096" s="11"/>
      <c r="M1096" s="11"/>
    </row>
    <row r="1097" spans="1:13" x14ac:dyDescent="0.45">
      <c r="A1097" s="11"/>
      <c r="B1097" s="11"/>
      <c r="C1097" s="11"/>
      <c r="D1097" s="14"/>
      <c r="E1097" s="15" t="s">
        <v>814</v>
      </c>
      <c r="F1097" s="11">
        <v>1</v>
      </c>
      <c r="G1097" s="17">
        <v>0</v>
      </c>
      <c r="H1097" s="17">
        <v>0</v>
      </c>
      <c r="I1097" s="17">
        <v>0</v>
      </c>
      <c r="J1097" s="16">
        <f>F1097*(G1097+ (G1097= 0))*(H1097+ (H1097= 0))*(I1097+ (I1097= 0))</f>
        <v>1</v>
      </c>
      <c r="K1097" s="11"/>
      <c r="L1097" s="11"/>
      <c r="M1097" s="11"/>
    </row>
    <row r="1098" spans="1:13" x14ac:dyDescent="0.45">
      <c r="A1098" s="11"/>
      <c r="B1098" s="11"/>
      <c r="C1098" s="11"/>
      <c r="D1098" s="14"/>
      <c r="E1098" s="15" t="s">
        <v>843</v>
      </c>
      <c r="F1098" s="11">
        <v>1</v>
      </c>
      <c r="G1098" s="17">
        <v>0</v>
      </c>
      <c r="H1098" s="17">
        <v>0</v>
      </c>
      <c r="I1098" s="17">
        <v>0</v>
      </c>
      <c r="J1098" s="16">
        <f>F1098*(G1098+ (G1098= 0))*(H1098+ (H1098= 0))*(I1098+ (I1098= 0))</f>
        <v>1</v>
      </c>
      <c r="K1098" s="11"/>
      <c r="L1098" s="11"/>
      <c r="M1098" s="11"/>
    </row>
    <row r="1099" spans="1:13" x14ac:dyDescent="0.45">
      <c r="A1099" s="11"/>
      <c r="B1099" s="11"/>
      <c r="C1099" s="11"/>
      <c r="D1099" s="14"/>
      <c r="E1099" s="11"/>
      <c r="F1099" s="11"/>
      <c r="G1099" s="11"/>
      <c r="H1099" s="11"/>
      <c r="I1099" s="11"/>
      <c r="J1099" s="18" t="s">
        <v>844</v>
      </c>
      <c r="K1099" s="10">
        <f>SUM(J1097:J1098)</f>
        <v>2</v>
      </c>
      <c r="L1099" s="17">
        <v>173.94</v>
      </c>
      <c r="M1099" s="10">
        <f>ROUND(L1099*K1099,2)</f>
        <v>347.88</v>
      </c>
    </row>
    <row r="1100" spans="1:13" ht="1.05" customHeight="1" x14ac:dyDescent="0.45">
      <c r="A1100" s="19"/>
      <c r="B1100" s="19"/>
      <c r="C1100" s="19"/>
      <c r="D1100" s="25"/>
      <c r="E1100" s="19"/>
      <c r="F1100" s="19"/>
      <c r="G1100" s="19"/>
      <c r="H1100" s="19"/>
      <c r="I1100" s="19"/>
      <c r="J1100" s="19"/>
      <c r="K1100" s="19"/>
      <c r="L1100" s="19"/>
      <c r="M1100" s="19"/>
    </row>
    <row r="1101" spans="1:13" ht="21" x14ac:dyDescent="0.45">
      <c r="A1101" s="15" t="s">
        <v>845</v>
      </c>
      <c r="B1101" s="15" t="s">
        <v>23</v>
      </c>
      <c r="C1101" s="15" t="s">
        <v>97</v>
      </c>
      <c r="D1101" s="24" t="s">
        <v>846</v>
      </c>
      <c r="E1101" s="11"/>
      <c r="F1101" s="11"/>
      <c r="G1101" s="11"/>
      <c r="H1101" s="11"/>
      <c r="I1101" s="11"/>
      <c r="J1101" s="11"/>
      <c r="K1101" s="16">
        <f>K1105</f>
        <v>3</v>
      </c>
      <c r="L1101" s="16">
        <f>L1105</f>
        <v>173.94</v>
      </c>
      <c r="M1101" s="16">
        <f>M1105</f>
        <v>521.82000000000005</v>
      </c>
    </row>
    <row r="1102" spans="1:13" ht="168" x14ac:dyDescent="0.45">
      <c r="A1102" s="11"/>
      <c r="B1102" s="11"/>
      <c r="C1102" s="11"/>
      <c r="D1102" s="14" t="s">
        <v>847</v>
      </c>
      <c r="E1102" s="11"/>
      <c r="F1102" s="11"/>
      <c r="G1102" s="11"/>
      <c r="H1102" s="11"/>
      <c r="I1102" s="11"/>
      <c r="J1102" s="11"/>
      <c r="K1102" s="11"/>
      <c r="L1102" s="11"/>
      <c r="M1102" s="11"/>
    </row>
    <row r="1103" spans="1:13" x14ac:dyDescent="0.45">
      <c r="A1103" s="11"/>
      <c r="B1103" s="11"/>
      <c r="C1103" s="11"/>
      <c r="D1103" s="14"/>
      <c r="E1103" s="15" t="s">
        <v>812</v>
      </c>
      <c r="F1103" s="11">
        <v>1</v>
      </c>
      <c r="G1103" s="17">
        <v>0</v>
      </c>
      <c r="H1103" s="17">
        <v>0</v>
      </c>
      <c r="I1103" s="17">
        <v>0</v>
      </c>
      <c r="J1103" s="16">
        <f>F1103*(G1103+ (G1103= 0))*(H1103+ (H1103= 0))*(I1103+ (I1103= 0))</f>
        <v>1</v>
      </c>
      <c r="K1103" s="11"/>
      <c r="L1103" s="11"/>
      <c r="M1103" s="11"/>
    </row>
    <row r="1104" spans="1:13" x14ac:dyDescent="0.45">
      <c r="A1104" s="11"/>
      <c r="B1104" s="11"/>
      <c r="C1104" s="11"/>
      <c r="D1104" s="14"/>
      <c r="E1104" s="15" t="s">
        <v>848</v>
      </c>
      <c r="F1104" s="11">
        <v>2</v>
      </c>
      <c r="G1104" s="17">
        <v>0</v>
      </c>
      <c r="H1104" s="17">
        <v>0</v>
      </c>
      <c r="I1104" s="17">
        <v>0</v>
      </c>
      <c r="J1104" s="16">
        <f>F1104*(G1104+ (G1104= 0))*(H1104+ (H1104= 0))*(I1104+ (I1104= 0))</f>
        <v>2</v>
      </c>
      <c r="K1104" s="11"/>
      <c r="L1104" s="11"/>
      <c r="M1104" s="11"/>
    </row>
    <row r="1105" spans="1:13" x14ac:dyDescent="0.45">
      <c r="A1105" s="11"/>
      <c r="B1105" s="11"/>
      <c r="C1105" s="11"/>
      <c r="D1105" s="14"/>
      <c r="E1105" s="11"/>
      <c r="F1105" s="11"/>
      <c r="G1105" s="11"/>
      <c r="H1105" s="11"/>
      <c r="I1105" s="11"/>
      <c r="J1105" s="18" t="s">
        <v>849</v>
      </c>
      <c r="K1105" s="10">
        <f>SUM(J1103:J1104)</f>
        <v>3</v>
      </c>
      <c r="L1105" s="17">
        <v>173.94</v>
      </c>
      <c r="M1105" s="10">
        <f>ROUND(L1105*K1105,2)</f>
        <v>521.82000000000005</v>
      </c>
    </row>
    <row r="1106" spans="1:13" ht="1.05" customHeight="1" x14ac:dyDescent="0.45">
      <c r="A1106" s="19"/>
      <c r="B1106" s="19"/>
      <c r="C1106" s="19"/>
      <c r="D1106" s="25"/>
      <c r="E1106" s="19"/>
      <c r="F1106" s="19"/>
      <c r="G1106" s="19"/>
      <c r="H1106" s="19"/>
      <c r="I1106" s="19"/>
      <c r="J1106" s="19"/>
      <c r="K1106" s="19"/>
      <c r="L1106" s="19"/>
      <c r="M1106" s="19"/>
    </row>
    <row r="1107" spans="1:13" ht="21" x14ac:dyDescent="0.45">
      <c r="A1107" s="15" t="s">
        <v>850</v>
      </c>
      <c r="B1107" s="15" t="s">
        <v>23</v>
      </c>
      <c r="C1107" s="15" t="s">
        <v>57</v>
      </c>
      <c r="D1107" s="24" t="s">
        <v>851</v>
      </c>
      <c r="E1107" s="11"/>
      <c r="F1107" s="11"/>
      <c r="G1107" s="11"/>
      <c r="H1107" s="11"/>
      <c r="I1107" s="11"/>
      <c r="J1107" s="11"/>
      <c r="K1107" s="16">
        <f>K1110</f>
        <v>325</v>
      </c>
      <c r="L1107" s="16">
        <f>L1110</f>
        <v>47.44</v>
      </c>
      <c r="M1107" s="16">
        <f>M1110</f>
        <v>15418</v>
      </c>
    </row>
    <row r="1108" spans="1:13" ht="136.5" x14ac:dyDescent="0.45">
      <c r="A1108" s="11"/>
      <c r="B1108" s="11"/>
      <c r="C1108" s="11"/>
      <c r="D1108" s="14" t="s">
        <v>852</v>
      </c>
      <c r="E1108" s="11"/>
      <c r="F1108" s="11"/>
      <c r="G1108" s="11"/>
      <c r="H1108" s="11"/>
      <c r="I1108" s="11"/>
      <c r="J1108" s="11"/>
      <c r="K1108" s="11"/>
      <c r="L1108" s="11"/>
      <c r="M1108" s="11"/>
    </row>
    <row r="1109" spans="1:13" x14ac:dyDescent="0.45">
      <c r="A1109" s="11"/>
      <c r="B1109" s="11"/>
      <c r="C1109" s="11"/>
      <c r="D1109" s="14"/>
      <c r="E1109" s="15" t="s">
        <v>0</v>
      </c>
      <c r="F1109" s="11">
        <v>1</v>
      </c>
      <c r="G1109" s="17">
        <v>325</v>
      </c>
      <c r="H1109" s="17">
        <v>0</v>
      </c>
      <c r="I1109" s="17">
        <v>0</v>
      </c>
      <c r="J1109" s="16">
        <f>F1109*(G1109+ (G1109= 0))*(H1109+ (H1109= 0))*(I1109+ (I1109= 0))</f>
        <v>325</v>
      </c>
      <c r="K1109" s="11"/>
      <c r="L1109" s="11"/>
      <c r="M1109" s="11"/>
    </row>
    <row r="1110" spans="1:13" x14ac:dyDescent="0.45">
      <c r="A1110" s="11"/>
      <c r="B1110" s="11"/>
      <c r="C1110" s="11"/>
      <c r="D1110" s="14"/>
      <c r="E1110" s="11"/>
      <c r="F1110" s="11"/>
      <c r="G1110" s="11"/>
      <c r="H1110" s="11"/>
      <c r="I1110" s="11"/>
      <c r="J1110" s="18" t="s">
        <v>853</v>
      </c>
      <c r="K1110" s="10">
        <f>SUM(J1109:J1109)</f>
        <v>325</v>
      </c>
      <c r="L1110" s="17">
        <v>47.44</v>
      </c>
      <c r="M1110" s="10">
        <f>ROUND(L1110*K1110,2)</f>
        <v>15418</v>
      </c>
    </row>
    <row r="1111" spans="1:13" ht="1.05" customHeight="1" x14ac:dyDescent="0.45">
      <c r="A1111" s="19"/>
      <c r="B1111" s="19"/>
      <c r="C1111" s="19"/>
      <c r="D1111" s="25"/>
      <c r="E1111" s="19"/>
      <c r="F1111" s="19"/>
      <c r="G1111" s="19"/>
      <c r="H1111" s="19"/>
      <c r="I1111" s="19"/>
      <c r="J1111" s="19"/>
      <c r="K1111" s="19"/>
      <c r="L1111" s="19"/>
      <c r="M1111" s="19"/>
    </row>
    <row r="1112" spans="1:13" ht="21" x14ac:dyDescent="0.45">
      <c r="A1112" s="15" t="s">
        <v>854</v>
      </c>
      <c r="B1112" s="15" t="s">
        <v>23</v>
      </c>
      <c r="C1112" s="15" t="s">
        <v>57</v>
      </c>
      <c r="D1112" s="24" t="s">
        <v>855</v>
      </c>
      <c r="E1112" s="11"/>
      <c r="F1112" s="11"/>
      <c r="G1112" s="11"/>
      <c r="H1112" s="11"/>
      <c r="I1112" s="11"/>
      <c r="J1112" s="11"/>
      <c r="K1112" s="16">
        <f>K1115</f>
        <v>85</v>
      </c>
      <c r="L1112" s="16">
        <f>L1115</f>
        <v>50.82</v>
      </c>
      <c r="M1112" s="16">
        <f>M1115</f>
        <v>4319.7</v>
      </c>
    </row>
    <row r="1113" spans="1:13" ht="84" x14ac:dyDescent="0.45">
      <c r="A1113" s="11"/>
      <c r="B1113" s="11"/>
      <c r="C1113" s="11"/>
      <c r="D1113" s="14" t="s">
        <v>856</v>
      </c>
      <c r="E1113" s="11"/>
      <c r="F1113" s="11"/>
      <c r="G1113" s="11"/>
      <c r="H1113" s="11"/>
      <c r="I1113" s="11"/>
      <c r="J1113" s="11"/>
      <c r="K1113" s="11"/>
      <c r="L1113" s="11"/>
      <c r="M1113" s="11"/>
    </row>
    <row r="1114" spans="1:13" x14ac:dyDescent="0.45">
      <c r="A1114" s="11"/>
      <c r="B1114" s="11"/>
      <c r="C1114" s="11"/>
      <c r="D1114" s="14"/>
      <c r="E1114" s="15" t="s">
        <v>0</v>
      </c>
      <c r="F1114" s="11">
        <v>1</v>
      </c>
      <c r="G1114" s="17">
        <v>85</v>
      </c>
      <c r="H1114" s="17">
        <v>0</v>
      </c>
      <c r="I1114" s="17">
        <v>0</v>
      </c>
      <c r="J1114" s="16">
        <f>F1114*(G1114+ (G1114= 0))*(H1114+ (H1114= 0))*(I1114+ (I1114= 0))</f>
        <v>85</v>
      </c>
      <c r="K1114" s="11"/>
      <c r="L1114" s="11"/>
      <c r="M1114" s="11"/>
    </row>
    <row r="1115" spans="1:13" x14ac:dyDescent="0.45">
      <c r="A1115" s="11"/>
      <c r="B1115" s="11"/>
      <c r="C1115" s="11"/>
      <c r="D1115" s="14"/>
      <c r="E1115" s="11"/>
      <c r="F1115" s="11"/>
      <c r="G1115" s="11"/>
      <c r="H1115" s="11"/>
      <c r="I1115" s="11"/>
      <c r="J1115" s="18" t="s">
        <v>857</v>
      </c>
      <c r="K1115" s="10">
        <f>SUM(J1114:J1114)</f>
        <v>85</v>
      </c>
      <c r="L1115" s="17">
        <v>50.82</v>
      </c>
      <c r="M1115" s="10">
        <f>ROUND(L1115*K1115,2)</f>
        <v>4319.7</v>
      </c>
    </row>
    <row r="1116" spans="1:13" ht="1.05" customHeight="1" x14ac:dyDescent="0.45">
      <c r="A1116" s="19"/>
      <c r="B1116" s="19"/>
      <c r="C1116" s="19"/>
      <c r="D1116" s="25"/>
      <c r="E1116" s="19"/>
      <c r="F1116" s="19"/>
      <c r="G1116" s="19"/>
      <c r="H1116" s="19"/>
      <c r="I1116" s="19"/>
      <c r="J1116" s="19"/>
      <c r="K1116" s="19"/>
      <c r="L1116" s="19"/>
      <c r="M1116" s="19"/>
    </row>
    <row r="1117" spans="1:13" ht="21" x14ac:dyDescent="0.45">
      <c r="A1117" s="15" t="s">
        <v>858</v>
      </c>
      <c r="B1117" s="15" t="s">
        <v>23</v>
      </c>
      <c r="C1117" s="15" t="s">
        <v>57</v>
      </c>
      <c r="D1117" s="24" t="s">
        <v>859</v>
      </c>
      <c r="E1117" s="11"/>
      <c r="F1117" s="11"/>
      <c r="G1117" s="11"/>
      <c r="H1117" s="11"/>
      <c r="I1117" s="11"/>
      <c r="J1117" s="11"/>
      <c r="K1117" s="16">
        <f>K1120</f>
        <v>125</v>
      </c>
      <c r="L1117" s="16">
        <f>L1120</f>
        <v>61.21</v>
      </c>
      <c r="M1117" s="16">
        <f>M1120</f>
        <v>7651.25</v>
      </c>
    </row>
    <row r="1118" spans="1:13" ht="94.5" x14ac:dyDescent="0.45">
      <c r="A1118" s="11"/>
      <c r="B1118" s="11"/>
      <c r="C1118" s="11"/>
      <c r="D1118" s="14" t="s">
        <v>860</v>
      </c>
      <c r="E1118" s="11"/>
      <c r="F1118" s="11"/>
      <c r="G1118" s="11"/>
      <c r="H1118" s="11"/>
      <c r="I1118" s="11"/>
      <c r="J1118" s="11"/>
      <c r="K1118" s="11"/>
      <c r="L1118" s="11"/>
      <c r="M1118" s="11"/>
    </row>
    <row r="1119" spans="1:13" x14ac:dyDescent="0.45">
      <c r="A1119" s="11"/>
      <c r="B1119" s="11"/>
      <c r="C1119" s="11"/>
      <c r="D1119" s="14"/>
      <c r="E1119" s="15" t="s">
        <v>0</v>
      </c>
      <c r="F1119" s="11">
        <v>1</v>
      </c>
      <c r="G1119" s="17">
        <v>125</v>
      </c>
      <c r="H1119" s="17">
        <v>0</v>
      </c>
      <c r="I1119" s="17">
        <v>0</v>
      </c>
      <c r="J1119" s="16">
        <f>F1119*(G1119+ (G1119= 0))*(H1119+ (H1119= 0))*(I1119+ (I1119= 0))</f>
        <v>125</v>
      </c>
      <c r="K1119" s="11"/>
      <c r="L1119" s="11"/>
      <c r="M1119" s="11"/>
    </row>
    <row r="1120" spans="1:13" x14ac:dyDescent="0.45">
      <c r="A1120" s="11"/>
      <c r="B1120" s="11"/>
      <c r="C1120" s="11"/>
      <c r="D1120" s="14"/>
      <c r="E1120" s="11"/>
      <c r="F1120" s="11"/>
      <c r="G1120" s="11"/>
      <c r="H1120" s="11"/>
      <c r="I1120" s="11"/>
      <c r="J1120" s="18" t="s">
        <v>861</v>
      </c>
      <c r="K1120" s="10">
        <f>SUM(J1119:J1119)</f>
        <v>125</v>
      </c>
      <c r="L1120" s="17">
        <v>61.21</v>
      </c>
      <c r="M1120" s="10">
        <f>ROUND(L1120*K1120,2)</f>
        <v>7651.25</v>
      </c>
    </row>
    <row r="1121" spans="1:13" ht="1.05" customHeight="1" x14ac:dyDescent="0.45">
      <c r="A1121" s="19"/>
      <c r="B1121" s="19"/>
      <c r="C1121" s="19"/>
      <c r="D1121" s="25"/>
      <c r="E1121" s="19"/>
      <c r="F1121" s="19"/>
      <c r="G1121" s="19"/>
      <c r="H1121" s="19"/>
      <c r="I1121" s="19"/>
      <c r="J1121" s="19"/>
      <c r="K1121" s="19"/>
      <c r="L1121" s="19"/>
      <c r="M1121" s="19"/>
    </row>
    <row r="1122" spans="1:13" x14ac:dyDescent="0.45">
      <c r="A1122" s="15" t="s">
        <v>862</v>
      </c>
      <c r="B1122" s="15" t="s">
        <v>23</v>
      </c>
      <c r="C1122" s="15" t="s">
        <v>97</v>
      </c>
      <c r="D1122" s="24" t="s">
        <v>863</v>
      </c>
      <c r="E1122" s="11"/>
      <c r="F1122" s="11"/>
      <c r="G1122" s="11"/>
      <c r="H1122" s="11"/>
      <c r="I1122" s="11"/>
      <c r="J1122" s="11"/>
      <c r="K1122" s="16">
        <f>K1125</f>
        <v>4</v>
      </c>
      <c r="L1122" s="16">
        <f>L1125</f>
        <v>9</v>
      </c>
      <c r="M1122" s="16">
        <f>M1125</f>
        <v>36</v>
      </c>
    </row>
    <row r="1123" spans="1:13" ht="136.5" x14ac:dyDescent="0.45">
      <c r="A1123" s="11"/>
      <c r="B1123" s="11"/>
      <c r="C1123" s="11"/>
      <c r="D1123" s="14" t="s">
        <v>864</v>
      </c>
      <c r="E1123" s="11"/>
      <c r="F1123" s="11"/>
      <c r="G1123" s="11"/>
      <c r="H1123" s="11"/>
      <c r="I1123" s="11"/>
      <c r="J1123" s="11"/>
      <c r="K1123" s="11"/>
      <c r="L1123" s="11"/>
      <c r="M1123" s="11"/>
    </row>
    <row r="1124" spans="1:13" x14ac:dyDescent="0.45">
      <c r="A1124" s="11"/>
      <c r="B1124" s="11"/>
      <c r="C1124" s="11"/>
      <c r="D1124" s="14"/>
      <c r="E1124" s="15" t="s">
        <v>865</v>
      </c>
      <c r="F1124" s="11">
        <v>4</v>
      </c>
      <c r="G1124" s="17">
        <v>0</v>
      </c>
      <c r="H1124" s="17">
        <v>0</v>
      </c>
      <c r="I1124" s="17">
        <v>0</v>
      </c>
      <c r="J1124" s="16">
        <f>F1124*(G1124+ (G1124= 0))*(H1124+ (H1124= 0))*(I1124+ (I1124= 0))</f>
        <v>4</v>
      </c>
      <c r="K1124" s="11"/>
      <c r="L1124" s="11"/>
      <c r="M1124" s="11"/>
    </row>
    <row r="1125" spans="1:13" x14ac:dyDescent="0.45">
      <c r="A1125" s="11"/>
      <c r="B1125" s="11"/>
      <c r="C1125" s="11"/>
      <c r="D1125" s="14"/>
      <c r="E1125" s="11"/>
      <c r="F1125" s="11"/>
      <c r="G1125" s="11"/>
      <c r="H1125" s="11"/>
      <c r="I1125" s="11"/>
      <c r="J1125" s="18" t="s">
        <v>866</v>
      </c>
      <c r="K1125" s="10">
        <f>SUM(J1124:J1124)</f>
        <v>4</v>
      </c>
      <c r="L1125" s="17">
        <v>9</v>
      </c>
      <c r="M1125" s="10">
        <f>ROUND(L1125*K1125,2)</f>
        <v>36</v>
      </c>
    </row>
    <row r="1126" spans="1:13" ht="1.05" customHeight="1" x14ac:dyDescent="0.45">
      <c r="A1126" s="19"/>
      <c r="B1126" s="19"/>
      <c r="C1126" s="19"/>
      <c r="D1126" s="25"/>
      <c r="E1126" s="19"/>
      <c r="F1126" s="19"/>
      <c r="G1126" s="19"/>
      <c r="H1126" s="19"/>
      <c r="I1126" s="19"/>
      <c r="J1126" s="19"/>
      <c r="K1126" s="19"/>
      <c r="L1126" s="19"/>
      <c r="M1126" s="19"/>
    </row>
    <row r="1127" spans="1:13" x14ac:dyDescent="0.45">
      <c r="A1127" s="15" t="s">
        <v>867</v>
      </c>
      <c r="B1127" s="15" t="s">
        <v>23</v>
      </c>
      <c r="C1127" s="15" t="s">
        <v>57</v>
      </c>
      <c r="D1127" s="24" t="s">
        <v>868</v>
      </c>
      <c r="E1127" s="11"/>
      <c r="F1127" s="11"/>
      <c r="G1127" s="11"/>
      <c r="H1127" s="11"/>
      <c r="I1127" s="11"/>
      <c r="J1127" s="11"/>
      <c r="K1127" s="16">
        <f>K1130</f>
        <v>250</v>
      </c>
      <c r="L1127" s="16">
        <f>L1130</f>
        <v>4.75</v>
      </c>
      <c r="M1127" s="16">
        <f>M1130</f>
        <v>1187.5</v>
      </c>
    </row>
    <row r="1128" spans="1:13" ht="94.5" x14ac:dyDescent="0.45">
      <c r="A1128" s="11"/>
      <c r="B1128" s="11"/>
      <c r="C1128" s="11"/>
      <c r="D1128" s="14" t="s">
        <v>869</v>
      </c>
      <c r="E1128" s="11"/>
      <c r="F1128" s="11"/>
      <c r="G1128" s="11"/>
      <c r="H1128" s="11"/>
      <c r="I1128" s="11"/>
      <c r="J1128" s="11"/>
      <c r="K1128" s="11"/>
      <c r="L1128" s="11"/>
      <c r="M1128" s="11"/>
    </row>
    <row r="1129" spans="1:13" x14ac:dyDescent="0.45">
      <c r="A1129" s="11"/>
      <c r="B1129" s="11"/>
      <c r="C1129" s="11"/>
      <c r="D1129" s="14"/>
      <c r="E1129" s="15" t="s">
        <v>693</v>
      </c>
      <c r="F1129" s="11">
        <v>1</v>
      </c>
      <c r="G1129" s="17">
        <v>250</v>
      </c>
      <c r="H1129" s="17">
        <v>0</v>
      </c>
      <c r="I1129" s="17">
        <v>0</v>
      </c>
      <c r="J1129" s="16">
        <f>F1129*(G1129+ (G1129= 0))*(H1129+ (H1129= 0))*(I1129+ (I1129= 0))</f>
        <v>250</v>
      </c>
      <c r="K1129" s="11"/>
      <c r="L1129" s="11"/>
      <c r="M1129" s="11"/>
    </row>
    <row r="1130" spans="1:13" x14ac:dyDescent="0.45">
      <c r="A1130" s="11"/>
      <c r="B1130" s="11"/>
      <c r="C1130" s="11"/>
      <c r="D1130" s="14"/>
      <c r="E1130" s="11"/>
      <c r="F1130" s="11"/>
      <c r="G1130" s="11"/>
      <c r="H1130" s="11"/>
      <c r="I1130" s="11"/>
      <c r="J1130" s="18" t="s">
        <v>870</v>
      </c>
      <c r="K1130" s="10">
        <f>SUM(J1129:J1129)</f>
        <v>250</v>
      </c>
      <c r="L1130" s="17">
        <v>4.75</v>
      </c>
      <c r="M1130" s="10">
        <f>ROUND(L1130*K1130,2)</f>
        <v>1187.5</v>
      </c>
    </row>
    <row r="1131" spans="1:13" ht="1.05" customHeight="1" x14ac:dyDescent="0.45">
      <c r="A1131" s="19"/>
      <c r="B1131" s="19"/>
      <c r="C1131" s="19"/>
      <c r="D1131" s="25"/>
      <c r="E1131" s="19"/>
      <c r="F1131" s="19"/>
      <c r="G1131" s="19"/>
      <c r="H1131" s="19"/>
      <c r="I1131" s="19"/>
      <c r="J1131" s="19"/>
      <c r="K1131" s="19"/>
      <c r="L1131" s="19"/>
      <c r="M1131" s="19"/>
    </row>
    <row r="1132" spans="1:13" x14ac:dyDescent="0.45">
      <c r="A1132" s="15" t="s">
        <v>871</v>
      </c>
      <c r="B1132" s="15" t="s">
        <v>23</v>
      </c>
      <c r="C1132" s="15" t="s">
        <v>57</v>
      </c>
      <c r="D1132" s="24" t="s">
        <v>872</v>
      </c>
      <c r="E1132" s="11"/>
      <c r="F1132" s="11"/>
      <c r="G1132" s="11"/>
      <c r="H1132" s="11"/>
      <c r="I1132" s="11"/>
      <c r="J1132" s="11"/>
      <c r="K1132" s="16">
        <f>K1135</f>
        <v>250</v>
      </c>
      <c r="L1132" s="16">
        <f>L1135</f>
        <v>7.48</v>
      </c>
      <c r="M1132" s="16">
        <f>M1135</f>
        <v>1870</v>
      </c>
    </row>
    <row r="1133" spans="1:13" ht="94.5" x14ac:dyDescent="0.45">
      <c r="A1133" s="11"/>
      <c r="B1133" s="11"/>
      <c r="C1133" s="11"/>
      <c r="D1133" s="14" t="s">
        <v>873</v>
      </c>
      <c r="E1133" s="11"/>
      <c r="F1133" s="11"/>
      <c r="G1133" s="11"/>
      <c r="H1133" s="11"/>
      <c r="I1133" s="11"/>
      <c r="J1133" s="11"/>
      <c r="K1133" s="11"/>
      <c r="L1133" s="11"/>
      <c r="M1133" s="11"/>
    </row>
    <row r="1134" spans="1:13" x14ac:dyDescent="0.45">
      <c r="A1134" s="11"/>
      <c r="B1134" s="11"/>
      <c r="C1134" s="11"/>
      <c r="D1134" s="14"/>
      <c r="E1134" s="15" t="s">
        <v>693</v>
      </c>
      <c r="F1134" s="11">
        <v>1</v>
      </c>
      <c r="G1134" s="17">
        <v>250</v>
      </c>
      <c r="H1134" s="17">
        <v>0</v>
      </c>
      <c r="I1134" s="17">
        <v>0</v>
      </c>
      <c r="J1134" s="16">
        <f>F1134*(G1134+ (G1134= 0))*(H1134+ (H1134= 0))*(I1134+ (I1134= 0))</f>
        <v>250</v>
      </c>
      <c r="K1134" s="11"/>
      <c r="L1134" s="11"/>
      <c r="M1134" s="11"/>
    </row>
    <row r="1135" spans="1:13" x14ac:dyDescent="0.45">
      <c r="A1135" s="11"/>
      <c r="B1135" s="11"/>
      <c r="C1135" s="11"/>
      <c r="D1135" s="14"/>
      <c r="E1135" s="11"/>
      <c r="F1135" s="11"/>
      <c r="G1135" s="11"/>
      <c r="H1135" s="11"/>
      <c r="I1135" s="11"/>
      <c r="J1135" s="18" t="s">
        <v>874</v>
      </c>
      <c r="K1135" s="10">
        <f>SUM(J1134:J1134)</f>
        <v>250</v>
      </c>
      <c r="L1135" s="17">
        <v>7.48</v>
      </c>
      <c r="M1135" s="10">
        <f>ROUND(L1135*K1135,2)</f>
        <v>1870</v>
      </c>
    </row>
    <row r="1136" spans="1:13" ht="1.05" customHeight="1" x14ac:dyDescent="0.45">
      <c r="A1136" s="19"/>
      <c r="B1136" s="19"/>
      <c r="C1136" s="19"/>
      <c r="D1136" s="25"/>
      <c r="E1136" s="19"/>
      <c r="F1136" s="19"/>
      <c r="G1136" s="19"/>
      <c r="H1136" s="19"/>
      <c r="I1136" s="19"/>
      <c r="J1136" s="19"/>
      <c r="K1136" s="19"/>
      <c r="L1136" s="19"/>
      <c r="M1136" s="19"/>
    </row>
    <row r="1137" spans="1:13" x14ac:dyDescent="0.45">
      <c r="A1137" s="11"/>
      <c r="B1137" s="11"/>
      <c r="C1137" s="11"/>
      <c r="D1137" s="14"/>
      <c r="E1137" s="11"/>
      <c r="F1137" s="11"/>
      <c r="G1137" s="11"/>
      <c r="H1137" s="11"/>
      <c r="I1137" s="11"/>
      <c r="J1137" s="18" t="s">
        <v>875</v>
      </c>
      <c r="K1137" s="17">
        <v>1</v>
      </c>
      <c r="L1137" s="10">
        <f>M1009+M1014+M1019+M1024+M1029+M1034+M1039+M1044+M1049+M1054+M1059+M1077+M1082+M1087+M1093+M1099+M1105+M1110+M1115+M1120+M1125+M1130+M1135</f>
        <v>66578.549999999988</v>
      </c>
      <c r="M1137" s="10">
        <f>ROUND(L1137*K1137,2)</f>
        <v>66578.55</v>
      </c>
    </row>
    <row r="1138" spans="1:13" ht="1.05" customHeight="1" x14ac:dyDescent="0.45">
      <c r="A1138" s="19"/>
      <c r="B1138" s="19"/>
      <c r="C1138" s="19"/>
      <c r="D1138" s="25"/>
      <c r="E1138" s="19"/>
      <c r="F1138" s="19"/>
      <c r="G1138" s="19"/>
      <c r="H1138" s="19"/>
      <c r="I1138" s="19"/>
      <c r="J1138" s="19"/>
      <c r="K1138" s="19"/>
      <c r="L1138" s="19"/>
      <c r="M1138" s="19"/>
    </row>
    <row r="1139" spans="1:13" x14ac:dyDescent="0.45">
      <c r="A1139" s="12" t="s">
        <v>876</v>
      </c>
      <c r="B1139" s="12" t="s">
        <v>17</v>
      </c>
      <c r="C1139" s="12" t="s">
        <v>0</v>
      </c>
      <c r="D1139" s="23" t="s">
        <v>877</v>
      </c>
      <c r="E1139" s="13"/>
      <c r="F1139" s="13"/>
      <c r="G1139" s="13"/>
      <c r="H1139" s="13"/>
      <c r="I1139" s="13"/>
      <c r="J1139" s="13"/>
      <c r="K1139" s="10">
        <f>K1212</f>
        <v>1</v>
      </c>
      <c r="L1139" s="10">
        <f>L1212</f>
        <v>13879.08</v>
      </c>
      <c r="M1139" s="10">
        <f>M1212</f>
        <v>13879.08</v>
      </c>
    </row>
    <row r="1140" spans="1:13" ht="94.5" x14ac:dyDescent="0.45">
      <c r="A1140" s="11"/>
      <c r="B1140" s="11"/>
      <c r="C1140" s="11"/>
      <c r="D1140" s="14" t="s">
        <v>878</v>
      </c>
      <c r="E1140" s="11"/>
      <c r="F1140" s="11"/>
      <c r="G1140" s="11"/>
      <c r="H1140" s="11"/>
      <c r="I1140" s="11"/>
      <c r="J1140" s="11"/>
      <c r="K1140" s="11"/>
      <c r="L1140" s="11"/>
      <c r="M1140" s="11"/>
    </row>
    <row r="1141" spans="1:13" x14ac:dyDescent="0.45">
      <c r="A1141" s="15" t="s">
        <v>879</v>
      </c>
      <c r="B1141" s="15" t="s">
        <v>23</v>
      </c>
      <c r="C1141" s="15" t="s">
        <v>97</v>
      </c>
      <c r="D1141" s="24" t="s">
        <v>880</v>
      </c>
      <c r="E1141" s="11"/>
      <c r="F1141" s="11"/>
      <c r="G1141" s="11"/>
      <c r="H1141" s="11"/>
      <c r="I1141" s="11"/>
      <c r="J1141" s="11"/>
      <c r="K1141" s="16">
        <f>K1144</f>
        <v>1</v>
      </c>
      <c r="L1141" s="16">
        <f>L1144</f>
        <v>491.31</v>
      </c>
      <c r="M1141" s="16">
        <f>M1144</f>
        <v>491.31</v>
      </c>
    </row>
    <row r="1142" spans="1:13" ht="94.5" x14ac:dyDescent="0.45">
      <c r="A1142" s="11"/>
      <c r="B1142" s="11"/>
      <c r="C1142" s="11"/>
      <c r="D1142" s="14" t="s">
        <v>881</v>
      </c>
      <c r="E1142" s="11"/>
      <c r="F1142" s="11"/>
      <c r="G1142" s="11"/>
      <c r="H1142" s="11"/>
      <c r="I1142" s="11"/>
      <c r="J1142" s="11"/>
      <c r="K1142" s="11"/>
      <c r="L1142" s="11"/>
      <c r="M1142" s="11"/>
    </row>
    <row r="1143" spans="1:13" x14ac:dyDescent="0.45">
      <c r="A1143" s="11"/>
      <c r="B1143" s="11"/>
      <c r="C1143" s="11"/>
      <c r="D1143" s="14"/>
      <c r="E1143" s="15" t="s">
        <v>0</v>
      </c>
      <c r="F1143" s="11">
        <v>1</v>
      </c>
      <c r="G1143" s="17">
        <v>0</v>
      </c>
      <c r="H1143" s="17">
        <v>0</v>
      </c>
      <c r="I1143" s="17">
        <v>0</v>
      </c>
      <c r="J1143" s="16">
        <f>F1143*(G1143+ (G1143= 0))*(H1143+ (H1143= 0))*(I1143+ (I1143= 0))</f>
        <v>1</v>
      </c>
      <c r="K1143" s="11"/>
      <c r="L1143" s="11"/>
      <c r="M1143" s="11"/>
    </row>
    <row r="1144" spans="1:13" x14ac:dyDescent="0.45">
      <c r="A1144" s="11"/>
      <c r="B1144" s="11"/>
      <c r="C1144" s="11"/>
      <c r="D1144" s="14"/>
      <c r="E1144" s="11"/>
      <c r="F1144" s="11"/>
      <c r="G1144" s="11"/>
      <c r="H1144" s="11"/>
      <c r="I1144" s="11"/>
      <c r="J1144" s="18" t="s">
        <v>882</v>
      </c>
      <c r="K1144" s="10">
        <f>SUM(J1143:J1143)</f>
        <v>1</v>
      </c>
      <c r="L1144" s="17">
        <v>491.31</v>
      </c>
      <c r="M1144" s="10">
        <f>ROUND(L1144*K1144,2)</f>
        <v>491.31</v>
      </c>
    </row>
    <row r="1145" spans="1:13" ht="1.05" customHeight="1" x14ac:dyDescent="0.45">
      <c r="A1145" s="19"/>
      <c r="B1145" s="19"/>
      <c r="C1145" s="19"/>
      <c r="D1145" s="25"/>
      <c r="E1145" s="19"/>
      <c r="F1145" s="19"/>
      <c r="G1145" s="19"/>
      <c r="H1145" s="19"/>
      <c r="I1145" s="19"/>
      <c r="J1145" s="19"/>
      <c r="K1145" s="19"/>
      <c r="L1145" s="19"/>
      <c r="M1145" s="19"/>
    </row>
    <row r="1146" spans="1:13" x14ac:dyDescent="0.45">
      <c r="A1146" s="15" t="s">
        <v>883</v>
      </c>
      <c r="B1146" s="15" t="s">
        <v>23</v>
      </c>
      <c r="C1146" s="15" t="s">
        <v>97</v>
      </c>
      <c r="D1146" s="24" t="s">
        <v>884</v>
      </c>
      <c r="E1146" s="11"/>
      <c r="F1146" s="11"/>
      <c r="G1146" s="11"/>
      <c r="H1146" s="11"/>
      <c r="I1146" s="11"/>
      <c r="J1146" s="11"/>
      <c r="K1146" s="16">
        <f>K1151</f>
        <v>43</v>
      </c>
      <c r="L1146" s="16">
        <f>L1151</f>
        <v>49.82</v>
      </c>
      <c r="M1146" s="16">
        <f>M1151</f>
        <v>2142.2600000000002</v>
      </c>
    </row>
    <row r="1147" spans="1:13" ht="105" x14ac:dyDescent="0.45">
      <c r="A1147" s="11"/>
      <c r="B1147" s="11"/>
      <c r="C1147" s="11"/>
      <c r="D1147" s="14" t="s">
        <v>885</v>
      </c>
      <c r="E1147" s="11"/>
      <c r="F1147" s="11"/>
      <c r="G1147" s="11"/>
      <c r="H1147" s="11"/>
      <c r="I1147" s="11"/>
      <c r="J1147" s="11"/>
      <c r="K1147" s="11"/>
      <c r="L1147" s="11"/>
      <c r="M1147" s="11"/>
    </row>
    <row r="1148" spans="1:13" x14ac:dyDescent="0.45">
      <c r="A1148" s="11"/>
      <c r="B1148" s="11"/>
      <c r="C1148" s="11"/>
      <c r="D1148" s="14"/>
      <c r="E1148" s="15" t="s">
        <v>814</v>
      </c>
      <c r="F1148" s="11">
        <v>15</v>
      </c>
      <c r="G1148" s="17">
        <v>0</v>
      </c>
      <c r="H1148" s="17">
        <v>0</v>
      </c>
      <c r="I1148" s="17">
        <v>0</v>
      </c>
      <c r="J1148" s="16">
        <f>F1148*(G1148+ (G1148= 0))*(H1148+ (H1148= 0))*(I1148+ (I1148= 0))</f>
        <v>15</v>
      </c>
      <c r="K1148" s="11"/>
      <c r="L1148" s="11"/>
      <c r="M1148" s="11"/>
    </row>
    <row r="1149" spans="1:13" x14ac:dyDescent="0.45">
      <c r="A1149" s="11"/>
      <c r="B1149" s="11"/>
      <c r="C1149" s="11"/>
      <c r="D1149" s="14"/>
      <c r="E1149" s="15" t="s">
        <v>886</v>
      </c>
      <c r="F1149" s="11">
        <v>24</v>
      </c>
      <c r="G1149" s="17">
        <v>0</v>
      </c>
      <c r="H1149" s="17">
        <v>0</v>
      </c>
      <c r="I1149" s="17">
        <v>0</v>
      </c>
      <c r="J1149" s="16">
        <f>F1149*(G1149+ (G1149= 0))*(H1149+ (H1149= 0))*(I1149+ (I1149= 0))</f>
        <v>24</v>
      </c>
      <c r="K1149" s="11"/>
      <c r="L1149" s="11"/>
      <c r="M1149" s="11"/>
    </row>
    <row r="1150" spans="1:13" x14ac:dyDescent="0.45">
      <c r="A1150" s="11"/>
      <c r="B1150" s="11"/>
      <c r="C1150" s="11"/>
      <c r="D1150" s="14"/>
      <c r="E1150" s="15" t="s">
        <v>813</v>
      </c>
      <c r="F1150" s="11">
        <v>4</v>
      </c>
      <c r="G1150" s="17">
        <v>0</v>
      </c>
      <c r="H1150" s="17">
        <v>0</v>
      </c>
      <c r="I1150" s="17">
        <v>0</v>
      </c>
      <c r="J1150" s="16">
        <f>F1150*(G1150+ (G1150= 0))*(H1150+ (H1150= 0))*(I1150+ (I1150= 0))</f>
        <v>4</v>
      </c>
      <c r="K1150" s="11"/>
      <c r="L1150" s="11"/>
      <c r="M1150" s="11"/>
    </row>
    <row r="1151" spans="1:13" x14ac:dyDescent="0.45">
      <c r="A1151" s="11"/>
      <c r="B1151" s="11"/>
      <c r="C1151" s="11"/>
      <c r="D1151" s="14"/>
      <c r="E1151" s="11"/>
      <c r="F1151" s="11"/>
      <c r="G1151" s="11"/>
      <c r="H1151" s="11"/>
      <c r="I1151" s="11"/>
      <c r="J1151" s="18" t="s">
        <v>887</v>
      </c>
      <c r="K1151" s="10">
        <f>SUM(J1148:J1150)</f>
        <v>43</v>
      </c>
      <c r="L1151" s="17">
        <v>49.82</v>
      </c>
      <c r="M1151" s="10">
        <f>ROUND(L1151*K1151,2)</f>
        <v>2142.2600000000002</v>
      </c>
    </row>
    <row r="1152" spans="1:13" ht="1.05" customHeight="1" x14ac:dyDescent="0.45">
      <c r="A1152" s="19"/>
      <c r="B1152" s="19"/>
      <c r="C1152" s="19"/>
      <c r="D1152" s="25"/>
      <c r="E1152" s="19"/>
      <c r="F1152" s="19"/>
      <c r="G1152" s="19"/>
      <c r="H1152" s="19"/>
      <c r="I1152" s="19"/>
      <c r="J1152" s="19"/>
      <c r="K1152" s="19"/>
      <c r="L1152" s="19"/>
      <c r="M1152" s="19"/>
    </row>
    <row r="1153" spans="1:13" ht="21" x14ac:dyDescent="0.45">
      <c r="A1153" s="15" t="s">
        <v>888</v>
      </c>
      <c r="B1153" s="15" t="s">
        <v>23</v>
      </c>
      <c r="C1153" s="15" t="s">
        <v>97</v>
      </c>
      <c r="D1153" s="24" t="s">
        <v>889</v>
      </c>
      <c r="E1153" s="11"/>
      <c r="F1153" s="11"/>
      <c r="G1153" s="11"/>
      <c r="H1153" s="11"/>
      <c r="I1153" s="11"/>
      <c r="J1153" s="11"/>
      <c r="K1153" s="16">
        <f>K1156</f>
        <v>2</v>
      </c>
      <c r="L1153" s="16">
        <f>L1156</f>
        <v>48.28</v>
      </c>
      <c r="M1153" s="16">
        <f>M1156</f>
        <v>96.56</v>
      </c>
    </row>
    <row r="1154" spans="1:13" ht="31.5" x14ac:dyDescent="0.45">
      <c r="A1154" s="11"/>
      <c r="B1154" s="11"/>
      <c r="C1154" s="11"/>
      <c r="D1154" s="14" t="s">
        <v>890</v>
      </c>
      <c r="E1154" s="11"/>
      <c r="F1154" s="11"/>
      <c r="G1154" s="11"/>
      <c r="H1154" s="11"/>
      <c r="I1154" s="11"/>
      <c r="J1154" s="11"/>
      <c r="K1154" s="11"/>
      <c r="L1154" s="11"/>
      <c r="M1154" s="11"/>
    </row>
    <row r="1155" spans="1:13" x14ac:dyDescent="0.45">
      <c r="A1155" s="11"/>
      <c r="B1155" s="11"/>
      <c r="C1155" s="11"/>
      <c r="D1155" s="14"/>
      <c r="E1155" s="15" t="s">
        <v>812</v>
      </c>
      <c r="F1155" s="11">
        <v>2</v>
      </c>
      <c r="G1155" s="17">
        <v>0</v>
      </c>
      <c r="H1155" s="17">
        <v>0</v>
      </c>
      <c r="I1155" s="17">
        <v>0</v>
      </c>
      <c r="J1155" s="16">
        <f>F1155*(G1155+ (G1155= 0))*(H1155+ (H1155= 0))*(I1155+ (I1155= 0))</f>
        <v>2</v>
      </c>
      <c r="K1155" s="11"/>
      <c r="L1155" s="11"/>
      <c r="M1155" s="11"/>
    </row>
    <row r="1156" spans="1:13" x14ac:dyDescent="0.45">
      <c r="A1156" s="11"/>
      <c r="B1156" s="11"/>
      <c r="C1156" s="11"/>
      <c r="D1156" s="14"/>
      <c r="E1156" s="11"/>
      <c r="F1156" s="11"/>
      <c r="G1156" s="11"/>
      <c r="H1156" s="11"/>
      <c r="I1156" s="11"/>
      <c r="J1156" s="18" t="s">
        <v>891</v>
      </c>
      <c r="K1156" s="10">
        <f>SUM(J1155:J1155)</f>
        <v>2</v>
      </c>
      <c r="L1156" s="17">
        <v>48.28</v>
      </c>
      <c r="M1156" s="10">
        <f>ROUND(L1156*K1156,2)</f>
        <v>96.56</v>
      </c>
    </row>
    <row r="1157" spans="1:13" ht="1.05" customHeight="1" x14ac:dyDescent="0.45">
      <c r="A1157" s="19"/>
      <c r="B1157" s="19"/>
      <c r="C1157" s="19"/>
      <c r="D1157" s="25"/>
      <c r="E1157" s="19"/>
      <c r="F1157" s="19"/>
      <c r="G1157" s="19"/>
      <c r="H1157" s="19"/>
      <c r="I1157" s="19"/>
      <c r="J1157" s="19"/>
      <c r="K1157" s="19"/>
      <c r="L1157" s="19"/>
      <c r="M1157" s="19"/>
    </row>
    <row r="1158" spans="1:13" x14ac:dyDescent="0.45">
      <c r="A1158" s="15" t="s">
        <v>892</v>
      </c>
      <c r="B1158" s="15" t="s">
        <v>23</v>
      </c>
      <c r="C1158" s="15" t="s">
        <v>97</v>
      </c>
      <c r="D1158" s="24" t="s">
        <v>893</v>
      </c>
      <c r="E1158" s="11"/>
      <c r="F1158" s="11"/>
      <c r="G1158" s="11"/>
      <c r="H1158" s="11"/>
      <c r="I1158" s="11"/>
      <c r="J1158" s="11"/>
      <c r="K1158" s="16">
        <f>K1162</f>
        <v>67</v>
      </c>
      <c r="L1158" s="16">
        <f>L1162</f>
        <v>40.72</v>
      </c>
      <c r="M1158" s="16">
        <f>M1162</f>
        <v>2728.24</v>
      </c>
    </row>
    <row r="1159" spans="1:13" ht="84" x14ac:dyDescent="0.45">
      <c r="A1159" s="11"/>
      <c r="B1159" s="11"/>
      <c r="C1159" s="11"/>
      <c r="D1159" s="14" t="s">
        <v>894</v>
      </c>
      <c r="E1159" s="11"/>
      <c r="F1159" s="11"/>
      <c r="G1159" s="11"/>
      <c r="H1159" s="11"/>
      <c r="I1159" s="11"/>
      <c r="J1159" s="11"/>
      <c r="K1159" s="11"/>
      <c r="L1159" s="11"/>
      <c r="M1159" s="11"/>
    </row>
    <row r="1160" spans="1:13" x14ac:dyDescent="0.45">
      <c r="A1160" s="11"/>
      <c r="B1160" s="11"/>
      <c r="C1160" s="11"/>
      <c r="D1160" s="14"/>
      <c r="E1160" s="15" t="s">
        <v>895</v>
      </c>
      <c r="F1160" s="11">
        <v>53</v>
      </c>
      <c r="G1160" s="17">
        <v>0</v>
      </c>
      <c r="H1160" s="17">
        <v>0</v>
      </c>
      <c r="I1160" s="17">
        <v>0</v>
      </c>
      <c r="J1160" s="16">
        <f>F1160*(G1160+ (G1160= 0))*(H1160+ (H1160= 0))*(I1160+ (I1160= 0))</f>
        <v>53</v>
      </c>
      <c r="K1160" s="11"/>
      <c r="L1160" s="11"/>
      <c r="M1160" s="11"/>
    </row>
    <row r="1161" spans="1:13" x14ac:dyDescent="0.45">
      <c r="A1161" s="11"/>
      <c r="B1161" s="11"/>
      <c r="C1161" s="11"/>
      <c r="D1161" s="14"/>
      <c r="E1161" s="15" t="s">
        <v>803</v>
      </c>
      <c r="F1161" s="11">
        <v>14</v>
      </c>
      <c r="G1161" s="17">
        <v>0</v>
      </c>
      <c r="H1161" s="17">
        <v>0</v>
      </c>
      <c r="I1161" s="17">
        <v>0</v>
      </c>
      <c r="J1161" s="16">
        <f>F1161*(G1161+ (G1161= 0))*(H1161+ (H1161= 0))*(I1161+ (I1161= 0))</f>
        <v>14</v>
      </c>
      <c r="K1161" s="11"/>
      <c r="L1161" s="11"/>
      <c r="M1161" s="11"/>
    </row>
    <row r="1162" spans="1:13" x14ac:dyDescent="0.45">
      <c r="A1162" s="11"/>
      <c r="B1162" s="11"/>
      <c r="C1162" s="11"/>
      <c r="D1162" s="14"/>
      <c r="E1162" s="11"/>
      <c r="F1162" s="11"/>
      <c r="G1162" s="11"/>
      <c r="H1162" s="11"/>
      <c r="I1162" s="11"/>
      <c r="J1162" s="18" t="s">
        <v>896</v>
      </c>
      <c r="K1162" s="10">
        <f>SUM(J1160:J1161)</f>
        <v>67</v>
      </c>
      <c r="L1162" s="17">
        <v>40.72</v>
      </c>
      <c r="M1162" s="10">
        <f>ROUND(L1162*K1162,2)</f>
        <v>2728.24</v>
      </c>
    </row>
    <row r="1163" spans="1:13" ht="1.05" customHeight="1" x14ac:dyDescent="0.45">
      <c r="A1163" s="19"/>
      <c r="B1163" s="19"/>
      <c r="C1163" s="19"/>
      <c r="D1163" s="25"/>
      <c r="E1163" s="19"/>
      <c r="F1163" s="19"/>
      <c r="G1163" s="19"/>
      <c r="H1163" s="19"/>
      <c r="I1163" s="19"/>
      <c r="J1163" s="19"/>
      <c r="K1163" s="19"/>
      <c r="L1163" s="19"/>
      <c r="M1163" s="19"/>
    </row>
    <row r="1164" spans="1:13" x14ac:dyDescent="0.45">
      <c r="A1164" s="15" t="s">
        <v>897</v>
      </c>
      <c r="B1164" s="15" t="s">
        <v>23</v>
      </c>
      <c r="C1164" s="15" t="s">
        <v>97</v>
      </c>
      <c r="D1164" s="24" t="s">
        <v>898</v>
      </c>
      <c r="E1164" s="11"/>
      <c r="F1164" s="11"/>
      <c r="G1164" s="11"/>
      <c r="H1164" s="11"/>
      <c r="I1164" s="11"/>
      <c r="J1164" s="11"/>
      <c r="K1164" s="16">
        <f>K1172</f>
        <v>29</v>
      </c>
      <c r="L1164" s="16">
        <f>L1172</f>
        <v>37.619999999999997</v>
      </c>
      <c r="M1164" s="16">
        <f>M1172</f>
        <v>1090.98</v>
      </c>
    </row>
    <row r="1165" spans="1:13" ht="105" x14ac:dyDescent="0.45">
      <c r="A1165" s="11"/>
      <c r="B1165" s="11"/>
      <c r="C1165" s="11"/>
      <c r="D1165" s="14" t="s">
        <v>899</v>
      </c>
      <c r="E1165" s="11"/>
      <c r="F1165" s="11"/>
      <c r="G1165" s="11"/>
      <c r="H1165" s="11"/>
      <c r="I1165" s="11"/>
      <c r="J1165" s="11"/>
      <c r="K1165" s="11"/>
      <c r="L1165" s="11"/>
      <c r="M1165" s="11"/>
    </row>
    <row r="1166" spans="1:13" x14ac:dyDescent="0.45">
      <c r="A1166" s="11"/>
      <c r="B1166" s="11"/>
      <c r="C1166" s="11"/>
      <c r="D1166" s="14"/>
      <c r="E1166" s="15" t="s">
        <v>221</v>
      </c>
      <c r="F1166" s="11">
        <v>2</v>
      </c>
      <c r="G1166" s="17">
        <v>0</v>
      </c>
      <c r="H1166" s="17">
        <v>0</v>
      </c>
      <c r="I1166" s="17">
        <v>0</v>
      </c>
      <c r="J1166" s="16">
        <f>F1166*(G1166+ (G1166= 0))*(H1166+ (H1166= 0))*(I1166+ (I1166= 0))</f>
        <v>2</v>
      </c>
      <c r="K1166" s="11"/>
      <c r="L1166" s="11"/>
      <c r="M1166" s="11"/>
    </row>
    <row r="1167" spans="1:13" x14ac:dyDescent="0.45">
      <c r="A1167" s="11"/>
      <c r="B1167" s="11"/>
      <c r="C1167" s="11"/>
      <c r="D1167" s="14"/>
      <c r="E1167" s="15" t="s">
        <v>222</v>
      </c>
      <c r="F1167" s="11">
        <v>2</v>
      </c>
      <c r="G1167" s="17">
        <v>0</v>
      </c>
      <c r="H1167" s="17">
        <v>0</v>
      </c>
      <c r="I1167" s="17">
        <v>0</v>
      </c>
      <c r="J1167" s="16">
        <f>F1167*(G1167+ (G1167= 0))*(H1167+ (H1167= 0))*(I1167+ (I1167= 0))</f>
        <v>2</v>
      </c>
      <c r="K1167" s="11"/>
      <c r="L1167" s="11"/>
      <c r="M1167" s="11"/>
    </row>
    <row r="1168" spans="1:13" x14ac:dyDescent="0.45">
      <c r="A1168" s="11"/>
      <c r="B1168" s="11"/>
      <c r="C1168" s="11"/>
      <c r="D1168" s="14"/>
      <c r="E1168" s="15" t="s">
        <v>817</v>
      </c>
      <c r="F1168" s="11">
        <v>1</v>
      </c>
      <c r="G1168" s="17">
        <v>0</v>
      </c>
      <c r="H1168" s="17">
        <v>0</v>
      </c>
      <c r="I1168" s="17">
        <v>0</v>
      </c>
      <c r="J1168" s="16">
        <f>F1168*(G1168+ (G1168= 0))*(H1168+ (H1168= 0))*(I1168+ (I1168= 0))</f>
        <v>1</v>
      </c>
      <c r="K1168" s="11"/>
      <c r="L1168" s="11"/>
      <c r="M1168" s="11"/>
    </row>
    <row r="1169" spans="1:13" x14ac:dyDescent="0.45">
      <c r="A1169" s="11"/>
      <c r="B1169" s="11"/>
      <c r="C1169" s="11"/>
      <c r="D1169" s="14"/>
      <c r="E1169" s="15" t="s">
        <v>815</v>
      </c>
      <c r="F1169" s="11">
        <v>11</v>
      </c>
      <c r="G1169" s="17">
        <v>0</v>
      </c>
      <c r="H1169" s="17">
        <v>0</v>
      </c>
      <c r="I1169" s="17">
        <v>0</v>
      </c>
      <c r="J1169" s="16">
        <f>F1169*(G1169+ (G1169= 0))*(H1169+ (H1169= 0))*(I1169+ (I1169= 0))</f>
        <v>11</v>
      </c>
      <c r="K1169" s="11"/>
      <c r="L1169" s="11"/>
      <c r="M1169" s="11"/>
    </row>
    <row r="1170" spans="1:13" x14ac:dyDescent="0.45">
      <c r="A1170" s="11"/>
      <c r="B1170" s="11"/>
      <c r="C1170" s="11"/>
      <c r="D1170" s="14"/>
      <c r="E1170" s="15" t="s">
        <v>816</v>
      </c>
      <c r="F1170" s="11">
        <v>11</v>
      </c>
      <c r="G1170" s="17">
        <v>0</v>
      </c>
      <c r="H1170" s="17">
        <v>0</v>
      </c>
      <c r="I1170" s="17">
        <v>0</v>
      </c>
      <c r="J1170" s="16">
        <f>F1170*(G1170+ (G1170= 0))*(H1170+ (H1170= 0))*(I1170+ (I1170= 0))</f>
        <v>11</v>
      </c>
      <c r="K1170" s="11"/>
      <c r="L1170" s="11"/>
      <c r="M1170" s="11"/>
    </row>
    <row r="1171" spans="1:13" x14ac:dyDescent="0.45">
      <c r="A1171" s="11"/>
      <c r="B1171" s="11"/>
      <c r="C1171" s="11"/>
      <c r="D1171" s="14"/>
      <c r="E1171" s="15" t="s">
        <v>821</v>
      </c>
      <c r="F1171" s="11">
        <v>2</v>
      </c>
      <c r="G1171" s="17">
        <v>0</v>
      </c>
      <c r="H1171" s="17">
        <v>0</v>
      </c>
      <c r="I1171" s="17">
        <v>0</v>
      </c>
      <c r="J1171" s="16">
        <f>F1171*(G1171+ (G1171= 0))*(H1171+ (H1171= 0))*(I1171+ (I1171= 0))</f>
        <v>2</v>
      </c>
      <c r="K1171" s="11"/>
      <c r="L1171" s="11"/>
      <c r="M1171" s="11"/>
    </row>
    <row r="1172" spans="1:13" x14ac:dyDescent="0.45">
      <c r="A1172" s="11"/>
      <c r="B1172" s="11"/>
      <c r="C1172" s="11"/>
      <c r="D1172" s="14"/>
      <c r="E1172" s="11"/>
      <c r="F1172" s="11"/>
      <c r="G1172" s="11"/>
      <c r="H1172" s="11"/>
      <c r="I1172" s="11"/>
      <c r="J1172" s="18" t="s">
        <v>900</v>
      </c>
      <c r="K1172" s="10">
        <f>SUM(J1166:J1171)</f>
        <v>29</v>
      </c>
      <c r="L1172" s="17">
        <v>37.619999999999997</v>
      </c>
      <c r="M1172" s="10">
        <f>ROUND(L1172*K1172,2)</f>
        <v>1090.98</v>
      </c>
    </row>
    <row r="1173" spans="1:13" ht="1.05" customHeight="1" x14ac:dyDescent="0.45">
      <c r="A1173" s="19"/>
      <c r="B1173" s="19"/>
      <c r="C1173" s="19"/>
      <c r="D1173" s="25"/>
      <c r="E1173" s="19"/>
      <c r="F1173" s="19"/>
      <c r="G1173" s="19"/>
      <c r="H1173" s="19"/>
      <c r="I1173" s="19"/>
      <c r="J1173" s="19"/>
      <c r="K1173" s="19"/>
      <c r="L1173" s="19"/>
      <c r="M1173" s="19"/>
    </row>
    <row r="1174" spans="1:13" x14ac:dyDescent="0.45">
      <c r="A1174" s="15" t="s">
        <v>901</v>
      </c>
      <c r="B1174" s="15" t="s">
        <v>23</v>
      </c>
      <c r="C1174" s="15" t="s">
        <v>97</v>
      </c>
      <c r="D1174" s="24" t="s">
        <v>902</v>
      </c>
      <c r="E1174" s="11"/>
      <c r="F1174" s="11"/>
      <c r="G1174" s="11"/>
      <c r="H1174" s="11"/>
      <c r="I1174" s="11"/>
      <c r="J1174" s="11"/>
      <c r="K1174" s="16">
        <f>K1177</f>
        <v>17</v>
      </c>
      <c r="L1174" s="16">
        <f>L1177</f>
        <v>52.69</v>
      </c>
      <c r="M1174" s="16">
        <f>M1177</f>
        <v>895.73</v>
      </c>
    </row>
    <row r="1175" spans="1:13" ht="94.5" x14ac:dyDescent="0.45">
      <c r="A1175" s="11"/>
      <c r="B1175" s="11"/>
      <c r="C1175" s="11"/>
      <c r="D1175" s="14" t="s">
        <v>903</v>
      </c>
      <c r="E1175" s="11"/>
      <c r="F1175" s="11"/>
      <c r="G1175" s="11"/>
      <c r="H1175" s="11"/>
      <c r="I1175" s="11"/>
      <c r="J1175" s="11"/>
      <c r="K1175" s="11"/>
      <c r="L1175" s="11"/>
      <c r="M1175" s="11"/>
    </row>
    <row r="1176" spans="1:13" x14ac:dyDescent="0.45">
      <c r="A1176" s="11"/>
      <c r="B1176" s="11"/>
      <c r="C1176" s="11"/>
      <c r="D1176" s="14"/>
      <c r="E1176" s="15" t="s">
        <v>904</v>
      </c>
      <c r="F1176" s="11">
        <v>17</v>
      </c>
      <c r="G1176" s="17">
        <v>0</v>
      </c>
      <c r="H1176" s="17">
        <v>0</v>
      </c>
      <c r="I1176" s="17">
        <v>0</v>
      </c>
      <c r="J1176" s="16">
        <f>F1176*(G1176+ (G1176= 0))*(H1176+ (H1176= 0))*(I1176+ (I1176= 0))</f>
        <v>17</v>
      </c>
      <c r="K1176" s="11"/>
      <c r="L1176" s="11"/>
      <c r="M1176" s="11"/>
    </row>
    <row r="1177" spans="1:13" x14ac:dyDescent="0.45">
      <c r="A1177" s="11"/>
      <c r="B1177" s="11"/>
      <c r="C1177" s="11"/>
      <c r="D1177" s="14"/>
      <c r="E1177" s="11"/>
      <c r="F1177" s="11"/>
      <c r="G1177" s="11"/>
      <c r="H1177" s="11"/>
      <c r="I1177" s="11"/>
      <c r="J1177" s="18" t="s">
        <v>905</v>
      </c>
      <c r="K1177" s="10">
        <f>SUM(J1176:J1176)</f>
        <v>17</v>
      </c>
      <c r="L1177" s="17">
        <v>52.69</v>
      </c>
      <c r="M1177" s="10">
        <f>ROUND(L1177*K1177,2)</f>
        <v>895.73</v>
      </c>
    </row>
    <row r="1178" spans="1:13" ht="1.05" customHeight="1" x14ac:dyDescent="0.45">
      <c r="A1178" s="19"/>
      <c r="B1178" s="19"/>
      <c r="C1178" s="19"/>
      <c r="D1178" s="25"/>
      <c r="E1178" s="19"/>
      <c r="F1178" s="19"/>
      <c r="G1178" s="19"/>
      <c r="H1178" s="19"/>
      <c r="I1178" s="19"/>
      <c r="J1178" s="19"/>
      <c r="K1178" s="19"/>
      <c r="L1178" s="19"/>
      <c r="M1178" s="19"/>
    </row>
    <row r="1179" spans="1:13" x14ac:dyDescent="0.45">
      <c r="A1179" s="15" t="s">
        <v>906</v>
      </c>
      <c r="B1179" s="15" t="s">
        <v>23</v>
      </c>
      <c r="C1179" s="15" t="s">
        <v>97</v>
      </c>
      <c r="D1179" s="24" t="s">
        <v>907</v>
      </c>
      <c r="E1179" s="11"/>
      <c r="F1179" s="11"/>
      <c r="G1179" s="11"/>
      <c r="H1179" s="11"/>
      <c r="I1179" s="11"/>
      <c r="J1179" s="11"/>
      <c r="K1179" s="16">
        <f>K1182</f>
        <v>17</v>
      </c>
      <c r="L1179" s="16">
        <f>L1182</f>
        <v>50.44</v>
      </c>
      <c r="M1179" s="16">
        <f>M1182</f>
        <v>857.48</v>
      </c>
    </row>
    <row r="1180" spans="1:13" ht="105" x14ac:dyDescent="0.45">
      <c r="A1180" s="11"/>
      <c r="B1180" s="11"/>
      <c r="C1180" s="11"/>
      <c r="D1180" s="14" t="s">
        <v>908</v>
      </c>
      <c r="E1180" s="11"/>
      <c r="F1180" s="11"/>
      <c r="G1180" s="11"/>
      <c r="H1180" s="11"/>
      <c r="I1180" s="11"/>
      <c r="J1180" s="11"/>
      <c r="K1180" s="11"/>
      <c r="L1180" s="11"/>
      <c r="M1180" s="11"/>
    </row>
    <row r="1181" spans="1:13" x14ac:dyDescent="0.45">
      <c r="A1181" s="11"/>
      <c r="B1181" s="11"/>
      <c r="C1181" s="11"/>
      <c r="D1181" s="14"/>
      <c r="E1181" s="15" t="s">
        <v>822</v>
      </c>
      <c r="F1181" s="11">
        <v>17</v>
      </c>
      <c r="G1181" s="17">
        <v>0</v>
      </c>
      <c r="H1181" s="17">
        <v>0</v>
      </c>
      <c r="I1181" s="17">
        <v>0</v>
      </c>
      <c r="J1181" s="16">
        <f>F1181*(G1181+ (G1181= 0))*(H1181+ (H1181= 0))*(I1181+ (I1181= 0))</f>
        <v>17</v>
      </c>
      <c r="K1181" s="11"/>
      <c r="L1181" s="11"/>
      <c r="M1181" s="11"/>
    </row>
    <row r="1182" spans="1:13" x14ac:dyDescent="0.45">
      <c r="A1182" s="11"/>
      <c r="B1182" s="11"/>
      <c r="C1182" s="11"/>
      <c r="D1182" s="14"/>
      <c r="E1182" s="11"/>
      <c r="F1182" s="11"/>
      <c r="G1182" s="11"/>
      <c r="H1182" s="11"/>
      <c r="I1182" s="11"/>
      <c r="J1182" s="18" t="s">
        <v>909</v>
      </c>
      <c r="K1182" s="10">
        <f>SUM(J1181:J1181)</f>
        <v>17</v>
      </c>
      <c r="L1182" s="17">
        <v>50.44</v>
      </c>
      <c r="M1182" s="10">
        <f>ROUND(L1182*K1182,2)</f>
        <v>857.48</v>
      </c>
    </row>
    <row r="1183" spans="1:13" ht="1.05" customHeight="1" x14ac:dyDescent="0.45">
      <c r="A1183" s="19"/>
      <c r="B1183" s="19"/>
      <c r="C1183" s="19"/>
      <c r="D1183" s="25"/>
      <c r="E1183" s="19"/>
      <c r="F1183" s="19"/>
      <c r="G1183" s="19"/>
      <c r="H1183" s="19"/>
      <c r="I1183" s="19"/>
      <c r="J1183" s="19"/>
      <c r="K1183" s="19"/>
      <c r="L1183" s="19"/>
      <c r="M1183" s="19"/>
    </row>
    <row r="1184" spans="1:13" x14ac:dyDescent="0.45">
      <c r="A1184" s="15" t="s">
        <v>910</v>
      </c>
      <c r="B1184" s="15" t="s">
        <v>23</v>
      </c>
      <c r="C1184" s="15" t="s">
        <v>97</v>
      </c>
      <c r="D1184" s="24" t="s">
        <v>911</v>
      </c>
      <c r="E1184" s="11"/>
      <c r="F1184" s="11"/>
      <c r="G1184" s="11"/>
      <c r="H1184" s="11"/>
      <c r="I1184" s="11"/>
      <c r="J1184" s="11"/>
      <c r="K1184" s="16">
        <f>K1187</f>
        <v>68</v>
      </c>
      <c r="L1184" s="16">
        <f>L1187</f>
        <v>68.89</v>
      </c>
      <c r="M1184" s="16">
        <f>M1187</f>
        <v>4684.5200000000004</v>
      </c>
    </row>
    <row r="1185" spans="1:13" ht="105" x14ac:dyDescent="0.45">
      <c r="A1185" s="11"/>
      <c r="B1185" s="11"/>
      <c r="C1185" s="11"/>
      <c r="D1185" s="14" t="s">
        <v>912</v>
      </c>
      <c r="E1185" s="11"/>
      <c r="F1185" s="11"/>
      <c r="G1185" s="11"/>
      <c r="H1185" s="11"/>
      <c r="I1185" s="11"/>
      <c r="J1185" s="11"/>
      <c r="K1185" s="11"/>
      <c r="L1185" s="11"/>
      <c r="M1185" s="11"/>
    </row>
    <row r="1186" spans="1:13" x14ac:dyDescent="0.45">
      <c r="A1186" s="11"/>
      <c r="B1186" s="11"/>
      <c r="C1186" s="11"/>
      <c r="D1186" s="14"/>
      <c r="E1186" s="15" t="s">
        <v>913</v>
      </c>
      <c r="F1186" s="11">
        <v>68</v>
      </c>
      <c r="G1186" s="17">
        <v>0</v>
      </c>
      <c r="H1186" s="17">
        <v>0</v>
      </c>
      <c r="I1186" s="17">
        <v>0</v>
      </c>
      <c r="J1186" s="16">
        <f>F1186*(G1186+ (G1186= 0))*(H1186+ (H1186= 0))*(I1186+ (I1186= 0))</f>
        <v>68</v>
      </c>
      <c r="K1186" s="11"/>
      <c r="L1186" s="11"/>
      <c r="M1186" s="11"/>
    </row>
    <row r="1187" spans="1:13" x14ac:dyDescent="0.45">
      <c r="A1187" s="11"/>
      <c r="B1187" s="11"/>
      <c r="C1187" s="11"/>
      <c r="D1187" s="14"/>
      <c r="E1187" s="11"/>
      <c r="F1187" s="11"/>
      <c r="G1187" s="11"/>
      <c r="H1187" s="11"/>
      <c r="I1187" s="11"/>
      <c r="J1187" s="18" t="s">
        <v>914</v>
      </c>
      <c r="K1187" s="10">
        <f>SUM(J1186:J1186)</f>
        <v>68</v>
      </c>
      <c r="L1187" s="17">
        <v>68.89</v>
      </c>
      <c r="M1187" s="10">
        <f>ROUND(L1187*K1187,2)</f>
        <v>4684.5200000000004</v>
      </c>
    </row>
    <row r="1188" spans="1:13" ht="1.05" customHeight="1" x14ac:dyDescent="0.45">
      <c r="A1188" s="19"/>
      <c r="B1188" s="19"/>
      <c r="C1188" s="19"/>
      <c r="D1188" s="25"/>
      <c r="E1188" s="19"/>
      <c r="F1188" s="19"/>
      <c r="G1188" s="19"/>
      <c r="H1188" s="19"/>
      <c r="I1188" s="19"/>
      <c r="J1188" s="19"/>
      <c r="K1188" s="19"/>
      <c r="L1188" s="19"/>
      <c r="M1188" s="19"/>
    </row>
    <row r="1189" spans="1:13" x14ac:dyDescent="0.45">
      <c r="A1189" s="15" t="s">
        <v>915</v>
      </c>
      <c r="B1189" s="15" t="s">
        <v>23</v>
      </c>
      <c r="C1189" s="15" t="s">
        <v>97</v>
      </c>
      <c r="D1189" s="24" t="s">
        <v>916</v>
      </c>
      <c r="E1189" s="11"/>
      <c r="F1189" s="11"/>
      <c r="G1189" s="11"/>
      <c r="H1189" s="11"/>
      <c r="I1189" s="11"/>
      <c r="J1189" s="11"/>
      <c r="K1189" s="16">
        <f>K1198</f>
        <v>8</v>
      </c>
      <c r="L1189" s="16">
        <f>L1198</f>
        <v>30</v>
      </c>
      <c r="M1189" s="16">
        <f>M1198</f>
        <v>240</v>
      </c>
    </row>
    <row r="1190" spans="1:13" ht="63" x14ac:dyDescent="0.45">
      <c r="A1190" s="11"/>
      <c r="B1190" s="11"/>
      <c r="C1190" s="11"/>
      <c r="D1190" s="14" t="s">
        <v>917</v>
      </c>
      <c r="E1190" s="11"/>
      <c r="F1190" s="11"/>
      <c r="G1190" s="11"/>
      <c r="H1190" s="11"/>
      <c r="I1190" s="11"/>
      <c r="J1190" s="11"/>
      <c r="K1190" s="11"/>
      <c r="L1190" s="11"/>
      <c r="M1190" s="11"/>
    </row>
    <row r="1191" spans="1:13" x14ac:dyDescent="0.45">
      <c r="A1191" s="11"/>
      <c r="B1191" s="11"/>
      <c r="C1191" s="11"/>
      <c r="D1191" s="14"/>
      <c r="E1191" s="15" t="s">
        <v>918</v>
      </c>
      <c r="F1191" s="11">
        <v>2</v>
      </c>
      <c r="G1191" s="17">
        <v>0</v>
      </c>
      <c r="H1191" s="17">
        <v>0</v>
      </c>
      <c r="I1191" s="17">
        <v>0</v>
      </c>
      <c r="J1191" s="16">
        <f>F1191*(G1191+ (G1191= 0))*(H1191+ (H1191= 0))*(I1191+ (I1191= 0))</f>
        <v>2</v>
      </c>
      <c r="K1191" s="11"/>
      <c r="L1191" s="11"/>
      <c r="M1191" s="11"/>
    </row>
    <row r="1192" spans="1:13" x14ac:dyDescent="0.45">
      <c r="A1192" s="11"/>
      <c r="B1192" s="11"/>
      <c r="C1192" s="11"/>
      <c r="D1192" s="14"/>
      <c r="E1192" s="15" t="s">
        <v>814</v>
      </c>
      <c r="F1192" s="11">
        <v>1</v>
      </c>
      <c r="G1192" s="17">
        <v>0</v>
      </c>
      <c r="H1192" s="17">
        <v>0</v>
      </c>
      <c r="I1192" s="17">
        <v>0</v>
      </c>
      <c r="J1192" s="16">
        <f>F1192*(G1192+ (G1192= 0))*(H1192+ (H1192= 0))*(I1192+ (I1192= 0))</f>
        <v>1</v>
      </c>
      <c r="K1192" s="11"/>
      <c r="L1192" s="11"/>
      <c r="M1192" s="11"/>
    </row>
    <row r="1193" spans="1:13" x14ac:dyDescent="0.45">
      <c r="A1193" s="11"/>
      <c r="B1193" s="11"/>
      <c r="C1193" s="11"/>
      <c r="D1193" s="14"/>
      <c r="E1193" s="15" t="s">
        <v>813</v>
      </c>
      <c r="F1193" s="11">
        <v>1</v>
      </c>
      <c r="G1193" s="17">
        <v>0</v>
      </c>
      <c r="H1193" s="17">
        <v>0</v>
      </c>
      <c r="I1193" s="17">
        <v>0</v>
      </c>
      <c r="J1193" s="16">
        <f>F1193*(G1193+ (G1193= 0))*(H1193+ (H1193= 0))*(I1193+ (I1193= 0))</f>
        <v>1</v>
      </c>
      <c r="K1193" s="11"/>
      <c r="L1193" s="11"/>
      <c r="M1193" s="11"/>
    </row>
    <row r="1194" spans="1:13" x14ac:dyDescent="0.45">
      <c r="A1194" s="11"/>
      <c r="B1194" s="11"/>
      <c r="C1194" s="11"/>
      <c r="D1194" s="14"/>
      <c r="E1194" s="15" t="s">
        <v>221</v>
      </c>
      <c r="F1194" s="11">
        <v>1</v>
      </c>
      <c r="G1194" s="17">
        <v>0</v>
      </c>
      <c r="H1194" s="17">
        <v>0</v>
      </c>
      <c r="I1194" s="17">
        <v>0</v>
      </c>
      <c r="J1194" s="16">
        <f>F1194*(G1194+ (G1194= 0))*(H1194+ (H1194= 0))*(I1194+ (I1194= 0))</f>
        <v>1</v>
      </c>
      <c r="K1194" s="11"/>
      <c r="L1194" s="11"/>
      <c r="M1194" s="11"/>
    </row>
    <row r="1195" spans="1:13" x14ac:dyDescent="0.45">
      <c r="A1195" s="11"/>
      <c r="B1195" s="11"/>
      <c r="C1195" s="11"/>
      <c r="D1195" s="14"/>
      <c r="E1195" s="15" t="s">
        <v>222</v>
      </c>
      <c r="F1195" s="11">
        <v>1</v>
      </c>
      <c r="G1195" s="17">
        <v>0</v>
      </c>
      <c r="H1195" s="17">
        <v>0</v>
      </c>
      <c r="I1195" s="17">
        <v>0</v>
      </c>
      <c r="J1195" s="16">
        <f>F1195*(G1195+ (G1195= 0))*(H1195+ (H1195= 0))*(I1195+ (I1195= 0))</f>
        <v>1</v>
      </c>
      <c r="K1195" s="11"/>
      <c r="L1195" s="11"/>
      <c r="M1195" s="11"/>
    </row>
    <row r="1196" spans="1:13" x14ac:dyDescent="0.45">
      <c r="A1196" s="11"/>
      <c r="B1196" s="11"/>
      <c r="C1196" s="11"/>
      <c r="D1196" s="14"/>
      <c r="E1196" s="15" t="s">
        <v>817</v>
      </c>
      <c r="F1196" s="11">
        <v>1</v>
      </c>
      <c r="G1196" s="17">
        <v>0</v>
      </c>
      <c r="H1196" s="17">
        <v>0</v>
      </c>
      <c r="I1196" s="17">
        <v>0</v>
      </c>
      <c r="J1196" s="16">
        <f>F1196*(G1196+ (G1196= 0))*(H1196+ (H1196= 0))*(I1196+ (I1196= 0))</f>
        <v>1</v>
      </c>
      <c r="K1196" s="11"/>
      <c r="L1196" s="11"/>
      <c r="M1196" s="11"/>
    </row>
    <row r="1197" spans="1:13" x14ac:dyDescent="0.45">
      <c r="A1197" s="11"/>
      <c r="B1197" s="11"/>
      <c r="C1197" s="11"/>
      <c r="D1197" s="14"/>
      <c r="E1197" s="15" t="s">
        <v>919</v>
      </c>
      <c r="F1197" s="11">
        <v>1</v>
      </c>
      <c r="G1197" s="17">
        <v>0</v>
      </c>
      <c r="H1197" s="17">
        <v>0</v>
      </c>
      <c r="I1197" s="17">
        <v>0</v>
      </c>
      <c r="J1197" s="16">
        <f>F1197*(G1197+ (G1197= 0))*(H1197+ (H1197= 0))*(I1197+ (I1197= 0))</f>
        <v>1</v>
      </c>
      <c r="K1197" s="11"/>
      <c r="L1197" s="11"/>
      <c r="M1197" s="11"/>
    </row>
    <row r="1198" spans="1:13" x14ac:dyDescent="0.45">
      <c r="A1198" s="11"/>
      <c r="B1198" s="11"/>
      <c r="C1198" s="11"/>
      <c r="D1198" s="14"/>
      <c r="E1198" s="11"/>
      <c r="F1198" s="11"/>
      <c r="G1198" s="11"/>
      <c r="H1198" s="11"/>
      <c r="I1198" s="11"/>
      <c r="J1198" s="18" t="s">
        <v>920</v>
      </c>
      <c r="K1198" s="10">
        <f>SUM(J1191:J1197)</f>
        <v>8</v>
      </c>
      <c r="L1198" s="17">
        <v>30</v>
      </c>
      <c r="M1198" s="10">
        <f>ROUND(L1198*K1198,2)</f>
        <v>240</v>
      </c>
    </row>
    <row r="1199" spans="1:13" ht="1.05" customHeight="1" x14ac:dyDescent="0.45">
      <c r="A1199" s="19"/>
      <c r="B1199" s="19"/>
      <c r="C1199" s="19"/>
      <c r="D1199" s="25"/>
      <c r="E1199" s="19"/>
      <c r="F1199" s="19"/>
      <c r="G1199" s="19"/>
      <c r="H1199" s="19"/>
      <c r="I1199" s="19"/>
      <c r="J1199" s="19"/>
      <c r="K1199" s="19"/>
      <c r="L1199" s="19"/>
      <c r="M1199" s="19"/>
    </row>
    <row r="1200" spans="1:13" x14ac:dyDescent="0.45">
      <c r="A1200" s="15" t="s">
        <v>921</v>
      </c>
      <c r="B1200" s="15" t="s">
        <v>23</v>
      </c>
      <c r="C1200" s="15" t="s">
        <v>97</v>
      </c>
      <c r="D1200" s="24" t="s">
        <v>922</v>
      </c>
      <c r="E1200" s="11"/>
      <c r="F1200" s="11"/>
      <c r="G1200" s="11"/>
      <c r="H1200" s="11"/>
      <c r="I1200" s="11"/>
      <c r="J1200" s="11"/>
      <c r="K1200" s="16">
        <f>K1205</f>
        <v>4</v>
      </c>
      <c r="L1200" s="16">
        <f>L1205</f>
        <v>30</v>
      </c>
      <c r="M1200" s="16">
        <f>M1205</f>
        <v>120</v>
      </c>
    </row>
    <row r="1201" spans="1:13" ht="84" x14ac:dyDescent="0.45">
      <c r="A1201" s="11"/>
      <c r="B1201" s="11"/>
      <c r="C1201" s="11"/>
      <c r="D1201" s="14" t="s">
        <v>923</v>
      </c>
      <c r="E1201" s="11"/>
      <c r="F1201" s="11"/>
      <c r="G1201" s="11"/>
      <c r="H1201" s="11"/>
      <c r="I1201" s="11"/>
      <c r="J1201" s="11"/>
      <c r="K1201" s="11"/>
      <c r="L1201" s="11"/>
      <c r="M1201" s="11"/>
    </row>
    <row r="1202" spans="1:13" x14ac:dyDescent="0.45">
      <c r="A1202" s="11"/>
      <c r="B1202" s="11"/>
      <c r="C1202" s="11"/>
      <c r="D1202" s="14"/>
      <c r="E1202" s="15" t="s">
        <v>814</v>
      </c>
      <c r="F1202" s="11">
        <v>2</v>
      </c>
      <c r="G1202" s="17">
        <v>0</v>
      </c>
      <c r="H1202" s="17">
        <v>0</v>
      </c>
      <c r="I1202" s="17">
        <v>0</v>
      </c>
      <c r="J1202" s="16">
        <f>F1202*(G1202+ (G1202= 0))*(H1202+ (H1202= 0))*(I1202+ (I1202= 0))</f>
        <v>2</v>
      </c>
      <c r="K1202" s="11"/>
      <c r="L1202" s="11"/>
      <c r="M1202" s="11"/>
    </row>
    <row r="1203" spans="1:13" x14ac:dyDescent="0.45">
      <c r="A1203" s="11"/>
      <c r="B1203" s="11"/>
      <c r="C1203" s="11"/>
      <c r="D1203" s="14"/>
      <c r="E1203" s="15" t="s">
        <v>924</v>
      </c>
      <c r="F1203" s="11">
        <v>1</v>
      </c>
      <c r="G1203" s="17">
        <v>0</v>
      </c>
      <c r="H1203" s="17">
        <v>0</v>
      </c>
      <c r="I1203" s="17">
        <v>0</v>
      </c>
      <c r="J1203" s="16">
        <f>F1203*(G1203+ (G1203= 0))*(H1203+ (H1203= 0))*(I1203+ (I1203= 0))</f>
        <v>1</v>
      </c>
      <c r="K1203" s="11"/>
      <c r="L1203" s="11"/>
      <c r="M1203" s="11"/>
    </row>
    <row r="1204" spans="1:13" x14ac:dyDescent="0.45">
      <c r="A1204" s="11"/>
      <c r="B1204" s="11"/>
      <c r="C1204" s="11"/>
      <c r="D1204" s="14"/>
      <c r="E1204" s="15" t="s">
        <v>812</v>
      </c>
      <c r="F1204" s="11">
        <v>1</v>
      </c>
      <c r="G1204" s="17">
        <v>0</v>
      </c>
      <c r="H1204" s="17">
        <v>0</v>
      </c>
      <c r="I1204" s="17">
        <v>0</v>
      </c>
      <c r="J1204" s="16">
        <f>F1204*(G1204+ (G1204= 0))*(H1204+ (H1204= 0))*(I1204+ (I1204= 0))</f>
        <v>1</v>
      </c>
      <c r="K1204" s="11"/>
      <c r="L1204" s="11"/>
      <c r="M1204" s="11"/>
    </row>
    <row r="1205" spans="1:13" x14ac:dyDescent="0.45">
      <c r="A1205" s="11"/>
      <c r="B1205" s="11"/>
      <c r="C1205" s="11"/>
      <c r="D1205" s="14"/>
      <c r="E1205" s="11"/>
      <c r="F1205" s="11"/>
      <c r="G1205" s="11"/>
      <c r="H1205" s="11"/>
      <c r="I1205" s="11"/>
      <c r="J1205" s="18" t="s">
        <v>925</v>
      </c>
      <c r="K1205" s="10">
        <f>SUM(J1202:J1204)</f>
        <v>4</v>
      </c>
      <c r="L1205" s="17">
        <v>30</v>
      </c>
      <c r="M1205" s="10">
        <f>ROUND(L1205*K1205,2)</f>
        <v>120</v>
      </c>
    </row>
    <row r="1206" spans="1:13" ht="1.05" customHeight="1" x14ac:dyDescent="0.45">
      <c r="A1206" s="19"/>
      <c r="B1206" s="19"/>
      <c r="C1206" s="19"/>
      <c r="D1206" s="25"/>
      <c r="E1206" s="19"/>
      <c r="F1206" s="19"/>
      <c r="G1206" s="19"/>
      <c r="H1206" s="19"/>
      <c r="I1206" s="19"/>
      <c r="J1206" s="19"/>
      <c r="K1206" s="19"/>
      <c r="L1206" s="19"/>
      <c r="M1206" s="19"/>
    </row>
    <row r="1207" spans="1:13" x14ac:dyDescent="0.45">
      <c r="A1207" s="15" t="s">
        <v>926</v>
      </c>
      <c r="B1207" s="15" t="s">
        <v>23</v>
      </c>
      <c r="C1207" s="15" t="s">
        <v>57</v>
      </c>
      <c r="D1207" s="24" t="s">
        <v>927</v>
      </c>
      <c r="E1207" s="11"/>
      <c r="F1207" s="11"/>
      <c r="G1207" s="11"/>
      <c r="H1207" s="11"/>
      <c r="I1207" s="11"/>
      <c r="J1207" s="11"/>
      <c r="K1207" s="16">
        <f>K1210</f>
        <v>10</v>
      </c>
      <c r="L1207" s="16">
        <f>L1210</f>
        <v>53.2</v>
      </c>
      <c r="M1207" s="16">
        <f>M1210</f>
        <v>532</v>
      </c>
    </row>
    <row r="1208" spans="1:13" x14ac:dyDescent="0.45">
      <c r="A1208" s="11"/>
      <c r="B1208" s="11"/>
      <c r="C1208" s="11"/>
      <c r="D1208" s="14"/>
      <c r="E1208" s="11"/>
      <c r="F1208" s="11"/>
      <c r="G1208" s="11"/>
      <c r="H1208" s="11"/>
      <c r="I1208" s="11"/>
      <c r="J1208" s="11"/>
      <c r="K1208" s="11"/>
      <c r="L1208" s="11"/>
      <c r="M1208" s="11"/>
    </row>
    <row r="1209" spans="1:13" x14ac:dyDescent="0.45">
      <c r="A1209" s="11"/>
      <c r="B1209" s="11"/>
      <c r="C1209" s="11"/>
      <c r="D1209" s="14"/>
      <c r="E1209" s="15" t="s">
        <v>928</v>
      </c>
      <c r="F1209" s="11">
        <v>1</v>
      </c>
      <c r="G1209" s="17">
        <v>10</v>
      </c>
      <c r="H1209" s="17">
        <v>0</v>
      </c>
      <c r="I1209" s="17">
        <v>0</v>
      </c>
      <c r="J1209" s="16">
        <f>F1209*(G1209+ (G1209= 0))*(H1209+ (H1209= 0))*(I1209+ (I1209= 0))</f>
        <v>10</v>
      </c>
      <c r="K1209" s="11"/>
      <c r="L1209" s="11"/>
      <c r="M1209" s="11"/>
    </row>
    <row r="1210" spans="1:13" x14ac:dyDescent="0.45">
      <c r="A1210" s="11"/>
      <c r="B1210" s="11"/>
      <c r="C1210" s="11"/>
      <c r="D1210" s="14"/>
      <c r="E1210" s="11"/>
      <c r="F1210" s="11"/>
      <c r="G1210" s="11"/>
      <c r="H1210" s="11"/>
      <c r="I1210" s="11"/>
      <c r="J1210" s="18" t="s">
        <v>929</v>
      </c>
      <c r="K1210" s="10">
        <f>SUM(J1209:J1209)</f>
        <v>10</v>
      </c>
      <c r="L1210" s="17">
        <v>53.2</v>
      </c>
      <c r="M1210" s="10">
        <f>ROUND(L1210*K1210,2)</f>
        <v>532</v>
      </c>
    </row>
    <row r="1211" spans="1:13" ht="1.05" customHeight="1" x14ac:dyDescent="0.45">
      <c r="A1211" s="19"/>
      <c r="B1211" s="19"/>
      <c r="C1211" s="19"/>
      <c r="D1211" s="25"/>
      <c r="E1211" s="19"/>
      <c r="F1211" s="19"/>
      <c r="G1211" s="19"/>
      <c r="H1211" s="19"/>
      <c r="I1211" s="19"/>
      <c r="J1211" s="19"/>
      <c r="K1211" s="19"/>
      <c r="L1211" s="19"/>
      <c r="M1211" s="19"/>
    </row>
    <row r="1212" spans="1:13" x14ac:dyDescent="0.45">
      <c r="A1212" s="11"/>
      <c r="B1212" s="11"/>
      <c r="C1212" s="11"/>
      <c r="D1212" s="14"/>
      <c r="E1212" s="11"/>
      <c r="F1212" s="11"/>
      <c r="G1212" s="11"/>
      <c r="H1212" s="11"/>
      <c r="I1212" s="11"/>
      <c r="J1212" s="18" t="s">
        <v>930</v>
      </c>
      <c r="K1212" s="17">
        <v>1</v>
      </c>
      <c r="L1212" s="10">
        <f>M1144+M1151+M1156+M1162+M1172+M1177+M1182+M1187+M1198+M1205+M1210</f>
        <v>13879.08</v>
      </c>
      <c r="M1212" s="10">
        <f>ROUND(L1212*K1212,2)</f>
        <v>13879.08</v>
      </c>
    </row>
    <row r="1213" spans="1:13" ht="1.05" customHeight="1" x14ac:dyDescent="0.45">
      <c r="A1213" s="19"/>
      <c r="B1213" s="19"/>
      <c r="C1213" s="19"/>
      <c r="D1213" s="25"/>
      <c r="E1213" s="19"/>
      <c r="F1213" s="19"/>
      <c r="G1213" s="19"/>
      <c r="H1213" s="19"/>
      <c r="I1213" s="19"/>
      <c r="J1213" s="19"/>
      <c r="K1213" s="19"/>
      <c r="L1213" s="19"/>
      <c r="M1213" s="19"/>
    </row>
    <row r="1214" spans="1:13" x14ac:dyDescent="0.45">
      <c r="A1214" s="12" t="s">
        <v>931</v>
      </c>
      <c r="B1214" s="12" t="s">
        <v>17</v>
      </c>
      <c r="C1214" s="12" t="s">
        <v>0</v>
      </c>
      <c r="D1214" s="23" t="s">
        <v>932</v>
      </c>
      <c r="E1214" s="13"/>
      <c r="F1214" s="13"/>
      <c r="G1214" s="13"/>
      <c r="H1214" s="13"/>
      <c r="I1214" s="13"/>
      <c r="J1214" s="13"/>
      <c r="K1214" s="10">
        <f>K1256</f>
        <v>1</v>
      </c>
      <c r="L1214" s="10">
        <f>L1256</f>
        <v>4102.3899999999994</v>
      </c>
      <c r="M1214" s="10">
        <f>M1256</f>
        <v>4102.3900000000003</v>
      </c>
    </row>
    <row r="1215" spans="1:13" x14ac:dyDescent="0.45">
      <c r="A1215" s="11"/>
      <c r="B1215" s="11"/>
      <c r="C1215" s="11"/>
      <c r="D1215" s="14"/>
      <c r="E1215" s="11"/>
      <c r="F1215" s="11"/>
      <c r="G1215" s="11"/>
      <c r="H1215" s="11"/>
      <c r="I1215" s="11"/>
      <c r="J1215" s="11"/>
      <c r="K1215" s="11"/>
      <c r="L1215" s="11"/>
      <c r="M1215" s="11"/>
    </row>
    <row r="1216" spans="1:13" x14ac:dyDescent="0.45">
      <c r="A1216" s="15" t="s">
        <v>933</v>
      </c>
      <c r="B1216" s="15" t="s">
        <v>23</v>
      </c>
      <c r="C1216" s="15" t="s">
        <v>244</v>
      </c>
      <c r="D1216" s="24" t="s">
        <v>934</v>
      </c>
      <c r="E1216" s="11"/>
      <c r="F1216" s="11"/>
      <c r="G1216" s="11"/>
      <c r="H1216" s="11"/>
      <c r="I1216" s="11"/>
      <c r="J1216" s="11"/>
      <c r="K1216" s="16">
        <f>K1219</f>
        <v>1</v>
      </c>
      <c r="L1216" s="16">
        <f>L1219</f>
        <v>312.01</v>
      </c>
      <c r="M1216" s="16">
        <f>M1219</f>
        <v>312.01</v>
      </c>
    </row>
    <row r="1217" spans="1:13" ht="63" x14ac:dyDescent="0.45">
      <c r="A1217" s="11"/>
      <c r="B1217" s="11"/>
      <c r="C1217" s="11"/>
      <c r="D1217" s="14" t="s">
        <v>935</v>
      </c>
      <c r="E1217" s="11"/>
      <c r="F1217" s="11"/>
      <c r="G1217" s="11"/>
      <c r="H1217" s="11"/>
      <c r="I1217" s="11"/>
      <c r="J1217" s="11"/>
      <c r="K1217" s="11"/>
      <c r="L1217" s="11"/>
      <c r="M1217" s="11"/>
    </row>
    <row r="1218" spans="1:13" x14ac:dyDescent="0.45">
      <c r="A1218" s="11"/>
      <c r="B1218" s="11"/>
      <c r="C1218" s="11"/>
      <c r="D1218" s="14"/>
      <c r="E1218" s="15" t="s">
        <v>0</v>
      </c>
      <c r="F1218" s="11">
        <v>1</v>
      </c>
      <c r="G1218" s="17">
        <v>0</v>
      </c>
      <c r="H1218" s="17">
        <v>0</v>
      </c>
      <c r="I1218" s="17">
        <v>0</v>
      </c>
      <c r="J1218" s="16">
        <f>F1218*(G1218+ (G1218= 0))*(H1218+ (H1218= 0))*(I1218+ (I1218= 0))</f>
        <v>1</v>
      </c>
      <c r="K1218" s="11"/>
      <c r="L1218" s="11"/>
      <c r="M1218" s="11"/>
    </row>
    <row r="1219" spans="1:13" x14ac:dyDescent="0.45">
      <c r="A1219" s="11"/>
      <c r="B1219" s="11"/>
      <c r="C1219" s="11"/>
      <c r="D1219" s="14"/>
      <c r="E1219" s="11"/>
      <c r="F1219" s="11"/>
      <c r="G1219" s="11"/>
      <c r="H1219" s="11"/>
      <c r="I1219" s="11"/>
      <c r="J1219" s="18" t="s">
        <v>936</v>
      </c>
      <c r="K1219" s="10">
        <f>SUM(J1218:J1218)</f>
        <v>1</v>
      </c>
      <c r="L1219" s="17">
        <v>312.01</v>
      </c>
      <c r="M1219" s="10">
        <f>ROUND(L1219*K1219,2)</f>
        <v>312.01</v>
      </c>
    </row>
    <row r="1220" spans="1:13" ht="1.05" customHeight="1" x14ac:dyDescent="0.45">
      <c r="A1220" s="19"/>
      <c r="B1220" s="19"/>
      <c r="C1220" s="19"/>
      <c r="D1220" s="25"/>
      <c r="E1220" s="19"/>
      <c r="F1220" s="19"/>
      <c r="G1220" s="19"/>
      <c r="H1220" s="19"/>
      <c r="I1220" s="19"/>
      <c r="J1220" s="19"/>
      <c r="K1220" s="19"/>
      <c r="L1220" s="19"/>
      <c r="M1220" s="19"/>
    </row>
    <row r="1221" spans="1:13" x14ac:dyDescent="0.45">
      <c r="A1221" s="15" t="s">
        <v>937</v>
      </c>
      <c r="B1221" s="15" t="s">
        <v>23</v>
      </c>
      <c r="C1221" s="15" t="s">
        <v>57</v>
      </c>
      <c r="D1221" s="24" t="s">
        <v>938</v>
      </c>
      <c r="E1221" s="11"/>
      <c r="F1221" s="11"/>
      <c r="G1221" s="11"/>
      <c r="H1221" s="11"/>
      <c r="I1221" s="11"/>
      <c r="J1221" s="11"/>
      <c r="K1221" s="16">
        <f>K1224</f>
        <v>880</v>
      </c>
      <c r="L1221" s="16">
        <f>L1224</f>
        <v>1.95</v>
      </c>
      <c r="M1221" s="16">
        <f>M1224</f>
        <v>1716</v>
      </c>
    </row>
    <row r="1222" spans="1:13" ht="115.5" x14ac:dyDescent="0.45">
      <c r="A1222" s="11"/>
      <c r="B1222" s="11"/>
      <c r="C1222" s="11"/>
      <c r="D1222" s="14" t="s">
        <v>939</v>
      </c>
      <c r="E1222" s="11"/>
      <c r="F1222" s="11"/>
      <c r="G1222" s="11"/>
      <c r="H1222" s="11"/>
      <c r="I1222" s="11"/>
      <c r="J1222" s="11"/>
      <c r="K1222" s="11"/>
      <c r="L1222" s="11"/>
      <c r="M1222" s="11"/>
    </row>
    <row r="1223" spans="1:13" x14ac:dyDescent="0.45">
      <c r="A1223" s="11"/>
      <c r="B1223" s="11"/>
      <c r="C1223" s="11"/>
      <c r="D1223" s="14"/>
      <c r="E1223" s="15" t="s">
        <v>0</v>
      </c>
      <c r="F1223" s="11">
        <v>1</v>
      </c>
      <c r="G1223" s="17">
        <v>880</v>
      </c>
      <c r="H1223" s="17">
        <v>0</v>
      </c>
      <c r="I1223" s="17">
        <v>0</v>
      </c>
      <c r="J1223" s="16">
        <f>F1223*(G1223+ (G1223= 0))*(H1223+ (H1223= 0))*(I1223+ (I1223= 0))</f>
        <v>880</v>
      </c>
      <c r="K1223" s="11"/>
      <c r="L1223" s="11"/>
      <c r="M1223" s="11"/>
    </row>
    <row r="1224" spans="1:13" x14ac:dyDescent="0.45">
      <c r="A1224" s="11"/>
      <c r="B1224" s="11"/>
      <c r="C1224" s="11"/>
      <c r="D1224" s="14"/>
      <c r="E1224" s="11"/>
      <c r="F1224" s="11"/>
      <c r="G1224" s="11"/>
      <c r="H1224" s="11"/>
      <c r="I1224" s="11"/>
      <c r="J1224" s="18" t="s">
        <v>940</v>
      </c>
      <c r="K1224" s="10">
        <f>SUM(J1223:J1223)</f>
        <v>880</v>
      </c>
      <c r="L1224" s="17">
        <v>1.95</v>
      </c>
      <c r="M1224" s="10">
        <f>ROUND(L1224*K1224,2)</f>
        <v>1716</v>
      </c>
    </row>
    <row r="1225" spans="1:13" ht="1.05" customHeight="1" x14ac:dyDescent="0.45">
      <c r="A1225" s="19"/>
      <c r="B1225" s="19"/>
      <c r="C1225" s="19"/>
      <c r="D1225" s="25"/>
      <c r="E1225" s="19"/>
      <c r="F1225" s="19"/>
      <c r="G1225" s="19"/>
      <c r="H1225" s="19"/>
      <c r="I1225" s="19"/>
      <c r="J1225" s="19"/>
      <c r="K1225" s="19"/>
      <c r="L1225" s="19"/>
      <c r="M1225" s="19"/>
    </row>
    <row r="1226" spans="1:13" x14ac:dyDescent="0.45">
      <c r="A1226" s="15" t="s">
        <v>941</v>
      </c>
      <c r="B1226" s="15" t="s">
        <v>23</v>
      </c>
      <c r="C1226" s="15" t="s">
        <v>97</v>
      </c>
      <c r="D1226" s="24" t="s">
        <v>942</v>
      </c>
      <c r="E1226" s="11"/>
      <c r="F1226" s="11"/>
      <c r="G1226" s="11"/>
      <c r="H1226" s="11"/>
      <c r="I1226" s="11"/>
      <c r="J1226" s="11"/>
      <c r="K1226" s="16">
        <f>K1229</f>
        <v>1</v>
      </c>
      <c r="L1226" s="16">
        <f>L1229</f>
        <v>1245.78</v>
      </c>
      <c r="M1226" s="16">
        <f>M1229</f>
        <v>1245.78</v>
      </c>
    </row>
    <row r="1227" spans="1:13" ht="178.5" x14ac:dyDescent="0.45">
      <c r="A1227" s="11"/>
      <c r="B1227" s="11"/>
      <c r="C1227" s="11"/>
      <c r="D1227" s="14" t="s">
        <v>943</v>
      </c>
      <c r="E1227" s="11"/>
      <c r="F1227" s="11"/>
      <c r="G1227" s="11"/>
      <c r="H1227" s="11"/>
      <c r="I1227" s="11"/>
      <c r="J1227" s="11"/>
      <c r="K1227" s="11"/>
      <c r="L1227" s="11"/>
      <c r="M1227" s="11"/>
    </row>
    <row r="1228" spans="1:13" x14ac:dyDescent="0.45">
      <c r="A1228" s="11"/>
      <c r="B1228" s="11"/>
      <c r="C1228" s="11"/>
      <c r="D1228" s="14"/>
      <c r="E1228" s="15" t="s">
        <v>0</v>
      </c>
      <c r="F1228" s="11">
        <v>1</v>
      </c>
      <c r="G1228" s="17">
        <v>0</v>
      </c>
      <c r="H1228" s="17">
        <v>0</v>
      </c>
      <c r="I1228" s="17">
        <v>0</v>
      </c>
      <c r="J1228" s="16">
        <f>F1228*(G1228+ (G1228= 0))*(H1228+ (H1228= 0))*(I1228+ (I1228= 0))</f>
        <v>1</v>
      </c>
      <c r="K1228" s="11"/>
      <c r="L1228" s="11"/>
      <c r="M1228" s="11"/>
    </row>
    <row r="1229" spans="1:13" x14ac:dyDescent="0.45">
      <c r="A1229" s="11"/>
      <c r="B1229" s="11"/>
      <c r="C1229" s="11"/>
      <c r="D1229" s="14"/>
      <c r="E1229" s="11"/>
      <c r="F1229" s="11"/>
      <c r="G1229" s="11"/>
      <c r="H1229" s="11"/>
      <c r="I1229" s="11"/>
      <c r="J1229" s="18" t="s">
        <v>944</v>
      </c>
      <c r="K1229" s="10">
        <f>SUM(J1228:J1228)</f>
        <v>1</v>
      </c>
      <c r="L1229" s="17">
        <v>1245.78</v>
      </c>
      <c r="M1229" s="10">
        <f>ROUND(L1229*K1229,2)</f>
        <v>1245.78</v>
      </c>
    </row>
    <row r="1230" spans="1:13" ht="1.05" customHeight="1" x14ac:dyDescent="0.45">
      <c r="A1230" s="19"/>
      <c r="B1230" s="19"/>
      <c r="C1230" s="19"/>
      <c r="D1230" s="25"/>
      <c r="E1230" s="19"/>
      <c r="F1230" s="19"/>
      <c r="G1230" s="19"/>
      <c r="H1230" s="19"/>
      <c r="I1230" s="19"/>
      <c r="J1230" s="19"/>
      <c r="K1230" s="19"/>
      <c r="L1230" s="19"/>
      <c r="M1230" s="19"/>
    </row>
    <row r="1231" spans="1:13" x14ac:dyDescent="0.45">
      <c r="A1231" s="15" t="s">
        <v>945</v>
      </c>
      <c r="B1231" s="15" t="s">
        <v>23</v>
      </c>
      <c r="C1231" s="15" t="s">
        <v>97</v>
      </c>
      <c r="D1231" s="24" t="s">
        <v>946</v>
      </c>
      <c r="E1231" s="11"/>
      <c r="F1231" s="11"/>
      <c r="G1231" s="11"/>
      <c r="H1231" s="11"/>
      <c r="I1231" s="11"/>
      <c r="J1231" s="11"/>
      <c r="K1231" s="16">
        <f>K1234</f>
        <v>1</v>
      </c>
      <c r="L1231" s="16">
        <f>L1234</f>
        <v>133.19999999999999</v>
      </c>
      <c r="M1231" s="16">
        <f>M1234</f>
        <v>133.19999999999999</v>
      </c>
    </row>
    <row r="1232" spans="1:13" ht="31.5" x14ac:dyDescent="0.45">
      <c r="A1232" s="11"/>
      <c r="B1232" s="11"/>
      <c r="C1232" s="11"/>
      <c r="D1232" s="14" t="s">
        <v>947</v>
      </c>
      <c r="E1232" s="11"/>
      <c r="F1232" s="11"/>
      <c r="G1232" s="11"/>
      <c r="H1232" s="11"/>
      <c r="I1232" s="11"/>
      <c r="J1232" s="11"/>
      <c r="K1232" s="11"/>
      <c r="L1232" s="11"/>
      <c r="M1232" s="11"/>
    </row>
    <row r="1233" spans="1:13" x14ac:dyDescent="0.45">
      <c r="A1233" s="11"/>
      <c r="B1233" s="11"/>
      <c r="C1233" s="11"/>
      <c r="D1233" s="14"/>
      <c r="E1233" s="15" t="s">
        <v>0</v>
      </c>
      <c r="F1233" s="11">
        <v>1</v>
      </c>
      <c r="G1233" s="17">
        <v>0</v>
      </c>
      <c r="H1233" s="17">
        <v>0</v>
      </c>
      <c r="I1233" s="17">
        <v>0</v>
      </c>
      <c r="J1233" s="16">
        <f>F1233*(G1233+ (G1233= 0))*(H1233+ (H1233= 0))*(I1233+ (I1233= 0))</f>
        <v>1</v>
      </c>
      <c r="K1233" s="11"/>
      <c r="L1233" s="11"/>
      <c r="M1233" s="11"/>
    </row>
    <row r="1234" spans="1:13" x14ac:dyDescent="0.45">
      <c r="A1234" s="11"/>
      <c r="B1234" s="11"/>
      <c r="C1234" s="11"/>
      <c r="D1234" s="14"/>
      <c r="E1234" s="11"/>
      <c r="F1234" s="11"/>
      <c r="G1234" s="11"/>
      <c r="H1234" s="11"/>
      <c r="I1234" s="11"/>
      <c r="J1234" s="18" t="s">
        <v>948</v>
      </c>
      <c r="K1234" s="10">
        <f>SUM(J1233:J1233)</f>
        <v>1</v>
      </c>
      <c r="L1234" s="17">
        <v>133.19999999999999</v>
      </c>
      <c r="M1234" s="10">
        <f>ROUND(L1234*K1234,2)</f>
        <v>133.19999999999999</v>
      </c>
    </row>
    <row r="1235" spans="1:13" ht="1.05" customHeight="1" x14ac:dyDescent="0.45">
      <c r="A1235" s="19"/>
      <c r="B1235" s="19"/>
      <c r="C1235" s="19"/>
      <c r="D1235" s="25"/>
      <c r="E1235" s="19"/>
      <c r="F1235" s="19"/>
      <c r="G1235" s="19"/>
      <c r="H1235" s="19"/>
      <c r="I1235" s="19"/>
      <c r="J1235" s="19"/>
      <c r="K1235" s="19"/>
      <c r="L1235" s="19"/>
      <c r="M1235" s="19"/>
    </row>
    <row r="1236" spans="1:13" x14ac:dyDescent="0.45">
      <c r="A1236" s="15" t="s">
        <v>949</v>
      </c>
      <c r="B1236" s="15" t="s">
        <v>23</v>
      </c>
      <c r="C1236" s="15" t="s">
        <v>97</v>
      </c>
      <c r="D1236" s="24" t="s">
        <v>950</v>
      </c>
      <c r="E1236" s="11"/>
      <c r="F1236" s="11"/>
      <c r="G1236" s="11"/>
      <c r="H1236" s="11"/>
      <c r="I1236" s="11"/>
      <c r="J1236" s="11"/>
      <c r="K1236" s="16">
        <f>K1239</f>
        <v>1</v>
      </c>
      <c r="L1236" s="16">
        <f>L1239</f>
        <v>147.6</v>
      </c>
      <c r="M1236" s="16">
        <f>M1239</f>
        <v>147.6</v>
      </c>
    </row>
    <row r="1237" spans="1:13" ht="31.5" x14ac:dyDescent="0.45">
      <c r="A1237" s="11"/>
      <c r="B1237" s="11"/>
      <c r="C1237" s="11"/>
      <c r="D1237" s="14" t="s">
        <v>951</v>
      </c>
      <c r="E1237" s="11"/>
      <c r="F1237" s="11"/>
      <c r="G1237" s="11"/>
      <c r="H1237" s="11"/>
      <c r="I1237" s="11"/>
      <c r="J1237" s="11"/>
      <c r="K1237" s="11"/>
      <c r="L1237" s="11"/>
      <c r="M1237" s="11"/>
    </row>
    <row r="1238" spans="1:13" x14ac:dyDescent="0.45">
      <c r="A1238" s="11"/>
      <c r="B1238" s="11"/>
      <c r="C1238" s="11"/>
      <c r="D1238" s="14"/>
      <c r="E1238" s="15" t="s">
        <v>0</v>
      </c>
      <c r="F1238" s="11">
        <v>1</v>
      </c>
      <c r="G1238" s="17">
        <v>0</v>
      </c>
      <c r="H1238" s="17">
        <v>0</v>
      </c>
      <c r="I1238" s="17">
        <v>0</v>
      </c>
      <c r="J1238" s="16">
        <f>F1238*(G1238+ (G1238= 0))*(H1238+ (H1238= 0))*(I1238+ (I1238= 0))</f>
        <v>1</v>
      </c>
      <c r="K1238" s="11"/>
      <c r="L1238" s="11"/>
      <c r="M1238" s="11"/>
    </row>
    <row r="1239" spans="1:13" x14ac:dyDescent="0.45">
      <c r="A1239" s="11"/>
      <c r="B1239" s="11"/>
      <c r="C1239" s="11"/>
      <c r="D1239" s="14"/>
      <c r="E1239" s="11"/>
      <c r="F1239" s="11"/>
      <c r="G1239" s="11"/>
      <c r="H1239" s="11"/>
      <c r="I1239" s="11"/>
      <c r="J1239" s="18" t="s">
        <v>952</v>
      </c>
      <c r="K1239" s="10">
        <f>SUM(J1238:J1238)</f>
        <v>1</v>
      </c>
      <c r="L1239" s="17">
        <v>147.6</v>
      </c>
      <c r="M1239" s="10">
        <f>ROUND(L1239*K1239,2)</f>
        <v>147.6</v>
      </c>
    </row>
    <row r="1240" spans="1:13" ht="1.05" customHeight="1" x14ac:dyDescent="0.45">
      <c r="A1240" s="19"/>
      <c r="B1240" s="19"/>
      <c r="C1240" s="19"/>
      <c r="D1240" s="25"/>
      <c r="E1240" s="19"/>
      <c r="F1240" s="19"/>
      <c r="G1240" s="19"/>
      <c r="H1240" s="19"/>
      <c r="I1240" s="19"/>
      <c r="J1240" s="19"/>
      <c r="K1240" s="19"/>
      <c r="L1240" s="19"/>
      <c r="M1240" s="19"/>
    </row>
    <row r="1241" spans="1:13" x14ac:dyDescent="0.45">
      <c r="A1241" s="15" t="s">
        <v>953</v>
      </c>
      <c r="B1241" s="15" t="s">
        <v>23</v>
      </c>
      <c r="C1241" s="15" t="s">
        <v>97</v>
      </c>
      <c r="D1241" s="24" t="s">
        <v>954</v>
      </c>
      <c r="E1241" s="11"/>
      <c r="F1241" s="11"/>
      <c r="G1241" s="11"/>
      <c r="H1241" s="11"/>
      <c r="I1241" s="11"/>
      <c r="J1241" s="11"/>
      <c r="K1241" s="16">
        <f>K1244</f>
        <v>1</v>
      </c>
      <c r="L1241" s="16">
        <f>L1244</f>
        <v>94.2</v>
      </c>
      <c r="M1241" s="16">
        <f>M1244</f>
        <v>94.2</v>
      </c>
    </row>
    <row r="1242" spans="1:13" ht="52.5" x14ac:dyDescent="0.45">
      <c r="A1242" s="11"/>
      <c r="B1242" s="11"/>
      <c r="C1242" s="11"/>
      <c r="D1242" s="14" t="s">
        <v>955</v>
      </c>
      <c r="E1242" s="11"/>
      <c r="F1242" s="11"/>
      <c r="G1242" s="11"/>
      <c r="H1242" s="11"/>
      <c r="I1242" s="11"/>
      <c r="J1242" s="11"/>
      <c r="K1242" s="11"/>
      <c r="L1242" s="11"/>
      <c r="M1242" s="11"/>
    </row>
    <row r="1243" spans="1:13" x14ac:dyDescent="0.45">
      <c r="A1243" s="11"/>
      <c r="B1243" s="11"/>
      <c r="C1243" s="11"/>
      <c r="D1243" s="14"/>
      <c r="E1243" s="15" t="s">
        <v>0</v>
      </c>
      <c r="F1243" s="11">
        <v>1</v>
      </c>
      <c r="G1243" s="17">
        <v>0</v>
      </c>
      <c r="H1243" s="17">
        <v>0</v>
      </c>
      <c r="I1243" s="17">
        <v>0</v>
      </c>
      <c r="J1243" s="16">
        <f>F1243*(G1243+ (G1243= 0))*(H1243+ (H1243= 0))*(I1243+ (I1243= 0))</f>
        <v>1</v>
      </c>
      <c r="K1243" s="11"/>
      <c r="L1243" s="11"/>
      <c r="M1243" s="11"/>
    </row>
    <row r="1244" spans="1:13" x14ac:dyDescent="0.45">
      <c r="A1244" s="11"/>
      <c r="B1244" s="11"/>
      <c r="C1244" s="11"/>
      <c r="D1244" s="14"/>
      <c r="E1244" s="11"/>
      <c r="F1244" s="11"/>
      <c r="G1244" s="11"/>
      <c r="H1244" s="11"/>
      <c r="I1244" s="11"/>
      <c r="J1244" s="18" t="s">
        <v>956</v>
      </c>
      <c r="K1244" s="10">
        <f>SUM(J1243:J1243)</f>
        <v>1</v>
      </c>
      <c r="L1244" s="17">
        <v>94.2</v>
      </c>
      <c r="M1244" s="10">
        <f>ROUND(L1244*K1244,2)</f>
        <v>94.2</v>
      </c>
    </row>
    <row r="1245" spans="1:13" ht="1.05" customHeight="1" x14ac:dyDescent="0.45">
      <c r="A1245" s="19"/>
      <c r="B1245" s="19"/>
      <c r="C1245" s="19"/>
      <c r="D1245" s="25"/>
      <c r="E1245" s="19"/>
      <c r="F1245" s="19"/>
      <c r="G1245" s="19"/>
      <c r="H1245" s="19"/>
      <c r="I1245" s="19"/>
      <c r="J1245" s="19"/>
      <c r="K1245" s="19"/>
      <c r="L1245" s="19"/>
      <c r="M1245" s="19"/>
    </row>
    <row r="1246" spans="1:13" ht="21" x14ac:dyDescent="0.45">
      <c r="A1246" s="15" t="s">
        <v>957</v>
      </c>
      <c r="B1246" s="15" t="s">
        <v>23</v>
      </c>
      <c r="C1246" s="15" t="s">
        <v>97</v>
      </c>
      <c r="D1246" s="24" t="s">
        <v>958</v>
      </c>
      <c r="E1246" s="11"/>
      <c r="F1246" s="11"/>
      <c r="G1246" s="11"/>
      <c r="H1246" s="11"/>
      <c r="I1246" s="11"/>
      <c r="J1246" s="11"/>
      <c r="K1246" s="16">
        <f>K1249</f>
        <v>1</v>
      </c>
      <c r="L1246" s="16">
        <f>L1249</f>
        <v>300</v>
      </c>
      <c r="M1246" s="16">
        <f>M1249</f>
        <v>300</v>
      </c>
    </row>
    <row r="1247" spans="1:13" ht="52.5" x14ac:dyDescent="0.45">
      <c r="A1247" s="11"/>
      <c r="B1247" s="11"/>
      <c r="C1247" s="11"/>
      <c r="D1247" s="14" t="s">
        <v>959</v>
      </c>
      <c r="E1247" s="11"/>
      <c r="F1247" s="11"/>
      <c r="G1247" s="11"/>
      <c r="H1247" s="11"/>
      <c r="I1247" s="11"/>
      <c r="J1247" s="11"/>
      <c r="K1247" s="11"/>
      <c r="L1247" s="11"/>
      <c r="M1247" s="11"/>
    </row>
    <row r="1248" spans="1:13" x14ac:dyDescent="0.45">
      <c r="A1248" s="11"/>
      <c r="B1248" s="11"/>
      <c r="C1248" s="11"/>
      <c r="D1248" s="14"/>
      <c r="E1248" s="15" t="s">
        <v>0</v>
      </c>
      <c r="F1248" s="11">
        <v>1</v>
      </c>
      <c r="G1248" s="17">
        <v>0</v>
      </c>
      <c r="H1248" s="17">
        <v>0</v>
      </c>
      <c r="I1248" s="17">
        <v>0</v>
      </c>
      <c r="J1248" s="16">
        <f>F1248*(G1248+ (G1248= 0))*(H1248+ (H1248= 0))*(I1248+ (I1248= 0))</f>
        <v>1</v>
      </c>
      <c r="K1248" s="11"/>
      <c r="L1248" s="11"/>
      <c r="M1248" s="11"/>
    </row>
    <row r="1249" spans="1:13" x14ac:dyDescent="0.45">
      <c r="A1249" s="11"/>
      <c r="B1249" s="11"/>
      <c r="C1249" s="11"/>
      <c r="D1249" s="14"/>
      <c r="E1249" s="11"/>
      <c r="F1249" s="11"/>
      <c r="G1249" s="11"/>
      <c r="H1249" s="11"/>
      <c r="I1249" s="11"/>
      <c r="J1249" s="18" t="s">
        <v>960</v>
      </c>
      <c r="K1249" s="10">
        <f>SUM(J1248:J1248)</f>
        <v>1</v>
      </c>
      <c r="L1249" s="17">
        <v>300</v>
      </c>
      <c r="M1249" s="10">
        <f>ROUND(L1249*K1249,2)</f>
        <v>300</v>
      </c>
    </row>
    <row r="1250" spans="1:13" ht="1.05" customHeight="1" x14ac:dyDescent="0.45">
      <c r="A1250" s="19"/>
      <c r="B1250" s="19"/>
      <c r="C1250" s="19"/>
      <c r="D1250" s="25"/>
      <c r="E1250" s="19"/>
      <c r="F1250" s="19"/>
      <c r="G1250" s="19"/>
      <c r="H1250" s="19"/>
      <c r="I1250" s="19"/>
      <c r="J1250" s="19"/>
      <c r="K1250" s="19"/>
      <c r="L1250" s="19"/>
      <c r="M1250" s="19"/>
    </row>
    <row r="1251" spans="1:13" x14ac:dyDescent="0.45">
      <c r="A1251" s="15" t="s">
        <v>961</v>
      </c>
      <c r="B1251" s="15" t="s">
        <v>23</v>
      </c>
      <c r="C1251" s="15" t="s">
        <v>97</v>
      </c>
      <c r="D1251" s="24" t="s">
        <v>962</v>
      </c>
      <c r="E1251" s="11"/>
      <c r="F1251" s="11"/>
      <c r="G1251" s="11"/>
      <c r="H1251" s="11"/>
      <c r="I1251" s="11"/>
      <c r="J1251" s="11"/>
      <c r="K1251" s="16">
        <f>K1254</f>
        <v>4</v>
      </c>
      <c r="L1251" s="16">
        <f>L1254</f>
        <v>38.4</v>
      </c>
      <c r="M1251" s="16">
        <f>M1254</f>
        <v>153.6</v>
      </c>
    </row>
    <row r="1252" spans="1:13" ht="73.5" x14ac:dyDescent="0.45">
      <c r="A1252" s="11"/>
      <c r="B1252" s="11"/>
      <c r="C1252" s="11"/>
      <c r="D1252" s="14" t="s">
        <v>963</v>
      </c>
      <c r="E1252" s="11"/>
      <c r="F1252" s="11"/>
      <c r="G1252" s="11"/>
      <c r="H1252" s="11"/>
      <c r="I1252" s="11"/>
      <c r="J1252" s="11"/>
      <c r="K1252" s="11"/>
      <c r="L1252" s="11"/>
      <c r="M1252" s="11"/>
    </row>
    <row r="1253" spans="1:13" x14ac:dyDescent="0.45">
      <c r="A1253" s="11"/>
      <c r="B1253" s="11"/>
      <c r="C1253" s="11"/>
      <c r="D1253" s="14"/>
      <c r="E1253" s="15" t="s">
        <v>0</v>
      </c>
      <c r="F1253" s="11">
        <v>4</v>
      </c>
      <c r="G1253" s="17">
        <v>0</v>
      </c>
      <c r="H1253" s="17">
        <v>0</v>
      </c>
      <c r="I1253" s="17">
        <v>0</v>
      </c>
      <c r="J1253" s="16">
        <f>F1253*(G1253+ (G1253= 0))*(H1253+ (H1253= 0))*(I1253+ (I1253= 0))</f>
        <v>4</v>
      </c>
      <c r="K1253" s="11"/>
      <c r="L1253" s="11"/>
      <c r="M1253" s="11"/>
    </row>
    <row r="1254" spans="1:13" x14ac:dyDescent="0.45">
      <c r="A1254" s="11"/>
      <c r="B1254" s="11"/>
      <c r="C1254" s="11"/>
      <c r="D1254" s="14"/>
      <c r="E1254" s="11"/>
      <c r="F1254" s="11"/>
      <c r="G1254" s="11"/>
      <c r="H1254" s="11"/>
      <c r="I1254" s="11"/>
      <c r="J1254" s="18" t="s">
        <v>964</v>
      </c>
      <c r="K1254" s="10">
        <f>SUM(J1253:J1253)</f>
        <v>4</v>
      </c>
      <c r="L1254" s="17">
        <v>38.4</v>
      </c>
      <c r="M1254" s="10">
        <f>ROUND(L1254*K1254,2)</f>
        <v>153.6</v>
      </c>
    </row>
    <row r="1255" spans="1:13" ht="1.05" customHeight="1" x14ac:dyDescent="0.45">
      <c r="A1255" s="19"/>
      <c r="B1255" s="19"/>
      <c r="C1255" s="19"/>
      <c r="D1255" s="25"/>
      <c r="E1255" s="19"/>
      <c r="F1255" s="19"/>
      <c r="G1255" s="19"/>
      <c r="H1255" s="19"/>
      <c r="I1255" s="19"/>
      <c r="J1255" s="19"/>
      <c r="K1255" s="19"/>
      <c r="L1255" s="19"/>
      <c r="M1255" s="19"/>
    </row>
    <row r="1256" spans="1:13" x14ac:dyDescent="0.45">
      <c r="A1256" s="11"/>
      <c r="B1256" s="11"/>
      <c r="C1256" s="11"/>
      <c r="D1256" s="14"/>
      <c r="E1256" s="11"/>
      <c r="F1256" s="11"/>
      <c r="G1256" s="11"/>
      <c r="H1256" s="11"/>
      <c r="I1256" s="11"/>
      <c r="J1256" s="18" t="s">
        <v>965</v>
      </c>
      <c r="K1256" s="17">
        <v>1</v>
      </c>
      <c r="L1256" s="10">
        <f>M1219+M1224+M1229+M1234+M1239+M1244+M1249+M1254</f>
        <v>4102.3899999999994</v>
      </c>
      <c r="M1256" s="10">
        <f>ROUND(L1256*K1256,2)</f>
        <v>4102.3900000000003</v>
      </c>
    </row>
    <row r="1257" spans="1:13" ht="1.05" customHeight="1" x14ac:dyDescent="0.45">
      <c r="A1257" s="19"/>
      <c r="B1257" s="19"/>
      <c r="C1257" s="19"/>
      <c r="D1257" s="25"/>
      <c r="E1257" s="19"/>
      <c r="F1257" s="19"/>
      <c r="G1257" s="19"/>
      <c r="H1257" s="19"/>
      <c r="I1257" s="19"/>
      <c r="J1257" s="19"/>
      <c r="K1257" s="19"/>
      <c r="L1257" s="19"/>
      <c r="M1257" s="19"/>
    </row>
    <row r="1258" spans="1:13" x14ac:dyDescent="0.45">
      <c r="A1258" s="12" t="s">
        <v>966</v>
      </c>
      <c r="B1258" s="12" t="s">
        <v>17</v>
      </c>
      <c r="C1258" s="12" t="s">
        <v>0</v>
      </c>
      <c r="D1258" s="23" t="s">
        <v>967</v>
      </c>
      <c r="E1258" s="13"/>
      <c r="F1258" s="13"/>
      <c r="G1258" s="13"/>
      <c r="H1258" s="13"/>
      <c r="I1258" s="13"/>
      <c r="J1258" s="13"/>
      <c r="K1258" s="10">
        <f>K1290</f>
        <v>1</v>
      </c>
      <c r="L1258" s="10">
        <f>L1290</f>
        <v>6472</v>
      </c>
      <c r="M1258" s="10">
        <f>M1290</f>
        <v>6472</v>
      </c>
    </row>
    <row r="1259" spans="1:13" x14ac:dyDescent="0.45">
      <c r="A1259" s="11"/>
      <c r="B1259" s="11"/>
      <c r="C1259" s="11"/>
      <c r="D1259" s="14"/>
      <c r="E1259" s="11"/>
      <c r="F1259" s="11"/>
      <c r="G1259" s="11"/>
      <c r="H1259" s="11"/>
      <c r="I1259" s="11"/>
      <c r="J1259" s="11"/>
      <c r="K1259" s="11"/>
      <c r="L1259" s="11"/>
      <c r="M1259" s="11"/>
    </row>
    <row r="1260" spans="1:13" x14ac:dyDescent="0.45">
      <c r="A1260" s="15" t="s">
        <v>968</v>
      </c>
      <c r="B1260" s="15" t="s">
        <v>23</v>
      </c>
      <c r="C1260" s="15" t="s">
        <v>57</v>
      </c>
      <c r="D1260" s="24" t="s">
        <v>969</v>
      </c>
      <c r="E1260" s="11"/>
      <c r="F1260" s="11"/>
      <c r="G1260" s="11"/>
      <c r="H1260" s="11"/>
      <c r="I1260" s="11"/>
      <c r="J1260" s="11"/>
      <c r="K1260" s="16">
        <f>K1263</f>
        <v>650</v>
      </c>
      <c r="L1260" s="16">
        <f>L1263</f>
        <v>3.55</v>
      </c>
      <c r="M1260" s="16">
        <f>M1263</f>
        <v>2307.5</v>
      </c>
    </row>
    <row r="1261" spans="1:13" ht="31.5" x14ac:dyDescent="0.45">
      <c r="A1261" s="11"/>
      <c r="B1261" s="11"/>
      <c r="C1261" s="11"/>
      <c r="D1261" s="14" t="s">
        <v>970</v>
      </c>
      <c r="E1261" s="11"/>
      <c r="F1261" s="11"/>
      <c r="G1261" s="11"/>
      <c r="H1261" s="11"/>
      <c r="I1261" s="11"/>
      <c r="J1261" s="11"/>
      <c r="K1261" s="11"/>
      <c r="L1261" s="11"/>
      <c r="M1261" s="11"/>
    </row>
    <row r="1262" spans="1:13" x14ac:dyDescent="0.45">
      <c r="A1262" s="11"/>
      <c r="B1262" s="11"/>
      <c r="C1262" s="11"/>
      <c r="D1262" s="14"/>
      <c r="E1262" s="15" t="s">
        <v>0</v>
      </c>
      <c r="F1262" s="11">
        <v>1</v>
      </c>
      <c r="G1262" s="17">
        <v>650</v>
      </c>
      <c r="H1262" s="17">
        <v>0</v>
      </c>
      <c r="I1262" s="17">
        <v>0</v>
      </c>
      <c r="J1262" s="16">
        <f>F1262*(G1262+ (G1262= 0))*(H1262+ (H1262= 0))*(I1262+ (I1262= 0))</f>
        <v>650</v>
      </c>
      <c r="K1262" s="11"/>
      <c r="L1262" s="11"/>
      <c r="M1262" s="11"/>
    </row>
    <row r="1263" spans="1:13" x14ac:dyDescent="0.45">
      <c r="A1263" s="11"/>
      <c r="B1263" s="11"/>
      <c r="C1263" s="11"/>
      <c r="D1263" s="14"/>
      <c r="E1263" s="11"/>
      <c r="F1263" s="11"/>
      <c r="G1263" s="11"/>
      <c r="H1263" s="11"/>
      <c r="I1263" s="11"/>
      <c r="J1263" s="18" t="s">
        <v>971</v>
      </c>
      <c r="K1263" s="10">
        <f>SUM(J1262:J1262)</f>
        <v>650</v>
      </c>
      <c r="L1263" s="17">
        <v>3.55</v>
      </c>
      <c r="M1263" s="10">
        <f>ROUND(L1263*K1263,2)</f>
        <v>2307.5</v>
      </c>
    </row>
    <row r="1264" spans="1:13" ht="1.05" customHeight="1" x14ac:dyDescent="0.45">
      <c r="A1264" s="19"/>
      <c r="B1264" s="19"/>
      <c r="C1264" s="19"/>
      <c r="D1264" s="25"/>
      <c r="E1264" s="19"/>
      <c r="F1264" s="19"/>
      <c r="G1264" s="19"/>
      <c r="H1264" s="19"/>
      <c r="I1264" s="19"/>
      <c r="J1264" s="19"/>
      <c r="K1264" s="19"/>
      <c r="L1264" s="19"/>
      <c r="M1264" s="19"/>
    </row>
    <row r="1265" spans="1:13" x14ac:dyDescent="0.45">
      <c r="A1265" s="15" t="s">
        <v>972</v>
      </c>
      <c r="B1265" s="15" t="s">
        <v>23</v>
      </c>
      <c r="C1265" s="15" t="s">
        <v>57</v>
      </c>
      <c r="D1265" s="24" t="s">
        <v>973</v>
      </c>
      <c r="E1265" s="11"/>
      <c r="F1265" s="11"/>
      <c r="G1265" s="11"/>
      <c r="H1265" s="11"/>
      <c r="I1265" s="11"/>
      <c r="J1265" s="11"/>
      <c r="K1265" s="16">
        <f>K1268</f>
        <v>250</v>
      </c>
      <c r="L1265" s="16">
        <f>L1268</f>
        <v>5.47</v>
      </c>
      <c r="M1265" s="16">
        <f>M1268</f>
        <v>1367.5</v>
      </c>
    </row>
    <row r="1266" spans="1:13" ht="42" x14ac:dyDescent="0.45">
      <c r="A1266" s="11"/>
      <c r="B1266" s="11"/>
      <c r="C1266" s="11"/>
      <c r="D1266" s="14" t="s">
        <v>974</v>
      </c>
      <c r="E1266" s="11"/>
      <c r="F1266" s="11"/>
      <c r="G1266" s="11"/>
      <c r="H1266" s="11"/>
      <c r="I1266" s="11"/>
      <c r="J1266" s="11"/>
      <c r="K1266" s="11"/>
      <c r="L1266" s="11"/>
      <c r="M1266" s="11"/>
    </row>
    <row r="1267" spans="1:13" x14ac:dyDescent="0.45">
      <c r="A1267" s="11"/>
      <c r="B1267" s="11"/>
      <c r="C1267" s="11"/>
      <c r="D1267" s="14"/>
      <c r="E1267" s="15" t="s">
        <v>0</v>
      </c>
      <c r="F1267" s="11">
        <v>1</v>
      </c>
      <c r="G1267" s="17">
        <v>250</v>
      </c>
      <c r="H1267" s="17">
        <v>0</v>
      </c>
      <c r="I1267" s="17">
        <v>0</v>
      </c>
      <c r="J1267" s="16">
        <f>F1267*(G1267+ (G1267= 0))*(H1267+ (H1267= 0))*(I1267+ (I1267= 0))</f>
        <v>250</v>
      </c>
      <c r="K1267" s="11"/>
      <c r="L1267" s="11"/>
      <c r="M1267" s="11"/>
    </row>
    <row r="1268" spans="1:13" x14ac:dyDescent="0.45">
      <c r="A1268" s="11"/>
      <c r="B1268" s="11"/>
      <c r="C1268" s="11"/>
      <c r="D1268" s="14"/>
      <c r="E1268" s="11"/>
      <c r="F1268" s="11"/>
      <c r="G1268" s="11"/>
      <c r="H1268" s="11"/>
      <c r="I1268" s="11"/>
      <c r="J1268" s="18" t="s">
        <v>975</v>
      </c>
      <c r="K1268" s="10">
        <f>SUM(J1267:J1267)</f>
        <v>250</v>
      </c>
      <c r="L1268" s="17">
        <v>5.47</v>
      </c>
      <c r="M1268" s="10">
        <f>ROUND(L1268*K1268,2)</f>
        <v>1367.5</v>
      </c>
    </row>
    <row r="1269" spans="1:13" ht="1.05" customHeight="1" x14ac:dyDescent="0.45">
      <c r="A1269" s="19"/>
      <c r="B1269" s="19"/>
      <c r="C1269" s="19"/>
      <c r="D1269" s="25"/>
      <c r="E1269" s="19"/>
      <c r="F1269" s="19"/>
      <c r="G1269" s="19"/>
      <c r="H1269" s="19"/>
      <c r="I1269" s="19"/>
      <c r="J1269" s="19"/>
      <c r="K1269" s="19"/>
      <c r="L1269" s="19"/>
      <c r="M1269" s="19"/>
    </row>
    <row r="1270" spans="1:13" x14ac:dyDescent="0.45">
      <c r="A1270" s="15" t="s">
        <v>976</v>
      </c>
      <c r="B1270" s="15" t="s">
        <v>23</v>
      </c>
      <c r="C1270" s="15" t="s">
        <v>57</v>
      </c>
      <c r="D1270" s="24" t="s">
        <v>977</v>
      </c>
      <c r="E1270" s="11"/>
      <c r="F1270" s="11"/>
      <c r="G1270" s="11"/>
      <c r="H1270" s="11"/>
      <c r="I1270" s="11"/>
      <c r="J1270" s="11"/>
      <c r="K1270" s="16">
        <f>K1273</f>
        <v>500</v>
      </c>
      <c r="L1270" s="16">
        <f>L1273</f>
        <v>1.56</v>
      </c>
      <c r="M1270" s="16">
        <f>M1273</f>
        <v>780</v>
      </c>
    </row>
    <row r="1271" spans="1:13" ht="31.5" x14ac:dyDescent="0.45">
      <c r="A1271" s="11"/>
      <c r="B1271" s="11"/>
      <c r="C1271" s="11"/>
      <c r="D1271" s="14" t="s">
        <v>978</v>
      </c>
      <c r="E1271" s="11"/>
      <c r="F1271" s="11"/>
      <c r="G1271" s="11"/>
      <c r="H1271" s="11"/>
      <c r="I1271" s="11"/>
      <c r="J1271" s="11"/>
      <c r="K1271" s="11"/>
      <c r="L1271" s="11"/>
      <c r="M1271" s="11"/>
    </row>
    <row r="1272" spans="1:13" x14ac:dyDescent="0.45">
      <c r="A1272" s="11"/>
      <c r="B1272" s="11"/>
      <c r="C1272" s="11"/>
      <c r="D1272" s="14"/>
      <c r="E1272" s="15" t="s">
        <v>0</v>
      </c>
      <c r="F1272" s="11">
        <v>1</v>
      </c>
      <c r="G1272" s="17">
        <v>500</v>
      </c>
      <c r="H1272" s="17">
        <v>0</v>
      </c>
      <c r="I1272" s="17">
        <v>0</v>
      </c>
      <c r="J1272" s="16">
        <f>F1272*(G1272+ (G1272= 0))*(H1272+ (H1272= 0))*(I1272+ (I1272= 0))</f>
        <v>500</v>
      </c>
      <c r="K1272" s="11"/>
      <c r="L1272" s="11"/>
      <c r="M1272" s="11"/>
    </row>
    <row r="1273" spans="1:13" x14ac:dyDescent="0.45">
      <c r="A1273" s="11"/>
      <c r="B1273" s="11"/>
      <c r="C1273" s="11"/>
      <c r="D1273" s="14"/>
      <c r="E1273" s="11"/>
      <c r="F1273" s="11"/>
      <c r="G1273" s="11"/>
      <c r="H1273" s="11"/>
      <c r="I1273" s="11"/>
      <c r="J1273" s="18" t="s">
        <v>979</v>
      </c>
      <c r="K1273" s="10">
        <f>SUM(J1272:J1272)</f>
        <v>500</v>
      </c>
      <c r="L1273" s="17">
        <v>1.56</v>
      </c>
      <c r="M1273" s="10">
        <f>ROUND(L1273*K1273,2)</f>
        <v>780</v>
      </c>
    </row>
    <row r="1274" spans="1:13" ht="1.05" customHeight="1" x14ac:dyDescent="0.45">
      <c r="A1274" s="19"/>
      <c r="B1274" s="19"/>
      <c r="C1274" s="19"/>
      <c r="D1274" s="25"/>
      <c r="E1274" s="19"/>
      <c r="F1274" s="19"/>
      <c r="G1274" s="19"/>
      <c r="H1274" s="19"/>
      <c r="I1274" s="19"/>
      <c r="J1274" s="19"/>
      <c r="K1274" s="19"/>
      <c r="L1274" s="19"/>
      <c r="M1274" s="19"/>
    </row>
    <row r="1275" spans="1:13" x14ac:dyDescent="0.45">
      <c r="A1275" s="15" t="s">
        <v>980</v>
      </c>
      <c r="B1275" s="15" t="s">
        <v>23</v>
      </c>
      <c r="C1275" s="15" t="s">
        <v>57</v>
      </c>
      <c r="D1275" s="24" t="s">
        <v>981</v>
      </c>
      <c r="E1275" s="11"/>
      <c r="F1275" s="11"/>
      <c r="G1275" s="11"/>
      <c r="H1275" s="11"/>
      <c r="I1275" s="11"/>
      <c r="J1275" s="11"/>
      <c r="K1275" s="16">
        <f>K1278</f>
        <v>600</v>
      </c>
      <c r="L1275" s="16">
        <f>L1278</f>
        <v>1.32</v>
      </c>
      <c r="M1275" s="16">
        <f>M1278</f>
        <v>792</v>
      </c>
    </row>
    <row r="1276" spans="1:13" ht="42" x14ac:dyDescent="0.45">
      <c r="A1276" s="11"/>
      <c r="B1276" s="11"/>
      <c r="C1276" s="11"/>
      <c r="D1276" s="14" t="s">
        <v>982</v>
      </c>
      <c r="E1276" s="11"/>
      <c r="F1276" s="11"/>
      <c r="G1276" s="11"/>
      <c r="H1276" s="11"/>
      <c r="I1276" s="11"/>
      <c r="J1276" s="11"/>
      <c r="K1276" s="11"/>
      <c r="L1276" s="11"/>
      <c r="M1276" s="11"/>
    </row>
    <row r="1277" spans="1:13" x14ac:dyDescent="0.45">
      <c r="A1277" s="11"/>
      <c r="B1277" s="11"/>
      <c r="C1277" s="11"/>
      <c r="D1277" s="14"/>
      <c r="E1277" s="15" t="s">
        <v>0</v>
      </c>
      <c r="F1277" s="11">
        <v>1</v>
      </c>
      <c r="G1277" s="17">
        <v>600</v>
      </c>
      <c r="H1277" s="17">
        <v>0</v>
      </c>
      <c r="I1277" s="17">
        <v>0</v>
      </c>
      <c r="J1277" s="16">
        <f>F1277*(G1277+ (G1277= 0))*(H1277+ (H1277= 0))*(I1277+ (I1277= 0))</f>
        <v>600</v>
      </c>
      <c r="K1277" s="11"/>
      <c r="L1277" s="11"/>
      <c r="M1277" s="11"/>
    </row>
    <row r="1278" spans="1:13" x14ac:dyDescent="0.45">
      <c r="A1278" s="11"/>
      <c r="B1278" s="11"/>
      <c r="C1278" s="11"/>
      <c r="D1278" s="14"/>
      <c r="E1278" s="11"/>
      <c r="F1278" s="11"/>
      <c r="G1278" s="11"/>
      <c r="H1278" s="11"/>
      <c r="I1278" s="11"/>
      <c r="J1278" s="18" t="s">
        <v>983</v>
      </c>
      <c r="K1278" s="10">
        <f>SUM(J1277:J1277)</f>
        <v>600</v>
      </c>
      <c r="L1278" s="17">
        <v>1.32</v>
      </c>
      <c r="M1278" s="10">
        <f>ROUND(L1278*K1278,2)</f>
        <v>792</v>
      </c>
    </row>
    <row r="1279" spans="1:13" ht="1.05" customHeight="1" x14ac:dyDescent="0.45">
      <c r="A1279" s="19"/>
      <c r="B1279" s="19"/>
      <c r="C1279" s="19"/>
      <c r="D1279" s="25"/>
      <c r="E1279" s="19"/>
      <c r="F1279" s="19"/>
      <c r="G1279" s="19"/>
      <c r="H1279" s="19"/>
      <c r="I1279" s="19"/>
      <c r="J1279" s="19"/>
      <c r="K1279" s="19"/>
      <c r="L1279" s="19"/>
      <c r="M1279" s="19"/>
    </row>
    <row r="1280" spans="1:13" x14ac:dyDescent="0.45">
      <c r="A1280" s="15" t="s">
        <v>984</v>
      </c>
      <c r="B1280" s="15" t="s">
        <v>23</v>
      </c>
      <c r="C1280" s="15" t="s">
        <v>57</v>
      </c>
      <c r="D1280" s="24" t="s">
        <v>985</v>
      </c>
      <c r="E1280" s="11"/>
      <c r="F1280" s="11"/>
      <c r="G1280" s="11"/>
      <c r="H1280" s="11"/>
      <c r="I1280" s="11"/>
      <c r="J1280" s="11"/>
      <c r="K1280" s="16">
        <f>K1283</f>
        <v>250</v>
      </c>
      <c r="L1280" s="16">
        <f>L1283</f>
        <v>1.54</v>
      </c>
      <c r="M1280" s="16">
        <f>M1283</f>
        <v>385</v>
      </c>
    </row>
    <row r="1281" spans="1:13" ht="42" x14ac:dyDescent="0.45">
      <c r="A1281" s="11"/>
      <c r="B1281" s="11"/>
      <c r="C1281" s="11"/>
      <c r="D1281" s="14" t="s">
        <v>986</v>
      </c>
      <c r="E1281" s="11"/>
      <c r="F1281" s="11"/>
      <c r="G1281" s="11"/>
      <c r="H1281" s="11"/>
      <c r="I1281" s="11"/>
      <c r="J1281" s="11"/>
      <c r="K1281" s="11"/>
      <c r="L1281" s="11"/>
      <c r="M1281" s="11"/>
    </row>
    <row r="1282" spans="1:13" x14ac:dyDescent="0.45">
      <c r="A1282" s="11"/>
      <c r="B1282" s="11"/>
      <c r="C1282" s="11"/>
      <c r="D1282" s="14"/>
      <c r="E1282" s="15" t="s">
        <v>0</v>
      </c>
      <c r="F1282" s="11">
        <v>1</v>
      </c>
      <c r="G1282" s="17">
        <v>250</v>
      </c>
      <c r="H1282" s="17">
        <v>0</v>
      </c>
      <c r="I1282" s="17">
        <v>0</v>
      </c>
      <c r="J1282" s="16">
        <f>F1282*(G1282+ (G1282= 0))*(H1282+ (H1282= 0))*(I1282+ (I1282= 0))</f>
        <v>250</v>
      </c>
      <c r="K1282" s="11"/>
      <c r="L1282" s="11"/>
      <c r="M1282" s="11"/>
    </row>
    <row r="1283" spans="1:13" x14ac:dyDescent="0.45">
      <c r="A1283" s="11"/>
      <c r="B1283" s="11"/>
      <c r="C1283" s="11"/>
      <c r="D1283" s="14"/>
      <c r="E1283" s="11"/>
      <c r="F1283" s="11"/>
      <c r="G1283" s="11"/>
      <c r="H1283" s="11"/>
      <c r="I1283" s="11"/>
      <c r="J1283" s="18" t="s">
        <v>987</v>
      </c>
      <c r="K1283" s="10">
        <f>SUM(J1282:J1282)</f>
        <v>250</v>
      </c>
      <c r="L1283" s="17">
        <v>1.54</v>
      </c>
      <c r="M1283" s="10">
        <f>ROUND(L1283*K1283,2)</f>
        <v>385</v>
      </c>
    </row>
    <row r="1284" spans="1:13" ht="1.05" customHeight="1" x14ac:dyDescent="0.45">
      <c r="A1284" s="19"/>
      <c r="B1284" s="19"/>
      <c r="C1284" s="19"/>
      <c r="D1284" s="25"/>
      <c r="E1284" s="19"/>
      <c r="F1284" s="19"/>
      <c r="G1284" s="19"/>
      <c r="H1284" s="19"/>
      <c r="I1284" s="19"/>
      <c r="J1284" s="19"/>
      <c r="K1284" s="19"/>
      <c r="L1284" s="19"/>
      <c r="M1284" s="19"/>
    </row>
    <row r="1285" spans="1:13" x14ac:dyDescent="0.45">
      <c r="A1285" s="15" t="s">
        <v>988</v>
      </c>
      <c r="B1285" s="15" t="s">
        <v>23</v>
      </c>
      <c r="C1285" s="15" t="s">
        <v>57</v>
      </c>
      <c r="D1285" s="24" t="s">
        <v>989</v>
      </c>
      <c r="E1285" s="11"/>
      <c r="F1285" s="11"/>
      <c r="G1285" s="11"/>
      <c r="H1285" s="11"/>
      <c r="I1285" s="11"/>
      <c r="J1285" s="11"/>
      <c r="K1285" s="16">
        <f>K1288</f>
        <v>250</v>
      </c>
      <c r="L1285" s="16">
        <f>L1288</f>
        <v>3.36</v>
      </c>
      <c r="M1285" s="16">
        <f>M1288</f>
        <v>840</v>
      </c>
    </row>
    <row r="1286" spans="1:13" ht="105" x14ac:dyDescent="0.45">
      <c r="A1286" s="11"/>
      <c r="B1286" s="11"/>
      <c r="C1286" s="11"/>
      <c r="D1286" s="14" t="s">
        <v>990</v>
      </c>
      <c r="E1286" s="11"/>
      <c r="F1286" s="11"/>
      <c r="G1286" s="11"/>
      <c r="H1286" s="11"/>
      <c r="I1286" s="11"/>
      <c r="J1286" s="11"/>
      <c r="K1286" s="11"/>
      <c r="L1286" s="11"/>
      <c r="M1286" s="11"/>
    </row>
    <row r="1287" spans="1:13" x14ac:dyDescent="0.45">
      <c r="A1287" s="11"/>
      <c r="B1287" s="11"/>
      <c r="C1287" s="11"/>
      <c r="D1287" s="14"/>
      <c r="E1287" s="15" t="s">
        <v>0</v>
      </c>
      <c r="F1287" s="11">
        <v>1</v>
      </c>
      <c r="G1287" s="17">
        <v>250</v>
      </c>
      <c r="H1287" s="17">
        <v>0</v>
      </c>
      <c r="I1287" s="17">
        <v>0</v>
      </c>
      <c r="J1287" s="16">
        <f>F1287*(G1287+ (G1287= 0))*(H1287+ (H1287= 0))*(I1287+ (I1287= 0))</f>
        <v>250</v>
      </c>
      <c r="K1287" s="11"/>
      <c r="L1287" s="11"/>
      <c r="M1287" s="11"/>
    </row>
    <row r="1288" spans="1:13" x14ac:dyDescent="0.45">
      <c r="A1288" s="11"/>
      <c r="B1288" s="11"/>
      <c r="C1288" s="11"/>
      <c r="D1288" s="14"/>
      <c r="E1288" s="11"/>
      <c r="F1288" s="11"/>
      <c r="G1288" s="11"/>
      <c r="H1288" s="11"/>
      <c r="I1288" s="11"/>
      <c r="J1288" s="18" t="s">
        <v>991</v>
      </c>
      <c r="K1288" s="10">
        <f>SUM(J1287:J1287)</f>
        <v>250</v>
      </c>
      <c r="L1288" s="17">
        <v>3.36</v>
      </c>
      <c r="M1288" s="10">
        <f>ROUND(L1288*K1288,2)</f>
        <v>840</v>
      </c>
    </row>
    <row r="1289" spans="1:13" ht="1.05" customHeight="1" x14ac:dyDescent="0.45">
      <c r="A1289" s="19"/>
      <c r="B1289" s="19"/>
      <c r="C1289" s="19"/>
      <c r="D1289" s="25"/>
      <c r="E1289" s="19"/>
      <c r="F1289" s="19"/>
      <c r="G1289" s="19"/>
      <c r="H1289" s="19"/>
      <c r="I1289" s="19"/>
      <c r="J1289" s="19"/>
      <c r="K1289" s="19"/>
      <c r="L1289" s="19"/>
      <c r="M1289" s="19"/>
    </row>
    <row r="1290" spans="1:13" x14ac:dyDescent="0.45">
      <c r="A1290" s="11"/>
      <c r="B1290" s="11"/>
      <c r="C1290" s="11"/>
      <c r="D1290" s="14"/>
      <c r="E1290" s="11"/>
      <c r="F1290" s="11"/>
      <c r="G1290" s="11"/>
      <c r="H1290" s="11"/>
      <c r="I1290" s="11"/>
      <c r="J1290" s="18" t="s">
        <v>992</v>
      </c>
      <c r="K1290" s="17">
        <v>1</v>
      </c>
      <c r="L1290" s="10">
        <f>M1263+M1268+M1273+M1278+M1283+M1288</f>
        <v>6472</v>
      </c>
      <c r="M1290" s="10">
        <f>ROUND(L1290*K1290,2)</f>
        <v>6472</v>
      </c>
    </row>
    <row r="1291" spans="1:13" ht="1.05" customHeight="1" x14ac:dyDescent="0.45">
      <c r="A1291" s="19"/>
      <c r="B1291" s="19"/>
      <c r="C1291" s="19"/>
      <c r="D1291" s="25"/>
      <c r="E1291" s="19"/>
      <c r="F1291" s="19"/>
      <c r="G1291" s="19"/>
      <c r="H1291" s="19"/>
      <c r="I1291" s="19"/>
      <c r="J1291" s="19"/>
      <c r="K1291" s="19"/>
      <c r="L1291" s="19"/>
      <c r="M1291" s="19"/>
    </row>
    <row r="1292" spans="1:13" x14ac:dyDescent="0.45">
      <c r="A1292" s="11"/>
      <c r="B1292" s="11"/>
      <c r="C1292" s="11"/>
      <c r="D1292" s="14"/>
      <c r="E1292" s="11"/>
      <c r="F1292" s="11"/>
      <c r="G1292" s="11"/>
      <c r="H1292" s="11"/>
      <c r="I1292" s="11"/>
      <c r="J1292" s="18" t="s">
        <v>993</v>
      </c>
      <c r="K1292" s="20">
        <v>1</v>
      </c>
      <c r="L1292" s="10">
        <f>M1137+M1212+M1256+M1290</f>
        <v>91032.02</v>
      </c>
      <c r="M1292" s="10">
        <f>ROUND(L1292*K1292,2)</f>
        <v>91032.02</v>
      </c>
    </row>
    <row r="1293" spans="1:13" ht="1.05" customHeight="1" x14ac:dyDescent="0.45">
      <c r="A1293" s="19"/>
      <c r="B1293" s="19"/>
      <c r="C1293" s="19"/>
      <c r="D1293" s="25"/>
      <c r="E1293" s="19"/>
      <c r="F1293" s="19"/>
      <c r="G1293" s="19"/>
      <c r="H1293" s="19"/>
      <c r="I1293" s="19"/>
      <c r="J1293" s="19"/>
      <c r="K1293" s="19"/>
      <c r="L1293" s="19"/>
      <c r="M1293" s="19"/>
    </row>
    <row r="1294" spans="1:13" x14ac:dyDescent="0.45">
      <c r="A1294" s="7" t="s">
        <v>994</v>
      </c>
      <c r="B1294" s="7" t="s">
        <v>17</v>
      </c>
      <c r="C1294" s="7" t="s">
        <v>0</v>
      </c>
      <c r="D1294" s="22" t="s">
        <v>995</v>
      </c>
      <c r="E1294" s="8"/>
      <c r="F1294" s="8"/>
      <c r="G1294" s="8"/>
      <c r="H1294" s="8"/>
      <c r="I1294" s="8"/>
      <c r="J1294" s="8"/>
      <c r="K1294" s="9">
        <f>K1673</f>
        <v>1</v>
      </c>
      <c r="L1294" s="10">
        <f>L1673</f>
        <v>73641.919999999998</v>
      </c>
      <c r="M1294" s="10">
        <f>M1673</f>
        <v>73641.919999999998</v>
      </c>
    </row>
    <row r="1295" spans="1:13" x14ac:dyDescent="0.45">
      <c r="A1295" s="11"/>
      <c r="B1295" s="11"/>
      <c r="C1295" s="11"/>
      <c r="D1295" s="14"/>
      <c r="E1295" s="11"/>
      <c r="F1295" s="11"/>
      <c r="G1295" s="11"/>
      <c r="H1295" s="11"/>
      <c r="I1295" s="11"/>
      <c r="J1295" s="11"/>
      <c r="K1295" s="11"/>
      <c r="L1295" s="11"/>
      <c r="M1295" s="11"/>
    </row>
    <row r="1296" spans="1:13" x14ac:dyDescent="0.45">
      <c r="A1296" s="12" t="s">
        <v>996</v>
      </c>
      <c r="B1296" s="12" t="s">
        <v>17</v>
      </c>
      <c r="C1296" s="12" t="s">
        <v>0</v>
      </c>
      <c r="D1296" s="23" t="s">
        <v>997</v>
      </c>
      <c r="E1296" s="13"/>
      <c r="F1296" s="13"/>
      <c r="G1296" s="13"/>
      <c r="H1296" s="13"/>
      <c r="I1296" s="13"/>
      <c r="J1296" s="13"/>
      <c r="K1296" s="10">
        <f>K1403</f>
        <v>1</v>
      </c>
      <c r="L1296" s="10">
        <f>L1403</f>
        <v>17375.060000000001</v>
      </c>
      <c r="M1296" s="10">
        <f>M1403</f>
        <v>17375.060000000001</v>
      </c>
    </row>
    <row r="1297" spans="1:13" x14ac:dyDescent="0.45">
      <c r="A1297" s="11"/>
      <c r="B1297" s="11"/>
      <c r="C1297" s="11"/>
      <c r="D1297" s="14"/>
      <c r="E1297" s="11"/>
      <c r="F1297" s="11"/>
      <c r="G1297" s="11"/>
      <c r="H1297" s="11"/>
      <c r="I1297" s="11"/>
      <c r="J1297" s="11"/>
      <c r="K1297" s="11"/>
      <c r="L1297" s="11"/>
      <c r="M1297" s="11"/>
    </row>
    <row r="1298" spans="1:13" x14ac:dyDescent="0.45">
      <c r="A1298" s="15" t="s">
        <v>998</v>
      </c>
      <c r="B1298" s="15" t="s">
        <v>23</v>
      </c>
      <c r="C1298" s="15" t="s">
        <v>97</v>
      </c>
      <c r="D1298" s="24" t="s">
        <v>999</v>
      </c>
      <c r="E1298" s="11"/>
      <c r="F1298" s="11"/>
      <c r="G1298" s="11"/>
      <c r="H1298" s="11"/>
      <c r="I1298" s="11"/>
      <c r="J1298" s="11"/>
      <c r="K1298" s="16">
        <f>K1301</f>
        <v>1</v>
      </c>
      <c r="L1298" s="16">
        <f>L1301</f>
        <v>377.8</v>
      </c>
      <c r="M1298" s="16">
        <f>M1301</f>
        <v>377.8</v>
      </c>
    </row>
    <row r="1299" spans="1:13" ht="94.5" x14ac:dyDescent="0.45">
      <c r="A1299" s="11"/>
      <c r="B1299" s="11"/>
      <c r="C1299" s="11"/>
      <c r="D1299" s="14" t="s">
        <v>1000</v>
      </c>
      <c r="E1299" s="11"/>
      <c r="F1299" s="11"/>
      <c r="G1299" s="11"/>
      <c r="H1299" s="11"/>
      <c r="I1299" s="11"/>
      <c r="J1299" s="11"/>
      <c r="K1299" s="11"/>
      <c r="L1299" s="11"/>
      <c r="M1299" s="11"/>
    </row>
    <row r="1300" spans="1:13" x14ac:dyDescent="0.45">
      <c r="A1300" s="11"/>
      <c r="B1300" s="11"/>
      <c r="C1300" s="11"/>
      <c r="D1300" s="14"/>
      <c r="E1300" s="15" t="s">
        <v>0</v>
      </c>
      <c r="F1300" s="11">
        <v>1</v>
      </c>
      <c r="G1300" s="17">
        <v>0</v>
      </c>
      <c r="H1300" s="17">
        <v>0</v>
      </c>
      <c r="I1300" s="17">
        <v>0</v>
      </c>
      <c r="J1300" s="16">
        <f>F1300*(G1300+ (G1300= 0))*(H1300+ (H1300= 0))*(I1300+ (I1300= 0))</f>
        <v>1</v>
      </c>
      <c r="K1300" s="11"/>
      <c r="L1300" s="11"/>
      <c r="M1300" s="11"/>
    </row>
    <row r="1301" spans="1:13" x14ac:dyDescent="0.45">
      <c r="A1301" s="11"/>
      <c r="B1301" s="11"/>
      <c r="C1301" s="11"/>
      <c r="D1301" s="14"/>
      <c r="E1301" s="11"/>
      <c r="F1301" s="11"/>
      <c r="G1301" s="11"/>
      <c r="H1301" s="11"/>
      <c r="I1301" s="11"/>
      <c r="J1301" s="18" t="s">
        <v>1001</v>
      </c>
      <c r="K1301" s="10">
        <f>SUM(J1300:J1300)</f>
        <v>1</v>
      </c>
      <c r="L1301" s="17">
        <v>377.8</v>
      </c>
      <c r="M1301" s="10">
        <f>ROUND(L1301*K1301,2)</f>
        <v>377.8</v>
      </c>
    </row>
    <row r="1302" spans="1:13" ht="1.05" customHeight="1" x14ac:dyDescent="0.45">
      <c r="A1302" s="19"/>
      <c r="B1302" s="19"/>
      <c r="C1302" s="19"/>
      <c r="D1302" s="25"/>
      <c r="E1302" s="19"/>
      <c r="F1302" s="19"/>
      <c r="G1302" s="19"/>
      <c r="H1302" s="19"/>
      <c r="I1302" s="19"/>
      <c r="J1302" s="19"/>
      <c r="K1302" s="19"/>
      <c r="L1302" s="19"/>
      <c r="M1302" s="19"/>
    </row>
    <row r="1303" spans="1:13" x14ac:dyDescent="0.45">
      <c r="A1303" s="15" t="s">
        <v>1002</v>
      </c>
      <c r="B1303" s="15" t="s">
        <v>23</v>
      </c>
      <c r="C1303" s="15" t="s">
        <v>97</v>
      </c>
      <c r="D1303" s="24" t="s">
        <v>1003</v>
      </c>
      <c r="E1303" s="11"/>
      <c r="F1303" s="11"/>
      <c r="G1303" s="11"/>
      <c r="H1303" s="11"/>
      <c r="I1303" s="11"/>
      <c r="J1303" s="11"/>
      <c r="K1303" s="16">
        <f>K1306</f>
        <v>1</v>
      </c>
      <c r="L1303" s="16">
        <f>L1306</f>
        <v>308.20999999999998</v>
      </c>
      <c r="M1303" s="16">
        <f>M1306</f>
        <v>308.20999999999998</v>
      </c>
    </row>
    <row r="1304" spans="1:13" x14ac:dyDescent="0.45">
      <c r="A1304" s="11"/>
      <c r="B1304" s="11"/>
      <c r="C1304" s="11"/>
      <c r="D1304" s="14" t="s">
        <v>1004</v>
      </c>
      <c r="E1304" s="11"/>
      <c r="F1304" s="11"/>
      <c r="G1304" s="11"/>
      <c r="H1304" s="11"/>
      <c r="I1304" s="11"/>
      <c r="J1304" s="11"/>
      <c r="K1304" s="11"/>
      <c r="L1304" s="11"/>
      <c r="M1304" s="11"/>
    </row>
    <row r="1305" spans="1:13" x14ac:dyDescent="0.45">
      <c r="A1305" s="11"/>
      <c r="B1305" s="11"/>
      <c r="C1305" s="11"/>
      <c r="D1305" s="14"/>
      <c r="E1305" s="15" t="s">
        <v>0</v>
      </c>
      <c r="F1305" s="11">
        <v>1</v>
      </c>
      <c r="G1305" s="17">
        <v>0</v>
      </c>
      <c r="H1305" s="17">
        <v>0</v>
      </c>
      <c r="I1305" s="17">
        <v>0</v>
      </c>
      <c r="J1305" s="16">
        <f>F1305*(G1305+ (G1305= 0))*(H1305+ (H1305= 0))*(I1305+ (I1305= 0))</f>
        <v>1</v>
      </c>
      <c r="K1305" s="11"/>
      <c r="L1305" s="11"/>
      <c r="M1305" s="11"/>
    </row>
    <row r="1306" spans="1:13" x14ac:dyDescent="0.45">
      <c r="A1306" s="11"/>
      <c r="B1306" s="11"/>
      <c r="C1306" s="11"/>
      <c r="D1306" s="14"/>
      <c r="E1306" s="11"/>
      <c r="F1306" s="11"/>
      <c r="G1306" s="11"/>
      <c r="H1306" s="11"/>
      <c r="I1306" s="11"/>
      <c r="J1306" s="18" t="s">
        <v>1005</v>
      </c>
      <c r="K1306" s="10">
        <f>SUM(J1305:J1305)</f>
        <v>1</v>
      </c>
      <c r="L1306" s="17">
        <v>308.20999999999998</v>
      </c>
      <c r="M1306" s="10">
        <f>ROUND(L1306*K1306,2)</f>
        <v>308.20999999999998</v>
      </c>
    </row>
    <row r="1307" spans="1:13" ht="1.05" customHeight="1" x14ac:dyDescent="0.45">
      <c r="A1307" s="19"/>
      <c r="B1307" s="19"/>
      <c r="C1307" s="19"/>
      <c r="D1307" s="25"/>
      <c r="E1307" s="19"/>
      <c r="F1307" s="19"/>
      <c r="G1307" s="19"/>
      <c r="H1307" s="19"/>
      <c r="I1307" s="19"/>
      <c r="J1307" s="19"/>
      <c r="K1307" s="19"/>
      <c r="L1307" s="19"/>
      <c r="M1307" s="19"/>
    </row>
    <row r="1308" spans="1:13" x14ac:dyDescent="0.45">
      <c r="A1308" s="15" t="s">
        <v>1006</v>
      </c>
      <c r="B1308" s="15" t="s">
        <v>23</v>
      </c>
      <c r="C1308" s="15" t="s">
        <v>79</v>
      </c>
      <c r="D1308" s="24" t="s">
        <v>1007</v>
      </c>
      <c r="E1308" s="11"/>
      <c r="F1308" s="11"/>
      <c r="G1308" s="11"/>
      <c r="H1308" s="11"/>
      <c r="I1308" s="11"/>
      <c r="J1308" s="11"/>
      <c r="K1308" s="16">
        <f>K1311</f>
        <v>1</v>
      </c>
      <c r="L1308" s="16">
        <f>L1311</f>
        <v>328.44</v>
      </c>
      <c r="M1308" s="16">
        <f>M1311</f>
        <v>328.44</v>
      </c>
    </row>
    <row r="1309" spans="1:13" ht="136.5" x14ac:dyDescent="0.45">
      <c r="A1309" s="11"/>
      <c r="B1309" s="11"/>
      <c r="C1309" s="11"/>
      <c r="D1309" s="14" t="s">
        <v>1008</v>
      </c>
      <c r="E1309" s="11"/>
      <c r="F1309" s="11"/>
      <c r="G1309" s="11"/>
      <c r="H1309" s="11"/>
      <c r="I1309" s="11"/>
      <c r="J1309" s="11"/>
      <c r="K1309" s="11"/>
      <c r="L1309" s="11"/>
      <c r="M1309" s="11"/>
    </row>
    <row r="1310" spans="1:13" x14ac:dyDescent="0.45">
      <c r="A1310" s="11"/>
      <c r="B1310" s="11"/>
      <c r="C1310" s="11"/>
      <c r="D1310" s="14"/>
      <c r="E1310" s="15" t="s">
        <v>0</v>
      </c>
      <c r="F1310" s="11">
        <v>1</v>
      </c>
      <c r="G1310" s="17">
        <v>0</v>
      </c>
      <c r="H1310" s="17">
        <v>0</v>
      </c>
      <c r="I1310" s="17">
        <v>0</v>
      </c>
      <c r="J1310" s="16">
        <f>F1310*(G1310+ (G1310= 0))*(H1310+ (H1310= 0))*(I1310+ (I1310= 0))</f>
        <v>1</v>
      </c>
      <c r="K1310" s="11"/>
      <c r="L1310" s="11"/>
      <c r="M1310" s="11"/>
    </row>
    <row r="1311" spans="1:13" x14ac:dyDescent="0.45">
      <c r="A1311" s="11"/>
      <c r="B1311" s="11"/>
      <c r="C1311" s="11"/>
      <c r="D1311" s="14"/>
      <c r="E1311" s="11"/>
      <c r="F1311" s="11"/>
      <c r="G1311" s="11"/>
      <c r="H1311" s="11"/>
      <c r="I1311" s="11"/>
      <c r="J1311" s="18" t="s">
        <v>1009</v>
      </c>
      <c r="K1311" s="10">
        <f>SUM(J1310:J1310)</f>
        <v>1</v>
      </c>
      <c r="L1311" s="17">
        <v>328.44</v>
      </c>
      <c r="M1311" s="10">
        <f>ROUND(L1311*K1311,2)</f>
        <v>328.44</v>
      </c>
    </row>
    <row r="1312" spans="1:13" ht="1.05" customHeight="1" x14ac:dyDescent="0.45">
      <c r="A1312" s="19"/>
      <c r="B1312" s="19"/>
      <c r="C1312" s="19"/>
      <c r="D1312" s="25"/>
      <c r="E1312" s="19"/>
      <c r="F1312" s="19"/>
      <c r="G1312" s="19"/>
      <c r="H1312" s="19"/>
      <c r="I1312" s="19"/>
      <c r="J1312" s="19"/>
      <c r="K1312" s="19"/>
      <c r="L1312" s="19"/>
      <c r="M1312" s="19"/>
    </row>
    <row r="1313" spans="1:13" x14ac:dyDescent="0.45">
      <c r="A1313" s="15" t="s">
        <v>1010</v>
      </c>
      <c r="B1313" s="15" t="s">
        <v>23</v>
      </c>
      <c r="C1313" s="15" t="s">
        <v>97</v>
      </c>
      <c r="D1313" s="24" t="s">
        <v>1011</v>
      </c>
      <c r="E1313" s="11"/>
      <c r="F1313" s="11"/>
      <c r="G1313" s="11"/>
      <c r="H1313" s="11"/>
      <c r="I1313" s="11"/>
      <c r="J1313" s="11"/>
      <c r="K1313" s="16">
        <f>K1316</f>
        <v>1</v>
      </c>
      <c r="L1313" s="16">
        <f>L1316</f>
        <v>3896.6</v>
      </c>
      <c r="M1313" s="16">
        <f>M1316</f>
        <v>3896.6</v>
      </c>
    </row>
    <row r="1314" spans="1:13" ht="210" x14ac:dyDescent="0.45">
      <c r="A1314" s="11"/>
      <c r="B1314" s="11"/>
      <c r="C1314" s="11"/>
      <c r="D1314" s="14" t="s">
        <v>1012</v>
      </c>
      <c r="E1314" s="11"/>
      <c r="F1314" s="11"/>
      <c r="G1314" s="11"/>
      <c r="H1314" s="11"/>
      <c r="I1314" s="11"/>
      <c r="J1314" s="11"/>
      <c r="K1314" s="11"/>
      <c r="L1314" s="11"/>
      <c r="M1314" s="11"/>
    </row>
    <row r="1315" spans="1:13" x14ac:dyDescent="0.45">
      <c r="A1315" s="11"/>
      <c r="B1315" s="11"/>
      <c r="C1315" s="11"/>
      <c r="D1315" s="14"/>
      <c r="E1315" s="15" t="s">
        <v>0</v>
      </c>
      <c r="F1315" s="11">
        <v>1</v>
      </c>
      <c r="G1315" s="17">
        <v>0</v>
      </c>
      <c r="H1315" s="17">
        <v>0</v>
      </c>
      <c r="I1315" s="17">
        <v>0</v>
      </c>
      <c r="J1315" s="16">
        <f>F1315*(G1315+ (G1315= 0))*(H1315+ (H1315= 0))*(I1315+ (I1315= 0))</f>
        <v>1</v>
      </c>
      <c r="K1315" s="11"/>
      <c r="L1315" s="11"/>
      <c r="M1315" s="11"/>
    </row>
    <row r="1316" spans="1:13" x14ac:dyDescent="0.45">
      <c r="A1316" s="11"/>
      <c r="B1316" s="11"/>
      <c r="C1316" s="11"/>
      <c r="D1316" s="14"/>
      <c r="E1316" s="11"/>
      <c r="F1316" s="11"/>
      <c r="G1316" s="11"/>
      <c r="H1316" s="11"/>
      <c r="I1316" s="11"/>
      <c r="J1316" s="18" t="s">
        <v>1013</v>
      </c>
      <c r="K1316" s="10">
        <f>SUM(J1315:J1315)</f>
        <v>1</v>
      </c>
      <c r="L1316" s="17">
        <v>3896.6</v>
      </c>
      <c r="M1316" s="10">
        <f>ROUND(L1316*K1316,2)</f>
        <v>3896.6</v>
      </c>
    </row>
    <row r="1317" spans="1:13" ht="1.05" customHeight="1" x14ac:dyDescent="0.45">
      <c r="A1317" s="19"/>
      <c r="B1317" s="19"/>
      <c r="C1317" s="19"/>
      <c r="D1317" s="25"/>
      <c r="E1317" s="19"/>
      <c r="F1317" s="19"/>
      <c r="G1317" s="19"/>
      <c r="H1317" s="19"/>
      <c r="I1317" s="19"/>
      <c r="J1317" s="19"/>
      <c r="K1317" s="19"/>
      <c r="L1317" s="19"/>
      <c r="M1317" s="19"/>
    </row>
    <row r="1318" spans="1:13" x14ac:dyDescent="0.45">
      <c r="A1318" s="15" t="s">
        <v>1014</v>
      </c>
      <c r="B1318" s="15" t="s">
        <v>23</v>
      </c>
      <c r="C1318" s="15" t="s">
        <v>97</v>
      </c>
      <c r="D1318" s="24" t="s">
        <v>1015</v>
      </c>
      <c r="E1318" s="11"/>
      <c r="F1318" s="11"/>
      <c r="G1318" s="11"/>
      <c r="H1318" s="11"/>
      <c r="I1318" s="11"/>
      <c r="J1318" s="11"/>
      <c r="K1318" s="16">
        <f>K1321</f>
        <v>1</v>
      </c>
      <c r="L1318" s="16">
        <f>L1321</f>
        <v>1615.11</v>
      </c>
      <c r="M1318" s="16">
        <f>M1321</f>
        <v>1615.11</v>
      </c>
    </row>
    <row r="1319" spans="1:13" ht="84" x14ac:dyDescent="0.45">
      <c r="A1319" s="11"/>
      <c r="B1319" s="11"/>
      <c r="C1319" s="11"/>
      <c r="D1319" s="14" t="s">
        <v>1016</v>
      </c>
      <c r="E1319" s="11"/>
      <c r="F1319" s="11"/>
      <c r="G1319" s="11"/>
      <c r="H1319" s="11"/>
      <c r="I1319" s="11"/>
      <c r="J1319" s="11"/>
      <c r="K1319" s="11"/>
      <c r="L1319" s="11"/>
      <c r="M1319" s="11"/>
    </row>
    <row r="1320" spans="1:13" x14ac:dyDescent="0.45">
      <c r="A1320" s="11"/>
      <c r="B1320" s="11"/>
      <c r="C1320" s="11"/>
      <c r="D1320" s="14"/>
      <c r="E1320" s="15" t="s">
        <v>0</v>
      </c>
      <c r="F1320" s="11">
        <v>1</v>
      </c>
      <c r="G1320" s="17">
        <v>0</v>
      </c>
      <c r="H1320" s="17">
        <v>0</v>
      </c>
      <c r="I1320" s="17">
        <v>0</v>
      </c>
      <c r="J1320" s="16">
        <f>F1320*(G1320+ (G1320= 0))*(H1320+ (H1320= 0))*(I1320+ (I1320= 0))</f>
        <v>1</v>
      </c>
      <c r="K1320" s="11"/>
      <c r="L1320" s="11"/>
      <c r="M1320" s="11"/>
    </row>
    <row r="1321" spans="1:13" x14ac:dyDescent="0.45">
      <c r="A1321" s="11"/>
      <c r="B1321" s="11"/>
      <c r="C1321" s="11"/>
      <c r="D1321" s="14"/>
      <c r="E1321" s="11"/>
      <c r="F1321" s="11"/>
      <c r="G1321" s="11"/>
      <c r="H1321" s="11"/>
      <c r="I1321" s="11"/>
      <c r="J1321" s="18" t="s">
        <v>1017</v>
      </c>
      <c r="K1321" s="10">
        <f>SUM(J1320:J1320)</f>
        <v>1</v>
      </c>
      <c r="L1321" s="17">
        <v>1615.11</v>
      </c>
      <c r="M1321" s="10">
        <f>ROUND(L1321*K1321,2)</f>
        <v>1615.11</v>
      </c>
    </row>
    <row r="1322" spans="1:13" ht="1.05" customHeight="1" x14ac:dyDescent="0.45">
      <c r="A1322" s="19"/>
      <c r="B1322" s="19"/>
      <c r="C1322" s="19"/>
      <c r="D1322" s="25"/>
      <c r="E1322" s="19"/>
      <c r="F1322" s="19"/>
      <c r="G1322" s="19"/>
      <c r="H1322" s="19"/>
      <c r="I1322" s="19"/>
      <c r="J1322" s="19"/>
      <c r="K1322" s="19"/>
      <c r="L1322" s="19"/>
      <c r="M1322" s="19"/>
    </row>
    <row r="1323" spans="1:13" ht="21" x14ac:dyDescent="0.45">
      <c r="A1323" s="15" t="s">
        <v>1018</v>
      </c>
      <c r="B1323" s="15" t="s">
        <v>23</v>
      </c>
      <c r="C1323" s="15" t="s">
        <v>97</v>
      </c>
      <c r="D1323" s="24" t="s">
        <v>1019</v>
      </c>
      <c r="E1323" s="11"/>
      <c r="F1323" s="11"/>
      <c r="G1323" s="11"/>
      <c r="H1323" s="11"/>
      <c r="I1323" s="11"/>
      <c r="J1323" s="11"/>
      <c r="K1323" s="16">
        <f>K1326</f>
        <v>1</v>
      </c>
      <c r="L1323" s="16">
        <f>L1326</f>
        <v>2049.2600000000002</v>
      </c>
      <c r="M1323" s="16">
        <f>M1326</f>
        <v>2049.2600000000002</v>
      </c>
    </row>
    <row r="1324" spans="1:13" ht="126" x14ac:dyDescent="0.45">
      <c r="A1324" s="11"/>
      <c r="B1324" s="11"/>
      <c r="C1324" s="11"/>
      <c r="D1324" s="14" t="s">
        <v>1020</v>
      </c>
      <c r="E1324" s="11"/>
      <c r="F1324" s="11"/>
      <c r="G1324" s="11"/>
      <c r="H1324" s="11"/>
      <c r="I1324" s="11"/>
      <c r="J1324" s="11"/>
      <c r="K1324" s="11"/>
      <c r="L1324" s="11"/>
      <c r="M1324" s="11"/>
    </row>
    <row r="1325" spans="1:13" x14ac:dyDescent="0.45">
      <c r="A1325" s="11"/>
      <c r="B1325" s="11"/>
      <c r="C1325" s="11"/>
      <c r="D1325" s="14"/>
      <c r="E1325" s="15" t="s">
        <v>0</v>
      </c>
      <c r="F1325" s="11">
        <v>1</v>
      </c>
      <c r="G1325" s="17">
        <v>0</v>
      </c>
      <c r="H1325" s="17">
        <v>0</v>
      </c>
      <c r="I1325" s="17">
        <v>0</v>
      </c>
      <c r="J1325" s="16">
        <f>F1325*(G1325+ (G1325= 0))*(H1325+ (H1325= 0))*(I1325+ (I1325= 0))</f>
        <v>1</v>
      </c>
      <c r="K1325" s="11"/>
      <c r="L1325" s="11"/>
      <c r="M1325" s="11"/>
    </row>
    <row r="1326" spans="1:13" x14ac:dyDescent="0.45">
      <c r="A1326" s="11"/>
      <c r="B1326" s="11"/>
      <c r="C1326" s="11"/>
      <c r="D1326" s="14"/>
      <c r="E1326" s="11"/>
      <c r="F1326" s="11"/>
      <c r="G1326" s="11"/>
      <c r="H1326" s="11"/>
      <c r="I1326" s="11"/>
      <c r="J1326" s="18" t="s">
        <v>1021</v>
      </c>
      <c r="K1326" s="10">
        <f>SUM(J1325:J1325)</f>
        <v>1</v>
      </c>
      <c r="L1326" s="17">
        <v>2049.2600000000002</v>
      </c>
      <c r="M1326" s="10">
        <f>ROUND(L1326*K1326,2)</f>
        <v>2049.2600000000002</v>
      </c>
    </row>
    <row r="1327" spans="1:13" ht="1.05" customHeight="1" x14ac:dyDescent="0.45">
      <c r="A1327" s="19"/>
      <c r="B1327" s="19"/>
      <c r="C1327" s="19"/>
      <c r="D1327" s="25"/>
      <c r="E1327" s="19"/>
      <c r="F1327" s="19"/>
      <c r="G1327" s="19"/>
      <c r="H1327" s="19"/>
      <c r="I1327" s="19"/>
      <c r="J1327" s="19"/>
      <c r="K1327" s="19"/>
      <c r="L1327" s="19"/>
      <c r="M1327" s="19"/>
    </row>
    <row r="1328" spans="1:13" x14ac:dyDescent="0.45">
      <c r="A1328" s="15" t="s">
        <v>1022</v>
      </c>
      <c r="B1328" s="15" t="s">
        <v>23</v>
      </c>
      <c r="C1328" s="15" t="s">
        <v>97</v>
      </c>
      <c r="D1328" s="24" t="s">
        <v>1023</v>
      </c>
      <c r="E1328" s="11"/>
      <c r="F1328" s="11"/>
      <c r="G1328" s="11"/>
      <c r="H1328" s="11"/>
      <c r="I1328" s="11"/>
      <c r="J1328" s="11"/>
      <c r="K1328" s="16">
        <f>K1331</f>
        <v>2</v>
      </c>
      <c r="L1328" s="16">
        <f>L1331</f>
        <v>258.60000000000002</v>
      </c>
      <c r="M1328" s="16">
        <f>M1331</f>
        <v>517.20000000000005</v>
      </c>
    </row>
    <row r="1329" spans="1:13" ht="73.5" x14ac:dyDescent="0.45">
      <c r="A1329" s="11"/>
      <c r="B1329" s="11"/>
      <c r="C1329" s="11"/>
      <c r="D1329" s="14" t="s">
        <v>1024</v>
      </c>
      <c r="E1329" s="11"/>
      <c r="F1329" s="11"/>
      <c r="G1329" s="11"/>
      <c r="H1329" s="11"/>
      <c r="I1329" s="11"/>
      <c r="J1329" s="11"/>
      <c r="K1329" s="11"/>
      <c r="L1329" s="11"/>
      <c r="M1329" s="11"/>
    </row>
    <row r="1330" spans="1:13" x14ac:dyDescent="0.45">
      <c r="A1330" s="11"/>
      <c r="B1330" s="11"/>
      <c r="C1330" s="11"/>
      <c r="D1330" s="14"/>
      <c r="E1330" s="15" t="s">
        <v>1025</v>
      </c>
      <c r="F1330" s="11">
        <v>2</v>
      </c>
      <c r="G1330" s="17">
        <v>0</v>
      </c>
      <c r="H1330" s="17">
        <v>0</v>
      </c>
      <c r="I1330" s="17">
        <v>0</v>
      </c>
      <c r="J1330" s="16">
        <f>F1330*(G1330+ (G1330= 0))*(H1330+ (H1330= 0))*(I1330+ (I1330= 0))</f>
        <v>2</v>
      </c>
      <c r="K1330" s="11"/>
      <c r="L1330" s="11"/>
      <c r="M1330" s="11"/>
    </row>
    <row r="1331" spans="1:13" x14ac:dyDescent="0.45">
      <c r="A1331" s="11"/>
      <c r="B1331" s="11"/>
      <c r="C1331" s="11"/>
      <c r="D1331" s="14"/>
      <c r="E1331" s="11"/>
      <c r="F1331" s="11"/>
      <c r="G1331" s="11"/>
      <c r="H1331" s="11"/>
      <c r="I1331" s="11"/>
      <c r="J1331" s="18" t="s">
        <v>1026</v>
      </c>
      <c r="K1331" s="10">
        <f>SUM(J1330:J1330)</f>
        <v>2</v>
      </c>
      <c r="L1331" s="17">
        <v>258.60000000000002</v>
      </c>
      <c r="M1331" s="10">
        <f>ROUND(L1331*K1331,2)</f>
        <v>517.20000000000005</v>
      </c>
    </row>
    <row r="1332" spans="1:13" ht="1.05" customHeight="1" x14ac:dyDescent="0.45">
      <c r="A1332" s="19"/>
      <c r="B1332" s="19"/>
      <c r="C1332" s="19"/>
      <c r="D1332" s="25"/>
      <c r="E1332" s="19"/>
      <c r="F1332" s="19"/>
      <c r="G1332" s="19"/>
      <c r="H1332" s="19"/>
      <c r="I1332" s="19"/>
      <c r="J1332" s="19"/>
      <c r="K1332" s="19"/>
      <c r="L1332" s="19"/>
      <c r="M1332" s="19"/>
    </row>
    <row r="1333" spans="1:13" ht="21" x14ac:dyDescent="0.45">
      <c r="A1333" s="15" t="s">
        <v>1027</v>
      </c>
      <c r="B1333" s="15" t="s">
        <v>23</v>
      </c>
      <c r="C1333" s="15" t="s">
        <v>97</v>
      </c>
      <c r="D1333" s="24" t="s">
        <v>1028</v>
      </c>
      <c r="E1333" s="11"/>
      <c r="F1333" s="11"/>
      <c r="G1333" s="11"/>
      <c r="H1333" s="11"/>
      <c r="I1333" s="11"/>
      <c r="J1333" s="11"/>
      <c r="K1333" s="16">
        <f>K1336</f>
        <v>2</v>
      </c>
      <c r="L1333" s="16">
        <f>L1336</f>
        <v>954.39</v>
      </c>
      <c r="M1333" s="16">
        <f>M1336</f>
        <v>1908.78</v>
      </c>
    </row>
    <row r="1334" spans="1:13" ht="73.5" x14ac:dyDescent="0.45">
      <c r="A1334" s="11"/>
      <c r="B1334" s="11"/>
      <c r="C1334" s="11"/>
      <c r="D1334" s="14" t="s">
        <v>1029</v>
      </c>
      <c r="E1334" s="11"/>
      <c r="F1334" s="11"/>
      <c r="G1334" s="11"/>
      <c r="H1334" s="11"/>
      <c r="I1334" s="11"/>
      <c r="J1334" s="11"/>
      <c r="K1334" s="11"/>
      <c r="L1334" s="11"/>
      <c r="M1334" s="11"/>
    </row>
    <row r="1335" spans="1:13" x14ac:dyDescent="0.45">
      <c r="A1335" s="11"/>
      <c r="B1335" s="11"/>
      <c r="C1335" s="11"/>
      <c r="D1335" s="14"/>
      <c r="E1335" s="15" t="s">
        <v>0</v>
      </c>
      <c r="F1335" s="11">
        <v>2</v>
      </c>
      <c r="G1335" s="17">
        <v>0</v>
      </c>
      <c r="H1335" s="17">
        <v>0</v>
      </c>
      <c r="I1335" s="17">
        <v>0</v>
      </c>
      <c r="J1335" s="16">
        <f>F1335*(G1335+ (G1335= 0))*(H1335+ (H1335= 0))*(I1335+ (I1335= 0))</f>
        <v>2</v>
      </c>
      <c r="K1335" s="11"/>
      <c r="L1335" s="11"/>
      <c r="M1335" s="11"/>
    </row>
    <row r="1336" spans="1:13" x14ac:dyDescent="0.45">
      <c r="A1336" s="11"/>
      <c r="B1336" s="11"/>
      <c r="C1336" s="11"/>
      <c r="D1336" s="14"/>
      <c r="E1336" s="11"/>
      <c r="F1336" s="11"/>
      <c r="G1336" s="11"/>
      <c r="H1336" s="11"/>
      <c r="I1336" s="11"/>
      <c r="J1336" s="18" t="s">
        <v>1030</v>
      </c>
      <c r="K1336" s="10">
        <f>SUM(J1335:J1335)</f>
        <v>2</v>
      </c>
      <c r="L1336" s="17">
        <v>954.39</v>
      </c>
      <c r="M1336" s="10">
        <f>ROUND(L1336*K1336,2)</f>
        <v>1908.78</v>
      </c>
    </row>
    <row r="1337" spans="1:13" ht="1.05" customHeight="1" x14ac:dyDescent="0.45">
      <c r="A1337" s="19"/>
      <c r="B1337" s="19"/>
      <c r="C1337" s="19"/>
      <c r="D1337" s="25"/>
      <c r="E1337" s="19"/>
      <c r="F1337" s="19"/>
      <c r="G1337" s="19"/>
      <c r="H1337" s="19"/>
      <c r="I1337" s="19"/>
      <c r="J1337" s="19"/>
      <c r="K1337" s="19"/>
      <c r="L1337" s="19"/>
      <c r="M1337" s="19"/>
    </row>
    <row r="1338" spans="1:13" x14ac:dyDescent="0.45">
      <c r="A1338" s="15" t="s">
        <v>1031</v>
      </c>
      <c r="B1338" s="15" t="s">
        <v>23</v>
      </c>
      <c r="C1338" s="15" t="s">
        <v>57</v>
      </c>
      <c r="D1338" s="24" t="s">
        <v>1032</v>
      </c>
      <c r="E1338" s="11"/>
      <c r="F1338" s="11"/>
      <c r="G1338" s="11"/>
      <c r="H1338" s="11"/>
      <c r="I1338" s="11"/>
      <c r="J1338" s="11"/>
      <c r="K1338" s="16">
        <f>K1341</f>
        <v>10</v>
      </c>
      <c r="L1338" s="16">
        <f>L1341</f>
        <v>54.07</v>
      </c>
      <c r="M1338" s="16">
        <f>M1341</f>
        <v>540.70000000000005</v>
      </c>
    </row>
    <row r="1339" spans="1:13" ht="115.5" x14ac:dyDescent="0.45">
      <c r="A1339" s="11"/>
      <c r="B1339" s="11"/>
      <c r="C1339" s="11"/>
      <c r="D1339" s="14" t="s">
        <v>1033</v>
      </c>
      <c r="E1339" s="11"/>
      <c r="F1339" s="11"/>
      <c r="G1339" s="11"/>
      <c r="H1339" s="11"/>
      <c r="I1339" s="11"/>
      <c r="J1339" s="11"/>
      <c r="K1339" s="11"/>
      <c r="L1339" s="11"/>
      <c r="M1339" s="11"/>
    </row>
    <row r="1340" spans="1:13" x14ac:dyDescent="0.45">
      <c r="A1340" s="11"/>
      <c r="B1340" s="11"/>
      <c r="C1340" s="11"/>
      <c r="D1340" s="14"/>
      <c r="E1340" s="15" t="s">
        <v>0</v>
      </c>
      <c r="F1340" s="11">
        <v>1</v>
      </c>
      <c r="G1340" s="17">
        <v>10</v>
      </c>
      <c r="H1340" s="17">
        <v>0</v>
      </c>
      <c r="I1340" s="17">
        <v>0</v>
      </c>
      <c r="J1340" s="16">
        <f>F1340*(G1340+ (G1340= 0))*(H1340+ (H1340= 0))*(I1340+ (I1340= 0))</f>
        <v>10</v>
      </c>
      <c r="K1340" s="11"/>
      <c r="L1340" s="11"/>
      <c r="M1340" s="11"/>
    </row>
    <row r="1341" spans="1:13" x14ac:dyDescent="0.45">
      <c r="A1341" s="11"/>
      <c r="B1341" s="11"/>
      <c r="C1341" s="11"/>
      <c r="D1341" s="14"/>
      <c r="E1341" s="11"/>
      <c r="F1341" s="11"/>
      <c r="G1341" s="11"/>
      <c r="H1341" s="11"/>
      <c r="I1341" s="11"/>
      <c r="J1341" s="18" t="s">
        <v>1034</v>
      </c>
      <c r="K1341" s="10">
        <f>SUM(J1340:J1340)</f>
        <v>10</v>
      </c>
      <c r="L1341" s="17">
        <v>54.07</v>
      </c>
      <c r="M1341" s="10">
        <f>ROUND(L1341*K1341,2)</f>
        <v>540.70000000000005</v>
      </c>
    </row>
    <row r="1342" spans="1:13" ht="1.05" customHeight="1" x14ac:dyDescent="0.45">
      <c r="A1342" s="19"/>
      <c r="B1342" s="19"/>
      <c r="C1342" s="19"/>
      <c r="D1342" s="25"/>
      <c r="E1342" s="19"/>
      <c r="F1342" s="19"/>
      <c r="G1342" s="19"/>
      <c r="H1342" s="19"/>
      <c r="I1342" s="19"/>
      <c r="J1342" s="19"/>
      <c r="K1342" s="19"/>
      <c r="L1342" s="19"/>
      <c r="M1342" s="19"/>
    </row>
    <row r="1343" spans="1:13" x14ac:dyDescent="0.45">
      <c r="A1343" s="15" t="s">
        <v>1035</v>
      </c>
      <c r="B1343" s="15" t="s">
        <v>23</v>
      </c>
      <c r="C1343" s="15" t="s">
        <v>57</v>
      </c>
      <c r="D1343" s="24" t="s">
        <v>1036</v>
      </c>
      <c r="E1343" s="11"/>
      <c r="F1343" s="11"/>
      <c r="G1343" s="11"/>
      <c r="H1343" s="11"/>
      <c r="I1343" s="11"/>
      <c r="J1343" s="11"/>
      <c r="K1343" s="16">
        <f>K1346</f>
        <v>50</v>
      </c>
      <c r="L1343" s="16">
        <f>L1346</f>
        <v>42.78</v>
      </c>
      <c r="M1343" s="16">
        <f>M1346</f>
        <v>2139</v>
      </c>
    </row>
    <row r="1344" spans="1:13" ht="126" x14ac:dyDescent="0.45">
      <c r="A1344" s="11"/>
      <c r="B1344" s="11"/>
      <c r="C1344" s="11"/>
      <c r="D1344" s="14" t="s">
        <v>1037</v>
      </c>
      <c r="E1344" s="11"/>
      <c r="F1344" s="11"/>
      <c r="G1344" s="11"/>
      <c r="H1344" s="11"/>
      <c r="I1344" s="11"/>
      <c r="J1344" s="11"/>
      <c r="K1344" s="11"/>
      <c r="L1344" s="11"/>
      <c r="M1344" s="11"/>
    </row>
    <row r="1345" spans="1:13" x14ac:dyDescent="0.45">
      <c r="A1345" s="11"/>
      <c r="B1345" s="11"/>
      <c r="C1345" s="11"/>
      <c r="D1345" s="14"/>
      <c r="E1345" s="15" t="s">
        <v>0</v>
      </c>
      <c r="F1345" s="11">
        <v>1</v>
      </c>
      <c r="G1345" s="17">
        <v>50</v>
      </c>
      <c r="H1345" s="17">
        <v>0</v>
      </c>
      <c r="I1345" s="17">
        <v>0</v>
      </c>
      <c r="J1345" s="16">
        <f>F1345*(G1345+ (G1345= 0))*(H1345+ (H1345= 0))*(I1345+ (I1345= 0))</f>
        <v>50</v>
      </c>
      <c r="K1345" s="11"/>
      <c r="L1345" s="11"/>
      <c r="M1345" s="11"/>
    </row>
    <row r="1346" spans="1:13" x14ac:dyDescent="0.45">
      <c r="A1346" s="11"/>
      <c r="B1346" s="11"/>
      <c r="C1346" s="11"/>
      <c r="D1346" s="14"/>
      <c r="E1346" s="11"/>
      <c r="F1346" s="11"/>
      <c r="G1346" s="11"/>
      <c r="H1346" s="11"/>
      <c r="I1346" s="11"/>
      <c r="J1346" s="18" t="s">
        <v>1038</v>
      </c>
      <c r="K1346" s="10">
        <f>SUM(J1345:J1345)</f>
        <v>50</v>
      </c>
      <c r="L1346" s="17">
        <v>42.78</v>
      </c>
      <c r="M1346" s="10">
        <f>ROUND(L1346*K1346,2)</f>
        <v>2139</v>
      </c>
    </row>
    <row r="1347" spans="1:13" ht="1.05" customHeight="1" x14ac:dyDescent="0.45">
      <c r="A1347" s="19"/>
      <c r="B1347" s="19"/>
      <c r="C1347" s="19"/>
      <c r="D1347" s="25"/>
      <c r="E1347" s="19"/>
      <c r="F1347" s="19"/>
      <c r="G1347" s="19"/>
      <c r="H1347" s="19"/>
      <c r="I1347" s="19"/>
      <c r="J1347" s="19"/>
      <c r="K1347" s="19"/>
      <c r="L1347" s="19"/>
      <c r="M1347" s="19"/>
    </row>
    <row r="1348" spans="1:13" x14ac:dyDescent="0.45">
      <c r="A1348" s="15" t="s">
        <v>1039</v>
      </c>
      <c r="B1348" s="15" t="s">
        <v>23</v>
      </c>
      <c r="C1348" s="15" t="s">
        <v>57</v>
      </c>
      <c r="D1348" s="24" t="s">
        <v>1040</v>
      </c>
      <c r="E1348" s="11"/>
      <c r="F1348" s="11"/>
      <c r="G1348" s="11"/>
      <c r="H1348" s="11"/>
      <c r="I1348" s="11"/>
      <c r="J1348" s="11"/>
      <c r="K1348" s="16">
        <f>K1351</f>
        <v>15</v>
      </c>
      <c r="L1348" s="16">
        <f>L1351</f>
        <v>28.61</v>
      </c>
      <c r="M1348" s="16">
        <f>M1351</f>
        <v>429.15</v>
      </c>
    </row>
    <row r="1349" spans="1:13" ht="115.5" x14ac:dyDescent="0.45">
      <c r="A1349" s="11"/>
      <c r="B1349" s="11"/>
      <c r="C1349" s="11"/>
      <c r="D1349" s="14" t="s">
        <v>1041</v>
      </c>
      <c r="E1349" s="11"/>
      <c r="F1349" s="11"/>
      <c r="G1349" s="11"/>
      <c r="H1349" s="11"/>
      <c r="I1349" s="11"/>
      <c r="J1349" s="11"/>
      <c r="K1349" s="11"/>
      <c r="L1349" s="11"/>
      <c r="M1349" s="11"/>
    </row>
    <row r="1350" spans="1:13" x14ac:dyDescent="0.45">
      <c r="A1350" s="11"/>
      <c r="B1350" s="11"/>
      <c r="C1350" s="11"/>
      <c r="D1350" s="14"/>
      <c r="E1350" s="15" t="s">
        <v>0</v>
      </c>
      <c r="F1350" s="11">
        <v>1</v>
      </c>
      <c r="G1350" s="17">
        <v>15</v>
      </c>
      <c r="H1350" s="17">
        <v>0</v>
      </c>
      <c r="I1350" s="17">
        <v>0</v>
      </c>
      <c r="J1350" s="16">
        <f>F1350*(G1350+ (G1350= 0))*(H1350+ (H1350= 0))*(I1350+ (I1350= 0))</f>
        <v>15</v>
      </c>
      <c r="K1350" s="11"/>
      <c r="L1350" s="11"/>
      <c r="M1350" s="11"/>
    </row>
    <row r="1351" spans="1:13" x14ac:dyDescent="0.45">
      <c r="A1351" s="11"/>
      <c r="B1351" s="11"/>
      <c r="C1351" s="11"/>
      <c r="D1351" s="14"/>
      <c r="E1351" s="11"/>
      <c r="F1351" s="11"/>
      <c r="G1351" s="11"/>
      <c r="H1351" s="11"/>
      <c r="I1351" s="11"/>
      <c r="J1351" s="18" t="s">
        <v>1042</v>
      </c>
      <c r="K1351" s="10">
        <f>SUM(J1350:J1350)</f>
        <v>15</v>
      </c>
      <c r="L1351" s="17">
        <v>28.61</v>
      </c>
      <c r="M1351" s="10">
        <f>ROUND(L1351*K1351,2)</f>
        <v>429.15</v>
      </c>
    </row>
    <row r="1352" spans="1:13" ht="1.05" customHeight="1" x14ac:dyDescent="0.45">
      <c r="A1352" s="19"/>
      <c r="B1352" s="19"/>
      <c r="C1352" s="19"/>
      <c r="D1352" s="25"/>
      <c r="E1352" s="19"/>
      <c r="F1352" s="19"/>
      <c r="G1352" s="19"/>
      <c r="H1352" s="19"/>
      <c r="I1352" s="19"/>
      <c r="J1352" s="19"/>
      <c r="K1352" s="19"/>
      <c r="L1352" s="19"/>
      <c r="M1352" s="19"/>
    </row>
    <row r="1353" spans="1:13" x14ac:dyDescent="0.45">
      <c r="A1353" s="15" t="s">
        <v>1043</v>
      </c>
      <c r="B1353" s="15" t="s">
        <v>23</v>
      </c>
      <c r="C1353" s="15" t="s">
        <v>57</v>
      </c>
      <c r="D1353" s="24" t="s">
        <v>1044</v>
      </c>
      <c r="E1353" s="11"/>
      <c r="F1353" s="11"/>
      <c r="G1353" s="11"/>
      <c r="H1353" s="11"/>
      <c r="I1353" s="11"/>
      <c r="J1353" s="11"/>
      <c r="K1353" s="16">
        <f>K1356</f>
        <v>35</v>
      </c>
      <c r="L1353" s="16">
        <f>L1356</f>
        <v>20.12</v>
      </c>
      <c r="M1353" s="16">
        <f>M1356</f>
        <v>704.2</v>
      </c>
    </row>
    <row r="1354" spans="1:13" ht="115.5" x14ac:dyDescent="0.45">
      <c r="A1354" s="11"/>
      <c r="B1354" s="11"/>
      <c r="C1354" s="11"/>
      <c r="D1354" s="14" t="s">
        <v>1045</v>
      </c>
      <c r="E1354" s="11"/>
      <c r="F1354" s="11"/>
      <c r="G1354" s="11"/>
      <c r="H1354" s="11"/>
      <c r="I1354" s="11"/>
      <c r="J1354" s="11"/>
      <c r="K1354" s="11"/>
      <c r="L1354" s="11"/>
      <c r="M1354" s="11"/>
    </row>
    <row r="1355" spans="1:13" x14ac:dyDescent="0.45">
      <c r="A1355" s="11"/>
      <c r="B1355" s="11"/>
      <c r="C1355" s="11"/>
      <c r="D1355" s="14"/>
      <c r="E1355" s="15" t="s">
        <v>0</v>
      </c>
      <c r="F1355" s="11">
        <v>1</v>
      </c>
      <c r="G1355" s="17">
        <v>35</v>
      </c>
      <c r="H1355" s="17">
        <v>0</v>
      </c>
      <c r="I1355" s="17">
        <v>0</v>
      </c>
      <c r="J1355" s="16">
        <f>F1355*(G1355+ (G1355= 0))*(H1355+ (H1355= 0))*(I1355+ (I1355= 0))</f>
        <v>35</v>
      </c>
      <c r="K1355" s="11"/>
      <c r="L1355" s="11"/>
      <c r="M1355" s="11"/>
    </row>
    <row r="1356" spans="1:13" x14ac:dyDescent="0.45">
      <c r="A1356" s="11"/>
      <c r="B1356" s="11"/>
      <c r="C1356" s="11"/>
      <c r="D1356" s="14"/>
      <c r="E1356" s="11"/>
      <c r="F1356" s="11"/>
      <c r="G1356" s="11"/>
      <c r="H1356" s="11"/>
      <c r="I1356" s="11"/>
      <c r="J1356" s="18" t="s">
        <v>1046</v>
      </c>
      <c r="K1356" s="10">
        <f>SUM(J1355:J1355)</f>
        <v>35</v>
      </c>
      <c r="L1356" s="17">
        <v>20.12</v>
      </c>
      <c r="M1356" s="10">
        <f>ROUND(L1356*K1356,2)</f>
        <v>704.2</v>
      </c>
    </row>
    <row r="1357" spans="1:13" ht="1.05" customHeight="1" x14ac:dyDescent="0.45">
      <c r="A1357" s="19"/>
      <c r="B1357" s="19"/>
      <c r="C1357" s="19"/>
      <c r="D1357" s="25"/>
      <c r="E1357" s="19"/>
      <c r="F1357" s="19"/>
      <c r="G1357" s="19"/>
      <c r="H1357" s="19"/>
      <c r="I1357" s="19"/>
      <c r="J1357" s="19"/>
      <c r="K1357" s="19"/>
      <c r="L1357" s="19"/>
      <c r="M1357" s="19"/>
    </row>
    <row r="1358" spans="1:13" x14ac:dyDescent="0.45">
      <c r="A1358" s="15" t="s">
        <v>1047</v>
      </c>
      <c r="B1358" s="15" t="s">
        <v>23</v>
      </c>
      <c r="C1358" s="15" t="s">
        <v>57</v>
      </c>
      <c r="D1358" s="24" t="s">
        <v>1048</v>
      </c>
      <c r="E1358" s="11"/>
      <c r="F1358" s="11"/>
      <c r="G1358" s="11"/>
      <c r="H1358" s="11"/>
      <c r="I1358" s="11"/>
      <c r="J1358" s="11"/>
      <c r="K1358" s="16">
        <f>K1361</f>
        <v>35</v>
      </c>
      <c r="L1358" s="16">
        <f>L1361</f>
        <v>18.739999999999998</v>
      </c>
      <c r="M1358" s="16">
        <f>M1361</f>
        <v>655.9</v>
      </c>
    </row>
    <row r="1359" spans="1:13" ht="115.5" x14ac:dyDescent="0.45">
      <c r="A1359" s="11"/>
      <c r="B1359" s="11"/>
      <c r="C1359" s="11"/>
      <c r="D1359" s="14" t="s">
        <v>1049</v>
      </c>
      <c r="E1359" s="11"/>
      <c r="F1359" s="11"/>
      <c r="G1359" s="11"/>
      <c r="H1359" s="11"/>
      <c r="I1359" s="11"/>
      <c r="J1359" s="11"/>
      <c r="K1359" s="11"/>
      <c r="L1359" s="11"/>
      <c r="M1359" s="11"/>
    </row>
    <row r="1360" spans="1:13" x14ac:dyDescent="0.45">
      <c r="A1360" s="11"/>
      <c r="B1360" s="11"/>
      <c r="C1360" s="11"/>
      <c r="D1360" s="14"/>
      <c r="E1360" s="15" t="s">
        <v>0</v>
      </c>
      <c r="F1360" s="11">
        <v>1</v>
      </c>
      <c r="G1360" s="17">
        <v>35</v>
      </c>
      <c r="H1360" s="17">
        <v>0</v>
      </c>
      <c r="I1360" s="17">
        <v>0</v>
      </c>
      <c r="J1360" s="16">
        <f>F1360*(G1360+ (G1360= 0))*(H1360+ (H1360= 0))*(I1360+ (I1360= 0))</f>
        <v>35</v>
      </c>
      <c r="K1360" s="11"/>
      <c r="L1360" s="11"/>
      <c r="M1360" s="11"/>
    </row>
    <row r="1361" spans="1:13" x14ac:dyDescent="0.45">
      <c r="A1361" s="11"/>
      <c r="B1361" s="11"/>
      <c r="C1361" s="11"/>
      <c r="D1361" s="14"/>
      <c r="E1361" s="11"/>
      <c r="F1361" s="11"/>
      <c r="G1361" s="11"/>
      <c r="H1361" s="11"/>
      <c r="I1361" s="11"/>
      <c r="J1361" s="18" t="s">
        <v>1050</v>
      </c>
      <c r="K1361" s="10">
        <f>SUM(J1360:J1360)</f>
        <v>35</v>
      </c>
      <c r="L1361" s="17">
        <v>18.739999999999998</v>
      </c>
      <c r="M1361" s="10">
        <f>ROUND(L1361*K1361,2)</f>
        <v>655.9</v>
      </c>
    </row>
    <row r="1362" spans="1:13" ht="1.05" customHeight="1" x14ac:dyDescent="0.45">
      <c r="A1362" s="19"/>
      <c r="B1362" s="19"/>
      <c r="C1362" s="19"/>
      <c r="D1362" s="25"/>
      <c r="E1362" s="19"/>
      <c r="F1362" s="19"/>
      <c r="G1362" s="19"/>
      <c r="H1362" s="19"/>
      <c r="I1362" s="19"/>
      <c r="J1362" s="19"/>
      <c r="K1362" s="19"/>
      <c r="L1362" s="19"/>
      <c r="M1362" s="19"/>
    </row>
    <row r="1363" spans="1:13" x14ac:dyDescent="0.45">
      <c r="A1363" s="15" t="s">
        <v>1051</v>
      </c>
      <c r="B1363" s="15" t="s">
        <v>23</v>
      </c>
      <c r="C1363" s="15" t="s">
        <v>57</v>
      </c>
      <c r="D1363" s="24" t="s">
        <v>1052</v>
      </c>
      <c r="E1363" s="11"/>
      <c r="F1363" s="11"/>
      <c r="G1363" s="11"/>
      <c r="H1363" s="11"/>
      <c r="I1363" s="11"/>
      <c r="J1363" s="11"/>
      <c r="K1363" s="16">
        <f>K1366</f>
        <v>45</v>
      </c>
      <c r="L1363" s="16">
        <f>L1366</f>
        <v>14.34</v>
      </c>
      <c r="M1363" s="16">
        <f>M1366</f>
        <v>645.29999999999995</v>
      </c>
    </row>
    <row r="1364" spans="1:13" ht="115.5" x14ac:dyDescent="0.45">
      <c r="A1364" s="11"/>
      <c r="B1364" s="11"/>
      <c r="C1364" s="11"/>
      <c r="D1364" s="14" t="s">
        <v>1053</v>
      </c>
      <c r="E1364" s="11"/>
      <c r="F1364" s="11"/>
      <c r="G1364" s="11"/>
      <c r="H1364" s="11"/>
      <c r="I1364" s="11"/>
      <c r="J1364" s="11"/>
      <c r="K1364" s="11"/>
      <c r="L1364" s="11"/>
      <c r="M1364" s="11"/>
    </row>
    <row r="1365" spans="1:13" x14ac:dyDescent="0.45">
      <c r="A1365" s="11"/>
      <c r="B1365" s="11"/>
      <c r="C1365" s="11"/>
      <c r="D1365" s="14"/>
      <c r="E1365" s="15" t="s">
        <v>0</v>
      </c>
      <c r="F1365" s="11">
        <v>1</v>
      </c>
      <c r="G1365" s="17">
        <v>45</v>
      </c>
      <c r="H1365" s="17">
        <v>0</v>
      </c>
      <c r="I1365" s="17">
        <v>0</v>
      </c>
      <c r="J1365" s="16">
        <f>F1365*(G1365+ (G1365= 0))*(H1365+ (H1365= 0))*(I1365+ (I1365= 0))</f>
        <v>45</v>
      </c>
      <c r="K1365" s="11"/>
      <c r="L1365" s="11"/>
      <c r="M1365" s="11"/>
    </row>
    <row r="1366" spans="1:13" x14ac:dyDescent="0.45">
      <c r="A1366" s="11"/>
      <c r="B1366" s="11"/>
      <c r="C1366" s="11"/>
      <c r="D1366" s="14"/>
      <c r="E1366" s="11"/>
      <c r="F1366" s="11"/>
      <c r="G1366" s="11"/>
      <c r="H1366" s="11"/>
      <c r="I1366" s="11"/>
      <c r="J1366" s="18" t="s">
        <v>1054</v>
      </c>
      <c r="K1366" s="10">
        <f>SUM(J1365:J1365)</f>
        <v>45</v>
      </c>
      <c r="L1366" s="17">
        <v>14.34</v>
      </c>
      <c r="M1366" s="10">
        <f>ROUND(L1366*K1366,2)</f>
        <v>645.29999999999995</v>
      </c>
    </row>
    <row r="1367" spans="1:13" ht="1.05" customHeight="1" x14ac:dyDescent="0.45">
      <c r="A1367" s="19"/>
      <c r="B1367" s="19"/>
      <c r="C1367" s="19"/>
      <c r="D1367" s="25"/>
      <c r="E1367" s="19"/>
      <c r="F1367" s="19"/>
      <c r="G1367" s="19"/>
      <c r="H1367" s="19"/>
      <c r="I1367" s="19"/>
      <c r="J1367" s="19"/>
      <c r="K1367" s="19"/>
      <c r="L1367" s="19"/>
      <c r="M1367" s="19"/>
    </row>
    <row r="1368" spans="1:13" x14ac:dyDescent="0.45">
      <c r="A1368" s="15" t="s">
        <v>1055</v>
      </c>
      <c r="B1368" s="15" t="s">
        <v>23</v>
      </c>
      <c r="C1368" s="15" t="s">
        <v>57</v>
      </c>
      <c r="D1368" s="24" t="s">
        <v>1056</v>
      </c>
      <c r="E1368" s="11"/>
      <c r="F1368" s="11"/>
      <c r="G1368" s="11"/>
      <c r="H1368" s="11"/>
      <c r="I1368" s="11"/>
      <c r="J1368" s="11"/>
      <c r="K1368" s="16">
        <f>K1371</f>
        <v>10</v>
      </c>
      <c r="L1368" s="16">
        <f>L1371</f>
        <v>9.5299999999999994</v>
      </c>
      <c r="M1368" s="16">
        <f>M1371</f>
        <v>95.3</v>
      </c>
    </row>
    <row r="1369" spans="1:13" ht="126" x14ac:dyDescent="0.45">
      <c r="A1369" s="11"/>
      <c r="B1369" s="11"/>
      <c r="C1369" s="11"/>
      <c r="D1369" s="14" t="s">
        <v>1057</v>
      </c>
      <c r="E1369" s="11"/>
      <c r="F1369" s="11"/>
      <c r="G1369" s="11"/>
      <c r="H1369" s="11"/>
      <c r="I1369" s="11"/>
      <c r="J1369" s="11"/>
      <c r="K1369" s="11"/>
      <c r="L1369" s="11"/>
      <c r="M1369" s="11"/>
    </row>
    <row r="1370" spans="1:13" x14ac:dyDescent="0.45">
      <c r="A1370" s="11"/>
      <c r="B1370" s="11"/>
      <c r="C1370" s="11"/>
      <c r="D1370" s="14"/>
      <c r="E1370" s="15" t="s">
        <v>0</v>
      </c>
      <c r="F1370" s="11">
        <v>1</v>
      </c>
      <c r="G1370" s="17">
        <v>10</v>
      </c>
      <c r="H1370" s="17">
        <v>0</v>
      </c>
      <c r="I1370" s="17">
        <v>0</v>
      </c>
      <c r="J1370" s="16">
        <f>F1370*(G1370+ (G1370= 0))*(H1370+ (H1370= 0))*(I1370+ (I1370= 0))</f>
        <v>10</v>
      </c>
      <c r="K1370" s="11"/>
      <c r="L1370" s="11"/>
      <c r="M1370" s="11"/>
    </row>
    <row r="1371" spans="1:13" x14ac:dyDescent="0.45">
      <c r="A1371" s="11"/>
      <c r="B1371" s="11"/>
      <c r="C1371" s="11"/>
      <c r="D1371" s="14"/>
      <c r="E1371" s="11"/>
      <c r="F1371" s="11"/>
      <c r="G1371" s="11"/>
      <c r="H1371" s="11"/>
      <c r="I1371" s="11"/>
      <c r="J1371" s="18" t="s">
        <v>1058</v>
      </c>
      <c r="K1371" s="10">
        <f>SUM(J1370:J1370)</f>
        <v>10</v>
      </c>
      <c r="L1371" s="17">
        <v>9.5299999999999994</v>
      </c>
      <c r="M1371" s="10">
        <f>ROUND(L1371*K1371,2)</f>
        <v>95.3</v>
      </c>
    </row>
    <row r="1372" spans="1:13" ht="1.05" customHeight="1" x14ac:dyDescent="0.45">
      <c r="A1372" s="19"/>
      <c r="B1372" s="19"/>
      <c r="C1372" s="19"/>
      <c r="D1372" s="25"/>
      <c r="E1372" s="19"/>
      <c r="F1372" s="19"/>
      <c r="G1372" s="19"/>
      <c r="H1372" s="19"/>
      <c r="I1372" s="19"/>
      <c r="J1372" s="19"/>
      <c r="K1372" s="19"/>
      <c r="L1372" s="19"/>
      <c r="M1372" s="19"/>
    </row>
    <row r="1373" spans="1:13" x14ac:dyDescent="0.45">
      <c r="A1373" s="15" t="s">
        <v>1059</v>
      </c>
      <c r="B1373" s="15" t="s">
        <v>23</v>
      </c>
      <c r="C1373" s="15" t="s">
        <v>57</v>
      </c>
      <c r="D1373" s="24" t="s">
        <v>1060</v>
      </c>
      <c r="E1373" s="11"/>
      <c r="F1373" s="11"/>
      <c r="G1373" s="11"/>
      <c r="H1373" s="11"/>
      <c r="I1373" s="11"/>
      <c r="J1373" s="11"/>
      <c r="K1373" s="16">
        <f>K1376</f>
        <v>65</v>
      </c>
      <c r="L1373" s="16">
        <f>L1376</f>
        <v>7.51</v>
      </c>
      <c r="M1373" s="16">
        <f>M1376</f>
        <v>488.15</v>
      </c>
    </row>
    <row r="1374" spans="1:13" ht="136.5" x14ac:dyDescent="0.45">
      <c r="A1374" s="11"/>
      <c r="B1374" s="11"/>
      <c r="C1374" s="11"/>
      <c r="D1374" s="14" t="s">
        <v>1061</v>
      </c>
      <c r="E1374" s="11"/>
      <c r="F1374" s="11"/>
      <c r="G1374" s="11"/>
      <c r="H1374" s="11"/>
      <c r="I1374" s="11"/>
      <c r="J1374" s="11"/>
      <c r="K1374" s="11"/>
      <c r="L1374" s="11"/>
      <c r="M1374" s="11"/>
    </row>
    <row r="1375" spans="1:13" x14ac:dyDescent="0.45">
      <c r="A1375" s="11"/>
      <c r="B1375" s="11"/>
      <c r="C1375" s="11"/>
      <c r="D1375" s="14"/>
      <c r="E1375" s="15" t="s">
        <v>0</v>
      </c>
      <c r="F1375" s="11">
        <v>1</v>
      </c>
      <c r="G1375" s="17">
        <v>65</v>
      </c>
      <c r="H1375" s="17">
        <v>0</v>
      </c>
      <c r="I1375" s="17">
        <v>0</v>
      </c>
      <c r="J1375" s="16">
        <f>F1375*(G1375+ (G1375= 0))*(H1375+ (H1375= 0))*(I1375+ (I1375= 0))</f>
        <v>65</v>
      </c>
      <c r="K1375" s="11"/>
      <c r="L1375" s="11"/>
      <c r="M1375" s="11"/>
    </row>
    <row r="1376" spans="1:13" x14ac:dyDescent="0.45">
      <c r="A1376" s="11"/>
      <c r="B1376" s="11"/>
      <c r="C1376" s="11"/>
      <c r="D1376" s="14"/>
      <c r="E1376" s="11"/>
      <c r="F1376" s="11"/>
      <c r="G1376" s="11"/>
      <c r="H1376" s="11"/>
      <c r="I1376" s="11"/>
      <c r="J1376" s="18" t="s">
        <v>1062</v>
      </c>
      <c r="K1376" s="10">
        <f>SUM(J1375:J1375)</f>
        <v>65</v>
      </c>
      <c r="L1376" s="17">
        <v>7.51</v>
      </c>
      <c r="M1376" s="10">
        <f>ROUND(L1376*K1376,2)</f>
        <v>488.15</v>
      </c>
    </row>
    <row r="1377" spans="1:13" ht="1.05" customHeight="1" x14ac:dyDescent="0.45">
      <c r="A1377" s="19"/>
      <c r="B1377" s="19"/>
      <c r="C1377" s="19"/>
      <c r="D1377" s="25"/>
      <c r="E1377" s="19"/>
      <c r="F1377" s="19"/>
      <c r="G1377" s="19"/>
      <c r="H1377" s="19"/>
      <c r="I1377" s="19"/>
      <c r="J1377" s="19"/>
      <c r="K1377" s="19"/>
      <c r="L1377" s="19"/>
      <c r="M1377" s="19"/>
    </row>
    <row r="1378" spans="1:13" x14ac:dyDescent="0.45">
      <c r="A1378" s="15" t="s">
        <v>1063</v>
      </c>
      <c r="B1378" s="15" t="s">
        <v>23</v>
      </c>
      <c r="C1378" s="15" t="s">
        <v>57</v>
      </c>
      <c r="D1378" s="24" t="s">
        <v>1064</v>
      </c>
      <c r="E1378" s="11"/>
      <c r="F1378" s="11"/>
      <c r="G1378" s="11"/>
      <c r="H1378" s="11"/>
      <c r="I1378" s="11"/>
      <c r="J1378" s="11"/>
      <c r="K1378" s="16">
        <f>K1381</f>
        <v>25</v>
      </c>
      <c r="L1378" s="16">
        <f>L1381</f>
        <v>6.58</v>
      </c>
      <c r="M1378" s="16">
        <f>M1381</f>
        <v>164.5</v>
      </c>
    </row>
    <row r="1379" spans="1:13" ht="126" x14ac:dyDescent="0.45">
      <c r="A1379" s="11"/>
      <c r="B1379" s="11"/>
      <c r="C1379" s="11"/>
      <c r="D1379" s="14" t="s">
        <v>1065</v>
      </c>
      <c r="E1379" s="11"/>
      <c r="F1379" s="11"/>
      <c r="G1379" s="11"/>
      <c r="H1379" s="11"/>
      <c r="I1379" s="11"/>
      <c r="J1379" s="11"/>
      <c r="K1379" s="11"/>
      <c r="L1379" s="11"/>
      <c r="M1379" s="11"/>
    </row>
    <row r="1380" spans="1:13" x14ac:dyDescent="0.45">
      <c r="A1380" s="11"/>
      <c r="B1380" s="11"/>
      <c r="C1380" s="11"/>
      <c r="D1380" s="14"/>
      <c r="E1380" s="15" t="s">
        <v>0</v>
      </c>
      <c r="F1380" s="11">
        <v>1</v>
      </c>
      <c r="G1380" s="17">
        <v>25</v>
      </c>
      <c r="H1380" s="17">
        <v>0</v>
      </c>
      <c r="I1380" s="17">
        <v>0</v>
      </c>
      <c r="J1380" s="16">
        <f>F1380*(G1380+ (G1380= 0))*(H1380+ (H1380= 0))*(I1380+ (I1380= 0))</f>
        <v>25</v>
      </c>
      <c r="K1380" s="11"/>
      <c r="L1380" s="11"/>
      <c r="M1380" s="11"/>
    </row>
    <row r="1381" spans="1:13" x14ac:dyDescent="0.45">
      <c r="A1381" s="11"/>
      <c r="B1381" s="11"/>
      <c r="C1381" s="11"/>
      <c r="D1381" s="14"/>
      <c r="E1381" s="11"/>
      <c r="F1381" s="11"/>
      <c r="G1381" s="11"/>
      <c r="H1381" s="11"/>
      <c r="I1381" s="11"/>
      <c r="J1381" s="18" t="s">
        <v>1066</v>
      </c>
      <c r="K1381" s="10">
        <f>SUM(J1380:J1380)</f>
        <v>25</v>
      </c>
      <c r="L1381" s="17">
        <v>6.58</v>
      </c>
      <c r="M1381" s="10">
        <f>ROUND(L1381*K1381,2)</f>
        <v>164.5</v>
      </c>
    </row>
    <row r="1382" spans="1:13" ht="1.05" customHeight="1" x14ac:dyDescent="0.45">
      <c r="A1382" s="19"/>
      <c r="B1382" s="19"/>
      <c r="C1382" s="19"/>
      <c r="D1382" s="25"/>
      <c r="E1382" s="19"/>
      <c r="F1382" s="19"/>
      <c r="G1382" s="19"/>
      <c r="H1382" s="19"/>
      <c r="I1382" s="19"/>
      <c r="J1382" s="19"/>
      <c r="K1382" s="19"/>
      <c r="L1382" s="19"/>
      <c r="M1382" s="19"/>
    </row>
    <row r="1383" spans="1:13" x14ac:dyDescent="0.45">
      <c r="A1383" s="15" t="s">
        <v>1067</v>
      </c>
      <c r="B1383" s="15" t="s">
        <v>23</v>
      </c>
      <c r="C1383" s="15" t="s">
        <v>57</v>
      </c>
      <c r="D1383" s="24" t="s">
        <v>1068</v>
      </c>
      <c r="E1383" s="11"/>
      <c r="F1383" s="11"/>
      <c r="G1383" s="11"/>
      <c r="H1383" s="11"/>
      <c r="I1383" s="11"/>
      <c r="J1383" s="11"/>
      <c r="K1383" s="16">
        <f>K1386</f>
        <v>20</v>
      </c>
      <c r="L1383" s="16">
        <f>L1386</f>
        <v>4.54</v>
      </c>
      <c r="M1383" s="16">
        <f>M1386</f>
        <v>90.8</v>
      </c>
    </row>
    <row r="1384" spans="1:13" ht="126" x14ac:dyDescent="0.45">
      <c r="A1384" s="11"/>
      <c r="B1384" s="11"/>
      <c r="C1384" s="11"/>
      <c r="D1384" s="14" t="s">
        <v>1069</v>
      </c>
      <c r="E1384" s="11"/>
      <c r="F1384" s="11"/>
      <c r="G1384" s="11"/>
      <c r="H1384" s="11"/>
      <c r="I1384" s="11"/>
      <c r="J1384" s="11"/>
      <c r="K1384" s="11"/>
      <c r="L1384" s="11"/>
      <c r="M1384" s="11"/>
    </row>
    <row r="1385" spans="1:13" x14ac:dyDescent="0.45">
      <c r="A1385" s="11"/>
      <c r="B1385" s="11"/>
      <c r="C1385" s="11"/>
      <c r="D1385" s="14"/>
      <c r="E1385" s="15" t="s">
        <v>0</v>
      </c>
      <c r="F1385" s="11">
        <v>1</v>
      </c>
      <c r="G1385" s="17">
        <v>20</v>
      </c>
      <c r="H1385" s="17">
        <v>0</v>
      </c>
      <c r="I1385" s="17">
        <v>0</v>
      </c>
      <c r="J1385" s="16">
        <f>F1385*(G1385+ (G1385= 0))*(H1385+ (H1385= 0))*(I1385+ (I1385= 0))</f>
        <v>20</v>
      </c>
      <c r="K1385" s="11"/>
      <c r="L1385" s="11"/>
      <c r="M1385" s="11"/>
    </row>
    <row r="1386" spans="1:13" x14ac:dyDescent="0.45">
      <c r="A1386" s="11"/>
      <c r="B1386" s="11"/>
      <c r="C1386" s="11"/>
      <c r="D1386" s="14"/>
      <c r="E1386" s="11"/>
      <c r="F1386" s="11"/>
      <c r="G1386" s="11"/>
      <c r="H1386" s="11"/>
      <c r="I1386" s="11"/>
      <c r="J1386" s="18" t="s">
        <v>1070</v>
      </c>
      <c r="K1386" s="10">
        <f>SUM(J1385:J1385)</f>
        <v>20</v>
      </c>
      <c r="L1386" s="17">
        <v>4.54</v>
      </c>
      <c r="M1386" s="10">
        <f>ROUND(L1386*K1386,2)</f>
        <v>90.8</v>
      </c>
    </row>
    <row r="1387" spans="1:13" ht="1.05" customHeight="1" x14ac:dyDescent="0.45">
      <c r="A1387" s="19"/>
      <c r="B1387" s="19"/>
      <c r="C1387" s="19"/>
      <c r="D1387" s="25"/>
      <c r="E1387" s="19"/>
      <c r="F1387" s="19"/>
      <c r="G1387" s="19"/>
      <c r="H1387" s="19"/>
      <c r="I1387" s="19"/>
      <c r="J1387" s="19"/>
      <c r="K1387" s="19"/>
      <c r="L1387" s="19"/>
      <c r="M1387" s="19"/>
    </row>
    <row r="1388" spans="1:13" x14ac:dyDescent="0.45">
      <c r="A1388" s="15" t="s">
        <v>1071</v>
      </c>
      <c r="B1388" s="15" t="s">
        <v>23</v>
      </c>
      <c r="C1388" s="15" t="s">
        <v>57</v>
      </c>
      <c r="D1388" s="24" t="s">
        <v>1072</v>
      </c>
      <c r="E1388" s="11"/>
      <c r="F1388" s="11"/>
      <c r="G1388" s="11"/>
      <c r="H1388" s="11"/>
      <c r="I1388" s="11"/>
      <c r="J1388" s="11"/>
      <c r="K1388" s="16">
        <f>K1391</f>
        <v>30</v>
      </c>
      <c r="L1388" s="16">
        <f>L1391</f>
        <v>4.41</v>
      </c>
      <c r="M1388" s="16">
        <f>M1391</f>
        <v>132.30000000000001</v>
      </c>
    </row>
    <row r="1389" spans="1:13" ht="126" x14ac:dyDescent="0.45">
      <c r="A1389" s="11"/>
      <c r="B1389" s="11"/>
      <c r="C1389" s="11"/>
      <c r="D1389" s="14" t="s">
        <v>1073</v>
      </c>
      <c r="E1389" s="11"/>
      <c r="F1389" s="11"/>
      <c r="G1389" s="11"/>
      <c r="H1389" s="11"/>
      <c r="I1389" s="11"/>
      <c r="J1389" s="11"/>
      <c r="K1389" s="11"/>
      <c r="L1389" s="11"/>
      <c r="M1389" s="11"/>
    </row>
    <row r="1390" spans="1:13" x14ac:dyDescent="0.45">
      <c r="A1390" s="11"/>
      <c r="B1390" s="11"/>
      <c r="C1390" s="11"/>
      <c r="D1390" s="14"/>
      <c r="E1390" s="15" t="s">
        <v>0</v>
      </c>
      <c r="F1390" s="11">
        <v>1</v>
      </c>
      <c r="G1390" s="17">
        <v>30</v>
      </c>
      <c r="H1390" s="17">
        <v>0</v>
      </c>
      <c r="I1390" s="17">
        <v>0</v>
      </c>
      <c r="J1390" s="16">
        <f>F1390*(G1390+ (G1390= 0))*(H1390+ (H1390= 0))*(I1390+ (I1390= 0))</f>
        <v>30</v>
      </c>
      <c r="K1390" s="11"/>
      <c r="L1390" s="11"/>
      <c r="M1390" s="11"/>
    </row>
    <row r="1391" spans="1:13" x14ac:dyDescent="0.45">
      <c r="A1391" s="11"/>
      <c r="B1391" s="11"/>
      <c r="C1391" s="11"/>
      <c r="D1391" s="14"/>
      <c r="E1391" s="11"/>
      <c r="F1391" s="11"/>
      <c r="G1391" s="11"/>
      <c r="H1391" s="11"/>
      <c r="I1391" s="11"/>
      <c r="J1391" s="18" t="s">
        <v>1074</v>
      </c>
      <c r="K1391" s="10">
        <f>SUM(J1390:J1390)</f>
        <v>30</v>
      </c>
      <c r="L1391" s="17">
        <v>4.41</v>
      </c>
      <c r="M1391" s="10">
        <f>ROUND(L1391*K1391,2)</f>
        <v>132.30000000000001</v>
      </c>
    </row>
    <row r="1392" spans="1:13" ht="1.05" customHeight="1" x14ac:dyDescent="0.45">
      <c r="A1392" s="19"/>
      <c r="B1392" s="19"/>
      <c r="C1392" s="19"/>
      <c r="D1392" s="25"/>
      <c r="E1392" s="19"/>
      <c r="F1392" s="19"/>
      <c r="G1392" s="19"/>
      <c r="H1392" s="19"/>
      <c r="I1392" s="19"/>
      <c r="J1392" s="19"/>
      <c r="K1392" s="19"/>
      <c r="L1392" s="19"/>
      <c r="M1392" s="19"/>
    </row>
    <row r="1393" spans="1:13" x14ac:dyDescent="0.45">
      <c r="A1393" s="15" t="s">
        <v>1075</v>
      </c>
      <c r="B1393" s="15" t="s">
        <v>23</v>
      </c>
      <c r="C1393" s="15" t="s">
        <v>57</v>
      </c>
      <c r="D1393" s="24" t="s">
        <v>1076</v>
      </c>
      <c r="E1393" s="11"/>
      <c r="F1393" s="11"/>
      <c r="G1393" s="11"/>
      <c r="H1393" s="11"/>
      <c r="I1393" s="11"/>
      <c r="J1393" s="11"/>
      <c r="K1393" s="16">
        <f>K1396</f>
        <v>45</v>
      </c>
      <c r="L1393" s="16">
        <f>L1396</f>
        <v>4.3499999999999996</v>
      </c>
      <c r="M1393" s="16">
        <f>M1396</f>
        <v>195.75</v>
      </c>
    </row>
    <row r="1394" spans="1:13" ht="136.5" x14ac:dyDescent="0.45">
      <c r="A1394" s="11"/>
      <c r="B1394" s="11"/>
      <c r="C1394" s="11"/>
      <c r="D1394" s="14" t="s">
        <v>1077</v>
      </c>
      <c r="E1394" s="11"/>
      <c r="F1394" s="11"/>
      <c r="G1394" s="11"/>
      <c r="H1394" s="11"/>
      <c r="I1394" s="11"/>
      <c r="J1394" s="11"/>
      <c r="K1394" s="11"/>
      <c r="L1394" s="11"/>
      <c r="M1394" s="11"/>
    </row>
    <row r="1395" spans="1:13" x14ac:dyDescent="0.45">
      <c r="A1395" s="11"/>
      <c r="B1395" s="11"/>
      <c r="C1395" s="11"/>
      <c r="D1395" s="14"/>
      <c r="E1395" s="15" t="s">
        <v>0</v>
      </c>
      <c r="F1395" s="11">
        <v>1</v>
      </c>
      <c r="G1395" s="17">
        <v>45</v>
      </c>
      <c r="H1395" s="17">
        <v>0</v>
      </c>
      <c r="I1395" s="17">
        <v>0</v>
      </c>
      <c r="J1395" s="16">
        <f>F1395*(G1395+ (G1395= 0))*(H1395+ (H1395= 0))*(I1395+ (I1395= 0))</f>
        <v>45</v>
      </c>
      <c r="K1395" s="11"/>
      <c r="L1395" s="11"/>
      <c r="M1395" s="11"/>
    </row>
    <row r="1396" spans="1:13" x14ac:dyDescent="0.45">
      <c r="A1396" s="11"/>
      <c r="B1396" s="11"/>
      <c r="C1396" s="11"/>
      <c r="D1396" s="14"/>
      <c r="E1396" s="11"/>
      <c r="F1396" s="11"/>
      <c r="G1396" s="11"/>
      <c r="H1396" s="11"/>
      <c r="I1396" s="11"/>
      <c r="J1396" s="18" t="s">
        <v>1078</v>
      </c>
      <c r="K1396" s="10">
        <f>SUM(J1395:J1395)</f>
        <v>45</v>
      </c>
      <c r="L1396" s="17">
        <v>4.3499999999999996</v>
      </c>
      <c r="M1396" s="10">
        <f>ROUND(L1396*K1396,2)</f>
        <v>195.75</v>
      </c>
    </row>
    <row r="1397" spans="1:13" ht="1.05" customHeight="1" x14ac:dyDescent="0.45">
      <c r="A1397" s="19"/>
      <c r="B1397" s="19"/>
      <c r="C1397" s="19"/>
      <c r="D1397" s="25"/>
      <c r="E1397" s="19"/>
      <c r="F1397" s="19"/>
      <c r="G1397" s="19"/>
      <c r="H1397" s="19"/>
      <c r="I1397" s="19"/>
      <c r="J1397" s="19"/>
      <c r="K1397" s="19"/>
      <c r="L1397" s="19"/>
      <c r="M1397" s="19"/>
    </row>
    <row r="1398" spans="1:13" x14ac:dyDescent="0.45">
      <c r="A1398" s="15" t="s">
        <v>1079</v>
      </c>
      <c r="B1398" s="15" t="s">
        <v>23</v>
      </c>
      <c r="C1398" s="15" t="s">
        <v>97</v>
      </c>
      <c r="D1398" s="24" t="s">
        <v>1080</v>
      </c>
      <c r="E1398" s="11"/>
      <c r="F1398" s="11"/>
      <c r="G1398" s="11"/>
      <c r="H1398" s="11"/>
      <c r="I1398" s="11"/>
      <c r="J1398" s="11"/>
      <c r="K1398" s="16">
        <f>K1401</f>
        <v>1</v>
      </c>
      <c r="L1398" s="16">
        <f>L1401</f>
        <v>92.61</v>
      </c>
      <c r="M1398" s="16">
        <f>M1401</f>
        <v>92.61</v>
      </c>
    </row>
    <row r="1399" spans="1:13" ht="63" x14ac:dyDescent="0.45">
      <c r="A1399" s="11"/>
      <c r="B1399" s="11"/>
      <c r="C1399" s="11"/>
      <c r="D1399" s="14" t="s">
        <v>1081</v>
      </c>
      <c r="E1399" s="11"/>
      <c r="F1399" s="11"/>
      <c r="G1399" s="11"/>
      <c r="H1399" s="11"/>
      <c r="I1399" s="11"/>
      <c r="J1399" s="11"/>
      <c r="K1399" s="11"/>
      <c r="L1399" s="11"/>
      <c r="M1399" s="11"/>
    </row>
    <row r="1400" spans="1:13" x14ac:dyDescent="0.45">
      <c r="A1400" s="11"/>
      <c r="B1400" s="11"/>
      <c r="C1400" s="11"/>
      <c r="D1400" s="14"/>
      <c r="E1400" s="15" t="s">
        <v>0</v>
      </c>
      <c r="F1400" s="11">
        <v>1</v>
      </c>
      <c r="G1400" s="17">
        <v>0</v>
      </c>
      <c r="H1400" s="17">
        <v>0</v>
      </c>
      <c r="I1400" s="17">
        <v>0</v>
      </c>
      <c r="J1400" s="16">
        <f>F1400*(G1400+ (G1400= 0))*(H1400+ (H1400= 0))*(I1400+ (I1400= 0))</f>
        <v>1</v>
      </c>
      <c r="K1400" s="11"/>
      <c r="L1400" s="11"/>
      <c r="M1400" s="11"/>
    </row>
    <row r="1401" spans="1:13" x14ac:dyDescent="0.45">
      <c r="A1401" s="11"/>
      <c r="B1401" s="11"/>
      <c r="C1401" s="11"/>
      <c r="D1401" s="14"/>
      <c r="E1401" s="11"/>
      <c r="F1401" s="11"/>
      <c r="G1401" s="11"/>
      <c r="H1401" s="11"/>
      <c r="I1401" s="11"/>
      <c r="J1401" s="18" t="s">
        <v>1082</v>
      </c>
      <c r="K1401" s="10">
        <f>SUM(J1400:J1400)</f>
        <v>1</v>
      </c>
      <c r="L1401" s="17">
        <v>92.61</v>
      </c>
      <c r="M1401" s="10">
        <f>ROUND(L1401*K1401,2)</f>
        <v>92.61</v>
      </c>
    </row>
    <row r="1402" spans="1:13" ht="1.05" customHeight="1" x14ac:dyDescent="0.45">
      <c r="A1402" s="19"/>
      <c r="B1402" s="19"/>
      <c r="C1402" s="19"/>
      <c r="D1402" s="25"/>
      <c r="E1402" s="19"/>
      <c r="F1402" s="19"/>
      <c r="G1402" s="19"/>
      <c r="H1402" s="19"/>
      <c r="I1402" s="19"/>
      <c r="J1402" s="19"/>
      <c r="K1402" s="19"/>
      <c r="L1402" s="19"/>
      <c r="M1402" s="19"/>
    </row>
    <row r="1403" spans="1:13" x14ac:dyDescent="0.45">
      <c r="A1403" s="11"/>
      <c r="B1403" s="11"/>
      <c r="C1403" s="11"/>
      <c r="D1403" s="14"/>
      <c r="E1403" s="11"/>
      <c r="F1403" s="11"/>
      <c r="G1403" s="11"/>
      <c r="H1403" s="11"/>
      <c r="I1403" s="11"/>
      <c r="J1403" s="18" t="s">
        <v>1083</v>
      </c>
      <c r="K1403" s="17">
        <v>1</v>
      </c>
      <c r="L1403" s="10">
        <f>M1301+M1306+M1311+M1316+M1321+M1326+M1331+M1336+M1341+M1346+M1351+M1356+M1361+M1366+M1371+M1376+M1381+M1386+M1391+M1396+M1401</f>
        <v>17375.060000000001</v>
      </c>
      <c r="M1403" s="10">
        <f>ROUND(L1403*K1403,2)</f>
        <v>17375.060000000001</v>
      </c>
    </row>
    <row r="1404" spans="1:13" ht="1.05" customHeight="1" x14ac:dyDescent="0.45">
      <c r="A1404" s="19"/>
      <c r="B1404" s="19"/>
      <c r="C1404" s="19"/>
      <c r="D1404" s="25"/>
      <c r="E1404" s="19"/>
      <c r="F1404" s="19"/>
      <c r="G1404" s="19"/>
      <c r="H1404" s="19"/>
      <c r="I1404" s="19"/>
      <c r="J1404" s="19"/>
      <c r="K1404" s="19"/>
      <c r="L1404" s="19"/>
      <c r="M1404" s="19"/>
    </row>
    <row r="1405" spans="1:13" x14ac:dyDescent="0.45">
      <c r="A1405" s="12" t="s">
        <v>1084</v>
      </c>
      <c r="B1405" s="12" t="s">
        <v>17</v>
      </c>
      <c r="C1405" s="12" t="s">
        <v>0</v>
      </c>
      <c r="D1405" s="23" t="s">
        <v>1085</v>
      </c>
      <c r="E1405" s="13"/>
      <c r="F1405" s="13"/>
      <c r="G1405" s="13"/>
      <c r="H1405" s="13"/>
      <c r="I1405" s="13"/>
      <c r="J1405" s="13"/>
      <c r="K1405" s="10">
        <f>K1442</f>
        <v>1</v>
      </c>
      <c r="L1405" s="10">
        <f>L1442</f>
        <v>26577.480000000003</v>
      </c>
      <c r="M1405" s="10">
        <f>M1442</f>
        <v>26577.48</v>
      </c>
    </row>
    <row r="1406" spans="1:13" x14ac:dyDescent="0.45">
      <c r="A1406" s="11"/>
      <c r="B1406" s="11"/>
      <c r="C1406" s="11"/>
      <c r="D1406" s="14"/>
      <c r="E1406" s="11"/>
      <c r="F1406" s="11"/>
      <c r="G1406" s="11"/>
      <c r="H1406" s="11"/>
      <c r="I1406" s="11"/>
      <c r="J1406" s="11"/>
      <c r="K1406" s="11"/>
      <c r="L1406" s="11"/>
      <c r="M1406" s="11"/>
    </row>
    <row r="1407" spans="1:13" x14ac:dyDescent="0.45">
      <c r="A1407" s="15" t="s">
        <v>1086</v>
      </c>
      <c r="B1407" s="15" t="s">
        <v>23</v>
      </c>
      <c r="C1407" s="15" t="s">
        <v>57</v>
      </c>
      <c r="D1407" s="24" t="s">
        <v>1087</v>
      </c>
      <c r="E1407" s="11"/>
      <c r="F1407" s="11"/>
      <c r="G1407" s="11"/>
      <c r="H1407" s="11"/>
      <c r="I1407" s="11"/>
      <c r="J1407" s="11"/>
      <c r="K1407" s="16">
        <f>K1410</f>
        <v>45</v>
      </c>
      <c r="L1407" s="16">
        <f>L1410</f>
        <v>20.93</v>
      </c>
      <c r="M1407" s="16">
        <f>M1410</f>
        <v>941.85</v>
      </c>
    </row>
    <row r="1408" spans="1:13" ht="115.5" x14ac:dyDescent="0.45">
      <c r="A1408" s="11"/>
      <c r="B1408" s="11"/>
      <c r="C1408" s="11"/>
      <c r="D1408" s="14" t="s">
        <v>1088</v>
      </c>
      <c r="E1408" s="11"/>
      <c r="F1408" s="11"/>
      <c r="G1408" s="11"/>
      <c r="H1408" s="11"/>
      <c r="I1408" s="11"/>
      <c r="J1408" s="11"/>
      <c r="K1408" s="11"/>
      <c r="L1408" s="11"/>
      <c r="M1408" s="11"/>
    </row>
    <row r="1409" spans="1:13" x14ac:dyDescent="0.45">
      <c r="A1409" s="11"/>
      <c r="B1409" s="11"/>
      <c r="C1409" s="11"/>
      <c r="D1409" s="14"/>
      <c r="E1409" s="15" t="s">
        <v>0</v>
      </c>
      <c r="F1409" s="11">
        <v>1</v>
      </c>
      <c r="G1409" s="17">
        <v>45</v>
      </c>
      <c r="H1409" s="17">
        <v>0</v>
      </c>
      <c r="I1409" s="17">
        <v>0</v>
      </c>
      <c r="J1409" s="16">
        <f>F1409*(G1409+ (G1409= 0))*(H1409+ (H1409= 0))*(I1409+ (I1409= 0))</f>
        <v>45</v>
      </c>
      <c r="K1409" s="11"/>
      <c r="L1409" s="11"/>
      <c r="M1409" s="11"/>
    </row>
    <row r="1410" spans="1:13" x14ac:dyDescent="0.45">
      <c r="A1410" s="11"/>
      <c r="B1410" s="11"/>
      <c r="C1410" s="11"/>
      <c r="D1410" s="14"/>
      <c r="E1410" s="11"/>
      <c r="F1410" s="11"/>
      <c r="G1410" s="11"/>
      <c r="H1410" s="11"/>
      <c r="I1410" s="11"/>
      <c r="J1410" s="18" t="s">
        <v>1089</v>
      </c>
      <c r="K1410" s="10">
        <f>SUM(J1409:J1409)</f>
        <v>45</v>
      </c>
      <c r="L1410" s="17">
        <v>20.93</v>
      </c>
      <c r="M1410" s="10">
        <f>ROUND(L1410*K1410,2)</f>
        <v>941.85</v>
      </c>
    </row>
    <row r="1411" spans="1:13" ht="1.05" customHeight="1" x14ac:dyDescent="0.45">
      <c r="A1411" s="19"/>
      <c r="B1411" s="19"/>
      <c r="C1411" s="19"/>
      <c r="D1411" s="25"/>
      <c r="E1411" s="19"/>
      <c r="F1411" s="19"/>
      <c r="G1411" s="19"/>
      <c r="H1411" s="19"/>
      <c r="I1411" s="19"/>
      <c r="J1411" s="19"/>
      <c r="K1411" s="19"/>
      <c r="L1411" s="19"/>
      <c r="M1411" s="19"/>
    </row>
    <row r="1412" spans="1:13" x14ac:dyDescent="0.45">
      <c r="A1412" s="15" t="s">
        <v>1090</v>
      </c>
      <c r="B1412" s="15" t="s">
        <v>23</v>
      </c>
      <c r="C1412" s="15" t="s">
        <v>57</v>
      </c>
      <c r="D1412" s="24" t="s">
        <v>1091</v>
      </c>
      <c r="E1412" s="11"/>
      <c r="F1412" s="11"/>
      <c r="G1412" s="11"/>
      <c r="H1412" s="11"/>
      <c r="I1412" s="11"/>
      <c r="J1412" s="11"/>
      <c r="K1412" s="16">
        <f>K1415</f>
        <v>30</v>
      </c>
      <c r="L1412" s="16">
        <f>L1415</f>
        <v>24.78</v>
      </c>
      <c r="M1412" s="16">
        <f>M1415</f>
        <v>743.4</v>
      </c>
    </row>
    <row r="1413" spans="1:13" ht="126" x14ac:dyDescent="0.45">
      <c r="A1413" s="11"/>
      <c r="B1413" s="11"/>
      <c r="C1413" s="11"/>
      <c r="D1413" s="14" t="s">
        <v>1092</v>
      </c>
      <c r="E1413" s="11"/>
      <c r="F1413" s="11"/>
      <c r="G1413" s="11"/>
      <c r="H1413" s="11"/>
      <c r="I1413" s="11"/>
      <c r="J1413" s="11"/>
      <c r="K1413" s="11"/>
      <c r="L1413" s="11"/>
      <c r="M1413" s="11"/>
    </row>
    <row r="1414" spans="1:13" x14ac:dyDescent="0.45">
      <c r="A1414" s="11"/>
      <c r="B1414" s="11"/>
      <c r="C1414" s="11"/>
      <c r="D1414" s="14"/>
      <c r="E1414" s="15" t="s">
        <v>0</v>
      </c>
      <c r="F1414" s="11">
        <v>1</v>
      </c>
      <c r="G1414" s="17">
        <v>30</v>
      </c>
      <c r="H1414" s="17">
        <v>0</v>
      </c>
      <c r="I1414" s="17">
        <v>0</v>
      </c>
      <c r="J1414" s="16">
        <f>F1414*(G1414+ (G1414= 0))*(H1414+ (H1414= 0))*(I1414+ (I1414= 0))</f>
        <v>30</v>
      </c>
      <c r="K1414" s="11"/>
      <c r="L1414" s="11"/>
      <c r="M1414" s="11"/>
    </row>
    <row r="1415" spans="1:13" x14ac:dyDescent="0.45">
      <c r="A1415" s="11"/>
      <c r="B1415" s="11"/>
      <c r="C1415" s="11"/>
      <c r="D1415" s="14"/>
      <c r="E1415" s="11"/>
      <c r="F1415" s="11"/>
      <c r="G1415" s="11"/>
      <c r="H1415" s="11"/>
      <c r="I1415" s="11"/>
      <c r="J1415" s="18" t="s">
        <v>1093</v>
      </c>
      <c r="K1415" s="10">
        <f>SUM(J1414:J1414)</f>
        <v>30</v>
      </c>
      <c r="L1415" s="17">
        <v>24.78</v>
      </c>
      <c r="M1415" s="10">
        <f>ROUND(L1415*K1415,2)</f>
        <v>743.4</v>
      </c>
    </row>
    <row r="1416" spans="1:13" ht="1.05" customHeight="1" x14ac:dyDescent="0.45">
      <c r="A1416" s="19"/>
      <c r="B1416" s="19"/>
      <c r="C1416" s="19"/>
      <c r="D1416" s="25"/>
      <c r="E1416" s="19"/>
      <c r="F1416" s="19"/>
      <c r="G1416" s="19"/>
      <c r="H1416" s="19"/>
      <c r="I1416" s="19"/>
      <c r="J1416" s="19"/>
      <c r="K1416" s="19"/>
      <c r="L1416" s="19"/>
      <c r="M1416" s="19"/>
    </row>
    <row r="1417" spans="1:13" x14ac:dyDescent="0.45">
      <c r="A1417" s="15" t="s">
        <v>1094</v>
      </c>
      <c r="B1417" s="15" t="s">
        <v>23</v>
      </c>
      <c r="C1417" s="15" t="s">
        <v>57</v>
      </c>
      <c r="D1417" s="24" t="s">
        <v>1095</v>
      </c>
      <c r="E1417" s="11"/>
      <c r="F1417" s="11"/>
      <c r="G1417" s="11"/>
      <c r="H1417" s="11"/>
      <c r="I1417" s="11"/>
      <c r="J1417" s="11"/>
      <c r="K1417" s="16">
        <f>K1420</f>
        <v>10</v>
      </c>
      <c r="L1417" s="16">
        <f>L1420</f>
        <v>26.29</v>
      </c>
      <c r="M1417" s="16">
        <f>M1420</f>
        <v>262.89999999999998</v>
      </c>
    </row>
    <row r="1418" spans="1:13" ht="115.5" x14ac:dyDescent="0.45">
      <c r="A1418" s="11"/>
      <c r="B1418" s="11"/>
      <c r="C1418" s="11"/>
      <c r="D1418" s="14" t="s">
        <v>1096</v>
      </c>
      <c r="E1418" s="11"/>
      <c r="F1418" s="11"/>
      <c r="G1418" s="11"/>
      <c r="H1418" s="11"/>
      <c r="I1418" s="11"/>
      <c r="J1418" s="11"/>
      <c r="K1418" s="11"/>
      <c r="L1418" s="11"/>
      <c r="M1418" s="11"/>
    </row>
    <row r="1419" spans="1:13" x14ac:dyDescent="0.45">
      <c r="A1419" s="11"/>
      <c r="B1419" s="11"/>
      <c r="C1419" s="11"/>
      <c r="D1419" s="14"/>
      <c r="E1419" s="15" t="s">
        <v>0</v>
      </c>
      <c r="F1419" s="11">
        <v>1</v>
      </c>
      <c r="G1419" s="17">
        <v>10</v>
      </c>
      <c r="H1419" s="17">
        <v>0</v>
      </c>
      <c r="I1419" s="17">
        <v>0</v>
      </c>
      <c r="J1419" s="16">
        <f>F1419*(G1419+ (G1419= 0))*(H1419+ (H1419= 0))*(I1419+ (I1419= 0))</f>
        <v>10</v>
      </c>
      <c r="K1419" s="11"/>
      <c r="L1419" s="11"/>
      <c r="M1419" s="11"/>
    </row>
    <row r="1420" spans="1:13" x14ac:dyDescent="0.45">
      <c r="A1420" s="11"/>
      <c r="B1420" s="11"/>
      <c r="C1420" s="11"/>
      <c r="D1420" s="14"/>
      <c r="E1420" s="11"/>
      <c r="F1420" s="11"/>
      <c r="G1420" s="11"/>
      <c r="H1420" s="11"/>
      <c r="I1420" s="11"/>
      <c r="J1420" s="18" t="s">
        <v>1097</v>
      </c>
      <c r="K1420" s="10">
        <f>SUM(J1419:J1419)</f>
        <v>10</v>
      </c>
      <c r="L1420" s="17">
        <v>26.29</v>
      </c>
      <c r="M1420" s="10">
        <f>ROUND(L1420*K1420,2)</f>
        <v>262.89999999999998</v>
      </c>
    </row>
    <row r="1421" spans="1:13" ht="1.05" customHeight="1" x14ac:dyDescent="0.45">
      <c r="A1421" s="19"/>
      <c r="B1421" s="19"/>
      <c r="C1421" s="19"/>
      <c r="D1421" s="25"/>
      <c r="E1421" s="19"/>
      <c r="F1421" s="19"/>
      <c r="G1421" s="19"/>
      <c r="H1421" s="19"/>
      <c r="I1421" s="19"/>
      <c r="J1421" s="19"/>
      <c r="K1421" s="19"/>
      <c r="L1421" s="19"/>
      <c r="M1421" s="19"/>
    </row>
    <row r="1422" spans="1:13" x14ac:dyDescent="0.45">
      <c r="A1422" s="15" t="s">
        <v>1098</v>
      </c>
      <c r="B1422" s="15" t="s">
        <v>23</v>
      </c>
      <c r="C1422" s="15" t="s">
        <v>97</v>
      </c>
      <c r="D1422" s="24" t="s">
        <v>1099</v>
      </c>
      <c r="E1422" s="11"/>
      <c r="F1422" s="11"/>
      <c r="G1422" s="11"/>
      <c r="H1422" s="11"/>
      <c r="I1422" s="11"/>
      <c r="J1422" s="11"/>
      <c r="K1422" s="16">
        <f>K1425</f>
        <v>1</v>
      </c>
      <c r="L1422" s="16">
        <f>L1425</f>
        <v>367.07</v>
      </c>
      <c r="M1422" s="16">
        <f>M1425</f>
        <v>367.07</v>
      </c>
    </row>
    <row r="1423" spans="1:13" ht="52.5" x14ac:dyDescent="0.45">
      <c r="A1423" s="11"/>
      <c r="B1423" s="11"/>
      <c r="C1423" s="11"/>
      <c r="D1423" s="14" t="s">
        <v>1100</v>
      </c>
      <c r="E1423" s="11"/>
      <c r="F1423" s="11"/>
      <c r="G1423" s="11"/>
      <c r="H1423" s="11"/>
      <c r="I1423" s="11"/>
      <c r="J1423" s="11"/>
      <c r="K1423" s="11"/>
      <c r="L1423" s="11"/>
      <c r="M1423" s="11"/>
    </row>
    <row r="1424" spans="1:13" x14ac:dyDescent="0.45">
      <c r="A1424" s="11"/>
      <c r="B1424" s="11"/>
      <c r="C1424" s="11"/>
      <c r="D1424" s="14"/>
      <c r="E1424" s="15" t="s">
        <v>0</v>
      </c>
      <c r="F1424" s="11">
        <v>1</v>
      </c>
      <c r="G1424" s="17">
        <v>0</v>
      </c>
      <c r="H1424" s="17">
        <v>0</v>
      </c>
      <c r="I1424" s="17">
        <v>0</v>
      </c>
      <c r="J1424" s="16">
        <f>F1424*(G1424+ (G1424= 0))*(H1424+ (H1424= 0))*(I1424+ (I1424= 0))</f>
        <v>1</v>
      </c>
      <c r="K1424" s="11"/>
      <c r="L1424" s="11"/>
      <c r="M1424" s="11"/>
    </row>
    <row r="1425" spans="1:13" x14ac:dyDescent="0.45">
      <c r="A1425" s="11"/>
      <c r="B1425" s="11"/>
      <c r="C1425" s="11"/>
      <c r="D1425" s="14"/>
      <c r="E1425" s="11"/>
      <c r="F1425" s="11"/>
      <c r="G1425" s="11"/>
      <c r="H1425" s="11"/>
      <c r="I1425" s="11"/>
      <c r="J1425" s="18" t="s">
        <v>1101</v>
      </c>
      <c r="K1425" s="10">
        <f>SUM(J1424:J1424)</f>
        <v>1</v>
      </c>
      <c r="L1425" s="17">
        <v>367.07</v>
      </c>
      <c r="M1425" s="10">
        <f>ROUND(L1425*K1425,2)</f>
        <v>367.07</v>
      </c>
    </row>
    <row r="1426" spans="1:13" ht="1.05" customHeight="1" x14ac:dyDescent="0.45">
      <c r="A1426" s="19"/>
      <c r="B1426" s="19"/>
      <c r="C1426" s="19"/>
      <c r="D1426" s="25"/>
      <c r="E1426" s="19"/>
      <c r="F1426" s="19"/>
      <c r="G1426" s="19"/>
      <c r="H1426" s="19"/>
      <c r="I1426" s="19"/>
      <c r="J1426" s="19"/>
      <c r="K1426" s="19"/>
      <c r="L1426" s="19"/>
      <c r="M1426" s="19"/>
    </row>
    <row r="1427" spans="1:13" x14ac:dyDescent="0.45">
      <c r="A1427" s="15" t="s">
        <v>1102</v>
      </c>
      <c r="B1427" s="15" t="s">
        <v>23</v>
      </c>
      <c r="C1427" s="15" t="s">
        <v>97</v>
      </c>
      <c r="D1427" s="24" t="s">
        <v>1103</v>
      </c>
      <c r="E1427" s="11"/>
      <c r="F1427" s="11"/>
      <c r="G1427" s="11"/>
      <c r="H1427" s="11"/>
      <c r="I1427" s="11"/>
      <c r="J1427" s="11"/>
      <c r="K1427" s="16">
        <f>K1430</f>
        <v>2</v>
      </c>
      <c r="L1427" s="16">
        <f>L1430</f>
        <v>325.27999999999997</v>
      </c>
      <c r="M1427" s="16">
        <f>M1430</f>
        <v>650.55999999999995</v>
      </c>
    </row>
    <row r="1428" spans="1:13" ht="52.5" x14ac:dyDescent="0.45">
      <c r="A1428" s="11"/>
      <c r="B1428" s="11"/>
      <c r="C1428" s="11"/>
      <c r="D1428" s="14" t="s">
        <v>1104</v>
      </c>
      <c r="E1428" s="11"/>
      <c r="F1428" s="11"/>
      <c r="G1428" s="11"/>
      <c r="H1428" s="11"/>
      <c r="I1428" s="11"/>
      <c r="J1428" s="11"/>
      <c r="K1428" s="11"/>
      <c r="L1428" s="11"/>
      <c r="M1428" s="11"/>
    </row>
    <row r="1429" spans="1:13" x14ac:dyDescent="0.45">
      <c r="A1429" s="11"/>
      <c r="B1429" s="11"/>
      <c r="C1429" s="11"/>
      <c r="D1429" s="14"/>
      <c r="E1429" s="15" t="s">
        <v>0</v>
      </c>
      <c r="F1429" s="11">
        <v>2</v>
      </c>
      <c r="G1429" s="17">
        <v>0</v>
      </c>
      <c r="H1429" s="17">
        <v>0</v>
      </c>
      <c r="I1429" s="17">
        <v>0</v>
      </c>
      <c r="J1429" s="16">
        <f>F1429*(G1429+ (G1429= 0))*(H1429+ (H1429= 0))*(I1429+ (I1429= 0))</f>
        <v>2</v>
      </c>
      <c r="K1429" s="11"/>
      <c r="L1429" s="11"/>
      <c r="M1429" s="11"/>
    </row>
    <row r="1430" spans="1:13" x14ac:dyDescent="0.45">
      <c r="A1430" s="11"/>
      <c r="B1430" s="11"/>
      <c r="C1430" s="11"/>
      <c r="D1430" s="14"/>
      <c r="E1430" s="11"/>
      <c r="F1430" s="11"/>
      <c r="G1430" s="11"/>
      <c r="H1430" s="11"/>
      <c r="I1430" s="11"/>
      <c r="J1430" s="18" t="s">
        <v>1105</v>
      </c>
      <c r="K1430" s="10">
        <f>SUM(J1429:J1429)</f>
        <v>2</v>
      </c>
      <c r="L1430" s="17">
        <v>325.27999999999997</v>
      </c>
      <c r="M1430" s="10">
        <f>ROUND(L1430*K1430,2)</f>
        <v>650.55999999999995</v>
      </c>
    </row>
    <row r="1431" spans="1:13" ht="1.05" customHeight="1" x14ac:dyDescent="0.45">
      <c r="A1431" s="19"/>
      <c r="B1431" s="19"/>
      <c r="C1431" s="19"/>
      <c r="D1431" s="25"/>
      <c r="E1431" s="19"/>
      <c r="F1431" s="19"/>
      <c r="G1431" s="19"/>
      <c r="H1431" s="19"/>
      <c r="I1431" s="19"/>
      <c r="J1431" s="19"/>
      <c r="K1431" s="19"/>
      <c r="L1431" s="19"/>
      <c r="M1431" s="19"/>
    </row>
    <row r="1432" spans="1:13" x14ac:dyDescent="0.45">
      <c r="A1432" s="15" t="s">
        <v>1106</v>
      </c>
      <c r="B1432" s="15" t="s">
        <v>23</v>
      </c>
      <c r="C1432" s="15" t="s">
        <v>57</v>
      </c>
      <c r="D1432" s="24" t="s">
        <v>1107</v>
      </c>
      <c r="E1432" s="11"/>
      <c r="F1432" s="11"/>
      <c r="G1432" s="11"/>
      <c r="H1432" s="11"/>
      <c r="I1432" s="11"/>
      <c r="J1432" s="11"/>
      <c r="K1432" s="16">
        <f>K1435</f>
        <v>140</v>
      </c>
      <c r="L1432" s="16">
        <f>L1435</f>
        <v>24.77</v>
      </c>
      <c r="M1432" s="16">
        <f>M1435</f>
        <v>3467.8</v>
      </c>
    </row>
    <row r="1433" spans="1:13" ht="105" x14ac:dyDescent="0.45">
      <c r="A1433" s="11"/>
      <c r="B1433" s="11"/>
      <c r="C1433" s="11"/>
      <c r="D1433" s="14" t="s">
        <v>1108</v>
      </c>
      <c r="E1433" s="11"/>
      <c r="F1433" s="11"/>
      <c r="G1433" s="11"/>
      <c r="H1433" s="11"/>
      <c r="I1433" s="11"/>
      <c r="J1433" s="11"/>
      <c r="K1433" s="11"/>
      <c r="L1433" s="11"/>
      <c r="M1433" s="11"/>
    </row>
    <row r="1434" spans="1:13" x14ac:dyDescent="0.45">
      <c r="A1434" s="11"/>
      <c r="B1434" s="11"/>
      <c r="C1434" s="11"/>
      <c r="D1434" s="14"/>
      <c r="E1434" s="15" t="s">
        <v>1109</v>
      </c>
      <c r="F1434" s="11">
        <v>7</v>
      </c>
      <c r="G1434" s="17">
        <v>20</v>
      </c>
      <c r="H1434" s="17">
        <v>0</v>
      </c>
      <c r="I1434" s="17">
        <v>0</v>
      </c>
      <c r="J1434" s="16">
        <f>F1434*(G1434+ (G1434= 0))*(H1434+ (H1434= 0))*(I1434+ (I1434= 0))</f>
        <v>140</v>
      </c>
      <c r="K1434" s="11"/>
      <c r="L1434" s="11"/>
      <c r="M1434" s="11"/>
    </row>
    <row r="1435" spans="1:13" x14ac:dyDescent="0.45">
      <c r="A1435" s="11"/>
      <c r="B1435" s="11"/>
      <c r="C1435" s="11"/>
      <c r="D1435" s="14"/>
      <c r="E1435" s="11"/>
      <c r="F1435" s="11"/>
      <c r="G1435" s="11"/>
      <c r="H1435" s="11"/>
      <c r="I1435" s="11"/>
      <c r="J1435" s="18" t="s">
        <v>1110</v>
      </c>
      <c r="K1435" s="10">
        <f>SUM(J1434:J1434)</f>
        <v>140</v>
      </c>
      <c r="L1435" s="17">
        <v>24.77</v>
      </c>
      <c r="M1435" s="10">
        <f>ROUND(L1435*K1435,2)</f>
        <v>3467.8</v>
      </c>
    </row>
    <row r="1436" spans="1:13" ht="1.05" customHeight="1" x14ac:dyDescent="0.45">
      <c r="A1436" s="19"/>
      <c r="B1436" s="19"/>
      <c r="C1436" s="19"/>
      <c r="D1436" s="25"/>
      <c r="E1436" s="19"/>
      <c r="F1436" s="19"/>
      <c r="G1436" s="19"/>
      <c r="H1436" s="19"/>
      <c r="I1436" s="19"/>
      <c r="J1436" s="19"/>
      <c r="K1436" s="19"/>
      <c r="L1436" s="19"/>
      <c r="M1436" s="19"/>
    </row>
    <row r="1437" spans="1:13" x14ac:dyDescent="0.45">
      <c r="A1437" s="15" t="s">
        <v>1111</v>
      </c>
      <c r="B1437" s="15" t="s">
        <v>23</v>
      </c>
      <c r="C1437" s="15" t="s">
        <v>97</v>
      </c>
      <c r="D1437" s="24" t="s">
        <v>1112</v>
      </c>
      <c r="E1437" s="11"/>
      <c r="F1437" s="11"/>
      <c r="G1437" s="11"/>
      <c r="H1437" s="11"/>
      <c r="I1437" s="11"/>
      <c r="J1437" s="11"/>
      <c r="K1437" s="16">
        <f>K1440</f>
        <v>7</v>
      </c>
      <c r="L1437" s="16">
        <f>L1440</f>
        <v>2877.7</v>
      </c>
      <c r="M1437" s="16">
        <f>M1440</f>
        <v>20143.900000000001</v>
      </c>
    </row>
    <row r="1438" spans="1:13" ht="409.5" x14ac:dyDescent="0.45">
      <c r="A1438" s="11"/>
      <c r="B1438" s="11"/>
      <c r="C1438" s="11"/>
      <c r="D1438" s="14" t="s">
        <v>1113</v>
      </c>
      <c r="E1438" s="11"/>
      <c r="F1438" s="11"/>
      <c r="G1438" s="11"/>
      <c r="H1438" s="11"/>
      <c r="I1438" s="11"/>
      <c r="J1438" s="11"/>
      <c r="K1438" s="11"/>
      <c r="L1438" s="11"/>
      <c r="M1438" s="11"/>
    </row>
    <row r="1439" spans="1:13" x14ac:dyDescent="0.45">
      <c r="A1439" s="11"/>
      <c r="B1439" s="11"/>
      <c r="C1439" s="11"/>
      <c r="D1439" s="14"/>
      <c r="E1439" s="15" t="s">
        <v>1109</v>
      </c>
      <c r="F1439" s="11">
        <v>7</v>
      </c>
      <c r="G1439" s="17">
        <v>0</v>
      </c>
      <c r="H1439" s="17">
        <v>0</v>
      </c>
      <c r="I1439" s="17">
        <v>0</v>
      </c>
      <c r="J1439" s="16">
        <f>F1439*(G1439+ (G1439= 0))*(H1439+ (H1439= 0))*(I1439+ (I1439= 0))</f>
        <v>7</v>
      </c>
      <c r="K1439" s="11"/>
      <c r="L1439" s="11"/>
      <c r="M1439" s="11"/>
    </row>
    <row r="1440" spans="1:13" x14ac:dyDescent="0.45">
      <c r="A1440" s="11"/>
      <c r="B1440" s="11"/>
      <c r="C1440" s="11"/>
      <c r="D1440" s="14"/>
      <c r="E1440" s="11"/>
      <c r="F1440" s="11"/>
      <c r="G1440" s="11"/>
      <c r="H1440" s="11"/>
      <c r="I1440" s="11"/>
      <c r="J1440" s="18" t="s">
        <v>1114</v>
      </c>
      <c r="K1440" s="10">
        <f>SUM(J1439:J1439)</f>
        <v>7</v>
      </c>
      <c r="L1440" s="17">
        <v>2877.7</v>
      </c>
      <c r="M1440" s="10">
        <f>ROUND(L1440*K1440,2)</f>
        <v>20143.900000000001</v>
      </c>
    </row>
    <row r="1441" spans="1:13" ht="1.05" customHeight="1" x14ac:dyDescent="0.45">
      <c r="A1441" s="19"/>
      <c r="B1441" s="19"/>
      <c r="C1441" s="19"/>
      <c r="D1441" s="25"/>
      <c r="E1441" s="19"/>
      <c r="F1441" s="19"/>
      <c r="G1441" s="19"/>
      <c r="H1441" s="19"/>
      <c r="I1441" s="19"/>
      <c r="J1441" s="19"/>
      <c r="K1441" s="19"/>
      <c r="L1441" s="19"/>
      <c r="M1441" s="19"/>
    </row>
    <row r="1442" spans="1:13" x14ac:dyDescent="0.45">
      <c r="A1442" s="11"/>
      <c r="B1442" s="11"/>
      <c r="C1442" s="11"/>
      <c r="D1442" s="14"/>
      <c r="E1442" s="11"/>
      <c r="F1442" s="11"/>
      <c r="G1442" s="11"/>
      <c r="H1442" s="11"/>
      <c r="I1442" s="11"/>
      <c r="J1442" s="18" t="s">
        <v>1115</v>
      </c>
      <c r="K1442" s="17">
        <v>1</v>
      </c>
      <c r="L1442" s="10">
        <f>M1410+M1415+M1420+M1425+M1430+M1435+M1440</f>
        <v>26577.480000000003</v>
      </c>
      <c r="M1442" s="10">
        <f>ROUND(L1442*K1442,2)</f>
        <v>26577.48</v>
      </c>
    </row>
    <row r="1443" spans="1:13" ht="1.05" customHeight="1" x14ac:dyDescent="0.45">
      <c r="A1443" s="19"/>
      <c r="B1443" s="19"/>
      <c r="C1443" s="19"/>
      <c r="D1443" s="25"/>
      <c r="E1443" s="19"/>
      <c r="F1443" s="19"/>
      <c r="G1443" s="19"/>
      <c r="H1443" s="19"/>
      <c r="I1443" s="19"/>
      <c r="J1443" s="19"/>
      <c r="K1443" s="19"/>
      <c r="L1443" s="19"/>
      <c r="M1443" s="19"/>
    </row>
    <row r="1444" spans="1:13" x14ac:dyDescent="0.45">
      <c r="A1444" s="12" t="s">
        <v>1116</v>
      </c>
      <c r="B1444" s="12" t="s">
        <v>17</v>
      </c>
      <c r="C1444" s="12" t="s">
        <v>0</v>
      </c>
      <c r="D1444" s="23" t="s">
        <v>1117</v>
      </c>
      <c r="E1444" s="13"/>
      <c r="F1444" s="13"/>
      <c r="G1444" s="13"/>
      <c r="H1444" s="13"/>
      <c r="I1444" s="13"/>
      <c r="J1444" s="13"/>
      <c r="K1444" s="10">
        <f>K1571</f>
        <v>1</v>
      </c>
      <c r="L1444" s="10">
        <f>L1571</f>
        <v>18240.66</v>
      </c>
      <c r="M1444" s="10">
        <f>M1571</f>
        <v>18240.66</v>
      </c>
    </row>
    <row r="1445" spans="1:13" x14ac:dyDescent="0.45">
      <c r="A1445" s="11"/>
      <c r="B1445" s="11"/>
      <c r="C1445" s="11"/>
      <c r="D1445" s="14"/>
      <c r="E1445" s="11"/>
      <c r="F1445" s="11"/>
      <c r="G1445" s="11"/>
      <c r="H1445" s="11"/>
      <c r="I1445" s="11"/>
      <c r="J1445" s="11"/>
      <c r="K1445" s="11"/>
      <c r="L1445" s="11"/>
      <c r="M1445" s="11"/>
    </row>
    <row r="1446" spans="1:13" x14ac:dyDescent="0.45">
      <c r="A1446" s="15" t="s">
        <v>1118</v>
      </c>
      <c r="B1446" s="15" t="s">
        <v>23</v>
      </c>
      <c r="C1446" s="15" t="s">
        <v>57</v>
      </c>
      <c r="D1446" s="24" t="s">
        <v>1119</v>
      </c>
      <c r="E1446" s="11"/>
      <c r="F1446" s="11"/>
      <c r="G1446" s="11"/>
      <c r="H1446" s="11"/>
      <c r="I1446" s="11"/>
      <c r="J1446" s="11"/>
      <c r="K1446" s="16">
        <f>K1449</f>
        <v>2</v>
      </c>
      <c r="L1446" s="16">
        <f>L1449</f>
        <v>731.74</v>
      </c>
      <c r="M1446" s="16">
        <f>M1449</f>
        <v>1463.48</v>
      </c>
    </row>
    <row r="1447" spans="1:13" ht="94.5" x14ac:dyDescent="0.45">
      <c r="A1447" s="11"/>
      <c r="B1447" s="11"/>
      <c r="C1447" s="11"/>
      <c r="D1447" s="14" t="s">
        <v>1120</v>
      </c>
      <c r="E1447" s="11"/>
      <c r="F1447" s="11"/>
      <c r="G1447" s="11"/>
      <c r="H1447" s="11"/>
      <c r="I1447" s="11"/>
      <c r="J1447" s="11"/>
      <c r="K1447" s="11"/>
      <c r="L1447" s="11"/>
      <c r="M1447" s="11"/>
    </row>
    <row r="1448" spans="1:13" x14ac:dyDescent="0.45">
      <c r="A1448" s="11"/>
      <c r="B1448" s="11"/>
      <c r="C1448" s="11"/>
      <c r="D1448" s="14"/>
      <c r="E1448" s="15" t="s">
        <v>1121</v>
      </c>
      <c r="F1448" s="11">
        <v>2</v>
      </c>
      <c r="G1448" s="17">
        <v>0</v>
      </c>
      <c r="H1448" s="17">
        <v>0</v>
      </c>
      <c r="I1448" s="17">
        <v>0</v>
      </c>
      <c r="J1448" s="16">
        <f>F1448*(G1448+ (G1448= 0))*(H1448+ (H1448= 0))*(I1448+ (I1448= 0))</f>
        <v>2</v>
      </c>
      <c r="K1448" s="11"/>
      <c r="L1448" s="11"/>
      <c r="M1448" s="11"/>
    </row>
    <row r="1449" spans="1:13" x14ac:dyDescent="0.45">
      <c r="A1449" s="11"/>
      <c r="B1449" s="11"/>
      <c r="C1449" s="11"/>
      <c r="D1449" s="14"/>
      <c r="E1449" s="11"/>
      <c r="F1449" s="11"/>
      <c r="G1449" s="11"/>
      <c r="H1449" s="11"/>
      <c r="I1449" s="11"/>
      <c r="J1449" s="18" t="s">
        <v>1122</v>
      </c>
      <c r="K1449" s="10">
        <f>SUM(J1448:J1448)</f>
        <v>2</v>
      </c>
      <c r="L1449" s="17">
        <v>731.74</v>
      </c>
      <c r="M1449" s="10">
        <f>ROUND(L1449*K1449,2)</f>
        <v>1463.48</v>
      </c>
    </row>
    <row r="1450" spans="1:13" ht="1.05" customHeight="1" x14ac:dyDescent="0.45">
      <c r="A1450" s="19"/>
      <c r="B1450" s="19"/>
      <c r="C1450" s="19"/>
      <c r="D1450" s="25"/>
      <c r="E1450" s="19"/>
      <c r="F1450" s="19"/>
      <c r="G1450" s="19"/>
      <c r="H1450" s="19"/>
      <c r="I1450" s="19"/>
      <c r="J1450" s="19"/>
      <c r="K1450" s="19"/>
      <c r="L1450" s="19"/>
      <c r="M1450" s="19"/>
    </row>
    <row r="1451" spans="1:13" x14ac:dyDescent="0.45">
      <c r="A1451" s="15" t="s">
        <v>1123</v>
      </c>
      <c r="B1451" s="15" t="s">
        <v>23</v>
      </c>
      <c r="C1451" s="15" t="s">
        <v>97</v>
      </c>
      <c r="D1451" s="24" t="s">
        <v>1124</v>
      </c>
      <c r="E1451" s="11"/>
      <c r="F1451" s="11"/>
      <c r="G1451" s="11"/>
      <c r="H1451" s="11"/>
      <c r="I1451" s="11"/>
      <c r="J1451" s="11"/>
      <c r="K1451" s="16">
        <f>K1455</f>
        <v>32</v>
      </c>
      <c r="L1451" s="16">
        <f>L1455</f>
        <v>19.72</v>
      </c>
      <c r="M1451" s="16">
        <f>M1455</f>
        <v>631.04</v>
      </c>
    </row>
    <row r="1452" spans="1:13" ht="42" x14ac:dyDescent="0.45">
      <c r="A1452" s="11"/>
      <c r="B1452" s="11"/>
      <c r="C1452" s="11"/>
      <c r="D1452" s="14" t="s">
        <v>1125</v>
      </c>
      <c r="E1452" s="11"/>
      <c r="F1452" s="11"/>
      <c r="G1452" s="11"/>
      <c r="H1452" s="11"/>
      <c r="I1452" s="11"/>
      <c r="J1452" s="11"/>
      <c r="K1452" s="11"/>
      <c r="L1452" s="11"/>
      <c r="M1452" s="11"/>
    </row>
    <row r="1453" spans="1:13" x14ac:dyDescent="0.45">
      <c r="A1453" s="11"/>
      <c r="B1453" s="11"/>
      <c r="C1453" s="11"/>
      <c r="D1453" s="14"/>
      <c r="E1453" s="15" t="s">
        <v>1126</v>
      </c>
      <c r="F1453" s="11">
        <v>14</v>
      </c>
      <c r="G1453" s="17">
        <v>0</v>
      </c>
      <c r="H1453" s="17">
        <v>0</v>
      </c>
      <c r="I1453" s="17">
        <v>0</v>
      </c>
      <c r="J1453" s="16">
        <f>F1453*(G1453+ (G1453= 0))*(H1453+ (H1453= 0))*(I1453+ (I1453= 0))</f>
        <v>14</v>
      </c>
      <c r="K1453" s="11"/>
      <c r="L1453" s="11"/>
      <c r="M1453" s="11"/>
    </row>
    <row r="1454" spans="1:13" x14ac:dyDescent="0.45">
      <c r="A1454" s="11"/>
      <c r="B1454" s="11"/>
      <c r="C1454" s="11"/>
      <c r="D1454" s="14"/>
      <c r="E1454" s="15" t="s">
        <v>1127</v>
      </c>
      <c r="F1454" s="11">
        <v>18</v>
      </c>
      <c r="G1454" s="17">
        <v>0</v>
      </c>
      <c r="H1454" s="17">
        <v>0</v>
      </c>
      <c r="I1454" s="17">
        <v>0</v>
      </c>
      <c r="J1454" s="16">
        <f>F1454*(G1454+ (G1454= 0))*(H1454+ (H1454= 0))*(I1454+ (I1454= 0))</f>
        <v>18</v>
      </c>
      <c r="K1454" s="11"/>
      <c r="L1454" s="11"/>
      <c r="M1454" s="11"/>
    </row>
    <row r="1455" spans="1:13" x14ac:dyDescent="0.45">
      <c r="A1455" s="11"/>
      <c r="B1455" s="11"/>
      <c r="C1455" s="11"/>
      <c r="D1455" s="14"/>
      <c r="E1455" s="11"/>
      <c r="F1455" s="11"/>
      <c r="G1455" s="11"/>
      <c r="H1455" s="11"/>
      <c r="I1455" s="11"/>
      <c r="J1455" s="18" t="s">
        <v>1128</v>
      </c>
      <c r="K1455" s="10">
        <f>SUM(J1453:J1454)</f>
        <v>32</v>
      </c>
      <c r="L1455" s="17">
        <v>19.72</v>
      </c>
      <c r="M1455" s="10">
        <f>ROUND(L1455*K1455,2)</f>
        <v>631.04</v>
      </c>
    </row>
    <row r="1456" spans="1:13" ht="1.05" customHeight="1" x14ac:dyDescent="0.45">
      <c r="A1456" s="19"/>
      <c r="B1456" s="19"/>
      <c r="C1456" s="19"/>
      <c r="D1456" s="25"/>
      <c r="E1456" s="19"/>
      <c r="F1456" s="19"/>
      <c r="G1456" s="19"/>
      <c r="H1456" s="19"/>
      <c r="I1456" s="19"/>
      <c r="J1456" s="19"/>
      <c r="K1456" s="19"/>
      <c r="L1456" s="19"/>
      <c r="M1456" s="19"/>
    </row>
    <row r="1457" spans="1:13" x14ac:dyDescent="0.45">
      <c r="A1457" s="15" t="s">
        <v>1129</v>
      </c>
      <c r="B1457" s="15" t="s">
        <v>23</v>
      </c>
      <c r="C1457" s="15" t="s">
        <v>97</v>
      </c>
      <c r="D1457" s="24" t="s">
        <v>1130</v>
      </c>
      <c r="E1457" s="11"/>
      <c r="F1457" s="11"/>
      <c r="G1457" s="11"/>
      <c r="H1457" s="11"/>
      <c r="I1457" s="11"/>
      <c r="J1457" s="11"/>
      <c r="K1457" s="16">
        <f>K1461</f>
        <v>33</v>
      </c>
      <c r="L1457" s="16">
        <f>L1461</f>
        <v>25.48</v>
      </c>
      <c r="M1457" s="16">
        <f>M1461</f>
        <v>840.84</v>
      </c>
    </row>
    <row r="1458" spans="1:13" ht="42" x14ac:dyDescent="0.45">
      <c r="A1458" s="11"/>
      <c r="B1458" s="11"/>
      <c r="C1458" s="11"/>
      <c r="D1458" s="14" t="s">
        <v>1131</v>
      </c>
      <c r="E1458" s="11"/>
      <c r="F1458" s="11"/>
      <c r="G1458" s="11"/>
      <c r="H1458" s="11"/>
      <c r="I1458" s="11"/>
      <c r="J1458" s="11"/>
      <c r="K1458" s="11"/>
      <c r="L1458" s="11"/>
      <c r="M1458" s="11"/>
    </row>
    <row r="1459" spans="1:13" x14ac:dyDescent="0.45">
      <c r="A1459" s="11"/>
      <c r="B1459" s="11"/>
      <c r="C1459" s="11"/>
      <c r="D1459" s="14"/>
      <c r="E1459" s="15" t="s">
        <v>1126</v>
      </c>
      <c r="F1459" s="11">
        <v>30</v>
      </c>
      <c r="G1459" s="17">
        <v>0</v>
      </c>
      <c r="H1459" s="17">
        <v>0</v>
      </c>
      <c r="I1459" s="17">
        <v>0</v>
      </c>
      <c r="J1459" s="16">
        <f>F1459*(G1459+ (G1459= 0))*(H1459+ (H1459= 0))*(I1459+ (I1459= 0))</f>
        <v>30</v>
      </c>
      <c r="K1459" s="11"/>
      <c r="L1459" s="11"/>
      <c r="M1459" s="11"/>
    </row>
    <row r="1460" spans="1:13" x14ac:dyDescent="0.45">
      <c r="A1460" s="11"/>
      <c r="B1460" s="11"/>
      <c r="C1460" s="11"/>
      <c r="D1460" s="14"/>
      <c r="E1460" s="15" t="s">
        <v>1127</v>
      </c>
      <c r="F1460" s="11">
        <v>3</v>
      </c>
      <c r="G1460" s="17">
        <v>0</v>
      </c>
      <c r="H1460" s="17">
        <v>0</v>
      </c>
      <c r="I1460" s="17">
        <v>0</v>
      </c>
      <c r="J1460" s="16">
        <f>F1460*(G1460+ (G1460= 0))*(H1460+ (H1460= 0))*(I1460+ (I1460= 0))</f>
        <v>3</v>
      </c>
      <c r="K1460" s="11"/>
      <c r="L1460" s="11"/>
      <c r="M1460" s="11"/>
    </row>
    <row r="1461" spans="1:13" x14ac:dyDescent="0.45">
      <c r="A1461" s="11"/>
      <c r="B1461" s="11"/>
      <c r="C1461" s="11"/>
      <c r="D1461" s="14"/>
      <c r="E1461" s="11"/>
      <c r="F1461" s="11"/>
      <c r="G1461" s="11"/>
      <c r="H1461" s="11"/>
      <c r="I1461" s="11"/>
      <c r="J1461" s="18" t="s">
        <v>1132</v>
      </c>
      <c r="K1461" s="10">
        <f>SUM(J1459:J1460)</f>
        <v>33</v>
      </c>
      <c r="L1461" s="17">
        <v>25.48</v>
      </c>
      <c r="M1461" s="10">
        <f>ROUND(L1461*K1461,2)</f>
        <v>840.84</v>
      </c>
    </row>
    <row r="1462" spans="1:13" ht="1.05" customHeight="1" x14ac:dyDescent="0.45">
      <c r="A1462" s="19"/>
      <c r="B1462" s="19"/>
      <c r="C1462" s="19"/>
      <c r="D1462" s="25"/>
      <c r="E1462" s="19"/>
      <c r="F1462" s="19"/>
      <c r="G1462" s="19"/>
      <c r="H1462" s="19"/>
      <c r="I1462" s="19"/>
      <c r="J1462" s="19"/>
      <c r="K1462" s="19"/>
      <c r="L1462" s="19"/>
      <c r="M1462" s="19"/>
    </row>
    <row r="1463" spans="1:13" x14ac:dyDescent="0.45">
      <c r="A1463" s="15" t="s">
        <v>1133</v>
      </c>
      <c r="B1463" s="15" t="s">
        <v>23</v>
      </c>
      <c r="C1463" s="15" t="s">
        <v>97</v>
      </c>
      <c r="D1463" s="24" t="s">
        <v>1134</v>
      </c>
      <c r="E1463" s="11"/>
      <c r="F1463" s="11"/>
      <c r="G1463" s="11"/>
      <c r="H1463" s="11"/>
      <c r="I1463" s="11"/>
      <c r="J1463" s="11"/>
      <c r="K1463" s="16">
        <f>K1466</f>
        <v>10</v>
      </c>
      <c r="L1463" s="16">
        <f>L1466</f>
        <v>33.479999999999997</v>
      </c>
      <c r="M1463" s="16">
        <f>M1466</f>
        <v>334.8</v>
      </c>
    </row>
    <row r="1464" spans="1:13" ht="42" x14ac:dyDescent="0.45">
      <c r="A1464" s="11"/>
      <c r="B1464" s="11"/>
      <c r="C1464" s="11"/>
      <c r="D1464" s="14" t="s">
        <v>1135</v>
      </c>
      <c r="E1464" s="11"/>
      <c r="F1464" s="11"/>
      <c r="G1464" s="11"/>
      <c r="H1464" s="11"/>
      <c r="I1464" s="11"/>
      <c r="J1464" s="11"/>
      <c r="K1464" s="11"/>
      <c r="L1464" s="11"/>
      <c r="M1464" s="11"/>
    </row>
    <row r="1465" spans="1:13" x14ac:dyDescent="0.45">
      <c r="A1465" s="11"/>
      <c r="B1465" s="11"/>
      <c r="C1465" s="11"/>
      <c r="D1465" s="14"/>
      <c r="E1465" s="15" t="s">
        <v>1127</v>
      </c>
      <c r="F1465" s="11">
        <v>10</v>
      </c>
      <c r="G1465" s="17">
        <v>0</v>
      </c>
      <c r="H1465" s="17">
        <v>0</v>
      </c>
      <c r="I1465" s="17">
        <v>0</v>
      </c>
      <c r="J1465" s="16">
        <f>F1465*(G1465+ (G1465= 0))*(H1465+ (H1465= 0))*(I1465+ (I1465= 0))</f>
        <v>10</v>
      </c>
      <c r="K1465" s="11"/>
      <c r="L1465" s="11"/>
      <c r="M1465" s="11"/>
    </row>
    <row r="1466" spans="1:13" x14ac:dyDescent="0.45">
      <c r="A1466" s="11"/>
      <c r="B1466" s="11"/>
      <c r="C1466" s="11"/>
      <c r="D1466" s="14"/>
      <c r="E1466" s="11"/>
      <c r="F1466" s="11"/>
      <c r="G1466" s="11"/>
      <c r="H1466" s="11"/>
      <c r="I1466" s="11"/>
      <c r="J1466" s="18" t="s">
        <v>1136</v>
      </c>
      <c r="K1466" s="10">
        <f>SUM(J1465:J1465)</f>
        <v>10</v>
      </c>
      <c r="L1466" s="17">
        <v>33.479999999999997</v>
      </c>
      <c r="M1466" s="10">
        <f>ROUND(L1466*K1466,2)</f>
        <v>334.8</v>
      </c>
    </row>
    <row r="1467" spans="1:13" ht="1.05" customHeight="1" x14ac:dyDescent="0.45">
      <c r="A1467" s="19"/>
      <c r="B1467" s="19"/>
      <c r="C1467" s="19"/>
      <c r="D1467" s="25"/>
      <c r="E1467" s="19"/>
      <c r="F1467" s="19"/>
      <c r="G1467" s="19"/>
      <c r="H1467" s="19"/>
      <c r="I1467" s="19"/>
      <c r="J1467" s="19"/>
      <c r="K1467" s="19"/>
      <c r="L1467" s="19"/>
      <c r="M1467" s="19"/>
    </row>
    <row r="1468" spans="1:13" x14ac:dyDescent="0.45">
      <c r="A1468" s="15" t="s">
        <v>1137</v>
      </c>
      <c r="B1468" s="15" t="s">
        <v>23</v>
      </c>
      <c r="C1468" s="15" t="s">
        <v>97</v>
      </c>
      <c r="D1468" s="24" t="s">
        <v>1138</v>
      </c>
      <c r="E1468" s="11"/>
      <c r="F1468" s="11"/>
      <c r="G1468" s="11"/>
      <c r="H1468" s="11"/>
      <c r="I1468" s="11"/>
      <c r="J1468" s="11"/>
      <c r="K1468" s="16">
        <f>K1473</f>
        <v>3</v>
      </c>
      <c r="L1468" s="16">
        <f>L1473</f>
        <v>44.23</v>
      </c>
      <c r="M1468" s="16">
        <f>M1473</f>
        <v>132.69</v>
      </c>
    </row>
    <row r="1469" spans="1:13" ht="42" x14ac:dyDescent="0.45">
      <c r="A1469" s="11"/>
      <c r="B1469" s="11"/>
      <c r="C1469" s="11"/>
      <c r="D1469" s="14" t="s">
        <v>1139</v>
      </c>
      <c r="E1469" s="11"/>
      <c r="F1469" s="11"/>
      <c r="G1469" s="11"/>
      <c r="H1469" s="11"/>
      <c r="I1469" s="11"/>
      <c r="J1469" s="11"/>
      <c r="K1469" s="11"/>
      <c r="L1469" s="11"/>
      <c r="M1469" s="11"/>
    </row>
    <row r="1470" spans="1:13" x14ac:dyDescent="0.45">
      <c r="A1470" s="11"/>
      <c r="B1470" s="11"/>
      <c r="C1470" s="11"/>
      <c r="D1470" s="14"/>
      <c r="E1470" s="15" t="s">
        <v>1140</v>
      </c>
      <c r="F1470" s="11">
        <v>1</v>
      </c>
      <c r="G1470" s="17">
        <v>0</v>
      </c>
      <c r="H1470" s="17">
        <v>0</v>
      </c>
      <c r="I1470" s="17">
        <v>0</v>
      </c>
      <c r="J1470" s="16">
        <f>F1470*(G1470+ (G1470= 0))*(H1470+ (H1470= 0))*(I1470+ (I1470= 0))</f>
        <v>1</v>
      </c>
      <c r="K1470" s="11"/>
      <c r="L1470" s="11"/>
      <c r="M1470" s="11"/>
    </row>
    <row r="1471" spans="1:13" x14ac:dyDescent="0.45">
      <c r="A1471" s="11"/>
      <c r="B1471" s="11"/>
      <c r="C1471" s="11"/>
      <c r="D1471" s="14"/>
      <c r="E1471" s="15" t="s">
        <v>1127</v>
      </c>
      <c r="F1471" s="11">
        <v>1</v>
      </c>
      <c r="G1471" s="17">
        <v>0</v>
      </c>
      <c r="H1471" s="17">
        <v>0</v>
      </c>
      <c r="I1471" s="17">
        <v>0</v>
      </c>
      <c r="J1471" s="16">
        <f>F1471*(G1471+ (G1471= 0))*(H1471+ (H1471= 0))*(I1471+ (I1471= 0))</f>
        <v>1</v>
      </c>
      <c r="K1471" s="11"/>
      <c r="L1471" s="11"/>
      <c r="M1471" s="11"/>
    </row>
    <row r="1472" spans="1:13" x14ac:dyDescent="0.45">
      <c r="A1472" s="11"/>
      <c r="B1472" s="11"/>
      <c r="C1472" s="11"/>
      <c r="D1472" s="14"/>
      <c r="E1472" s="15" t="s">
        <v>1141</v>
      </c>
      <c r="F1472" s="11">
        <v>1</v>
      </c>
      <c r="G1472" s="17">
        <v>0</v>
      </c>
      <c r="H1472" s="17">
        <v>0</v>
      </c>
      <c r="I1472" s="17">
        <v>0</v>
      </c>
      <c r="J1472" s="16">
        <f>F1472*(G1472+ (G1472= 0))*(H1472+ (H1472= 0))*(I1472+ (I1472= 0))</f>
        <v>1</v>
      </c>
      <c r="K1472" s="11"/>
      <c r="L1472" s="11"/>
      <c r="M1472" s="11"/>
    </row>
    <row r="1473" spans="1:13" x14ac:dyDescent="0.45">
      <c r="A1473" s="11"/>
      <c r="B1473" s="11"/>
      <c r="C1473" s="11"/>
      <c r="D1473" s="14"/>
      <c r="E1473" s="11"/>
      <c r="F1473" s="11"/>
      <c r="G1473" s="11"/>
      <c r="H1473" s="11"/>
      <c r="I1473" s="11"/>
      <c r="J1473" s="18" t="s">
        <v>1142</v>
      </c>
      <c r="K1473" s="10">
        <f>SUM(J1470:J1472)</f>
        <v>3</v>
      </c>
      <c r="L1473" s="17">
        <v>44.23</v>
      </c>
      <c r="M1473" s="10">
        <f>ROUND(L1473*K1473,2)</f>
        <v>132.69</v>
      </c>
    </row>
    <row r="1474" spans="1:13" ht="1.05" customHeight="1" x14ac:dyDescent="0.45">
      <c r="A1474" s="19"/>
      <c r="B1474" s="19"/>
      <c r="C1474" s="19"/>
      <c r="D1474" s="25"/>
      <c r="E1474" s="19"/>
      <c r="F1474" s="19"/>
      <c r="G1474" s="19"/>
      <c r="H1474" s="19"/>
      <c r="I1474" s="19"/>
      <c r="J1474" s="19"/>
      <c r="K1474" s="19"/>
      <c r="L1474" s="19"/>
      <c r="M1474" s="19"/>
    </row>
    <row r="1475" spans="1:13" x14ac:dyDescent="0.45">
      <c r="A1475" s="15" t="s">
        <v>1143</v>
      </c>
      <c r="B1475" s="15" t="s">
        <v>23</v>
      </c>
      <c r="C1475" s="15" t="s">
        <v>97</v>
      </c>
      <c r="D1475" s="24" t="s">
        <v>1144</v>
      </c>
      <c r="E1475" s="11"/>
      <c r="F1475" s="11"/>
      <c r="G1475" s="11"/>
      <c r="H1475" s="11"/>
      <c r="I1475" s="11"/>
      <c r="J1475" s="11"/>
      <c r="K1475" s="16">
        <f>K1484</f>
        <v>24</v>
      </c>
      <c r="L1475" s="16">
        <f>L1484</f>
        <v>50.67</v>
      </c>
      <c r="M1475" s="16">
        <f>M1484</f>
        <v>1216.08</v>
      </c>
    </row>
    <row r="1476" spans="1:13" ht="52.5" x14ac:dyDescent="0.45">
      <c r="A1476" s="11"/>
      <c r="B1476" s="11"/>
      <c r="C1476" s="11"/>
      <c r="D1476" s="14" t="s">
        <v>1145</v>
      </c>
      <c r="E1476" s="11"/>
      <c r="F1476" s="11"/>
      <c r="G1476" s="11"/>
      <c r="H1476" s="11"/>
      <c r="I1476" s="11"/>
      <c r="J1476" s="11"/>
      <c r="K1476" s="11"/>
      <c r="L1476" s="11"/>
      <c r="M1476" s="11"/>
    </row>
    <row r="1477" spans="1:13" x14ac:dyDescent="0.45">
      <c r="A1477" s="11"/>
      <c r="B1477" s="11"/>
      <c r="C1477" s="11"/>
      <c r="D1477" s="14"/>
      <c r="E1477" s="15" t="s">
        <v>1127</v>
      </c>
      <c r="F1477" s="11">
        <v>1</v>
      </c>
      <c r="G1477" s="17">
        <v>0</v>
      </c>
      <c r="H1477" s="17">
        <v>0</v>
      </c>
      <c r="I1477" s="17">
        <v>0</v>
      </c>
      <c r="J1477" s="16">
        <f>F1477*(G1477+ (G1477= 0))*(H1477+ (H1477= 0))*(I1477+ (I1477= 0))</f>
        <v>1</v>
      </c>
      <c r="K1477" s="11"/>
      <c r="L1477" s="11"/>
      <c r="M1477" s="11"/>
    </row>
    <row r="1478" spans="1:13" x14ac:dyDescent="0.45">
      <c r="A1478" s="11"/>
      <c r="B1478" s="11"/>
      <c r="C1478" s="11"/>
      <c r="D1478" s="14"/>
      <c r="E1478" s="15" t="s">
        <v>1146</v>
      </c>
      <c r="F1478" s="11">
        <v>0</v>
      </c>
      <c r="G1478" s="17">
        <v>0</v>
      </c>
      <c r="H1478" s="17">
        <v>0</v>
      </c>
      <c r="I1478" s="17">
        <v>0</v>
      </c>
      <c r="J1478" s="16">
        <f>F1478*(G1478+ (G1478= 0))*(H1478+ (H1478= 0))*(I1478+ (I1478= 0))</f>
        <v>0</v>
      </c>
      <c r="K1478" s="11"/>
      <c r="L1478" s="11"/>
      <c r="M1478" s="11"/>
    </row>
    <row r="1479" spans="1:13" x14ac:dyDescent="0.45">
      <c r="A1479" s="11"/>
      <c r="B1479" s="11"/>
      <c r="C1479" s="11"/>
      <c r="D1479" s="14"/>
      <c r="E1479" s="15" t="s">
        <v>1147</v>
      </c>
      <c r="F1479" s="11">
        <v>4</v>
      </c>
      <c r="G1479" s="17">
        <v>0</v>
      </c>
      <c r="H1479" s="17">
        <v>0</v>
      </c>
      <c r="I1479" s="17">
        <v>0</v>
      </c>
      <c r="J1479" s="16">
        <f>F1479*(G1479+ (G1479= 0))*(H1479+ (H1479= 0))*(I1479+ (I1479= 0))</f>
        <v>4</v>
      </c>
      <c r="K1479" s="11"/>
      <c r="L1479" s="11"/>
      <c r="M1479" s="11"/>
    </row>
    <row r="1480" spans="1:13" x14ac:dyDescent="0.45">
      <c r="A1480" s="11"/>
      <c r="B1480" s="11"/>
      <c r="C1480" s="11"/>
      <c r="D1480" s="14"/>
      <c r="E1480" s="15" t="s">
        <v>1148</v>
      </c>
      <c r="F1480" s="11">
        <v>4</v>
      </c>
      <c r="G1480" s="17">
        <v>0</v>
      </c>
      <c r="H1480" s="17">
        <v>0</v>
      </c>
      <c r="I1480" s="17">
        <v>0</v>
      </c>
      <c r="J1480" s="16">
        <f>F1480*(G1480+ (G1480= 0))*(H1480+ (H1480= 0))*(I1480+ (I1480= 0))</f>
        <v>4</v>
      </c>
      <c r="K1480" s="11"/>
      <c r="L1480" s="11"/>
      <c r="M1480" s="11"/>
    </row>
    <row r="1481" spans="1:13" x14ac:dyDescent="0.45">
      <c r="A1481" s="11"/>
      <c r="B1481" s="11"/>
      <c r="C1481" s="11"/>
      <c r="D1481" s="14"/>
      <c r="E1481" s="15" t="s">
        <v>1149</v>
      </c>
      <c r="F1481" s="11">
        <v>10</v>
      </c>
      <c r="G1481" s="17">
        <v>0</v>
      </c>
      <c r="H1481" s="17">
        <v>0</v>
      </c>
      <c r="I1481" s="17">
        <v>0</v>
      </c>
      <c r="J1481" s="16">
        <f>F1481*(G1481+ (G1481= 0))*(H1481+ (H1481= 0))*(I1481+ (I1481= 0))</f>
        <v>10</v>
      </c>
      <c r="K1481" s="11"/>
      <c r="L1481" s="11"/>
      <c r="M1481" s="11"/>
    </row>
    <row r="1482" spans="1:13" x14ac:dyDescent="0.45">
      <c r="A1482" s="11"/>
      <c r="B1482" s="11"/>
      <c r="C1482" s="11"/>
      <c r="D1482" s="14"/>
      <c r="E1482" s="15" t="s">
        <v>1150</v>
      </c>
      <c r="F1482" s="11">
        <v>4</v>
      </c>
      <c r="G1482" s="17">
        <v>0</v>
      </c>
      <c r="H1482" s="17">
        <v>0</v>
      </c>
      <c r="I1482" s="17">
        <v>0</v>
      </c>
      <c r="J1482" s="16">
        <f>F1482*(G1482+ (G1482= 0))*(H1482+ (H1482= 0))*(I1482+ (I1482= 0))</f>
        <v>4</v>
      </c>
      <c r="K1482" s="11"/>
      <c r="L1482" s="11"/>
      <c r="M1482" s="11"/>
    </row>
    <row r="1483" spans="1:13" x14ac:dyDescent="0.45">
      <c r="A1483" s="11"/>
      <c r="B1483" s="11"/>
      <c r="C1483" s="11"/>
      <c r="D1483" s="14"/>
      <c r="E1483" s="15" t="s">
        <v>221</v>
      </c>
      <c r="F1483" s="11">
        <v>1</v>
      </c>
      <c r="G1483" s="17">
        <v>0</v>
      </c>
      <c r="H1483" s="17">
        <v>0</v>
      </c>
      <c r="I1483" s="17">
        <v>0</v>
      </c>
      <c r="J1483" s="16">
        <f>F1483*(G1483+ (G1483= 0))*(H1483+ (H1483= 0))*(I1483+ (I1483= 0))</f>
        <v>1</v>
      </c>
      <c r="K1483" s="11"/>
      <c r="L1483" s="11"/>
      <c r="M1483" s="11"/>
    </row>
    <row r="1484" spans="1:13" x14ac:dyDescent="0.45">
      <c r="A1484" s="11"/>
      <c r="B1484" s="11"/>
      <c r="C1484" s="11"/>
      <c r="D1484" s="14"/>
      <c r="E1484" s="11"/>
      <c r="F1484" s="11"/>
      <c r="G1484" s="11"/>
      <c r="H1484" s="11"/>
      <c r="I1484" s="11"/>
      <c r="J1484" s="18" t="s">
        <v>1151</v>
      </c>
      <c r="K1484" s="10">
        <f>SUM(J1477:J1483)</f>
        <v>24</v>
      </c>
      <c r="L1484" s="17">
        <v>50.67</v>
      </c>
      <c r="M1484" s="10">
        <f>ROUND(L1484*K1484,2)</f>
        <v>1216.08</v>
      </c>
    </row>
    <row r="1485" spans="1:13" ht="1.05" customHeight="1" x14ac:dyDescent="0.45">
      <c r="A1485" s="19"/>
      <c r="B1485" s="19"/>
      <c r="C1485" s="19"/>
      <c r="D1485" s="25"/>
      <c r="E1485" s="19"/>
      <c r="F1485" s="19"/>
      <c r="G1485" s="19"/>
      <c r="H1485" s="19"/>
      <c r="I1485" s="19"/>
      <c r="J1485" s="19"/>
      <c r="K1485" s="19"/>
      <c r="L1485" s="19"/>
      <c r="M1485" s="19"/>
    </row>
    <row r="1486" spans="1:13" x14ac:dyDescent="0.45">
      <c r="A1486" s="15" t="s">
        <v>1152</v>
      </c>
      <c r="B1486" s="15" t="s">
        <v>23</v>
      </c>
      <c r="C1486" s="15" t="s">
        <v>97</v>
      </c>
      <c r="D1486" s="24" t="s">
        <v>1153</v>
      </c>
      <c r="E1486" s="11"/>
      <c r="F1486" s="11"/>
      <c r="G1486" s="11"/>
      <c r="H1486" s="11"/>
      <c r="I1486" s="11"/>
      <c r="J1486" s="11"/>
      <c r="K1486" s="16">
        <f>K1489</f>
        <v>2</v>
      </c>
      <c r="L1486" s="16">
        <f>L1489</f>
        <v>65.959999999999994</v>
      </c>
      <c r="M1486" s="16">
        <f>M1489</f>
        <v>131.91999999999999</v>
      </c>
    </row>
    <row r="1487" spans="1:13" ht="42" x14ac:dyDescent="0.45">
      <c r="A1487" s="11"/>
      <c r="B1487" s="11"/>
      <c r="C1487" s="11"/>
      <c r="D1487" s="14" t="s">
        <v>1154</v>
      </c>
      <c r="E1487" s="11"/>
      <c r="F1487" s="11"/>
      <c r="G1487" s="11"/>
      <c r="H1487" s="11"/>
      <c r="I1487" s="11"/>
      <c r="J1487" s="11"/>
      <c r="K1487" s="11"/>
      <c r="L1487" s="11"/>
      <c r="M1487" s="11"/>
    </row>
    <row r="1488" spans="1:13" x14ac:dyDescent="0.45">
      <c r="A1488" s="11"/>
      <c r="B1488" s="11"/>
      <c r="C1488" s="11"/>
      <c r="D1488" s="14"/>
      <c r="E1488" s="15" t="s">
        <v>1155</v>
      </c>
      <c r="F1488" s="11">
        <v>2</v>
      </c>
      <c r="G1488" s="17">
        <v>0</v>
      </c>
      <c r="H1488" s="17">
        <v>0</v>
      </c>
      <c r="I1488" s="17">
        <v>0</v>
      </c>
      <c r="J1488" s="16">
        <f>F1488*(G1488+ (G1488= 0))*(H1488+ (H1488= 0))*(I1488+ (I1488= 0))</f>
        <v>2</v>
      </c>
      <c r="K1488" s="11"/>
      <c r="L1488" s="11"/>
      <c r="M1488" s="11"/>
    </row>
    <row r="1489" spans="1:13" x14ac:dyDescent="0.45">
      <c r="A1489" s="11"/>
      <c r="B1489" s="11"/>
      <c r="C1489" s="11"/>
      <c r="D1489" s="14"/>
      <c r="E1489" s="11"/>
      <c r="F1489" s="11"/>
      <c r="G1489" s="11"/>
      <c r="H1489" s="11"/>
      <c r="I1489" s="11"/>
      <c r="J1489" s="18" t="s">
        <v>1156</v>
      </c>
      <c r="K1489" s="10">
        <f>SUM(J1488:J1488)</f>
        <v>2</v>
      </c>
      <c r="L1489" s="17">
        <v>65.959999999999994</v>
      </c>
      <c r="M1489" s="10">
        <f>ROUND(L1489*K1489,2)</f>
        <v>131.91999999999999</v>
      </c>
    </row>
    <row r="1490" spans="1:13" ht="1.05" customHeight="1" x14ac:dyDescent="0.45">
      <c r="A1490" s="19"/>
      <c r="B1490" s="19"/>
      <c r="C1490" s="19"/>
      <c r="D1490" s="25"/>
      <c r="E1490" s="19"/>
      <c r="F1490" s="19"/>
      <c r="G1490" s="19"/>
      <c r="H1490" s="19"/>
      <c r="I1490" s="19"/>
      <c r="J1490" s="19"/>
      <c r="K1490" s="19"/>
      <c r="L1490" s="19"/>
      <c r="M1490" s="19"/>
    </row>
    <row r="1491" spans="1:13" x14ac:dyDescent="0.45">
      <c r="A1491" s="15" t="s">
        <v>1157</v>
      </c>
      <c r="B1491" s="15" t="s">
        <v>23</v>
      </c>
      <c r="C1491" s="15" t="s">
        <v>97</v>
      </c>
      <c r="D1491" s="24" t="s">
        <v>1158</v>
      </c>
      <c r="E1491" s="11"/>
      <c r="F1491" s="11"/>
      <c r="G1491" s="11"/>
      <c r="H1491" s="11"/>
      <c r="I1491" s="11"/>
      <c r="J1491" s="11"/>
      <c r="K1491" s="16">
        <f>K1494</f>
        <v>14</v>
      </c>
      <c r="L1491" s="16">
        <f>L1494</f>
        <v>35.78</v>
      </c>
      <c r="M1491" s="16">
        <f>M1494</f>
        <v>500.92</v>
      </c>
    </row>
    <row r="1492" spans="1:13" ht="42" x14ac:dyDescent="0.45">
      <c r="A1492" s="11"/>
      <c r="B1492" s="11"/>
      <c r="C1492" s="11"/>
      <c r="D1492" s="14" t="s">
        <v>1159</v>
      </c>
      <c r="E1492" s="11"/>
      <c r="F1492" s="11"/>
      <c r="G1492" s="11"/>
      <c r="H1492" s="11"/>
      <c r="I1492" s="11"/>
      <c r="J1492" s="11"/>
      <c r="K1492" s="11"/>
      <c r="L1492" s="11"/>
      <c r="M1492" s="11"/>
    </row>
    <row r="1493" spans="1:13" x14ac:dyDescent="0.45">
      <c r="A1493" s="11"/>
      <c r="B1493" s="11"/>
      <c r="C1493" s="11"/>
      <c r="D1493" s="14"/>
      <c r="E1493" s="15" t="s">
        <v>1160</v>
      </c>
      <c r="F1493" s="11">
        <v>14</v>
      </c>
      <c r="G1493" s="17">
        <v>0</v>
      </c>
      <c r="H1493" s="17">
        <v>0</v>
      </c>
      <c r="I1493" s="17">
        <v>0</v>
      </c>
      <c r="J1493" s="16">
        <f>F1493*(G1493+ (G1493= 0))*(H1493+ (H1493= 0))*(I1493+ (I1493= 0))</f>
        <v>14</v>
      </c>
      <c r="K1493" s="11"/>
      <c r="L1493" s="11"/>
      <c r="M1493" s="11"/>
    </row>
    <row r="1494" spans="1:13" x14ac:dyDescent="0.45">
      <c r="A1494" s="11"/>
      <c r="B1494" s="11"/>
      <c r="C1494" s="11"/>
      <c r="D1494" s="14"/>
      <c r="E1494" s="11"/>
      <c r="F1494" s="11"/>
      <c r="G1494" s="11"/>
      <c r="H1494" s="11"/>
      <c r="I1494" s="11"/>
      <c r="J1494" s="18" t="s">
        <v>1161</v>
      </c>
      <c r="K1494" s="10">
        <f>SUM(J1493:J1493)</f>
        <v>14</v>
      </c>
      <c r="L1494" s="17">
        <v>35.78</v>
      </c>
      <c r="M1494" s="10">
        <f>ROUND(L1494*K1494,2)</f>
        <v>500.92</v>
      </c>
    </row>
    <row r="1495" spans="1:13" ht="1.05" customHeight="1" x14ac:dyDescent="0.45">
      <c r="A1495" s="19"/>
      <c r="B1495" s="19"/>
      <c r="C1495" s="19"/>
      <c r="D1495" s="25"/>
      <c r="E1495" s="19"/>
      <c r="F1495" s="19"/>
      <c r="G1495" s="19"/>
      <c r="H1495" s="19"/>
      <c r="I1495" s="19"/>
      <c r="J1495" s="19"/>
      <c r="K1495" s="19"/>
      <c r="L1495" s="19"/>
      <c r="M1495" s="19"/>
    </row>
    <row r="1496" spans="1:13" x14ac:dyDescent="0.45">
      <c r="A1496" s="15" t="s">
        <v>1162</v>
      </c>
      <c r="B1496" s="15" t="s">
        <v>23</v>
      </c>
      <c r="C1496" s="15" t="s">
        <v>97</v>
      </c>
      <c r="D1496" s="24" t="s">
        <v>1163</v>
      </c>
      <c r="E1496" s="11"/>
      <c r="F1496" s="11"/>
      <c r="G1496" s="11"/>
      <c r="H1496" s="11"/>
      <c r="I1496" s="11"/>
      <c r="J1496" s="11"/>
      <c r="K1496" s="16">
        <f>K1500</f>
        <v>16</v>
      </c>
      <c r="L1496" s="16">
        <f>L1500</f>
        <v>39.78</v>
      </c>
      <c r="M1496" s="16">
        <f>M1500</f>
        <v>636.48</v>
      </c>
    </row>
    <row r="1497" spans="1:13" ht="42" x14ac:dyDescent="0.45">
      <c r="A1497" s="11"/>
      <c r="B1497" s="11"/>
      <c r="C1497" s="11"/>
      <c r="D1497" s="14" t="s">
        <v>1164</v>
      </c>
      <c r="E1497" s="11"/>
      <c r="F1497" s="11"/>
      <c r="G1497" s="11"/>
      <c r="H1497" s="11"/>
      <c r="I1497" s="11"/>
      <c r="J1497" s="11"/>
      <c r="K1497" s="11"/>
      <c r="L1497" s="11"/>
      <c r="M1497" s="11"/>
    </row>
    <row r="1498" spans="1:13" x14ac:dyDescent="0.45">
      <c r="A1498" s="11"/>
      <c r="B1498" s="11"/>
      <c r="C1498" s="11"/>
      <c r="D1498" s="14"/>
      <c r="E1498" s="15" t="s">
        <v>1160</v>
      </c>
      <c r="F1498" s="11">
        <v>14</v>
      </c>
      <c r="G1498" s="17">
        <v>0</v>
      </c>
      <c r="H1498" s="17">
        <v>0</v>
      </c>
      <c r="I1498" s="17">
        <v>0</v>
      </c>
      <c r="J1498" s="16">
        <f>F1498*(G1498+ (G1498= 0))*(H1498+ (H1498= 0))*(I1498+ (I1498= 0))</f>
        <v>14</v>
      </c>
      <c r="K1498" s="11"/>
      <c r="L1498" s="11"/>
      <c r="M1498" s="11"/>
    </row>
    <row r="1499" spans="1:13" x14ac:dyDescent="0.45">
      <c r="A1499" s="11"/>
      <c r="B1499" s="11"/>
      <c r="C1499" s="11"/>
      <c r="D1499" s="14"/>
      <c r="E1499" s="15" t="s">
        <v>1127</v>
      </c>
      <c r="F1499" s="11">
        <v>2</v>
      </c>
      <c r="G1499" s="17">
        <v>0</v>
      </c>
      <c r="H1499" s="17">
        <v>0</v>
      </c>
      <c r="I1499" s="17">
        <v>0</v>
      </c>
      <c r="J1499" s="16">
        <f>F1499*(G1499+ (G1499= 0))*(H1499+ (H1499= 0))*(I1499+ (I1499= 0))</f>
        <v>2</v>
      </c>
      <c r="K1499" s="11"/>
      <c r="L1499" s="11"/>
      <c r="M1499" s="11"/>
    </row>
    <row r="1500" spans="1:13" x14ac:dyDescent="0.45">
      <c r="A1500" s="11"/>
      <c r="B1500" s="11"/>
      <c r="C1500" s="11"/>
      <c r="D1500" s="14"/>
      <c r="E1500" s="11"/>
      <c r="F1500" s="11"/>
      <c r="G1500" s="11"/>
      <c r="H1500" s="11"/>
      <c r="I1500" s="11"/>
      <c r="J1500" s="18" t="s">
        <v>1165</v>
      </c>
      <c r="K1500" s="10">
        <f>SUM(J1498:J1499)</f>
        <v>16</v>
      </c>
      <c r="L1500" s="17">
        <v>39.78</v>
      </c>
      <c r="M1500" s="10">
        <f>ROUND(L1500*K1500,2)</f>
        <v>636.48</v>
      </c>
    </row>
    <row r="1501" spans="1:13" ht="1.05" customHeight="1" x14ac:dyDescent="0.45">
      <c r="A1501" s="19"/>
      <c r="B1501" s="19"/>
      <c r="C1501" s="19"/>
      <c r="D1501" s="25"/>
      <c r="E1501" s="19"/>
      <c r="F1501" s="19"/>
      <c r="G1501" s="19"/>
      <c r="H1501" s="19"/>
      <c r="I1501" s="19"/>
      <c r="J1501" s="19"/>
      <c r="K1501" s="19"/>
      <c r="L1501" s="19"/>
      <c r="M1501" s="19"/>
    </row>
    <row r="1502" spans="1:13" x14ac:dyDescent="0.45">
      <c r="A1502" s="15" t="s">
        <v>1166</v>
      </c>
      <c r="B1502" s="15" t="s">
        <v>23</v>
      </c>
      <c r="C1502" s="15" t="s">
        <v>97</v>
      </c>
      <c r="D1502" s="24" t="s">
        <v>1167</v>
      </c>
      <c r="E1502" s="11"/>
      <c r="F1502" s="11"/>
      <c r="G1502" s="11"/>
      <c r="H1502" s="11"/>
      <c r="I1502" s="11"/>
      <c r="J1502" s="11"/>
      <c r="K1502" s="16">
        <f>K1505</f>
        <v>2</v>
      </c>
      <c r="L1502" s="16">
        <f>L1505</f>
        <v>47.83</v>
      </c>
      <c r="M1502" s="16">
        <f>M1505</f>
        <v>95.66</v>
      </c>
    </row>
    <row r="1503" spans="1:13" ht="42" x14ac:dyDescent="0.45">
      <c r="A1503" s="11"/>
      <c r="B1503" s="11"/>
      <c r="C1503" s="11"/>
      <c r="D1503" s="14" t="s">
        <v>1168</v>
      </c>
      <c r="E1503" s="11"/>
      <c r="F1503" s="11"/>
      <c r="G1503" s="11"/>
      <c r="H1503" s="11"/>
      <c r="I1503" s="11"/>
      <c r="J1503" s="11"/>
      <c r="K1503" s="11"/>
      <c r="L1503" s="11"/>
      <c r="M1503" s="11"/>
    </row>
    <row r="1504" spans="1:13" x14ac:dyDescent="0.45">
      <c r="A1504" s="11"/>
      <c r="B1504" s="11"/>
      <c r="C1504" s="11"/>
      <c r="D1504" s="14"/>
      <c r="E1504" s="15" t="s">
        <v>1169</v>
      </c>
      <c r="F1504" s="11">
        <v>2</v>
      </c>
      <c r="G1504" s="17">
        <v>0</v>
      </c>
      <c r="H1504" s="17">
        <v>0</v>
      </c>
      <c r="I1504" s="17">
        <v>0</v>
      </c>
      <c r="J1504" s="16">
        <f>F1504*(G1504+ (G1504= 0))*(H1504+ (H1504= 0))*(I1504+ (I1504= 0))</f>
        <v>2</v>
      </c>
      <c r="K1504" s="11"/>
      <c r="L1504" s="11"/>
      <c r="M1504" s="11"/>
    </row>
    <row r="1505" spans="1:13" x14ac:dyDescent="0.45">
      <c r="A1505" s="11"/>
      <c r="B1505" s="11"/>
      <c r="C1505" s="11"/>
      <c r="D1505" s="14"/>
      <c r="E1505" s="11"/>
      <c r="F1505" s="11"/>
      <c r="G1505" s="11"/>
      <c r="H1505" s="11"/>
      <c r="I1505" s="11"/>
      <c r="J1505" s="18" t="s">
        <v>1170</v>
      </c>
      <c r="K1505" s="10">
        <f>SUM(J1504:J1504)</f>
        <v>2</v>
      </c>
      <c r="L1505" s="17">
        <v>47.83</v>
      </c>
      <c r="M1505" s="10">
        <f>ROUND(L1505*K1505,2)</f>
        <v>95.66</v>
      </c>
    </row>
    <row r="1506" spans="1:13" ht="1.05" customHeight="1" x14ac:dyDescent="0.45">
      <c r="A1506" s="19"/>
      <c r="B1506" s="19"/>
      <c r="C1506" s="19"/>
      <c r="D1506" s="25"/>
      <c r="E1506" s="19"/>
      <c r="F1506" s="19"/>
      <c r="G1506" s="19"/>
      <c r="H1506" s="19"/>
      <c r="I1506" s="19"/>
      <c r="J1506" s="19"/>
      <c r="K1506" s="19"/>
      <c r="L1506" s="19"/>
      <c r="M1506" s="19"/>
    </row>
    <row r="1507" spans="1:13" x14ac:dyDescent="0.45">
      <c r="A1507" s="15" t="s">
        <v>1171</v>
      </c>
      <c r="B1507" s="15" t="s">
        <v>23</v>
      </c>
      <c r="C1507" s="15" t="s">
        <v>97</v>
      </c>
      <c r="D1507" s="24" t="s">
        <v>1172</v>
      </c>
      <c r="E1507" s="11"/>
      <c r="F1507" s="11"/>
      <c r="G1507" s="11"/>
      <c r="H1507" s="11"/>
      <c r="I1507" s="11"/>
      <c r="J1507" s="11"/>
      <c r="K1507" s="16">
        <f>K1510</f>
        <v>3</v>
      </c>
      <c r="L1507" s="16">
        <f>L1510</f>
        <v>52.47</v>
      </c>
      <c r="M1507" s="16">
        <f>M1510</f>
        <v>157.41</v>
      </c>
    </row>
    <row r="1508" spans="1:13" ht="42" x14ac:dyDescent="0.45">
      <c r="A1508" s="11"/>
      <c r="B1508" s="11"/>
      <c r="C1508" s="11"/>
      <c r="D1508" s="14" t="s">
        <v>1173</v>
      </c>
      <c r="E1508" s="11"/>
      <c r="F1508" s="11"/>
      <c r="G1508" s="11"/>
      <c r="H1508" s="11"/>
      <c r="I1508" s="11"/>
      <c r="J1508" s="11"/>
      <c r="K1508" s="11"/>
      <c r="L1508" s="11"/>
      <c r="M1508" s="11"/>
    </row>
    <row r="1509" spans="1:13" x14ac:dyDescent="0.45">
      <c r="A1509" s="11"/>
      <c r="B1509" s="11"/>
      <c r="C1509" s="11"/>
      <c r="D1509" s="14"/>
      <c r="E1509" s="15" t="s">
        <v>1126</v>
      </c>
      <c r="F1509" s="11">
        <v>3</v>
      </c>
      <c r="G1509" s="17">
        <v>0</v>
      </c>
      <c r="H1509" s="17">
        <v>0</v>
      </c>
      <c r="I1509" s="17">
        <v>0</v>
      </c>
      <c r="J1509" s="16">
        <f>F1509*(G1509+ (G1509= 0))*(H1509+ (H1509= 0))*(I1509+ (I1509= 0))</f>
        <v>3</v>
      </c>
      <c r="K1509" s="11"/>
      <c r="L1509" s="11"/>
      <c r="M1509" s="11"/>
    </row>
    <row r="1510" spans="1:13" x14ac:dyDescent="0.45">
      <c r="A1510" s="11"/>
      <c r="B1510" s="11"/>
      <c r="C1510" s="11"/>
      <c r="D1510" s="14"/>
      <c r="E1510" s="11"/>
      <c r="F1510" s="11"/>
      <c r="G1510" s="11"/>
      <c r="H1510" s="11"/>
      <c r="I1510" s="11"/>
      <c r="J1510" s="18" t="s">
        <v>1174</v>
      </c>
      <c r="K1510" s="10">
        <f>SUM(J1509:J1509)</f>
        <v>3</v>
      </c>
      <c r="L1510" s="17">
        <v>52.47</v>
      </c>
      <c r="M1510" s="10">
        <f>ROUND(L1510*K1510,2)</f>
        <v>157.41</v>
      </c>
    </row>
    <row r="1511" spans="1:13" ht="1.05" customHeight="1" x14ac:dyDescent="0.45">
      <c r="A1511" s="19"/>
      <c r="B1511" s="19"/>
      <c r="C1511" s="19"/>
      <c r="D1511" s="25"/>
      <c r="E1511" s="19"/>
      <c r="F1511" s="19"/>
      <c r="G1511" s="19"/>
      <c r="H1511" s="19"/>
      <c r="I1511" s="19"/>
      <c r="J1511" s="19"/>
      <c r="K1511" s="19"/>
      <c r="L1511" s="19"/>
      <c r="M1511" s="19"/>
    </row>
    <row r="1512" spans="1:13" x14ac:dyDescent="0.45">
      <c r="A1512" s="15" t="s">
        <v>1175</v>
      </c>
      <c r="B1512" s="15" t="s">
        <v>23</v>
      </c>
      <c r="C1512" s="15" t="s">
        <v>97</v>
      </c>
      <c r="D1512" s="24" t="s">
        <v>1176</v>
      </c>
      <c r="E1512" s="11"/>
      <c r="F1512" s="11"/>
      <c r="G1512" s="11"/>
      <c r="H1512" s="11"/>
      <c r="I1512" s="11"/>
      <c r="J1512" s="11"/>
      <c r="K1512" s="16">
        <f>K1517</f>
        <v>10</v>
      </c>
      <c r="L1512" s="16">
        <f>L1517</f>
        <v>25.58</v>
      </c>
      <c r="M1512" s="16">
        <f>M1517</f>
        <v>255.8</v>
      </c>
    </row>
    <row r="1513" spans="1:13" ht="63" x14ac:dyDescent="0.45">
      <c r="A1513" s="11"/>
      <c r="B1513" s="11"/>
      <c r="C1513" s="11"/>
      <c r="D1513" s="14" t="s">
        <v>1177</v>
      </c>
      <c r="E1513" s="11"/>
      <c r="F1513" s="11"/>
      <c r="G1513" s="11"/>
      <c r="H1513" s="11"/>
      <c r="I1513" s="11"/>
      <c r="J1513" s="11"/>
      <c r="K1513" s="11"/>
      <c r="L1513" s="11"/>
      <c r="M1513" s="11"/>
    </row>
    <row r="1514" spans="1:13" x14ac:dyDescent="0.45">
      <c r="A1514" s="11"/>
      <c r="B1514" s="11"/>
      <c r="C1514" s="11"/>
      <c r="D1514" s="14"/>
      <c r="E1514" s="15" t="s">
        <v>1178</v>
      </c>
      <c r="F1514" s="11">
        <v>2</v>
      </c>
      <c r="G1514" s="17">
        <v>0</v>
      </c>
      <c r="H1514" s="17">
        <v>0</v>
      </c>
      <c r="I1514" s="17">
        <v>0</v>
      </c>
      <c r="J1514" s="16">
        <f>F1514*(G1514+ (G1514= 0))*(H1514+ (H1514= 0))*(I1514+ (I1514= 0))</f>
        <v>2</v>
      </c>
      <c r="K1514" s="11"/>
      <c r="L1514" s="11"/>
      <c r="M1514" s="11"/>
    </row>
    <row r="1515" spans="1:13" x14ac:dyDescent="0.45">
      <c r="A1515" s="11"/>
      <c r="B1515" s="11"/>
      <c r="C1515" s="11"/>
      <c r="D1515" s="14"/>
      <c r="E1515" s="15" t="s">
        <v>1150</v>
      </c>
      <c r="F1515" s="11">
        <v>1</v>
      </c>
      <c r="G1515" s="17">
        <v>0</v>
      </c>
      <c r="H1515" s="17">
        <v>0</v>
      </c>
      <c r="I1515" s="17">
        <v>0</v>
      </c>
      <c r="J1515" s="16">
        <f>F1515*(G1515+ (G1515= 0))*(H1515+ (H1515= 0))*(I1515+ (I1515= 0))</f>
        <v>1</v>
      </c>
      <c r="K1515" s="11"/>
      <c r="L1515" s="11"/>
      <c r="M1515" s="11"/>
    </row>
    <row r="1516" spans="1:13" x14ac:dyDescent="0.45">
      <c r="A1516" s="11"/>
      <c r="B1516" s="11"/>
      <c r="C1516" s="11"/>
      <c r="D1516" s="14"/>
      <c r="E1516" s="15" t="s">
        <v>1179</v>
      </c>
      <c r="F1516" s="11">
        <v>7</v>
      </c>
      <c r="G1516" s="17">
        <v>0</v>
      </c>
      <c r="H1516" s="17">
        <v>0</v>
      </c>
      <c r="I1516" s="17">
        <v>0</v>
      </c>
      <c r="J1516" s="16">
        <f>F1516*(G1516+ (G1516= 0))*(H1516+ (H1516= 0))*(I1516+ (I1516= 0))</f>
        <v>7</v>
      </c>
      <c r="K1516" s="11"/>
      <c r="L1516" s="11"/>
      <c r="M1516" s="11"/>
    </row>
    <row r="1517" spans="1:13" x14ac:dyDescent="0.45">
      <c r="A1517" s="11"/>
      <c r="B1517" s="11"/>
      <c r="C1517" s="11"/>
      <c r="D1517" s="14"/>
      <c r="E1517" s="11"/>
      <c r="F1517" s="11"/>
      <c r="G1517" s="11"/>
      <c r="H1517" s="11"/>
      <c r="I1517" s="11"/>
      <c r="J1517" s="18" t="s">
        <v>1180</v>
      </c>
      <c r="K1517" s="10">
        <f>SUM(J1514:J1516)</f>
        <v>10</v>
      </c>
      <c r="L1517" s="17">
        <v>25.58</v>
      </c>
      <c r="M1517" s="10">
        <f>ROUND(L1517*K1517,2)</f>
        <v>255.8</v>
      </c>
    </row>
    <row r="1518" spans="1:13" ht="1.05" customHeight="1" x14ac:dyDescent="0.45">
      <c r="A1518" s="19"/>
      <c r="B1518" s="19"/>
      <c r="C1518" s="19"/>
      <c r="D1518" s="25"/>
      <c r="E1518" s="19"/>
      <c r="F1518" s="19"/>
      <c r="G1518" s="19"/>
      <c r="H1518" s="19"/>
      <c r="I1518" s="19"/>
      <c r="J1518" s="19"/>
      <c r="K1518" s="19"/>
      <c r="L1518" s="19"/>
      <c r="M1518" s="19"/>
    </row>
    <row r="1519" spans="1:13" ht="21" x14ac:dyDescent="0.45">
      <c r="A1519" s="15" t="s">
        <v>1181</v>
      </c>
      <c r="B1519" s="15" t="s">
        <v>23</v>
      </c>
      <c r="C1519" s="15" t="s">
        <v>97</v>
      </c>
      <c r="D1519" s="24" t="s">
        <v>1182</v>
      </c>
      <c r="E1519" s="11"/>
      <c r="F1519" s="11"/>
      <c r="G1519" s="11"/>
      <c r="H1519" s="11"/>
      <c r="I1519" s="11"/>
      <c r="J1519" s="11"/>
      <c r="K1519" s="16">
        <f>K1522</f>
        <v>2</v>
      </c>
      <c r="L1519" s="16">
        <f>L1522</f>
        <v>2329.35</v>
      </c>
      <c r="M1519" s="16">
        <f>M1522</f>
        <v>4658.7</v>
      </c>
    </row>
    <row r="1520" spans="1:13" ht="52.5" x14ac:dyDescent="0.45">
      <c r="A1520" s="11"/>
      <c r="B1520" s="11"/>
      <c r="C1520" s="11"/>
      <c r="D1520" s="14" t="s">
        <v>1183</v>
      </c>
      <c r="E1520" s="11"/>
      <c r="F1520" s="11"/>
      <c r="G1520" s="11"/>
      <c r="H1520" s="11"/>
      <c r="I1520" s="11"/>
      <c r="J1520" s="11"/>
      <c r="K1520" s="11"/>
      <c r="L1520" s="11"/>
      <c r="M1520" s="11"/>
    </row>
    <row r="1521" spans="1:13" x14ac:dyDescent="0.45">
      <c r="A1521" s="11"/>
      <c r="B1521" s="11"/>
      <c r="C1521" s="11"/>
      <c r="D1521" s="14"/>
      <c r="E1521" s="15" t="s">
        <v>707</v>
      </c>
      <c r="F1521" s="11">
        <v>2</v>
      </c>
      <c r="G1521" s="17">
        <v>0</v>
      </c>
      <c r="H1521" s="17">
        <v>0</v>
      </c>
      <c r="I1521" s="17">
        <v>0</v>
      </c>
      <c r="J1521" s="16">
        <f>F1521*(G1521+ (G1521= 0))*(H1521+ (H1521= 0))*(I1521+ (I1521= 0))</f>
        <v>2</v>
      </c>
      <c r="K1521" s="11"/>
      <c r="L1521" s="11"/>
      <c r="M1521" s="11"/>
    </row>
    <row r="1522" spans="1:13" x14ac:dyDescent="0.45">
      <c r="A1522" s="11"/>
      <c r="B1522" s="11"/>
      <c r="C1522" s="11"/>
      <c r="D1522" s="14"/>
      <c r="E1522" s="11"/>
      <c r="F1522" s="11"/>
      <c r="G1522" s="11"/>
      <c r="H1522" s="11"/>
      <c r="I1522" s="11"/>
      <c r="J1522" s="18" t="s">
        <v>1184</v>
      </c>
      <c r="K1522" s="10">
        <f>SUM(J1521:J1521)</f>
        <v>2</v>
      </c>
      <c r="L1522" s="17">
        <v>2329.35</v>
      </c>
      <c r="M1522" s="10">
        <f>ROUND(L1522*K1522,2)</f>
        <v>4658.7</v>
      </c>
    </row>
    <row r="1523" spans="1:13" ht="1.05" customHeight="1" x14ac:dyDescent="0.45">
      <c r="A1523" s="19"/>
      <c r="B1523" s="19"/>
      <c r="C1523" s="19"/>
      <c r="D1523" s="25"/>
      <c r="E1523" s="19"/>
      <c r="F1523" s="19"/>
      <c r="G1523" s="19"/>
      <c r="H1523" s="19"/>
      <c r="I1523" s="19"/>
      <c r="J1523" s="19"/>
      <c r="K1523" s="19"/>
      <c r="L1523" s="19"/>
      <c r="M1523" s="19"/>
    </row>
    <row r="1524" spans="1:13" ht="21" x14ac:dyDescent="0.45">
      <c r="A1524" s="15" t="s">
        <v>1185</v>
      </c>
      <c r="B1524" s="15" t="s">
        <v>23</v>
      </c>
      <c r="C1524" s="15" t="s">
        <v>97</v>
      </c>
      <c r="D1524" s="24" t="s">
        <v>1186</v>
      </c>
      <c r="E1524" s="11"/>
      <c r="F1524" s="11"/>
      <c r="G1524" s="11"/>
      <c r="H1524" s="11"/>
      <c r="I1524" s="11"/>
      <c r="J1524" s="11"/>
      <c r="K1524" s="16">
        <f>K1527</f>
        <v>2</v>
      </c>
      <c r="L1524" s="16">
        <f>L1527</f>
        <v>897.58</v>
      </c>
      <c r="M1524" s="16">
        <f>M1527</f>
        <v>1795.16</v>
      </c>
    </row>
    <row r="1525" spans="1:13" ht="52.5" x14ac:dyDescent="0.45">
      <c r="A1525" s="11"/>
      <c r="B1525" s="11"/>
      <c r="C1525" s="11"/>
      <c r="D1525" s="14" t="s">
        <v>1187</v>
      </c>
      <c r="E1525" s="11"/>
      <c r="F1525" s="11"/>
      <c r="G1525" s="11"/>
      <c r="H1525" s="11"/>
      <c r="I1525" s="11"/>
      <c r="J1525" s="11"/>
      <c r="K1525" s="11"/>
      <c r="L1525" s="11"/>
      <c r="M1525" s="11"/>
    </row>
    <row r="1526" spans="1:13" x14ac:dyDescent="0.45">
      <c r="A1526" s="11"/>
      <c r="B1526" s="11"/>
      <c r="C1526" s="11"/>
      <c r="D1526" s="14"/>
      <c r="E1526" s="15" t="s">
        <v>918</v>
      </c>
      <c r="F1526" s="11">
        <v>2</v>
      </c>
      <c r="G1526" s="17">
        <v>0</v>
      </c>
      <c r="H1526" s="17">
        <v>0</v>
      </c>
      <c r="I1526" s="17">
        <v>0</v>
      </c>
      <c r="J1526" s="16">
        <f>F1526*(G1526+ (G1526= 0))*(H1526+ (H1526= 0))*(I1526+ (I1526= 0))</f>
        <v>2</v>
      </c>
      <c r="K1526" s="11"/>
      <c r="L1526" s="11"/>
      <c r="M1526" s="11"/>
    </row>
    <row r="1527" spans="1:13" x14ac:dyDescent="0.45">
      <c r="A1527" s="11"/>
      <c r="B1527" s="11"/>
      <c r="C1527" s="11"/>
      <c r="D1527" s="14"/>
      <c r="E1527" s="11"/>
      <c r="F1527" s="11"/>
      <c r="G1527" s="11"/>
      <c r="H1527" s="11"/>
      <c r="I1527" s="11"/>
      <c r="J1527" s="18" t="s">
        <v>1188</v>
      </c>
      <c r="K1527" s="10">
        <f>SUM(J1526:J1526)</f>
        <v>2</v>
      </c>
      <c r="L1527" s="17">
        <v>897.58</v>
      </c>
      <c r="M1527" s="10">
        <f>ROUND(L1527*K1527,2)</f>
        <v>1795.16</v>
      </c>
    </row>
    <row r="1528" spans="1:13" ht="1.05" customHeight="1" x14ac:dyDescent="0.45">
      <c r="A1528" s="19"/>
      <c r="B1528" s="19"/>
      <c r="C1528" s="19"/>
      <c r="D1528" s="25"/>
      <c r="E1528" s="19"/>
      <c r="F1528" s="19"/>
      <c r="G1528" s="19"/>
      <c r="H1528" s="19"/>
      <c r="I1528" s="19"/>
      <c r="J1528" s="19"/>
      <c r="K1528" s="19"/>
      <c r="L1528" s="19"/>
      <c r="M1528" s="19"/>
    </row>
    <row r="1529" spans="1:13" x14ac:dyDescent="0.45">
      <c r="A1529" s="15" t="s">
        <v>1189</v>
      </c>
      <c r="B1529" s="15" t="s">
        <v>23</v>
      </c>
      <c r="C1529" s="15" t="s">
        <v>97</v>
      </c>
      <c r="D1529" s="24" t="s">
        <v>1190</v>
      </c>
      <c r="E1529" s="11"/>
      <c r="F1529" s="11"/>
      <c r="G1529" s="11"/>
      <c r="H1529" s="11"/>
      <c r="I1529" s="11"/>
      <c r="J1529" s="11"/>
      <c r="K1529" s="16">
        <f>K1532</f>
        <v>7</v>
      </c>
      <c r="L1529" s="16">
        <f>L1532</f>
        <v>224.28</v>
      </c>
      <c r="M1529" s="16">
        <f>M1532</f>
        <v>1569.96</v>
      </c>
    </row>
    <row r="1530" spans="1:13" ht="52.5" x14ac:dyDescent="0.45">
      <c r="A1530" s="11"/>
      <c r="B1530" s="11"/>
      <c r="C1530" s="11"/>
      <c r="D1530" s="14" t="s">
        <v>1191</v>
      </c>
      <c r="E1530" s="11"/>
      <c r="F1530" s="11"/>
      <c r="G1530" s="11"/>
      <c r="H1530" s="11"/>
      <c r="I1530" s="11"/>
      <c r="J1530" s="11"/>
      <c r="K1530" s="11"/>
      <c r="L1530" s="11"/>
      <c r="M1530" s="11"/>
    </row>
    <row r="1531" spans="1:13" x14ac:dyDescent="0.45">
      <c r="A1531" s="11"/>
      <c r="B1531" s="11"/>
      <c r="C1531" s="11"/>
      <c r="D1531" s="14"/>
      <c r="E1531" s="15" t="s">
        <v>1179</v>
      </c>
      <c r="F1531" s="11">
        <v>7</v>
      </c>
      <c r="G1531" s="17">
        <v>0</v>
      </c>
      <c r="H1531" s="17">
        <v>0</v>
      </c>
      <c r="I1531" s="17">
        <v>0</v>
      </c>
      <c r="J1531" s="16">
        <f>F1531*(G1531+ (G1531= 0))*(H1531+ (H1531= 0))*(I1531+ (I1531= 0))</f>
        <v>7</v>
      </c>
      <c r="K1531" s="11"/>
      <c r="L1531" s="11"/>
      <c r="M1531" s="11"/>
    </row>
    <row r="1532" spans="1:13" x14ac:dyDescent="0.45">
      <c r="A1532" s="11"/>
      <c r="B1532" s="11"/>
      <c r="C1532" s="11"/>
      <c r="D1532" s="14"/>
      <c r="E1532" s="11"/>
      <c r="F1532" s="11"/>
      <c r="G1532" s="11"/>
      <c r="H1532" s="11"/>
      <c r="I1532" s="11"/>
      <c r="J1532" s="18" t="s">
        <v>1192</v>
      </c>
      <c r="K1532" s="10">
        <f>SUM(J1531:J1531)</f>
        <v>7</v>
      </c>
      <c r="L1532" s="17">
        <v>224.28</v>
      </c>
      <c r="M1532" s="10">
        <f>ROUND(L1532*K1532,2)</f>
        <v>1569.96</v>
      </c>
    </row>
    <row r="1533" spans="1:13" ht="1.05" customHeight="1" x14ac:dyDescent="0.45">
      <c r="A1533" s="19"/>
      <c r="B1533" s="19"/>
      <c r="C1533" s="19"/>
      <c r="D1533" s="25"/>
      <c r="E1533" s="19"/>
      <c r="F1533" s="19"/>
      <c r="G1533" s="19"/>
      <c r="H1533" s="19"/>
      <c r="I1533" s="19"/>
      <c r="J1533" s="19"/>
      <c r="K1533" s="19"/>
      <c r="L1533" s="19"/>
      <c r="M1533" s="19"/>
    </row>
    <row r="1534" spans="1:13" x14ac:dyDescent="0.45">
      <c r="A1534" s="15" t="s">
        <v>1193</v>
      </c>
      <c r="B1534" s="15" t="s">
        <v>23</v>
      </c>
      <c r="C1534" s="15" t="s">
        <v>97</v>
      </c>
      <c r="D1534" s="24" t="s">
        <v>1194</v>
      </c>
      <c r="E1534" s="11"/>
      <c r="F1534" s="11"/>
      <c r="G1534" s="11"/>
      <c r="H1534" s="11"/>
      <c r="I1534" s="11"/>
      <c r="J1534" s="11"/>
      <c r="K1534" s="16">
        <f>K1537</f>
        <v>7</v>
      </c>
      <c r="L1534" s="16">
        <f>L1537</f>
        <v>216.59</v>
      </c>
      <c r="M1534" s="16">
        <f>M1537</f>
        <v>1516.13</v>
      </c>
    </row>
    <row r="1535" spans="1:13" ht="52.5" x14ac:dyDescent="0.45">
      <c r="A1535" s="11"/>
      <c r="B1535" s="11"/>
      <c r="C1535" s="11"/>
      <c r="D1535" s="14" t="s">
        <v>1195</v>
      </c>
      <c r="E1535" s="11"/>
      <c r="F1535" s="11"/>
      <c r="G1535" s="11"/>
      <c r="H1535" s="11"/>
      <c r="I1535" s="11"/>
      <c r="J1535" s="11"/>
      <c r="K1535" s="11"/>
      <c r="L1535" s="11"/>
      <c r="M1535" s="11"/>
    </row>
    <row r="1536" spans="1:13" x14ac:dyDescent="0.45">
      <c r="A1536" s="11"/>
      <c r="B1536" s="11"/>
      <c r="C1536" s="11"/>
      <c r="D1536" s="14"/>
      <c r="E1536" s="15" t="s">
        <v>1179</v>
      </c>
      <c r="F1536" s="11">
        <v>7</v>
      </c>
      <c r="G1536" s="17">
        <v>0</v>
      </c>
      <c r="H1536" s="17">
        <v>0</v>
      </c>
      <c r="I1536" s="17">
        <v>0</v>
      </c>
      <c r="J1536" s="16">
        <f>F1536*(G1536+ (G1536= 0))*(H1536+ (H1536= 0))*(I1536+ (I1536= 0))</f>
        <v>7</v>
      </c>
      <c r="K1536" s="11"/>
      <c r="L1536" s="11"/>
      <c r="M1536" s="11"/>
    </row>
    <row r="1537" spans="1:13" x14ac:dyDescent="0.45">
      <c r="A1537" s="11"/>
      <c r="B1537" s="11"/>
      <c r="C1537" s="11"/>
      <c r="D1537" s="14"/>
      <c r="E1537" s="11"/>
      <c r="F1537" s="11"/>
      <c r="G1537" s="11"/>
      <c r="H1537" s="11"/>
      <c r="I1537" s="11"/>
      <c r="J1537" s="18" t="s">
        <v>1196</v>
      </c>
      <c r="K1537" s="10">
        <f>SUM(J1536:J1536)</f>
        <v>7</v>
      </c>
      <c r="L1537" s="17">
        <v>216.59</v>
      </c>
      <c r="M1537" s="10">
        <f>ROUND(L1537*K1537,2)</f>
        <v>1516.13</v>
      </c>
    </row>
    <row r="1538" spans="1:13" ht="1.05" customHeight="1" x14ac:dyDescent="0.45">
      <c r="A1538" s="19"/>
      <c r="B1538" s="19"/>
      <c r="C1538" s="19"/>
      <c r="D1538" s="25"/>
      <c r="E1538" s="19"/>
      <c r="F1538" s="19"/>
      <c r="G1538" s="19"/>
      <c r="H1538" s="19"/>
      <c r="I1538" s="19"/>
      <c r="J1538" s="19"/>
      <c r="K1538" s="19"/>
      <c r="L1538" s="19"/>
      <c r="M1538" s="19"/>
    </row>
    <row r="1539" spans="1:13" ht="21" x14ac:dyDescent="0.45">
      <c r="A1539" s="15" t="s">
        <v>1197</v>
      </c>
      <c r="B1539" s="15" t="s">
        <v>23</v>
      </c>
      <c r="C1539" s="15" t="s">
        <v>97</v>
      </c>
      <c r="D1539" s="24" t="s">
        <v>1198</v>
      </c>
      <c r="E1539" s="11"/>
      <c r="F1539" s="11"/>
      <c r="G1539" s="11"/>
      <c r="H1539" s="11"/>
      <c r="I1539" s="11"/>
      <c r="J1539" s="11"/>
      <c r="K1539" s="16">
        <f>K1542</f>
        <v>1</v>
      </c>
      <c r="L1539" s="16">
        <f>L1542</f>
        <v>111.15</v>
      </c>
      <c r="M1539" s="16">
        <f>M1542</f>
        <v>111.15</v>
      </c>
    </row>
    <row r="1540" spans="1:13" ht="63" x14ac:dyDescent="0.45">
      <c r="A1540" s="11"/>
      <c r="B1540" s="11"/>
      <c r="C1540" s="11"/>
      <c r="D1540" s="14" t="s">
        <v>1199</v>
      </c>
      <c r="E1540" s="11"/>
      <c r="F1540" s="11"/>
      <c r="G1540" s="11"/>
      <c r="H1540" s="11"/>
      <c r="I1540" s="11"/>
      <c r="J1540" s="11"/>
      <c r="K1540" s="11"/>
      <c r="L1540" s="11"/>
      <c r="M1540" s="11"/>
    </row>
    <row r="1541" spans="1:13" x14ac:dyDescent="0.45">
      <c r="A1541" s="11"/>
      <c r="B1541" s="11"/>
      <c r="C1541" s="11"/>
      <c r="D1541" s="14"/>
      <c r="E1541" s="15" t="s">
        <v>0</v>
      </c>
      <c r="F1541" s="11">
        <v>1</v>
      </c>
      <c r="G1541" s="17">
        <v>0</v>
      </c>
      <c r="H1541" s="17">
        <v>0</v>
      </c>
      <c r="I1541" s="17">
        <v>0</v>
      </c>
      <c r="J1541" s="16">
        <f>F1541*(G1541+ (G1541= 0))*(H1541+ (H1541= 0))*(I1541+ (I1541= 0))</f>
        <v>1</v>
      </c>
      <c r="K1541" s="11"/>
      <c r="L1541" s="11"/>
      <c r="M1541" s="11"/>
    </row>
    <row r="1542" spans="1:13" x14ac:dyDescent="0.45">
      <c r="A1542" s="11"/>
      <c r="B1542" s="11"/>
      <c r="C1542" s="11"/>
      <c r="D1542" s="14"/>
      <c r="E1542" s="11"/>
      <c r="F1542" s="11"/>
      <c r="G1542" s="11"/>
      <c r="H1542" s="11"/>
      <c r="I1542" s="11"/>
      <c r="J1542" s="18" t="s">
        <v>1200</v>
      </c>
      <c r="K1542" s="10">
        <f>SUM(J1541:J1541)</f>
        <v>1</v>
      </c>
      <c r="L1542" s="17">
        <v>111.15</v>
      </c>
      <c r="M1542" s="10">
        <f>ROUND(L1542*K1542,2)</f>
        <v>111.15</v>
      </c>
    </row>
    <row r="1543" spans="1:13" ht="1.05" customHeight="1" x14ac:dyDescent="0.45">
      <c r="A1543" s="19"/>
      <c r="B1543" s="19"/>
      <c r="C1543" s="19"/>
      <c r="D1543" s="25"/>
      <c r="E1543" s="19"/>
      <c r="F1543" s="19"/>
      <c r="G1543" s="19"/>
      <c r="H1543" s="19"/>
      <c r="I1543" s="19"/>
      <c r="J1543" s="19"/>
      <c r="K1543" s="19"/>
      <c r="L1543" s="19"/>
      <c r="M1543" s="19"/>
    </row>
    <row r="1544" spans="1:13" x14ac:dyDescent="0.45">
      <c r="A1544" s="15" t="s">
        <v>1201</v>
      </c>
      <c r="B1544" s="15" t="s">
        <v>23</v>
      </c>
      <c r="C1544" s="15" t="s">
        <v>97</v>
      </c>
      <c r="D1544" s="24" t="s">
        <v>1202</v>
      </c>
      <c r="E1544" s="11"/>
      <c r="F1544" s="11"/>
      <c r="G1544" s="11"/>
      <c r="H1544" s="11"/>
      <c r="I1544" s="11"/>
      <c r="J1544" s="11"/>
      <c r="K1544" s="16">
        <f>K1548</f>
        <v>8</v>
      </c>
      <c r="L1544" s="16">
        <f>L1548</f>
        <v>135.87</v>
      </c>
      <c r="M1544" s="16">
        <f>M1548</f>
        <v>1086.96</v>
      </c>
    </row>
    <row r="1545" spans="1:13" ht="84" x14ac:dyDescent="0.45">
      <c r="A1545" s="11"/>
      <c r="B1545" s="11"/>
      <c r="C1545" s="11"/>
      <c r="D1545" s="14" t="s">
        <v>1203</v>
      </c>
      <c r="E1545" s="11"/>
      <c r="F1545" s="11"/>
      <c r="G1545" s="11"/>
      <c r="H1545" s="11"/>
      <c r="I1545" s="11"/>
      <c r="J1545" s="11"/>
      <c r="K1545" s="11"/>
      <c r="L1545" s="11"/>
      <c r="M1545" s="11"/>
    </row>
    <row r="1546" spans="1:13" x14ac:dyDescent="0.45">
      <c r="A1546" s="11"/>
      <c r="B1546" s="11"/>
      <c r="C1546" s="11"/>
      <c r="D1546" s="14"/>
      <c r="E1546" s="15" t="s">
        <v>1109</v>
      </c>
      <c r="F1546" s="11">
        <v>7</v>
      </c>
      <c r="G1546" s="17">
        <v>0</v>
      </c>
      <c r="H1546" s="17">
        <v>0</v>
      </c>
      <c r="I1546" s="17">
        <v>0</v>
      </c>
      <c r="J1546" s="16">
        <f>F1546*(G1546+ (G1546= 0))*(H1546+ (H1546= 0))*(I1546+ (I1546= 0))</f>
        <v>7</v>
      </c>
      <c r="K1546" s="11"/>
      <c r="L1546" s="11"/>
      <c r="M1546" s="11"/>
    </row>
    <row r="1547" spans="1:13" x14ac:dyDescent="0.45">
      <c r="A1547" s="11"/>
      <c r="B1547" s="11"/>
      <c r="C1547" s="11"/>
      <c r="D1547" s="14"/>
      <c r="E1547" s="15" t="s">
        <v>1169</v>
      </c>
      <c r="F1547" s="11">
        <v>1</v>
      </c>
      <c r="G1547" s="17">
        <v>0</v>
      </c>
      <c r="H1547" s="17">
        <v>0</v>
      </c>
      <c r="I1547" s="17">
        <v>0</v>
      </c>
      <c r="J1547" s="16">
        <f>F1547*(G1547+ (G1547= 0))*(H1547+ (H1547= 0))*(I1547+ (I1547= 0))</f>
        <v>1</v>
      </c>
      <c r="K1547" s="11"/>
      <c r="L1547" s="11"/>
      <c r="M1547" s="11"/>
    </row>
    <row r="1548" spans="1:13" x14ac:dyDescent="0.45">
      <c r="A1548" s="11"/>
      <c r="B1548" s="11"/>
      <c r="C1548" s="11"/>
      <c r="D1548" s="14"/>
      <c r="E1548" s="11"/>
      <c r="F1548" s="11"/>
      <c r="G1548" s="11"/>
      <c r="H1548" s="11"/>
      <c r="I1548" s="11"/>
      <c r="J1548" s="18" t="s">
        <v>1204</v>
      </c>
      <c r="K1548" s="10">
        <f>SUM(J1546:J1547)</f>
        <v>8</v>
      </c>
      <c r="L1548" s="17">
        <v>135.87</v>
      </c>
      <c r="M1548" s="10">
        <f>ROUND(L1548*K1548,2)</f>
        <v>1086.96</v>
      </c>
    </row>
    <row r="1549" spans="1:13" ht="1.05" customHeight="1" x14ac:dyDescent="0.45">
      <c r="A1549" s="19"/>
      <c r="B1549" s="19"/>
      <c r="C1549" s="19"/>
      <c r="D1549" s="25"/>
      <c r="E1549" s="19"/>
      <c r="F1549" s="19"/>
      <c r="G1549" s="19"/>
      <c r="H1549" s="19"/>
      <c r="I1549" s="19"/>
      <c r="J1549" s="19"/>
      <c r="K1549" s="19"/>
      <c r="L1549" s="19"/>
      <c r="M1549" s="19"/>
    </row>
    <row r="1550" spans="1:13" x14ac:dyDescent="0.45">
      <c r="A1550" s="15" t="s">
        <v>1205</v>
      </c>
      <c r="B1550" s="15" t="s">
        <v>23</v>
      </c>
      <c r="C1550" s="15" t="s">
        <v>97</v>
      </c>
      <c r="D1550" s="24" t="s">
        <v>1206</v>
      </c>
      <c r="E1550" s="11"/>
      <c r="F1550" s="11"/>
      <c r="G1550" s="11"/>
      <c r="H1550" s="11"/>
      <c r="I1550" s="11"/>
      <c r="J1550" s="11"/>
      <c r="K1550" s="16">
        <f>K1553</f>
        <v>6</v>
      </c>
      <c r="L1550" s="16">
        <f>L1553</f>
        <v>45.58</v>
      </c>
      <c r="M1550" s="16">
        <f>M1553</f>
        <v>273.48</v>
      </c>
    </row>
    <row r="1551" spans="1:13" ht="84" x14ac:dyDescent="0.45">
      <c r="A1551" s="11"/>
      <c r="B1551" s="11"/>
      <c r="C1551" s="11"/>
      <c r="D1551" s="14" t="s">
        <v>1207</v>
      </c>
      <c r="E1551" s="11"/>
      <c r="F1551" s="11"/>
      <c r="G1551" s="11"/>
      <c r="H1551" s="11"/>
      <c r="I1551" s="11"/>
      <c r="J1551" s="11"/>
      <c r="K1551" s="11"/>
      <c r="L1551" s="11"/>
      <c r="M1551" s="11"/>
    </row>
    <row r="1552" spans="1:13" x14ac:dyDescent="0.45">
      <c r="A1552" s="11"/>
      <c r="B1552" s="11"/>
      <c r="C1552" s="11"/>
      <c r="D1552" s="14"/>
      <c r="E1552" s="15" t="s">
        <v>0</v>
      </c>
      <c r="F1552" s="11">
        <v>6</v>
      </c>
      <c r="G1552" s="17">
        <v>0</v>
      </c>
      <c r="H1552" s="17">
        <v>0</v>
      </c>
      <c r="I1552" s="17">
        <v>0</v>
      </c>
      <c r="J1552" s="16">
        <f>F1552*(G1552+ (G1552= 0))*(H1552+ (H1552= 0))*(I1552+ (I1552= 0))</f>
        <v>6</v>
      </c>
      <c r="K1552" s="11"/>
      <c r="L1552" s="11"/>
      <c r="M1552" s="11"/>
    </row>
    <row r="1553" spans="1:13" x14ac:dyDescent="0.45">
      <c r="A1553" s="11"/>
      <c r="B1553" s="11"/>
      <c r="C1553" s="11"/>
      <c r="D1553" s="14"/>
      <c r="E1553" s="11"/>
      <c r="F1553" s="11"/>
      <c r="G1553" s="11"/>
      <c r="H1553" s="11"/>
      <c r="I1553" s="11"/>
      <c r="J1553" s="18" t="s">
        <v>1208</v>
      </c>
      <c r="K1553" s="10">
        <f>SUM(J1552:J1552)</f>
        <v>6</v>
      </c>
      <c r="L1553" s="17">
        <v>45.58</v>
      </c>
      <c r="M1553" s="10">
        <f>ROUND(L1553*K1553,2)</f>
        <v>273.48</v>
      </c>
    </row>
    <row r="1554" spans="1:13" ht="1.05" customHeight="1" x14ac:dyDescent="0.45">
      <c r="A1554" s="19"/>
      <c r="B1554" s="19"/>
      <c r="C1554" s="19"/>
      <c r="D1554" s="25"/>
      <c r="E1554" s="19"/>
      <c r="F1554" s="19"/>
      <c r="G1554" s="19"/>
      <c r="H1554" s="19"/>
      <c r="I1554" s="19"/>
      <c r="J1554" s="19"/>
      <c r="K1554" s="19"/>
      <c r="L1554" s="19"/>
      <c r="M1554" s="19"/>
    </row>
    <row r="1555" spans="1:13" ht="21" x14ac:dyDescent="0.45">
      <c r="A1555" s="15" t="s">
        <v>1209</v>
      </c>
      <c r="B1555" s="15" t="s">
        <v>23</v>
      </c>
      <c r="C1555" s="15" t="s">
        <v>97</v>
      </c>
      <c r="D1555" s="24" t="s">
        <v>1210</v>
      </c>
      <c r="E1555" s="11"/>
      <c r="F1555" s="11"/>
      <c r="G1555" s="11"/>
      <c r="H1555" s="11"/>
      <c r="I1555" s="11"/>
      <c r="J1555" s="11"/>
      <c r="K1555" s="16">
        <f>K1558</f>
        <v>2</v>
      </c>
      <c r="L1555" s="16">
        <f>L1558</f>
        <v>43.57</v>
      </c>
      <c r="M1555" s="16">
        <f>M1558</f>
        <v>87.14</v>
      </c>
    </row>
    <row r="1556" spans="1:13" ht="105" x14ac:dyDescent="0.45">
      <c r="A1556" s="11"/>
      <c r="B1556" s="11"/>
      <c r="C1556" s="11"/>
      <c r="D1556" s="14" t="s">
        <v>1211</v>
      </c>
      <c r="E1556" s="11"/>
      <c r="F1556" s="11"/>
      <c r="G1556" s="11"/>
      <c r="H1556" s="11"/>
      <c r="I1556" s="11"/>
      <c r="J1556" s="11"/>
      <c r="K1556" s="11"/>
      <c r="L1556" s="11"/>
      <c r="M1556" s="11"/>
    </row>
    <row r="1557" spans="1:13" x14ac:dyDescent="0.45">
      <c r="A1557" s="11"/>
      <c r="B1557" s="11"/>
      <c r="C1557" s="11"/>
      <c r="D1557" s="14"/>
      <c r="E1557" s="15" t="s">
        <v>1121</v>
      </c>
      <c r="F1557" s="11">
        <v>2</v>
      </c>
      <c r="G1557" s="17">
        <v>0</v>
      </c>
      <c r="H1557" s="17">
        <v>0</v>
      </c>
      <c r="I1557" s="17">
        <v>0</v>
      </c>
      <c r="J1557" s="16">
        <f>F1557*(G1557+ (G1557= 0))*(H1557+ (H1557= 0))*(I1557+ (I1557= 0))</f>
        <v>2</v>
      </c>
      <c r="K1557" s="11"/>
      <c r="L1557" s="11"/>
      <c r="M1557" s="11"/>
    </row>
    <row r="1558" spans="1:13" x14ac:dyDescent="0.45">
      <c r="A1558" s="11"/>
      <c r="B1558" s="11"/>
      <c r="C1558" s="11"/>
      <c r="D1558" s="14"/>
      <c r="E1558" s="11"/>
      <c r="F1558" s="11"/>
      <c r="G1558" s="11"/>
      <c r="H1558" s="11"/>
      <c r="I1558" s="11"/>
      <c r="J1558" s="18" t="s">
        <v>1212</v>
      </c>
      <c r="K1558" s="10">
        <f>SUM(J1557:J1557)</f>
        <v>2</v>
      </c>
      <c r="L1558" s="17">
        <v>43.57</v>
      </c>
      <c r="M1558" s="10">
        <f>ROUND(L1558*K1558,2)</f>
        <v>87.14</v>
      </c>
    </row>
    <row r="1559" spans="1:13" ht="1.05" customHeight="1" x14ac:dyDescent="0.45">
      <c r="A1559" s="19"/>
      <c r="B1559" s="19"/>
      <c r="C1559" s="19"/>
      <c r="D1559" s="25"/>
      <c r="E1559" s="19"/>
      <c r="F1559" s="19"/>
      <c r="G1559" s="19"/>
      <c r="H1559" s="19"/>
      <c r="I1559" s="19"/>
      <c r="J1559" s="19"/>
      <c r="K1559" s="19"/>
      <c r="L1559" s="19"/>
      <c r="M1559" s="19"/>
    </row>
    <row r="1560" spans="1:13" x14ac:dyDescent="0.45">
      <c r="A1560" s="15" t="s">
        <v>1213</v>
      </c>
      <c r="B1560" s="15" t="s">
        <v>23</v>
      </c>
      <c r="C1560" s="15" t="s">
        <v>97</v>
      </c>
      <c r="D1560" s="24" t="s">
        <v>1214</v>
      </c>
      <c r="E1560" s="11"/>
      <c r="F1560" s="11"/>
      <c r="G1560" s="11"/>
      <c r="H1560" s="11"/>
      <c r="I1560" s="11"/>
      <c r="J1560" s="11"/>
      <c r="K1560" s="16">
        <f>K1564</f>
        <v>2</v>
      </c>
      <c r="L1560" s="16">
        <f>L1564</f>
        <v>89.62</v>
      </c>
      <c r="M1560" s="16">
        <f>M1564</f>
        <v>179.24</v>
      </c>
    </row>
    <row r="1561" spans="1:13" ht="105" x14ac:dyDescent="0.45">
      <c r="A1561" s="11"/>
      <c r="B1561" s="11"/>
      <c r="C1561" s="11"/>
      <c r="D1561" s="14" t="s">
        <v>1215</v>
      </c>
      <c r="E1561" s="11"/>
      <c r="F1561" s="11"/>
      <c r="G1561" s="11"/>
      <c r="H1561" s="11"/>
      <c r="I1561" s="11"/>
      <c r="J1561" s="11"/>
      <c r="K1561" s="11"/>
      <c r="L1561" s="11"/>
      <c r="M1561" s="11"/>
    </row>
    <row r="1562" spans="1:13" x14ac:dyDescent="0.45">
      <c r="A1562" s="11"/>
      <c r="B1562" s="11"/>
      <c r="C1562" s="11"/>
      <c r="D1562" s="14"/>
      <c r="E1562" s="15" t="s">
        <v>221</v>
      </c>
      <c r="F1562" s="11">
        <v>1</v>
      </c>
      <c r="G1562" s="17">
        <v>0</v>
      </c>
      <c r="H1562" s="17">
        <v>0</v>
      </c>
      <c r="I1562" s="17">
        <v>0</v>
      </c>
      <c r="J1562" s="16">
        <f>F1562*(G1562+ (G1562= 0))*(H1562+ (H1562= 0))*(I1562+ (I1562= 0))</f>
        <v>1</v>
      </c>
      <c r="K1562" s="11"/>
      <c r="L1562" s="11"/>
      <c r="M1562" s="11"/>
    </row>
    <row r="1563" spans="1:13" x14ac:dyDescent="0.45">
      <c r="A1563" s="11"/>
      <c r="B1563" s="11"/>
      <c r="C1563" s="11"/>
      <c r="D1563" s="14"/>
      <c r="E1563" s="15" t="s">
        <v>1169</v>
      </c>
      <c r="F1563" s="11">
        <v>1</v>
      </c>
      <c r="G1563" s="17">
        <v>0</v>
      </c>
      <c r="H1563" s="17">
        <v>0</v>
      </c>
      <c r="I1563" s="17">
        <v>0</v>
      </c>
      <c r="J1563" s="16">
        <f>F1563*(G1563+ (G1563= 0))*(H1563+ (H1563= 0))*(I1563+ (I1563= 0))</f>
        <v>1</v>
      </c>
      <c r="K1563" s="11"/>
      <c r="L1563" s="11"/>
      <c r="M1563" s="11"/>
    </row>
    <row r="1564" spans="1:13" x14ac:dyDescent="0.45">
      <c r="A1564" s="11"/>
      <c r="B1564" s="11"/>
      <c r="C1564" s="11"/>
      <c r="D1564" s="14"/>
      <c r="E1564" s="11"/>
      <c r="F1564" s="11"/>
      <c r="G1564" s="11"/>
      <c r="H1564" s="11"/>
      <c r="I1564" s="11"/>
      <c r="J1564" s="18" t="s">
        <v>1216</v>
      </c>
      <c r="K1564" s="10">
        <f>SUM(J1562:J1563)</f>
        <v>2</v>
      </c>
      <c r="L1564" s="17">
        <v>89.62</v>
      </c>
      <c r="M1564" s="10">
        <f>ROUND(L1564*K1564,2)</f>
        <v>179.24</v>
      </c>
    </row>
    <row r="1565" spans="1:13" ht="1.05" customHeight="1" x14ac:dyDescent="0.45">
      <c r="A1565" s="19"/>
      <c r="B1565" s="19"/>
      <c r="C1565" s="19"/>
      <c r="D1565" s="25"/>
      <c r="E1565" s="19"/>
      <c r="F1565" s="19"/>
      <c r="G1565" s="19"/>
      <c r="H1565" s="19"/>
      <c r="I1565" s="19"/>
      <c r="J1565" s="19"/>
      <c r="K1565" s="19"/>
      <c r="L1565" s="19"/>
      <c r="M1565" s="19"/>
    </row>
    <row r="1566" spans="1:13" ht="21" x14ac:dyDescent="0.45">
      <c r="A1566" s="15" t="s">
        <v>1217</v>
      </c>
      <c r="B1566" s="15" t="s">
        <v>23</v>
      </c>
      <c r="C1566" s="15" t="s">
        <v>97</v>
      </c>
      <c r="D1566" s="24" t="s">
        <v>1218</v>
      </c>
      <c r="E1566" s="11"/>
      <c r="F1566" s="11"/>
      <c r="G1566" s="11"/>
      <c r="H1566" s="11"/>
      <c r="I1566" s="11"/>
      <c r="J1566" s="11"/>
      <c r="K1566" s="16">
        <f>K1569</f>
        <v>1</v>
      </c>
      <c r="L1566" s="16">
        <f>L1569</f>
        <v>565.62</v>
      </c>
      <c r="M1566" s="16">
        <f>M1569</f>
        <v>565.62</v>
      </c>
    </row>
    <row r="1567" spans="1:13" ht="63" x14ac:dyDescent="0.45">
      <c r="A1567" s="11"/>
      <c r="B1567" s="11"/>
      <c r="C1567" s="11"/>
      <c r="D1567" s="14" t="s">
        <v>1219</v>
      </c>
      <c r="E1567" s="11"/>
      <c r="F1567" s="11"/>
      <c r="G1567" s="11"/>
      <c r="H1567" s="11"/>
      <c r="I1567" s="11"/>
      <c r="J1567" s="11"/>
      <c r="K1567" s="11"/>
      <c r="L1567" s="11"/>
      <c r="M1567" s="11"/>
    </row>
    <row r="1568" spans="1:13" x14ac:dyDescent="0.45">
      <c r="A1568" s="11"/>
      <c r="B1568" s="11"/>
      <c r="C1568" s="11"/>
      <c r="D1568" s="14"/>
      <c r="E1568" s="15" t="s">
        <v>0</v>
      </c>
      <c r="F1568" s="11">
        <v>1</v>
      </c>
      <c r="G1568" s="17">
        <v>0</v>
      </c>
      <c r="H1568" s="17">
        <v>0</v>
      </c>
      <c r="I1568" s="17">
        <v>0</v>
      </c>
      <c r="J1568" s="16">
        <f>F1568*(G1568+ (G1568= 0))*(H1568+ (H1568= 0))*(I1568+ (I1568= 0))</f>
        <v>1</v>
      </c>
      <c r="K1568" s="11"/>
      <c r="L1568" s="11"/>
      <c r="M1568" s="11"/>
    </row>
    <row r="1569" spans="1:13" x14ac:dyDescent="0.45">
      <c r="A1569" s="11"/>
      <c r="B1569" s="11"/>
      <c r="C1569" s="11"/>
      <c r="D1569" s="14"/>
      <c r="E1569" s="11"/>
      <c r="F1569" s="11"/>
      <c r="G1569" s="11"/>
      <c r="H1569" s="11"/>
      <c r="I1569" s="11"/>
      <c r="J1569" s="18" t="s">
        <v>1220</v>
      </c>
      <c r="K1569" s="10">
        <f>SUM(J1568:J1568)</f>
        <v>1</v>
      </c>
      <c r="L1569" s="17">
        <v>565.62</v>
      </c>
      <c r="M1569" s="10">
        <f>ROUND(L1569*K1569,2)</f>
        <v>565.62</v>
      </c>
    </row>
    <row r="1570" spans="1:13" ht="1.05" customHeight="1" x14ac:dyDescent="0.45">
      <c r="A1570" s="19"/>
      <c r="B1570" s="19"/>
      <c r="C1570" s="19"/>
      <c r="D1570" s="25"/>
      <c r="E1570" s="19"/>
      <c r="F1570" s="19"/>
      <c r="G1570" s="19"/>
      <c r="H1570" s="19"/>
      <c r="I1570" s="19"/>
      <c r="J1570" s="19"/>
      <c r="K1570" s="19"/>
      <c r="L1570" s="19"/>
      <c r="M1570" s="19"/>
    </row>
    <row r="1571" spans="1:13" x14ac:dyDescent="0.45">
      <c r="A1571" s="11"/>
      <c r="B1571" s="11"/>
      <c r="C1571" s="11"/>
      <c r="D1571" s="14"/>
      <c r="E1571" s="11"/>
      <c r="F1571" s="11"/>
      <c r="G1571" s="11"/>
      <c r="H1571" s="11"/>
      <c r="I1571" s="11"/>
      <c r="J1571" s="18" t="s">
        <v>1221</v>
      </c>
      <c r="K1571" s="17">
        <v>1</v>
      </c>
      <c r="L1571" s="10">
        <f>M1449+M1455+M1461+M1466+M1473+M1484+M1489+M1494+M1500+M1505+M1510+M1517+M1522+M1527+M1532+M1537+M1542+M1548+M1553+M1558+M1564+M1569</f>
        <v>18240.66</v>
      </c>
      <c r="M1571" s="10">
        <f>ROUND(L1571*K1571,2)</f>
        <v>18240.66</v>
      </c>
    </row>
    <row r="1572" spans="1:13" ht="1.05" customHeight="1" x14ac:dyDescent="0.45">
      <c r="A1572" s="19"/>
      <c r="B1572" s="19"/>
      <c r="C1572" s="19"/>
      <c r="D1572" s="25"/>
      <c r="E1572" s="19"/>
      <c r="F1572" s="19"/>
      <c r="G1572" s="19"/>
      <c r="H1572" s="19"/>
      <c r="I1572" s="19"/>
      <c r="J1572" s="19"/>
      <c r="K1572" s="19"/>
      <c r="L1572" s="19"/>
      <c r="M1572" s="19"/>
    </row>
    <row r="1573" spans="1:13" x14ac:dyDescent="0.45">
      <c r="A1573" s="12" t="s">
        <v>1222</v>
      </c>
      <c r="B1573" s="12" t="s">
        <v>17</v>
      </c>
      <c r="C1573" s="12" t="s">
        <v>0</v>
      </c>
      <c r="D1573" s="23" t="s">
        <v>1223</v>
      </c>
      <c r="E1573" s="13"/>
      <c r="F1573" s="13"/>
      <c r="G1573" s="13"/>
      <c r="H1573" s="13"/>
      <c r="I1573" s="13"/>
      <c r="J1573" s="13"/>
      <c r="K1573" s="10">
        <f>K1671</f>
        <v>1</v>
      </c>
      <c r="L1573" s="10">
        <f>L1671</f>
        <v>11448.72</v>
      </c>
      <c r="M1573" s="10">
        <f>M1671</f>
        <v>11448.72</v>
      </c>
    </row>
    <row r="1574" spans="1:13" x14ac:dyDescent="0.45">
      <c r="A1574" s="11"/>
      <c r="B1574" s="11"/>
      <c r="C1574" s="11"/>
      <c r="D1574" s="14"/>
      <c r="E1574" s="11"/>
      <c r="F1574" s="11"/>
      <c r="G1574" s="11"/>
      <c r="H1574" s="11"/>
      <c r="I1574" s="11"/>
      <c r="J1574" s="11"/>
      <c r="K1574" s="11"/>
      <c r="L1574" s="11"/>
      <c r="M1574" s="11"/>
    </row>
    <row r="1575" spans="1:13" x14ac:dyDescent="0.45">
      <c r="A1575" s="15" t="s">
        <v>1224</v>
      </c>
      <c r="B1575" s="15" t="s">
        <v>23</v>
      </c>
      <c r="C1575" s="15" t="s">
        <v>97</v>
      </c>
      <c r="D1575" s="24" t="s">
        <v>1225</v>
      </c>
      <c r="E1575" s="11"/>
      <c r="F1575" s="11"/>
      <c r="G1575" s="11"/>
      <c r="H1575" s="11"/>
      <c r="I1575" s="11"/>
      <c r="J1575" s="11"/>
      <c r="K1575" s="16">
        <f>K1580</f>
        <v>6</v>
      </c>
      <c r="L1575" s="16">
        <f>L1580</f>
        <v>147.94</v>
      </c>
      <c r="M1575" s="16">
        <f>M1580</f>
        <v>887.64</v>
      </c>
    </row>
    <row r="1576" spans="1:13" ht="84" x14ac:dyDescent="0.45">
      <c r="A1576" s="11"/>
      <c r="B1576" s="11"/>
      <c r="C1576" s="11"/>
      <c r="D1576" s="14" t="s">
        <v>1226</v>
      </c>
      <c r="E1576" s="11"/>
      <c r="F1576" s="11"/>
      <c r="G1576" s="11"/>
      <c r="H1576" s="11"/>
      <c r="I1576" s="11"/>
      <c r="J1576" s="11"/>
      <c r="K1576" s="11"/>
      <c r="L1576" s="11"/>
      <c r="M1576" s="11"/>
    </row>
    <row r="1577" spans="1:13" x14ac:dyDescent="0.45">
      <c r="A1577" s="11"/>
      <c r="B1577" s="11"/>
      <c r="C1577" s="11"/>
      <c r="D1577" s="14"/>
      <c r="E1577" s="15" t="s">
        <v>815</v>
      </c>
      <c r="F1577" s="11">
        <v>2</v>
      </c>
      <c r="G1577" s="17">
        <v>0</v>
      </c>
      <c r="H1577" s="17">
        <v>0</v>
      </c>
      <c r="I1577" s="17">
        <v>0</v>
      </c>
      <c r="J1577" s="16">
        <f>F1577*(G1577+ (G1577= 0))*(H1577+ (H1577= 0))*(I1577+ (I1577= 0))</f>
        <v>2</v>
      </c>
      <c r="K1577" s="11"/>
      <c r="L1577" s="11"/>
      <c r="M1577" s="11"/>
    </row>
    <row r="1578" spans="1:13" x14ac:dyDescent="0.45">
      <c r="A1578" s="11"/>
      <c r="B1578" s="11"/>
      <c r="C1578" s="11"/>
      <c r="D1578" s="14"/>
      <c r="E1578" s="15" t="s">
        <v>816</v>
      </c>
      <c r="F1578" s="11">
        <v>2</v>
      </c>
      <c r="G1578" s="17">
        <v>0</v>
      </c>
      <c r="H1578" s="17">
        <v>0</v>
      </c>
      <c r="I1578" s="17">
        <v>0</v>
      </c>
      <c r="J1578" s="16">
        <f>F1578*(G1578+ (G1578= 0))*(H1578+ (H1578= 0))*(I1578+ (I1578= 0))</f>
        <v>2</v>
      </c>
      <c r="K1578" s="11"/>
      <c r="L1578" s="11"/>
      <c r="M1578" s="11"/>
    </row>
    <row r="1579" spans="1:13" x14ac:dyDescent="0.45">
      <c r="A1579" s="11"/>
      <c r="B1579" s="11"/>
      <c r="C1579" s="11"/>
      <c r="D1579" s="14"/>
      <c r="E1579" s="15" t="s">
        <v>733</v>
      </c>
      <c r="F1579" s="11">
        <v>2</v>
      </c>
      <c r="G1579" s="17">
        <v>0</v>
      </c>
      <c r="H1579" s="17">
        <v>0</v>
      </c>
      <c r="I1579" s="17">
        <v>0</v>
      </c>
      <c r="J1579" s="16">
        <f>F1579*(G1579+ (G1579= 0))*(H1579+ (H1579= 0))*(I1579+ (I1579= 0))</f>
        <v>2</v>
      </c>
      <c r="K1579" s="11"/>
      <c r="L1579" s="11"/>
      <c r="M1579" s="11"/>
    </row>
    <row r="1580" spans="1:13" x14ac:dyDescent="0.45">
      <c r="A1580" s="11"/>
      <c r="B1580" s="11"/>
      <c r="C1580" s="11"/>
      <c r="D1580" s="14"/>
      <c r="E1580" s="11"/>
      <c r="F1580" s="11"/>
      <c r="G1580" s="11"/>
      <c r="H1580" s="11"/>
      <c r="I1580" s="11"/>
      <c r="J1580" s="18" t="s">
        <v>1227</v>
      </c>
      <c r="K1580" s="10">
        <f>SUM(J1577:J1579)</f>
        <v>6</v>
      </c>
      <c r="L1580" s="17">
        <v>147.94</v>
      </c>
      <c r="M1580" s="10">
        <f>ROUND(L1580*K1580,2)</f>
        <v>887.64</v>
      </c>
    </row>
    <row r="1581" spans="1:13" ht="1.05" customHeight="1" x14ac:dyDescent="0.45">
      <c r="A1581" s="19"/>
      <c r="B1581" s="19"/>
      <c r="C1581" s="19"/>
      <c r="D1581" s="25"/>
      <c r="E1581" s="19"/>
      <c r="F1581" s="19"/>
      <c r="G1581" s="19"/>
      <c r="H1581" s="19"/>
      <c r="I1581" s="19"/>
      <c r="J1581" s="19"/>
      <c r="K1581" s="19"/>
      <c r="L1581" s="19"/>
      <c r="M1581" s="19"/>
    </row>
    <row r="1582" spans="1:13" x14ac:dyDescent="0.45">
      <c r="A1582" s="15" t="s">
        <v>1228</v>
      </c>
      <c r="B1582" s="15" t="s">
        <v>23</v>
      </c>
      <c r="C1582" s="15" t="s">
        <v>97</v>
      </c>
      <c r="D1582" s="24" t="s">
        <v>1229</v>
      </c>
      <c r="E1582" s="11"/>
      <c r="F1582" s="11"/>
      <c r="G1582" s="11"/>
      <c r="H1582" s="11"/>
      <c r="I1582" s="11"/>
      <c r="J1582" s="11"/>
      <c r="K1582" s="16">
        <f>K1586</f>
        <v>4</v>
      </c>
      <c r="L1582" s="16">
        <f>L1586</f>
        <v>335.91</v>
      </c>
      <c r="M1582" s="16">
        <f>M1586</f>
        <v>1343.64</v>
      </c>
    </row>
    <row r="1583" spans="1:13" ht="105" x14ac:dyDescent="0.45">
      <c r="A1583" s="11"/>
      <c r="B1583" s="11"/>
      <c r="C1583" s="11"/>
      <c r="D1583" s="14" t="s">
        <v>1230</v>
      </c>
      <c r="E1583" s="11"/>
      <c r="F1583" s="11"/>
      <c r="G1583" s="11"/>
      <c r="H1583" s="11"/>
      <c r="I1583" s="11"/>
      <c r="J1583" s="11"/>
      <c r="K1583" s="11"/>
      <c r="L1583" s="11"/>
      <c r="M1583" s="11"/>
    </row>
    <row r="1584" spans="1:13" x14ac:dyDescent="0.45">
      <c r="A1584" s="11"/>
      <c r="B1584" s="11"/>
      <c r="C1584" s="11"/>
      <c r="D1584" s="14"/>
      <c r="E1584" s="15" t="s">
        <v>815</v>
      </c>
      <c r="F1584" s="11">
        <v>2</v>
      </c>
      <c r="G1584" s="17">
        <v>0</v>
      </c>
      <c r="H1584" s="17">
        <v>0</v>
      </c>
      <c r="I1584" s="17">
        <v>0</v>
      </c>
      <c r="J1584" s="16">
        <f>F1584*(G1584+ (G1584= 0))*(H1584+ (H1584= 0))*(I1584+ (I1584= 0))</f>
        <v>2</v>
      </c>
      <c r="K1584" s="11"/>
      <c r="L1584" s="11"/>
      <c r="M1584" s="11"/>
    </row>
    <row r="1585" spans="1:13" x14ac:dyDescent="0.45">
      <c r="A1585" s="11"/>
      <c r="B1585" s="11"/>
      <c r="C1585" s="11"/>
      <c r="D1585" s="14"/>
      <c r="E1585" s="15" t="s">
        <v>816</v>
      </c>
      <c r="F1585" s="11">
        <v>2</v>
      </c>
      <c r="G1585" s="17">
        <v>0</v>
      </c>
      <c r="H1585" s="17">
        <v>0</v>
      </c>
      <c r="I1585" s="17">
        <v>0</v>
      </c>
      <c r="J1585" s="16">
        <f>F1585*(G1585+ (G1585= 0))*(H1585+ (H1585= 0))*(I1585+ (I1585= 0))</f>
        <v>2</v>
      </c>
      <c r="K1585" s="11"/>
      <c r="L1585" s="11"/>
      <c r="M1585" s="11"/>
    </row>
    <row r="1586" spans="1:13" x14ac:dyDescent="0.45">
      <c r="A1586" s="11"/>
      <c r="B1586" s="11"/>
      <c r="C1586" s="11"/>
      <c r="D1586" s="14"/>
      <c r="E1586" s="11"/>
      <c r="F1586" s="11"/>
      <c r="G1586" s="11"/>
      <c r="H1586" s="11"/>
      <c r="I1586" s="11"/>
      <c r="J1586" s="18" t="s">
        <v>1231</v>
      </c>
      <c r="K1586" s="10">
        <f>SUM(J1584:J1585)</f>
        <v>4</v>
      </c>
      <c r="L1586" s="17">
        <v>335.91</v>
      </c>
      <c r="M1586" s="10">
        <f>ROUND(L1586*K1586,2)</f>
        <v>1343.64</v>
      </c>
    </row>
    <row r="1587" spans="1:13" ht="1.05" customHeight="1" x14ac:dyDescent="0.45">
      <c r="A1587" s="19"/>
      <c r="B1587" s="19"/>
      <c r="C1587" s="19"/>
      <c r="D1587" s="25"/>
      <c r="E1587" s="19"/>
      <c r="F1587" s="19"/>
      <c r="G1587" s="19"/>
      <c r="H1587" s="19"/>
      <c r="I1587" s="19"/>
      <c r="J1587" s="19"/>
      <c r="K1587" s="19"/>
      <c r="L1587" s="19"/>
      <c r="M1587" s="19"/>
    </row>
    <row r="1588" spans="1:13" x14ac:dyDescent="0.45">
      <c r="A1588" s="15" t="s">
        <v>1232</v>
      </c>
      <c r="B1588" s="15" t="s">
        <v>23</v>
      </c>
      <c r="C1588" s="15" t="s">
        <v>97</v>
      </c>
      <c r="D1588" s="24" t="s">
        <v>1233</v>
      </c>
      <c r="E1588" s="11"/>
      <c r="F1588" s="11"/>
      <c r="G1588" s="11"/>
      <c r="H1588" s="11"/>
      <c r="I1588" s="11"/>
      <c r="J1588" s="11"/>
      <c r="K1588" s="16">
        <f>K1591</f>
        <v>2</v>
      </c>
      <c r="L1588" s="16">
        <f>L1591</f>
        <v>509.94</v>
      </c>
      <c r="M1588" s="16">
        <f>M1591</f>
        <v>1019.88</v>
      </c>
    </row>
    <row r="1589" spans="1:13" ht="94.5" x14ac:dyDescent="0.45">
      <c r="A1589" s="11"/>
      <c r="B1589" s="11"/>
      <c r="C1589" s="11"/>
      <c r="D1589" s="14" t="s">
        <v>1234</v>
      </c>
      <c r="E1589" s="11"/>
      <c r="F1589" s="11"/>
      <c r="G1589" s="11"/>
      <c r="H1589" s="11"/>
      <c r="I1589" s="11"/>
      <c r="J1589" s="11"/>
      <c r="K1589" s="11"/>
      <c r="L1589" s="11"/>
      <c r="M1589" s="11"/>
    </row>
    <row r="1590" spans="1:13" x14ac:dyDescent="0.45">
      <c r="A1590" s="11"/>
      <c r="B1590" s="11"/>
      <c r="C1590" s="11"/>
      <c r="D1590" s="14"/>
      <c r="E1590" s="15" t="s">
        <v>733</v>
      </c>
      <c r="F1590" s="11">
        <v>2</v>
      </c>
      <c r="G1590" s="17">
        <v>0</v>
      </c>
      <c r="H1590" s="17">
        <v>0</v>
      </c>
      <c r="I1590" s="17">
        <v>0</v>
      </c>
      <c r="J1590" s="16">
        <f>F1590*(G1590+ (G1590= 0))*(H1590+ (H1590= 0))*(I1590+ (I1590= 0))</f>
        <v>2</v>
      </c>
      <c r="K1590" s="11"/>
      <c r="L1590" s="11"/>
      <c r="M1590" s="11"/>
    </row>
    <row r="1591" spans="1:13" x14ac:dyDescent="0.45">
      <c r="A1591" s="11"/>
      <c r="B1591" s="11"/>
      <c r="C1591" s="11"/>
      <c r="D1591" s="14"/>
      <c r="E1591" s="11"/>
      <c r="F1591" s="11"/>
      <c r="G1591" s="11"/>
      <c r="H1591" s="11"/>
      <c r="I1591" s="11"/>
      <c r="J1591" s="18" t="s">
        <v>1235</v>
      </c>
      <c r="K1591" s="10">
        <f>SUM(J1590:J1590)</f>
        <v>2</v>
      </c>
      <c r="L1591" s="17">
        <v>509.94</v>
      </c>
      <c r="M1591" s="10">
        <f>ROUND(L1591*K1591,2)</f>
        <v>1019.88</v>
      </c>
    </row>
    <row r="1592" spans="1:13" ht="1.05" customHeight="1" x14ac:dyDescent="0.45">
      <c r="A1592" s="19"/>
      <c r="B1592" s="19"/>
      <c r="C1592" s="19"/>
      <c r="D1592" s="25"/>
      <c r="E1592" s="19"/>
      <c r="F1592" s="19"/>
      <c r="G1592" s="19"/>
      <c r="H1592" s="19"/>
      <c r="I1592" s="19"/>
      <c r="J1592" s="19"/>
      <c r="K1592" s="19"/>
      <c r="L1592" s="19"/>
      <c r="M1592" s="19"/>
    </row>
    <row r="1593" spans="1:13" x14ac:dyDescent="0.45">
      <c r="A1593" s="15" t="s">
        <v>1236</v>
      </c>
      <c r="B1593" s="15" t="s">
        <v>23</v>
      </c>
      <c r="C1593" s="15" t="s">
        <v>97</v>
      </c>
      <c r="D1593" s="24" t="s">
        <v>1237</v>
      </c>
      <c r="E1593" s="11"/>
      <c r="F1593" s="11"/>
      <c r="G1593" s="11"/>
      <c r="H1593" s="11"/>
      <c r="I1593" s="11"/>
      <c r="J1593" s="11"/>
      <c r="K1593" s="16">
        <f>K1596</f>
        <v>1</v>
      </c>
      <c r="L1593" s="16">
        <f>L1596</f>
        <v>252.12</v>
      </c>
      <c r="M1593" s="16">
        <f>M1596</f>
        <v>252.12</v>
      </c>
    </row>
    <row r="1594" spans="1:13" ht="63" x14ac:dyDescent="0.45">
      <c r="A1594" s="11"/>
      <c r="B1594" s="11"/>
      <c r="C1594" s="11"/>
      <c r="D1594" s="14" t="s">
        <v>1238</v>
      </c>
      <c r="E1594" s="11"/>
      <c r="F1594" s="11"/>
      <c r="G1594" s="11"/>
      <c r="H1594" s="11"/>
      <c r="I1594" s="11"/>
      <c r="J1594" s="11"/>
      <c r="K1594" s="11"/>
      <c r="L1594" s="11"/>
      <c r="M1594" s="11"/>
    </row>
    <row r="1595" spans="1:13" x14ac:dyDescent="0.45">
      <c r="A1595" s="11"/>
      <c r="B1595" s="11"/>
      <c r="C1595" s="11"/>
      <c r="D1595" s="14"/>
      <c r="E1595" s="15" t="s">
        <v>816</v>
      </c>
      <c r="F1595" s="11">
        <v>1</v>
      </c>
      <c r="G1595" s="17">
        <v>0</v>
      </c>
      <c r="H1595" s="17">
        <v>0</v>
      </c>
      <c r="I1595" s="17">
        <v>0</v>
      </c>
      <c r="J1595" s="16">
        <f>F1595*(G1595+ (G1595= 0))*(H1595+ (H1595= 0))*(I1595+ (I1595= 0))</f>
        <v>1</v>
      </c>
      <c r="K1595" s="11"/>
      <c r="L1595" s="11"/>
      <c r="M1595" s="11"/>
    </row>
    <row r="1596" spans="1:13" x14ac:dyDescent="0.45">
      <c r="A1596" s="11"/>
      <c r="B1596" s="11"/>
      <c r="C1596" s="11"/>
      <c r="D1596" s="14"/>
      <c r="E1596" s="11"/>
      <c r="F1596" s="11"/>
      <c r="G1596" s="11"/>
      <c r="H1596" s="11"/>
      <c r="I1596" s="11"/>
      <c r="J1596" s="18" t="s">
        <v>1239</v>
      </c>
      <c r="K1596" s="10">
        <f>SUM(J1595:J1595)</f>
        <v>1</v>
      </c>
      <c r="L1596" s="17">
        <v>252.12</v>
      </c>
      <c r="M1596" s="10">
        <f>ROUND(L1596*K1596,2)</f>
        <v>252.12</v>
      </c>
    </row>
    <row r="1597" spans="1:13" ht="1.05" customHeight="1" x14ac:dyDescent="0.45">
      <c r="A1597" s="19"/>
      <c r="B1597" s="19"/>
      <c r="C1597" s="19"/>
      <c r="D1597" s="25"/>
      <c r="E1597" s="19"/>
      <c r="F1597" s="19"/>
      <c r="G1597" s="19"/>
      <c r="H1597" s="19"/>
      <c r="I1597" s="19"/>
      <c r="J1597" s="19"/>
      <c r="K1597" s="19"/>
      <c r="L1597" s="19"/>
      <c r="M1597" s="19"/>
    </row>
    <row r="1598" spans="1:13" ht="21" x14ac:dyDescent="0.45">
      <c r="A1598" s="15" t="s">
        <v>1240</v>
      </c>
      <c r="B1598" s="15" t="s">
        <v>23</v>
      </c>
      <c r="C1598" s="15" t="s">
        <v>97</v>
      </c>
      <c r="D1598" s="24" t="s">
        <v>1241</v>
      </c>
      <c r="E1598" s="11"/>
      <c r="F1598" s="11"/>
      <c r="G1598" s="11"/>
      <c r="H1598" s="11"/>
      <c r="I1598" s="11"/>
      <c r="J1598" s="11"/>
      <c r="K1598" s="16">
        <f>K1602</f>
        <v>12</v>
      </c>
      <c r="L1598" s="16">
        <f>L1602</f>
        <v>260.77999999999997</v>
      </c>
      <c r="M1598" s="16">
        <f>M1602</f>
        <v>3129.36</v>
      </c>
    </row>
    <row r="1599" spans="1:13" ht="94.5" x14ac:dyDescent="0.45">
      <c r="A1599" s="11"/>
      <c r="B1599" s="11"/>
      <c r="C1599" s="11"/>
      <c r="D1599" s="14" t="s">
        <v>1242</v>
      </c>
      <c r="E1599" s="11"/>
      <c r="F1599" s="11"/>
      <c r="G1599" s="11"/>
      <c r="H1599" s="11"/>
      <c r="I1599" s="11"/>
      <c r="J1599" s="11"/>
      <c r="K1599" s="11"/>
      <c r="L1599" s="11"/>
      <c r="M1599" s="11"/>
    </row>
    <row r="1600" spans="1:13" x14ac:dyDescent="0.45">
      <c r="A1600" s="11"/>
      <c r="B1600" s="11"/>
      <c r="C1600" s="11"/>
      <c r="D1600" s="14"/>
      <c r="E1600" s="15" t="s">
        <v>815</v>
      </c>
      <c r="F1600" s="11">
        <v>6</v>
      </c>
      <c r="G1600" s="17">
        <v>0</v>
      </c>
      <c r="H1600" s="17">
        <v>0</v>
      </c>
      <c r="I1600" s="17">
        <v>0</v>
      </c>
      <c r="J1600" s="16">
        <f>F1600*(G1600+ (G1600= 0))*(H1600+ (H1600= 0))*(I1600+ (I1600= 0))</f>
        <v>6</v>
      </c>
      <c r="K1600" s="11"/>
      <c r="L1600" s="11"/>
      <c r="M1600" s="11"/>
    </row>
    <row r="1601" spans="1:13" x14ac:dyDescent="0.45">
      <c r="A1601" s="11"/>
      <c r="B1601" s="11"/>
      <c r="C1601" s="11"/>
      <c r="D1601" s="14"/>
      <c r="E1601" s="15" t="s">
        <v>816</v>
      </c>
      <c r="F1601" s="11">
        <v>6</v>
      </c>
      <c r="G1601" s="17">
        <v>0</v>
      </c>
      <c r="H1601" s="17">
        <v>0</v>
      </c>
      <c r="I1601" s="17">
        <v>0</v>
      </c>
      <c r="J1601" s="16">
        <f>F1601*(G1601+ (G1601= 0))*(H1601+ (H1601= 0))*(I1601+ (I1601= 0))</f>
        <v>6</v>
      </c>
      <c r="K1601" s="11"/>
      <c r="L1601" s="11"/>
      <c r="M1601" s="11"/>
    </row>
    <row r="1602" spans="1:13" x14ac:dyDescent="0.45">
      <c r="A1602" s="11"/>
      <c r="B1602" s="11"/>
      <c r="C1602" s="11"/>
      <c r="D1602" s="14"/>
      <c r="E1602" s="11"/>
      <c r="F1602" s="11"/>
      <c r="G1602" s="11"/>
      <c r="H1602" s="11"/>
      <c r="I1602" s="11"/>
      <c r="J1602" s="18" t="s">
        <v>1243</v>
      </c>
      <c r="K1602" s="10">
        <f>SUM(J1600:J1601)</f>
        <v>12</v>
      </c>
      <c r="L1602" s="17">
        <v>260.77999999999997</v>
      </c>
      <c r="M1602" s="10">
        <f>ROUND(L1602*K1602,2)</f>
        <v>3129.36</v>
      </c>
    </row>
    <row r="1603" spans="1:13" ht="1.05" customHeight="1" x14ac:dyDescent="0.45">
      <c r="A1603" s="19"/>
      <c r="B1603" s="19"/>
      <c r="C1603" s="19"/>
      <c r="D1603" s="25"/>
      <c r="E1603" s="19"/>
      <c r="F1603" s="19"/>
      <c r="G1603" s="19"/>
      <c r="H1603" s="19"/>
      <c r="I1603" s="19"/>
      <c r="J1603" s="19"/>
      <c r="K1603" s="19"/>
      <c r="L1603" s="19"/>
      <c r="M1603" s="19"/>
    </row>
    <row r="1604" spans="1:13" x14ac:dyDescent="0.45">
      <c r="A1604" s="15" t="s">
        <v>1244</v>
      </c>
      <c r="B1604" s="15" t="s">
        <v>23</v>
      </c>
      <c r="C1604" s="15" t="s">
        <v>97</v>
      </c>
      <c r="D1604" s="24" t="s">
        <v>1245</v>
      </c>
      <c r="E1604" s="11"/>
      <c r="F1604" s="11"/>
      <c r="G1604" s="11"/>
      <c r="H1604" s="11"/>
      <c r="I1604" s="11"/>
      <c r="J1604" s="11"/>
      <c r="K1604" s="16">
        <f>K1607</f>
        <v>2</v>
      </c>
      <c r="L1604" s="16">
        <f>L1607</f>
        <v>85.07</v>
      </c>
      <c r="M1604" s="16">
        <f>M1607</f>
        <v>170.14</v>
      </c>
    </row>
    <row r="1605" spans="1:13" ht="63" x14ac:dyDescent="0.45">
      <c r="A1605" s="11"/>
      <c r="B1605" s="11"/>
      <c r="C1605" s="11"/>
      <c r="D1605" s="14" t="s">
        <v>1246</v>
      </c>
      <c r="E1605" s="11"/>
      <c r="F1605" s="11"/>
      <c r="G1605" s="11"/>
      <c r="H1605" s="11"/>
      <c r="I1605" s="11"/>
      <c r="J1605" s="11"/>
      <c r="K1605" s="11"/>
      <c r="L1605" s="11"/>
      <c r="M1605" s="11"/>
    </row>
    <row r="1606" spans="1:13" x14ac:dyDescent="0.45">
      <c r="A1606" s="11"/>
      <c r="B1606" s="11"/>
      <c r="C1606" s="11"/>
      <c r="D1606" s="14"/>
      <c r="E1606" s="15" t="s">
        <v>733</v>
      </c>
      <c r="F1606" s="11">
        <v>2</v>
      </c>
      <c r="G1606" s="17">
        <v>0</v>
      </c>
      <c r="H1606" s="17">
        <v>0</v>
      </c>
      <c r="I1606" s="17">
        <v>0</v>
      </c>
      <c r="J1606" s="16">
        <f>F1606*(G1606+ (G1606= 0))*(H1606+ (H1606= 0))*(I1606+ (I1606= 0))</f>
        <v>2</v>
      </c>
      <c r="K1606" s="11"/>
      <c r="L1606" s="11"/>
      <c r="M1606" s="11"/>
    </row>
    <row r="1607" spans="1:13" x14ac:dyDescent="0.45">
      <c r="A1607" s="11"/>
      <c r="B1607" s="11"/>
      <c r="C1607" s="11"/>
      <c r="D1607" s="14"/>
      <c r="E1607" s="11"/>
      <c r="F1607" s="11"/>
      <c r="G1607" s="11"/>
      <c r="H1607" s="11"/>
      <c r="I1607" s="11"/>
      <c r="J1607" s="18" t="s">
        <v>1247</v>
      </c>
      <c r="K1607" s="10">
        <f>SUM(J1606:J1606)</f>
        <v>2</v>
      </c>
      <c r="L1607" s="17">
        <v>85.07</v>
      </c>
      <c r="M1607" s="10">
        <f>ROUND(L1607*K1607,2)</f>
        <v>170.14</v>
      </c>
    </row>
    <row r="1608" spans="1:13" ht="1.05" customHeight="1" x14ac:dyDescent="0.45">
      <c r="A1608" s="19"/>
      <c r="B1608" s="19"/>
      <c r="C1608" s="19"/>
      <c r="D1608" s="25"/>
      <c r="E1608" s="19"/>
      <c r="F1608" s="19"/>
      <c r="G1608" s="19"/>
      <c r="H1608" s="19"/>
      <c r="I1608" s="19"/>
      <c r="J1608" s="19"/>
      <c r="K1608" s="19"/>
      <c r="L1608" s="19"/>
      <c r="M1608" s="19"/>
    </row>
    <row r="1609" spans="1:13" x14ac:dyDescent="0.45">
      <c r="A1609" s="15" t="s">
        <v>1248</v>
      </c>
      <c r="B1609" s="15" t="s">
        <v>23</v>
      </c>
      <c r="C1609" s="15" t="s">
        <v>97</v>
      </c>
      <c r="D1609" s="24" t="s">
        <v>1249</v>
      </c>
      <c r="E1609" s="11"/>
      <c r="F1609" s="11"/>
      <c r="G1609" s="11"/>
      <c r="H1609" s="11"/>
      <c r="I1609" s="11"/>
      <c r="J1609" s="11"/>
      <c r="K1609" s="16">
        <f>K1613</f>
        <v>4</v>
      </c>
      <c r="L1609" s="16">
        <f>L1613</f>
        <v>130.27000000000001</v>
      </c>
      <c r="M1609" s="16">
        <f>M1613</f>
        <v>521.08000000000004</v>
      </c>
    </row>
    <row r="1610" spans="1:13" ht="105" x14ac:dyDescent="0.45">
      <c r="A1610" s="11"/>
      <c r="B1610" s="11"/>
      <c r="C1610" s="11"/>
      <c r="D1610" s="14" t="s">
        <v>1250</v>
      </c>
      <c r="E1610" s="11"/>
      <c r="F1610" s="11"/>
      <c r="G1610" s="11"/>
      <c r="H1610" s="11"/>
      <c r="I1610" s="11"/>
      <c r="J1610" s="11"/>
      <c r="K1610" s="11"/>
      <c r="L1610" s="11"/>
      <c r="M1610" s="11"/>
    </row>
    <row r="1611" spans="1:13" x14ac:dyDescent="0.45">
      <c r="A1611" s="11"/>
      <c r="B1611" s="11"/>
      <c r="C1611" s="11"/>
      <c r="D1611" s="14"/>
      <c r="E1611" s="15" t="s">
        <v>815</v>
      </c>
      <c r="F1611" s="11">
        <v>2</v>
      </c>
      <c r="G1611" s="17">
        <v>0</v>
      </c>
      <c r="H1611" s="17">
        <v>0</v>
      </c>
      <c r="I1611" s="17">
        <v>0</v>
      </c>
      <c r="J1611" s="16">
        <f>F1611*(G1611+ (G1611= 0))*(H1611+ (H1611= 0))*(I1611+ (I1611= 0))</f>
        <v>2</v>
      </c>
      <c r="K1611" s="11"/>
      <c r="L1611" s="11"/>
      <c r="M1611" s="11"/>
    </row>
    <row r="1612" spans="1:13" x14ac:dyDescent="0.45">
      <c r="A1612" s="11"/>
      <c r="B1612" s="11"/>
      <c r="C1612" s="11"/>
      <c r="D1612" s="14"/>
      <c r="E1612" s="15" t="s">
        <v>1251</v>
      </c>
      <c r="F1612" s="11">
        <v>2</v>
      </c>
      <c r="G1612" s="17">
        <v>0</v>
      </c>
      <c r="H1612" s="17">
        <v>0</v>
      </c>
      <c r="I1612" s="17">
        <v>0</v>
      </c>
      <c r="J1612" s="16">
        <f>F1612*(G1612+ (G1612= 0))*(H1612+ (H1612= 0))*(I1612+ (I1612= 0))</f>
        <v>2</v>
      </c>
      <c r="K1612" s="11"/>
      <c r="L1612" s="11"/>
      <c r="M1612" s="11"/>
    </row>
    <row r="1613" spans="1:13" x14ac:dyDescent="0.45">
      <c r="A1613" s="11"/>
      <c r="B1613" s="11"/>
      <c r="C1613" s="11"/>
      <c r="D1613" s="14"/>
      <c r="E1613" s="11"/>
      <c r="F1613" s="11"/>
      <c r="G1613" s="11"/>
      <c r="H1613" s="11"/>
      <c r="I1613" s="11"/>
      <c r="J1613" s="18" t="s">
        <v>1252</v>
      </c>
      <c r="K1613" s="10">
        <f>SUM(J1611:J1612)</f>
        <v>4</v>
      </c>
      <c r="L1613" s="17">
        <v>130.27000000000001</v>
      </c>
      <c r="M1613" s="10">
        <f>ROUND(L1613*K1613,2)</f>
        <v>521.08000000000004</v>
      </c>
    </row>
    <row r="1614" spans="1:13" ht="1.05" customHeight="1" x14ac:dyDescent="0.45">
      <c r="A1614" s="19"/>
      <c r="B1614" s="19"/>
      <c r="C1614" s="19"/>
      <c r="D1614" s="25"/>
      <c r="E1614" s="19"/>
      <c r="F1614" s="19"/>
      <c r="G1614" s="19"/>
      <c r="H1614" s="19"/>
      <c r="I1614" s="19"/>
      <c r="J1614" s="19"/>
      <c r="K1614" s="19"/>
      <c r="L1614" s="19"/>
      <c r="M1614" s="19"/>
    </row>
    <row r="1615" spans="1:13" ht="21" x14ac:dyDescent="0.45">
      <c r="A1615" s="15" t="s">
        <v>1253</v>
      </c>
      <c r="B1615" s="15" t="s">
        <v>23</v>
      </c>
      <c r="C1615" s="15" t="s">
        <v>97</v>
      </c>
      <c r="D1615" s="24" t="s">
        <v>1254</v>
      </c>
      <c r="E1615" s="11"/>
      <c r="F1615" s="11"/>
      <c r="G1615" s="11"/>
      <c r="H1615" s="11"/>
      <c r="I1615" s="11"/>
      <c r="J1615" s="11"/>
      <c r="K1615" s="16">
        <f>K1618</f>
        <v>2</v>
      </c>
      <c r="L1615" s="16">
        <f>L1618</f>
        <v>174.28</v>
      </c>
      <c r="M1615" s="16">
        <f>M1618</f>
        <v>348.56</v>
      </c>
    </row>
    <row r="1616" spans="1:13" ht="105" x14ac:dyDescent="0.45">
      <c r="A1616" s="11"/>
      <c r="B1616" s="11"/>
      <c r="C1616" s="11"/>
      <c r="D1616" s="14" t="s">
        <v>1255</v>
      </c>
      <c r="E1616" s="11"/>
      <c r="F1616" s="11"/>
      <c r="G1616" s="11"/>
      <c r="H1616" s="11"/>
      <c r="I1616" s="11"/>
      <c r="J1616" s="11"/>
      <c r="K1616" s="11"/>
      <c r="L1616" s="11"/>
      <c r="M1616" s="11"/>
    </row>
    <row r="1617" spans="1:13" x14ac:dyDescent="0.45">
      <c r="A1617" s="11"/>
      <c r="B1617" s="11"/>
      <c r="C1617" s="11"/>
      <c r="D1617" s="14"/>
      <c r="E1617" s="15" t="s">
        <v>733</v>
      </c>
      <c r="F1617" s="11">
        <v>2</v>
      </c>
      <c r="G1617" s="17">
        <v>0</v>
      </c>
      <c r="H1617" s="17">
        <v>0</v>
      </c>
      <c r="I1617" s="17">
        <v>0</v>
      </c>
      <c r="J1617" s="16">
        <f>F1617*(G1617+ (G1617= 0))*(H1617+ (H1617= 0))*(I1617+ (I1617= 0))</f>
        <v>2</v>
      </c>
      <c r="K1617" s="11"/>
      <c r="L1617" s="11"/>
      <c r="M1617" s="11"/>
    </row>
    <row r="1618" spans="1:13" x14ac:dyDescent="0.45">
      <c r="A1618" s="11"/>
      <c r="B1618" s="11"/>
      <c r="C1618" s="11"/>
      <c r="D1618" s="14"/>
      <c r="E1618" s="11"/>
      <c r="F1618" s="11"/>
      <c r="G1618" s="11"/>
      <c r="H1618" s="11"/>
      <c r="I1618" s="11"/>
      <c r="J1618" s="18" t="s">
        <v>1256</v>
      </c>
      <c r="K1618" s="10">
        <f>SUM(J1617:J1617)</f>
        <v>2</v>
      </c>
      <c r="L1618" s="17">
        <v>174.28</v>
      </c>
      <c r="M1618" s="10">
        <f>ROUND(L1618*K1618,2)</f>
        <v>348.56</v>
      </c>
    </row>
    <row r="1619" spans="1:13" ht="1.05" customHeight="1" x14ac:dyDescent="0.45">
      <c r="A1619" s="19"/>
      <c r="B1619" s="19"/>
      <c r="C1619" s="19"/>
      <c r="D1619" s="25"/>
      <c r="E1619" s="19"/>
      <c r="F1619" s="19"/>
      <c r="G1619" s="19"/>
      <c r="H1619" s="19"/>
      <c r="I1619" s="19"/>
      <c r="J1619" s="19"/>
      <c r="K1619" s="19"/>
      <c r="L1619" s="19"/>
      <c r="M1619" s="19"/>
    </row>
    <row r="1620" spans="1:13" x14ac:dyDescent="0.45">
      <c r="A1620" s="15" t="s">
        <v>1257</v>
      </c>
      <c r="B1620" s="15" t="s">
        <v>23</v>
      </c>
      <c r="C1620" s="15" t="s">
        <v>97</v>
      </c>
      <c r="D1620" s="24" t="s">
        <v>1258</v>
      </c>
      <c r="E1620" s="11"/>
      <c r="F1620" s="11"/>
      <c r="G1620" s="11"/>
      <c r="H1620" s="11"/>
      <c r="I1620" s="11"/>
      <c r="J1620" s="11"/>
      <c r="K1620" s="16">
        <f>K1623</f>
        <v>1</v>
      </c>
      <c r="L1620" s="16">
        <f>L1623</f>
        <v>123.07</v>
      </c>
      <c r="M1620" s="16">
        <f>M1623</f>
        <v>123.07</v>
      </c>
    </row>
    <row r="1621" spans="1:13" ht="52.5" x14ac:dyDescent="0.45">
      <c r="A1621" s="11"/>
      <c r="B1621" s="11"/>
      <c r="C1621" s="11"/>
      <c r="D1621" s="14" t="s">
        <v>1259</v>
      </c>
      <c r="E1621" s="11"/>
      <c r="F1621" s="11"/>
      <c r="G1621" s="11"/>
      <c r="H1621" s="11"/>
      <c r="I1621" s="11"/>
      <c r="J1621" s="11"/>
      <c r="K1621" s="11"/>
      <c r="L1621" s="11"/>
      <c r="M1621" s="11"/>
    </row>
    <row r="1622" spans="1:13" x14ac:dyDescent="0.45">
      <c r="A1622" s="11"/>
      <c r="B1622" s="11"/>
      <c r="C1622" s="11"/>
      <c r="D1622" s="14"/>
      <c r="E1622" s="15" t="s">
        <v>1260</v>
      </c>
      <c r="F1622" s="11">
        <v>1</v>
      </c>
      <c r="G1622" s="17">
        <v>0</v>
      </c>
      <c r="H1622" s="17">
        <v>0</v>
      </c>
      <c r="I1622" s="17">
        <v>0</v>
      </c>
      <c r="J1622" s="16">
        <f>F1622*(G1622+ (G1622= 0))*(H1622+ (H1622= 0))*(I1622+ (I1622= 0))</f>
        <v>1</v>
      </c>
      <c r="K1622" s="11"/>
      <c r="L1622" s="11"/>
      <c r="M1622" s="11"/>
    </row>
    <row r="1623" spans="1:13" x14ac:dyDescent="0.45">
      <c r="A1623" s="11"/>
      <c r="B1623" s="11"/>
      <c r="C1623" s="11"/>
      <c r="D1623" s="14"/>
      <c r="E1623" s="11"/>
      <c r="F1623" s="11"/>
      <c r="G1623" s="11"/>
      <c r="H1623" s="11"/>
      <c r="I1623" s="11"/>
      <c r="J1623" s="18" t="s">
        <v>1261</v>
      </c>
      <c r="K1623" s="10">
        <f>SUM(J1622:J1622)</f>
        <v>1</v>
      </c>
      <c r="L1623" s="17">
        <v>123.07</v>
      </c>
      <c r="M1623" s="10">
        <f>ROUND(L1623*K1623,2)</f>
        <v>123.07</v>
      </c>
    </row>
    <row r="1624" spans="1:13" ht="1.05" customHeight="1" x14ac:dyDescent="0.45">
      <c r="A1624" s="19"/>
      <c r="B1624" s="19"/>
      <c r="C1624" s="19"/>
      <c r="D1624" s="25"/>
      <c r="E1624" s="19"/>
      <c r="F1624" s="19"/>
      <c r="G1624" s="19"/>
      <c r="H1624" s="19"/>
      <c r="I1624" s="19"/>
      <c r="J1624" s="19"/>
      <c r="K1624" s="19"/>
      <c r="L1624" s="19"/>
      <c r="M1624" s="19"/>
    </row>
    <row r="1625" spans="1:13" x14ac:dyDescent="0.45">
      <c r="A1625" s="15" t="s">
        <v>1262</v>
      </c>
      <c r="B1625" s="15" t="s">
        <v>23</v>
      </c>
      <c r="C1625" s="15" t="s">
        <v>97</v>
      </c>
      <c r="D1625" s="24" t="s">
        <v>1263</v>
      </c>
      <c r="E1625" s="11"/>
      <c r="F1625" s="11"/>
      <c r="G1625" s="11"/>
      <c r="H1625" s="11"/>
      <c r="I1625" s="11"/>
      <c r="J1625" s="11"/>
      <c r="K1625" s="16">
        <f>K1628</f>
        <v>2</v>
      </c>
      <c r="L1625" s="16">
        <f>L1628</f>
        <v>170.31</v>
      </c>
      <c r="M1625" s="16">
        <f>M1628</f>
        <v>340.62</v>
      </c>
    </row>
    <row r="1626" spans="1:13" ht="73.5" x14ac:dyDescent="0.45">
      <c r="A1626" s="11"/>
      <c r="B1626" s="11"/>
      <c r="C1626" s="11"/>
      <c r="D1626" s="14" t="s">
        <v>1264</v>
      </c>
      <c r="E1626" s="11"/>
      <c r="F1626" s="11"/>
      <c r="G1626" s="11"/>
      <c r="H1626" s="11"/>
      <c r="I1626" s="11"/>
      <c r="J1626" s="11"/>
      <c r="K1626" s="11"/>
      <c r="L1626" s="11"/>
      <c r="M1626" s="11"/>
    </row>
    <row r="1627" spans="1:13" x14ac:dyDescent="0.45">
      <c r="A1627" s="11"/>
      <c r="B1627" s="11"/>
      <c r="C1627" s="11"/>
      <c r="D1627" s="14"/>
      <c r="E1627" s="15" t="s">
        <v>733</v>
      </c>
      <c r="F1627" s="11">
        <v>2</v>
      </c>
      <c r="G1627" s="17">
        <v>0</v>
      </c>
      <c r="H1627" s="17">
        <v>0</v>
      </c>
      <c r="I1627" s="17">
        <v>0</v>
      </c>
      <c r="J1627" s="16">
        <f>F1627*(G1627+ (G1627= 0))*(H1627+ (H1627= 0))*(I1627+ (I1627= 0))</f>
        <v>2</v>
      </c>
      <c r="K1627" s="11"/>
      <c r="L1627" s="11"/>
      <c r="M1627" s="11"/>
    </row>
    <row r="1628" spans="1:13" x14ac:dyDescent="0.45">
      <c r="A1628" s="11"/>
      <c r="B1628" s="11"/>
      <c r="C1628" s="11"/>
      <c r="D1628" s="14"/>
      <c r="E1628" s="11"/>
      <c r="F1628" s="11"/>
      <c r="G1628" s="11"/>
      <c r="H1628" s="11"/>
      <c r="I1628" s="11"/>
      <c r="J1628" s="18" t="s">
        <v>1265</v>
      </c>
      <c r="K1628" s="10">
        <f>SUM(J1627:J1627)</f>
        <v>2</v>
      </c>
      <c r="L1628" s="17">
        <v>170.31</v>
      </c>
      <c r="M1628" s="10">
        <f>ROUND(L1628*K1628,2)</f>
        <v>340.62</v>
      </c>
    </row>
    <row r="1629" spans="1:13" ht="1.05" customHeight="1" x14ac:dyDescent="0.45">
      <c r="A1629" s="19"/>
      <c r="B1629" s="19"/>
      <c r="C1629" s="19"/>
      <c r="D1629" s="25"/>
      <c r="E1629" s="19"/>
      <c r="F1629" s="19"/>
      <c r="G1629" s="19"/>
      <c r="H1629" s="19"/>
      <c r="I1629" s="19"/>
      <c r="J1629" s="19"/>
      <c r="K1629" s="19"/>
      <c r="L1629" s="19"/>
      <c r="M1629" s="19"/>
    </row>
    <row r="1630" spans="1:13" x14ac:dyDescent="0.45">
      <c r="A1630" s="15" t="s">
        <v>1266</v>
      </c>
      <c r="B1630" s="15" t="s">
        <v>23</v>
      </c>
      <c r="C1630" s="15" t="s">
        <v>97</v>
      </c>
      <c r="D1630" s="24" t="s">
        <v>1267</v>
      </c>
      <c r="E1630" s="11"/>
      <c r="F1630" s="11"/>
      <c r="G1630" s="11"/>
      <c r="H1630" s="11"/>
      <c r="I1630" s="11"/>
      <c r="J1630" s="11"/>
      <c r="K1630" s="16">
        <f>K1633</f>
        <v>2</v>
      </c>
      <c r="L1630" s="16">
        <f>L1633</f>
        <v>157.61000000000001</v>
      </c>
      <c r="M1630" s="16">
        <f>M1633</f>
        <v>315.22000000000003</v>
      </c>
    </row>
    <row r="1631" spans="1:13" ht="73.5" x14ac:dyDescent="0.45">
      <c r="A1631" s="11"/>
      <c r="B1631" s="11"/>
      <c r="C1631" s="11"/>
      <c r="D1631" s="14" t="s">
        <v>1268</v>
      </c>
      <c r="E1631" s="11"/>
      <c r="F1631" s="11"/>
      <c r="G1631" s="11"/>
      <c r="H1631" s="11"/>
      <c r="I1631" s="11"/>
      <c r="J1631" s="11"/>
      <c r="K1631" s="11"/>
      <c r="L1631" s="11"/>
      <c r="M1631" s="11"/>
    </row>
    <row r="1632" spans="1:13" x14ac:dyDescent="0.45">
      <c r="A1632" s="11"/>
      <c r="B1632" s="11"/>
      <c r="C1632" s="11"/>
      <c r="D1632" s="14"/>
      <c r="E1632" s="15" t="s">
        <v>733</v>
      </c>
      <c r="F1632" s="11">
        <v>2</v>
      </c>
      <c r="G1632" s="17">
        <v>0</v>
      </c>
      <c r="H1632" s="17">
        <v>0</v>
      </c>
      <c r="I1632" s="17">
        <v>0</v>
      </c>
      <c r="J1632" s="16">
        <f>F1632*(G1632+ (G1632= 0))*(H1632+ (H1632= 0))*(I1632+ (I1632= 0))</f>
        <v>2</v>
      </c>
      <c r="K1632" s="11"/>
      <c r="L1632" s="11"/>
      <c r="M1632" s="11"/>
    </row>
    <row r="1633" spans="1:13" x14ac:dyDescent="0.45">
      <c r="A1633" s="11"/>
      <c r="B1633" s="11"/>
      <c r="C1633" s="11"/>
      <c r="D1633" s="14"/>
      <c r="E1633" s="11"/>
      <c r="F1633" s="11"/>
      <c r="G1633" s="11"/>
      <c r="H1633" s="11"/>
      <c r="I1633" s="11"/>
      <c r="J1633" s="18" t="s">
        <v>1269</v>
      </c>
      <c r="K1633" s="10">
        <f>SUM(J1632:J1632)</f>
        <v>2</v>
      </c>
      <c r="L1633" s="17">
        <v>157.61000000000001</v>
      </c>
      <c r="M1633" s="10">
        <f>ROUND(L1633*K1633,2)</f>
        <v>315.22000000000003</v>
      </c>
    </row>
    <row r="1634" spans="1:13" ht="1.05" customHeight="1" x14ac:dyDescent="0.45">
      <c r="A1634" s="19"/>
      <c r="B1634" s="19"/>
      <c r="C1634" s="19"/>
      <c r="D1634" s="25"/>
      <c r="E1634" s="19"/>
      <c r="F1634" s="19"/>
      <c r="G1634" s="19"/>
      <c r="H1634" s="19"/>
      <c r="I1634" s="19"/>
      <c r="J1634" s="19"/>
      <c r="K1634" s="19"/>
      <c r="L1634" s="19"/>
      <c r="M1634" s="19"/>
    </row>
    <row r="1635" spans="1:13" x14ac:dyDescent="0.45">
      <c r="A1635" s="15" t="s">
        <v>1270</v>
      </c>
      <c r="B1635" s="15" t="s">
        <v>23</v>
      </c>
      <c r="C1635" s="15" t="s">
        <v>97</v>
      </c>
      <c r="D1635" s="24" t="s">
        <v>1271</v>
      </c>
      <c r="E1635" s="11"/>
      <c r="F1635" s="11"/>
      <c r="G1635" s="11"/>
      <c r="H1635" s="11"/>
      <c r="I1635" s="11"/>
      <c r="J1635" s="11"/>
      <c r="K1635" s="16">
        <f>K1638</f>
        <v>1</v>
      </c>
      <c r="L1635" s="16">
        <f>L1638</f>
        <v>357.05</v>
      </c>
      <c r="M1635" s="16">
        <f>M1638</f>
        <v>357.05</v>
      </c>
    </row>
    <row r="1636" spans="1:13" ht="115.5" x14ac:dyDescent="0.45">
      <c r="A1636" s="11"/>
      <c r="B1636" s="11"/>
      <c r="C1636" s="11"/>
      <c r="D1636" s="14" t="s">
        <v>1272</v>
      </c>
      <c r="E1636" s="11"/>
      <c r="F1636" s="11"/>
      <c r="G1636" s="11"/>
      <c r="H1636" s="11"/>
      <c r="I1636" s="11"/>
      <c r="J1636" s="11"/>
      <c r="K1636" s="11"/>
      <c r="L1636" s="11"/>
      <c r="M1636" s="11"/>
    </row>
    <row r="1637" spans="1:13" x14ac:dyDescent="0.45">
      <c r="A1637" s="11"/>
      <c r="B1637" s="11"/>
      <c r="C1637" s="11"/>
      <c r="D1637" s="14"/>
      <c r="E1637" s="15" t="s">
        <v>817</v>
      </c>
      <c r="F1637" s="11">
        <v>1</v>
      </c>
      <c r="G1637" s="17">
        <v>0</v>
      </c>
      <c r="H1637" s="17">
        <v>0</v>
      </c>
      <c r="I1637" s="17">
        <v>0</v>
      </c>
      <c r="J1637" s="16">
        <f>F1637*(G1637+ (G1637= 0))*(H1637+ (H1637= 0))*(I1637+ (I1637= 0))</f>
        <v>1</v>
      </c>
      <c r="K1637" s="11"/>
      <c r="L1637" s="11"/>
      <c r="M1637" s="11"/>
    </row>
    <row r="1638" spans="1:13" x14ac:dyDescent="0.45">
      <c r="A1638" s="11"/>
      <c r="B1638" s="11"/>
      <c r="C1638" s="11"/>
      <c r="D1638" s="14"/>
      <c r="E1638" s="11"/>
      <c r="F1638" s="11"/>
      <c r="G1638" s="11"/>
      <c r="H1638" s="11"/>
      <c r="I1638" s="11"/>
      <c r="J1638" s="18" t="s">
        <v>1273</v>
      </c>
      <c r="K1638" s="10">
        <f>SUM(J1637:J1637)</f>
        <v>1</v>
      </c>
      <c r="L1638" s="17">
        <v>357.05</v>
      </c>
      <c r="M1638" s="10">
        <f>ROUND(L1638*K1638,2)</f>
        <v>357.05</v>
      </c>
    </row>
    <row r="1639" spans="1:13" ht="1.05" customHeight="1" x14ac:dyDescent="0.45">
      <c r="A1639" s="19"/>
      <c r="B1639" s="19"/>
      <c r="C1639" s="19"/>
      <c r="D1639" s="25"/>
      <c r="E1639" s="19"/>
      <c r="F1639" s="19"/>
      <c r="G1639" s="19"/>
      <c r="H1639" s="19"/>
      <c r="I1639" s="19"/>
      <c r="J1639" s="19"/>
      <c r="K1639" s="19"/>
      <c r="L1639" s="19"/>
      <c r="M1639" s="19"/>
    </row>
    <row r="1640" spans="1:13" x14ac:dyDescent="0.45">
      <c r="A1640" s="15" t="s">
        <v>1274</v>
      </c>
      <c r="B1640" s="15" t="s">
        <v>23</v>
      </c>
      <c r="C1640" s="15" t="s">
        <v>97</v>
      </c>
      <c r="D1640" s="24" t="s">
        <v>1275</v>
      </c>
      <c r="E1640" s="11"/>
      <c r="F1640" s="11"/>
      <c r="G1640" s="11"/>
      <c r="H1640" s="11"/>
      <c r="I1640" s="11"/>
      <c r="J1640" s="11"/>
      <c r="K1640" s="16">
        <f>K1643</f>
        <v>2</v>
      </c>
      <c r="L1640" s="16">
        <f>L1643</f>
        <v>124.53</v>
      </c>
      <c r="M1640" s="16">
        <f>M1643</f>
        <v>249.06</v>
      </c>
    </row>
    <row r="1641" spans="1:13" ht="105" x14ac:dyDescent="0.45">
      <c r="A1641" s="11"/>
      <c r="B1641" s="11"/>
      <c r="C1641" s="11"/>
      <c r="D1641" s="14" t="s">
        <v>1276</v>
      </c>
      <c r="E1641" s="11"/>
      <c r="F1641" s="11"/>
      <c r="G1641" s="11"/>
      <c r="H1641" s="11"/>
      <c r="I1641" s="11"/>
      <c r="J1641" s="11"/>
      <c r="K1641" s="11"/>
      <c r="L1641" s="11"/>
      <c r="M1641" s="11"/>
    </row>
    <row r="1642" spans="1:13" x14ac:dyDescent="0.45">
      <c r="A1642" s="11"/>
      <c r="B1642" s="11"/>
      <c r="C1642" s="11"/>
      <c r="D1642" s="14"/>
      <c r="E1642" s="15" t="s">
        <v>733</v>
      </c>
      <c r="F1642" s="11">
        <v>2</v>
      </c>
      <c r="G1642" s="17">
        <v>0</v>
      </c>
      <c r="H1642" s="17">
        <v>0</v>
      </c>
      <c r="I1642" s="17">
        <v>0</v>
      </c>
      <c r="J1642" s="16">
        <f>F1642*(G1642+ (G1642= 0))*(H1642+ (H1642= 0))*(I1642+ (I1642= 0))</f>
        <v>2</v>
      </c>
      <c r="K1642" s="11"/>
      <c r="L1642" s="11"/>
      <c r="M1642" s="11"/>
    </row>
    <row r="1643" spans="1:13" x14ac:dyDescent="0.45">
      <c r="A1643" s="11"/>
      <c r="B1643" s="11"/>
      <c r="C1643" s="11"/>
      <c r="D1643" s="14"/>
      <c r="E1643" s="11"/>
      <c r="F1643" s="11"/>
      <c r="G1643" s="11"/>
      <c r="H1643" s="11"/>
      <c r="I1643" s="11"/>
      <c r="J1643" s="18" t="s">
        <v>1277</v>
      </c>
      <c r="K1643" s="10">
        <f>SUM(J1642:J1642)</f>
        <v>2</v>
      </c>
      <c r="L1643" s="17">
        <v>124.53</v>
      </c>
      <c r="M1643" s="10">
        <f>ROUND(L1643*K1643,2)</f>
        <v>249.06</v>
      </c>
    </row>
    <row r="1644" spans="1:13" ht="1.05" customHeight="1" x14ac:dyDescent="0.45">
      <c r="A1644" s="19"/>
      <c r="B1644" s="19"/>
      <c r="C1644" s="19"/>
      <c r="D1644" s="25"/>
      <c r="E1644" s="19"/>
      <c r="F1644" s="19"/>
      <c r="G1644" s="19"/>
      <c r="H1644" s="19"/>
      <c r="I1644" s="19"/>
      <c r="J1644" s="19"/>
      <c r="K1644" s="19"/>
      <c r="L1644" s="19"/>
      <c r="M1644" s="19"/>
    </row>
    <row r="1645" spans="1:13" x14ac:dyDescent="0.45">
      <c r="A1645" s="15" t="s">
        <v>1278</v>
      </c>
      <c r="B1645" s="15" t="s">
        <v>23</v>
      </c>
      <c r="C1645" s="15" t="s">
        <v>97</v>
      </c>
      <c r="D1645" s="24" t="s">
        <v>1279</v>
      </c>
      <c r="E1645" s="11"/>
      <c r="F1645" s="11"/>
      <c r="G1645" s="11"/>
      <c r="H1645" s="11"/>
      <c r="I1645" s="11"/>
      <c r="J1645" s="11"/>
      <c r="K1645" s="16">
        <f>K1648</f>
        <v>2</v>
      </c>
      <c r="L1645" s="16">
        <f>L1648</f>
        <v>266.3</v>
      </c>
      <c r="M1645" s="16">
        <f>M1648</f>
        <v>532.6</v>
      </c>
    </row>
    <row r="1646" spans="1:13" ht="73.5" x14ac:dyDescent="0.45">
      <c r="A1646" s="11"/>
      <c r="B1646" s="11"/>
      <c r="C1646" s="11"/>
      <c r="D1646" s="14" t="s">
        <v>1280</v>
      </c>
      <c r="E1646" s="11"/>
      <c r="F1646" s="11"/>
      <c r="G1646" s="11"/>
      <c r="H1646" s="11"/>
      <c r="I1646" s="11"/>
      <c r="J1646" s="11"/>
      <c r="K1646" s="11"/>
      <c r="L1646" s="11"/>
      <c r="M1646" s="11"/>
    </row>
    <row r="1647" spans="1:13" x14ac:dyDescent="0.45">
      <c r="A1647" s="11"/>
      <c r="B1647" s="11"/>
      <c r="C1647" s="11"/>
      <c r="D1647" s="14"/>
      <c r="E1647" s="15" t="s">
        <v>733</v>
      </c>
      <c r="F1647" s="11">
        <v>2</v>
      </c>
      <c r="G1647" s="17">
        <v>0</v>
      </c>
      <c r="H1647" s="17">
        <v>0</v>
      </c>
      <c r="I1647" s="17">
        <v>0</v>
      </c>
      <c r="J1647" s="16">
        <f>F1647*(G1647+ (G1647= 0))*(H1647+ (H1647= 0))*(I1647+ (I1647= 0))</f>
        <v>2</v>
      </c>
      <c r="K1647" s="11"/>
      <c r="L1647" s="11"/>
      <c r="M1647" s="11"/>
    </row>
    <row r="1648" spans="1:13" x14ac:dyDescent="0.45">
      <c r="A1648" s="11"/>
      <c r="B1648" s="11"/>
      <c r="C1648" s="11"/>
      <c r="D1648" s="14"/>
      <c r="E1648" s="11"/>
      <c r="F1648" s="11"/>
      <c r="G1648" s="11"/>
      <c r="H1648" s="11"/>
      <c r="I1648" s="11"/>
      <c r="J1648" s="18" t="s">
        <v>1281</v>
      </c>
      <c r="K1648" s="10">
        <f>SUM(J1647:J1647)</f>
        <v>2</v>
      </c>
      <c r="L1648" s="17">
        <v>266.3</v>
      </c>
      <c r="M1648" s="10">
        <f>ROUND(L1648*K1648,2)</f>
        <v>532.6</v>
      </c>
    </row>
    <row r="1649" spans="1:13" ht="1.05" customHeight="1" x14ac:dyDescent="0.45">
      <c r="A1649" s="19"/>
      <c r="B1649" s="19"/>
      <c r="C1649" s="19"/>
      <c r="D1649" s="25"/>
      <c r="E1649" s="19"/>
      <c r="F1649" s="19"/>
      <c r="G1649" s="19"/>
      <c r="H1649" s="19"/>
      <c r="I1649" s="19"/>
      <c r="J1649" s="19"/>
      <c r="K1649" s="19"/>
      <c r="L1649" s="19"/>
      <c r="M1649" s="19"/>
    </row>
    <row r="1650" spans="1:13" x14ac:dyDescent="0.45">
      <c r="A1650" s="15" t="s">
        <v>1282</v>
      </c>
      <c r="B1650" s="15" t="s">
        <v>23</v>
      </c>
      <c r="C1650" s="15" t="s">
        <v>97</v>
      </c>
      <c r="D1650" s="24" t="s">
        <v>1283</v>
      </c>
      <c r="E1650" s="11"/>
      <c r="F1650" s="11"/>
      <c r="G1650" s="11"/>
      <c r="H1650" s="11"/>
      <c r="I1650" s="11"/>
      <c r="J1650" s="11"/>
      <c r="K1650" s="16">
        <f>K1653</f>
        <v>2</v>
      </c>
      <c r="L1650" s="16">
        <f>L1653</f>
        <v>79.760000000000005</v>
      </c>
      <c r="M1650" s="16">
        <f>M1653</f>
        <v>159.52000000000001</v>
      </c>
    </row>
    <row r="1651" spans="1:13" ht="73.5" x14ac:dyDescent="0.45">
      <c r="A1651" s="11"/>
      <c r="B1651" s="11"/>
      <c r="C1651" s="11"/>
      <c r="D1651" s="14" t="s">
        <v>1284</v>
      </c>
      <c r="E1651" s="11"/>
      <c r="F1651" s="11"/>
      <c r="G1651" s="11"/>
      <c r="H1651" s="11"/>
      <c r="I1651" s="11"/>
      <c r="J1651" s="11"/>
      <c r="K1651" s="11"/>
      <c r="L1651" s="11"/>
      <c r="M1651" s="11"/>
    </row>
    <row r="1652" spans="1:13" x14ac:dyDescent="0.45">
      <c r="A1652" s="11"/>
      <c r="B1652" s="11"/>
      <c r="C1652" s="11"/>
      <c r="D1652" s="14"/>
      <c r="E1652" s="15" t="s">
        <v>733</v>
      </c>
      <c r="F1652" s="11">
        <v>2</v>
      </c>
      <c r="G1652" s="17">
        <v>0</v>
      </c>
      <c r="H1652" s="17">
        <v>0</v>
      </c>
      <c r="I1652" s="17">
        <v>0</v>
      </c>
      <c r="J1652" s="16">
        <f>F1652*(G1652+ (G1652= 0))*(H1652+ (H1652= 0))*(I1652+ (I1652= 0))</f>
        <v>2</v>
      </c>
      <c r="K1652" s="11"/>
      <c r="L1652" s="11"/>
      <c r="M1652" s="11"/>
    </row>
    <row r="1653" spans="1:13" x14ac:dyDescent="0.45">
      <c r="A1653" s="11"/>
      <c r="B1653" s="11"/>
      <c r="C1653" s="11"/>
      <c r="D1653" s="14"/>
      <c r="E1653" s="11"/>
      <c r="F1653" s="11"/>
      <c r="G1653" s="11"/>
      <c r="H1653" s="11"/>
      <c r="I1653" s="11"/>
      <c r="J1653" s="18" t="s">
        <v>1285</v>
      </c>
      <c r="K1653" s="10">
        <f>SUM(J1652:J1652)</f>
        <v>2</v>
      </c>
      <c r="L1653" s="17">
        <v>79.760000000000005</v>
      </c>
      <c r="M1653" s="10">
        <f>ROUND(L1653*K1653,2)</f>
        <v>159.52000000000001</v>
      </c>
    </row>
    <row r="1654" spans="1:13" ht="1.05" customHeight="1" x14ac:dyDescent="0.45">
      <c r="A1654" s="19"/>
      <c r="B1654" s="19"/>
      <c r="C1654" s="19"/>
      <c r="D1654" s="25"/>
      <c r="E1654" s="19"/>
      <c r="F1654" s="19"/>
      <c r="G1654" s="19"/>
      <c r="H1654" s="19"/>
      <c r="I1654" s="19"/>
      <c r="J1654" s="19"/>
      <c r="K1654" s="19"/>
      <c r="L1654" s="19"/>
      <c r="M1654" s="19"/>
    </row>
    <row r="1655" spans="1:13" x14ac:dyDescent="0.45">
      <c r="A1655" s="15" t="s">
        <v>1286</v>
      </c>
      <c r="B1655" s="15" t="s">
        <v>23</v>
      </c>
      <c r="C1655" s="15" t="s">
        <v>262</v>
      </c>
      <c r="D1655" s="24" t="s">
        <v>827</v>
      </c>
      <c r="E1655" s="11"/>
      <c r="F1655" s="11"/>
      <c r="G1655" s="11"/>
      <c r="H1655" s="11"/>
      <c r="I1655" s="11"/>
      <c r="J1655" s="11"/>
      <c r="K1655" s="16">
        <f>K1659</f>
        <v>2</v>
      </c>
      <c r="L1655" s="16">
        <f>L1659</f>
        <v>35</v>
      </c>
      <c r="M1655" s="16">
        <f>M1659</f>
        <v>70</v>
      </c>
    </row>
    <row r="1656" spans="1:13" ht="42" x14ac:dyDescent="0.45">
      <c r="A1656" s="11"/>
      <c r="B1656" s="11"/>
      <c r="C1656" s="11"/>
      <c r="D1656" s="14" t="s">
        <v>1287</v>
      </c>
      <c r="E1656" s="11"/>
      <c r="F1656" s="11"/>
      <c r="G1656" s="11"/>
      <c r="H1656" s="11"/>
      <c r="I1656" s="11"/>
      <c r="J1656" s="11"/>
      <c r="K1656" s="11"/>
      <c r="L1656" s="11"/>
      <c r="M1656" s="11"/>
    </row>
    <row r="1657" spans="1:13" x14ac:dyDescent="0.45">
      <c r="A1657" s="11"/>
      <c r="B1657" s="11"/>
      <c r="C1657" s="11"/>
      <c r="D1657" s="14"/>
      <c r="E1657" s="15" t="s">
        <v>815</v>
      </c>
      <c r="F1657" s="11">
        <v>1</v>
      </c>
      <c r="G1657" s="17">
        <v>0</v>
      </c>
      <c r="H1657" s="17">
        <v>0</v>
      </c>
      <c r="I1657" s="17">
        <v>0</v>
      </c>
      <c r="J1657" s="16">
        <f>F1657*(G1657+ (G1657= 0))*(H1657+ (H1657= 0))*(I1657+ (I1657= 0))</f>
        <v>1</v>
      </c>
      <c r="K1657" s="11"/>
      <c r="L1657" s="11"/>
      <c r="M1657" s="11"/>
    </row>
    <row r="1658" spans="1:13" x14ac:dyDescent="0.45">
      <c r="A1658" s="11"/>
      <c r="B1658" s="11"/>
      <c r="C1658" s="11"/>
      <c r="D1658" s="14"/>
      <c r="E1658" s="15" t="s">
        <v>816</v>
      </c>
      <c r="F1658" s="11">
        <v>1</v>
      </c>
      <c r="G1658" s="17">
        <v>0</v>
      </c>
      <c r="H1658" s="17">
        <v>0</v>
      </c>
      <c r="I1658" s="17">
        <v>0</v>
      </c>
      <c r="J1658" s="16">
        <f>F1658*(G1658+ (G1658= 0))*(H1658+ (H1658= 0))*(I1658+ (I1658= 0))</f>
        <v>1</v>
      </c>
      <c r="K1658" s="11"/>
      <c r="L1658" s="11"/>
      <c r="M1658" s="11"/>
    </row>
    <row r="1659" spans="1:13" x14ac:dyDescent="0.45">
      <c r="A1659" s="11"/>
      <c r="B1659" s="11"/>
      <c r="C1659" s="11"/>
      <c r="D1659" s="14"/>
      <c r="E1659" s="11"/>
      <c r="F1659" s="11"/>
      <c r="G1659" s="11"/>
      <c r="H1659" s="11"/>
      <c r="I1659" s="11"/>
      <c r="J1659" s="18" t="s">
        <v>1288</v>
      </c>
      <c r="K1659" s="10">
        <f>SUM(J1657:J1658)</f>
        <v>2</v>
      </c>
      <c r="L1659" s="17">
        <v>35</v>
      </c>
      <c r="M1659" s="10">
        <f>ROUND(L1659*K1659,2)</f>
        <v>70</v>
      </c>
    </row>
    <row r="1660" spans="1:13" ht="1.05" customHeight="1" x14ac:dyDescent="0.45">
      <c r="A1660" s="19"/>
      <c r="B1660" s="19"/>
      <c r="C1660" s="19"/>
      <c r="D1660" s="25"/>
      <c r="E1660" s="19"/>
      <c r="F1660" s="19"/>
      <c r="G1660" s="19"/>
      <c r="H1660" s="19"/>
      <c r="I1660" s="19"/>
      <c r="J1660" s="19"/>
      <c r="K1660" s="19"/>
      <c r="L1660" s="19"/>
      <c r="M1660" s="19"/>
    </row>
    <row r="1661" spans="1:13" x14ac:dyDescent="0.45">
      <c r="A1661" s="15" t="s">
        <v>1289</v>
      </c>
      <c r="B1661" s="15" t="s">
        <v>23</v>
      </c>
      <c r="C1661" s="15" t="s">
        <v>97</v>
      </c>
      <c r="D1661" s="24" t="s">
        <v>1290</v>
      </c>
      <c r="E1661" s="11"/>
      <c r="F1661" s="11"/>
      <c r="G1661" s="11"/>
      <c r="H1661" s="11"/>
      <c r="I1661" s="11"/>
      <c r="J1661" s="11"/>
      <c r="K1661" s="16">
        <f>K1664</f>
        <v>2</v>
      </c>
      <c r="L1661" s="16">
        <f>L1664</f>
        <v>333.87</v>
      </c>
      <c r="M1661" s="16">
        <f>M1664</f>
        <v>667.74</v>
      </c>
    </row>
    <row r="1662" spans="1:13" ht="73.5" x14ac:dyDescent="0.45">
      <c r="A1662" s="11"/>
      <c r="B1662" s="11"/>
      <c r="C1662" s="11"/>
      <c r="D1662" s="14" t="s">
        <v>1291</v>
      </c>
      <c r="E1662" s="11"/>
      <c r="F1662" s="11"/>
      <c r="G1662" s="11"/>
      <c r="H1662" s="11"/>
      <c r="I1662" s="11"/>
      <c r="J1662" s="11"/>
      <c r="K1662" s="11"/>
      <c r="L1662" s="11"/>
      <c r="M1662" s="11"/>
    </row>
    <row r="1663" spans="1:13" x14ac:dyDescent="0.45">
      <c r="A1663" s="11"/>
      <c r="B1663" s="11"/>
      <c r="C1663" s="11"/>
      <c r="D1663" s="14"/>
      <c r="E1663" s="15" t="s">
        <v>733</v>
      </c>
      <c r="F1663" s="11">
        <v>2</v>
      </c>
      <c r="G1663" s="17">
        <v>0</v>
      </c>
      <c r="H1663" s="17">
        <v>0</v>
      </c>
      <c r="I1663" s="17">
        <v>0</v>
      </c>
      <c r="J1663" s="16">
        <f>F1663*(G1663+ (G1663= 0))*(H1663+ (H1663= 0))*(I1663+ (I1663= 0))</f>
        <v>2</v>
      </c>
      <c r="K1663" s="11"/>
      <c r="L1663" s="11"/>
      <c r="M1663" s="11"/>
    </row>
    <row r="1664" spans="1:13" x14ac:dyDescent="0.45">
      <c r="A1664" s="11"/>
      <c r="B1664" s="11"/>
      <c r="C1664" s="11"/>
      <c r="D1664" s="14"/>
      <c r="E1664" s="11"/>
      <c r="F1664" s="11"/>
      <c r="G1664" s="11"/>
      <c r="H1664" s="11"/>
      <c r="I1664" s="11"/>
      <c r="J1664" s="18" t="s">
        <v>1292</v>
      </c>
      <c r="K1664" s="10">
        <f>SUM(J1663:J1663)</f>
        <v>2</v>
      </c>
      <c r="L1664" s="17">
        <v>333.87</v>
      </c>
      <c r="M1664" s="10">
        <f>ROUND(L1664*K1664,2)</f>
        <v>667.74</v>
      </c>
    </row>
    <row r="1665" spans="1:13" ht="1.05" customHeight="1" x14ac:dyDescent="0.45">
      <c r="A1665" s="19"/>
      <c r="B1665" s="19"/>
      <c r="C1665" s="19"/>
      <c r="D1665" s="25"/>
      <c r="E1665" s="19"/>
      <c r="F1665" s="19"/>
      <c r="G1665" s="19"/>
      <c r="H1665" s="19"/>
      <c r="I1665" s="19"/>
      <c r="J1665" s="19"/>
      <c r="K1665" s="19"/>
      <c r="L1665" s="19"/>
      <c r="M1665" s="19"/>
    </row>
    <row r="1666" spans="1:13" ht="21" x14ac:dyDescent="0.45">
      <c r="A1666" s="15" t="s">
        <v>1293</v>
      </c>
      <c r="B1666" s="15" t="s">
        <v>23</v>
      </c>
      <c r="C1666" s="15" t="s">
        <v>97</v>
      </c>
      <c r="D1666" s="24" t="s">
        <v>1294</v>
      </c>
      <c r="E1666" s="11"/>
      <c r="F1666" s="11"/>
      <c r="G1666" s="11"/>
      <c r="H1666" s="11"/>
      <c r="I1666" s="11"/>
      <c r="J1666" s="11"/>
      <c r="K1666" s="16">
        <f>K1669</f>
        <v>1</v>
      </c>
      <c r="L1666" s="16">
        <f>L1669</f>
        <v>961.42</v>
      </c>
      <c r="M1666" s="16">
        <f>M1669</f>
        <v>961.42</v>
      </c>
    </row>
    <row r="1667" spans="1:13" ht="126" x14ac:dyDescent="0.45">
      <c r="A1667" s="11"/>
      <c r="B1667" s="11"/>
      <c r="C1667" s="11"/>
      <c r="D1667" s="14" t="s">
        <v>1295</v>
      </c>
      <c r="E1667" s="11"/>
      <c r="F1667" s="11"/>
      <c r="G1667" s="11"/>
      <c r="H1667" s="11"/>
      <c r="I1667" s="11"/>
      <c r="J1667" s="11"/>
      <c r="K1667" s="11"/>
      <c r="L1667" s="11"/>
      <c r="M1667" s="11"/>
    </row>
    <row r="1668" spans="1:13" x14ac:dyDescent="0.45">
      <c r="A1668" s="11"/>
      <c r="B1668" s="11"/>
      <c r="C1668" s="11"/>
      <c r="D1668" s="14"/>
      <c r="E1668" s="15" t="s">
        <v>820</v>
      </c>
      <c r="F1668" s="11">
        <v>1</v>
      </c>
      <c r="G1668" s="17">
        <v>0</v>
      </c>
      <c r="H1668" s="17">
        <v>0</v>
      </c>
      <c r="I1668" s="17">
        <v>0</v>
      </c>
      <c r="J1668" s="16">
        <f>F1668*(G1668+ (G1668= 0))*(H1668+ (H1668= 0))*(I1668+ (I1668= 0))</f>
        <v>1</v>
      </c>
      <c r="K1668" s="11"/>
      <c r="L1668" s="11"/>
      <c r="M1668" s="11"/>
    </row>
    <row r="1669" spans="1:13" x14ac:dyDescent="0.45">
      <c r="A1669" s="11"/>
      <c r="B1669" s="11"/>
      <c r="C1669" s="11"/>
      <c r="D1669" s="14"/>
      <c r="E1669" s="11"/>
      <c r="F1669" s="11"/>
      <c r="G1669" s="11"/>
      <c r="H1669" s="11"/>
      <c r="I1669" s="11"/>
      <c r="J1669" s="18" t="s">
        <v>1296</v>
      </c>
      <c r="K1669" s="10">
        <f>SUM(J1668:J1668)</f>
        <v>1</v>
      </c>
      <c r="L1669" s="17">
        <v>961.42</v>
      </c>
      <c r="M1669" s="10">
        <f>ROUND(L1669*K1669,2)</f>
        <v>961.42</v>
      </c>
    </row>
    <row r="1670" spans="1:13" ht="1.05" customHeight="1" x14ac:dyDescent="0.45">
      <c r="A1670" s="19"/>
      <c r="B1670" s="19"/>
      <c r="C1670" s="19"/>
      <c r="D1670" s="25"/>
      <c r="E1670" s="19"/>
      <c r="F1670" s="19"/>
      <c r="G1670" s="19"/>
      <c r="H1670" s="19"/>
      <c r="I1670" s="19"/>
      <c r="J1670" s="19"/>
      <c r="K1670" s="19"/>
      <c r="L1670" s="19"/>
      <c r="M1670" s="19"/>
    </row>
    <row r="1671" spans="1:13" x14ac:dyDescent="0.45">
      <c r="A1671" s="11"/>
      <c r="B1671" s="11"/>
      <c r="C1671" s="11"/>
      <c r="D1671" s="14"/>
      <c r="E1671" s="11"/>
      <c r="F1671" s="11"/>
      <c r="G1671" s="11"/>
      <c r="H1671" s="11"/>
      <c r="I1671" s="11"/>
      <c r="J1671" s="18" t="s">
        <v>1297</v>
      </c>
      <c r="K1671" s="17">
        <v>1</v>
      </c>
      <c r="L1671" s="10">
        <f>M1580+M1586+M1591+M1596+M1602+M1607+M1613+M1618+M1623+M1628+M1633+M1638+M1643+M1648+M1653+M1659+M1664+M1669</f>
        <v>11448.72</v>
      </c>
      <c r="M1671" s="10">
        <f>ROUND(L1671*K1671,2)</f>
        <v>11448.72</v>
      </c>
    </row>
    <row r="1672" spans="1:13" ht="1.05" customHeight="1" x14ac:dyDescent="0.45">
      <c r="A1672" s="19"/>
      <c r="B1672" s="19"/>
      <c r="C1672" s="19"/>
      <c r="D1672" s="25"/>
      <c r="E1672" s="19"/>
      <c r="F1672" s="19"/>
      <c r="G1672" s="19"/>
      <c r="H1672" s="19"/>
      <c r="I1672" s="19"/>
      <c r="J1672" s="19"/>
      <c r="K1672" s="19"/>
      <c r="L1672" s="19"/>
      <c r="M1672" s="19"/>
    </row>
    <row r="1673" spans="1:13" x14ac:dyDescent="0.45">
      <c r="A1673" s="11"/>
      <c r="B1673" s="11"/>
      <c r="C1673" s="11"/>
      <c r="D1673" s="14"/>
      <c r="E1673" s="11"/>
      <c r="F1673" s="11"/>
      <c r="G1673" s="11"/>
      <c r="H1673" s="11"/>
      <c r="I1673" s="11"/>
      <c r="J1673" s="18" t="s">
        <v>1298</v>
      </c>
      <c r="K1673" s="20">
        <v>1</v>
      </c>
      <c r="L1673" s="10">
        <f>M1403+M1442+M1571+M1671</f>
        <v>73641.919999999998</v>
      </c>
      <c r="M1673" s="10">
        <f>ROUND(L1673*K1673,2)</f>
        <v>73641.919999999998</v>
      </c>
    </row>
    <row r="1674" spans="1:13" ht="1.05" customHeight="1" x14ac:dyDescent="0.45">
      <c r="A1674" s="19"/>
      <c r="B1674" s="19"/>
      <c r="C1674" s="19"/>
      <c r="D1674" s="25"/>
      <c r="E1674" s="19"/>
      <c r="F1674" s="19"/>
      <c r="G1674" s="19"/>
      <c r="H1674" s="19"/>
      <c r="I1674" s="19"/>
      <c r="J1674" s="19"/>
      <c r="K1674" s="19"/>
      <c r="L1674" s="19"/>
      <c r="M1674" s="19"/>
    </row>
    <row r="1675" spans="1:13" x14ac:dyDescent="0.45">
      <c r="A1675" s="7" t="s">
        <v>1299</v>
      </c>
      <c r="B1675" s="7" t="s">
        <v>17</v>
      </c>
      <c r="C1675" s="7" t="s">
        <v>0</v>
      </c>
      <c r="D1675" s="22" t="s">
        <v>1300</v>
      </c>
      <c r="E1675" s="8"/>
      <c r="F1675" s="8"/>
      <c r="G1675" s="8"/>
      <c r="H1675" s="8"/>
      <c r="I1675" s="8"/>
      <c r="J1675" s="8"/>
      <c r="K1675" s="9">
        <f>K1922</f>
        <v>1</v>
      </c>
      <c r="L1675" s="10">
        <f>L1922</f>
        <v>146239.72999999998</v>
      </c>
      <c r="M1675" s="10">
        <f>M1922</f>
        <v>146239.73000000001</v>
      </c>
    </row>
    <row r="1676" spans="1:13" x14ac:dyDescent="0.45">
      <c r="A1676" s="11"/>
      <c r="B1676" s="11"/>
      <c r="C1676" s="11"/>
      <c r="D1676" s="14"/>
      <c r="E1676" s="11"/>
      <c r="F1676" s="11"/>
      <c r="G1676" s="11"/>
      <c r="H1676" s="11"/>
      <c r="I1676" s="11"/>
      <c r="J1676" s="11"/>
      <c r="K1676" s="11"/>
      <c r="L1676" s="11"/>
      <c r="M1676" s="11"/>
    </row>
    <row r="1677" spans="1:13" x14ac:dyDescent="0.45">
      <c r="A1677" s="12" t="s">
        <v>1301</v>
      </c>
      <c r="B1677" s="12" t="s">
        <v>17</v>
      </c>
      <c r="C1677" s="12" t="s">
        <v>0</v>
      </c>
      <c r="D1677" s="23" t="s">
        <v>1302</v>
      </c>
      <c r="E1677" s="13"/>
      <c r="F1677" s="13"/>
      <c r="G1677" s="13"/>
      <c r="H1677" s="13"/>
      <c r="I1677" s="13"/>
      <c r="J1677" s="13"/>
      <c r="K1677" s="10">
        <f>K1787</f>
        <v>1</v>
      </c>
      <c r="L1677" s="10">
        <f>L1787</f>
        <v>90554.729999999981</v>
      </c>
      <c r="M1677" s="10">
        <f>M1787</f>
        <v>90554.73</v>
      </c>
    </row>
    <row r="1678" spans="1:13" x14ac:dyDescent="0.45">
      <c r="A1678" s="11"/>
      <c r="B1678" s="11"/>
      <c r="C1678" s="11"/>
      <c r="D1678" s="14"/>
      <c r="E1678" s="11"/>
      <c r="F1678" s="11"/>
      <c r="G1678" s="11"/>
      <c r="H1678" s="11"/>
      <c r="I1678" s="11"/>
      <c r="J1678" s="11"/>
      <c r="K1678" s="11"/>
      <c r="L1678" s="11"/>
      <c r="M1678" s="11"/>
    </row>
    <row r="1679" spans="1:13" x14ac:dyDescent="0.45">
      <c r="A1679" s="15" t="s">
        <v>1303</v>
      </c>
      <c r="B1679" s="15" t="s">
        <v>23</v>
      </c>
      <c r="C1679" s="15" t="s">
        <v>97</v>
      </c>
      <c r="D1679" s="24" t="s">
        <v>1304</v>
      </c>
      <c r="E1679" s="11"/>
      <c r="F1679" s="11"/>
      <c r="G1679" s="11"/>
      <c r="H1679" s="11"/>
      <c r="I1679" s="11"/>
      <c r="J1679" s="11"/>
      <c r="K1679" s="16">
        <f>K1682</f>
        <v>1</v>
      </c>
      <c r="L1679" s="16">
        <f>L1682</f>
        <v>747.82</v>
      </c>
      <c r="M1679" s="16">
        <f>M1682</f>
        <v>747.82</v>
      </c>
    </row>
    <row r="1680" spans="1:13" ht="94.5" x14ac:dyDescent="0.45">
      <c r="A1680" s="11"/>
      <c r="B1680" s="11"/>
      <c r="C1680" s="11"/>
      <c r="D1680" s="14" t="s">
        <v>1305</v>
      </c>
      <c r="E1680" s="11"/>
      <c r="F1680" s="11"/>
      <c r="G1680" s="11"/>
      <c r="H1680" s="11"/>
      <c r="I1680" s="11"/>
      <c r="J1680" s="11"/>
      <c r="K1680" s="11"/>
      <c r="L1680" s="11"/>
      <c r="M1680" s="11"/>
    </row>
    <row r="1681" spans="1:13" x14ac:dyDescent="0.45">
      <c r="A1681" s="11"/>
      <c r="B1681" s="11"/>
      <c r="C1681" s="11"/>
      <c r="D1681" s="14"/>
      <c r="E1681" s="15" t="s">
        <v>0</v>
      </c>
      <c r="F1681" s="11">
        <v>1</v>
      </c>
      <c r="G1681" s="17">
        <v>0</v>
      </c>
      <c r="H1681" s="17">
        <v>0</v>
      </c>
      <c r="I1681" s="17">
        <v>0</v>
      </c>
      <c r="J1681" s="16">
        <f>F1681*(G1681+ (G1681= 0))*(H1681+ (H1681= 0))*(I1681+ (I1681= 0))</f>
        <v>1</v>
      </c>
      <c r="K1681" s="11"/>
      <c r="L1681" s="11"/>
      <c r="M1681" s="11"/>
    </row>
    <row r="1682" spans="1:13" x14ac:dyDescent="0.45">
      <c r="A1682" s="11"/>
      <c r="B1682" s="11"/>
      <c r="C1682" s="11"/>
      <c r="D1682" s="14"/>
      <c r="E1682" s="11"/>
      <c r="F1682" s="11"/>
      <c r="G1682" s="11"/>
      <c r="H1682" s="11"/>
      <c r="I1682" s="11"/>
      <c r="J1682" s="18" t="s">
        <v>1306</v>
      </c>
      <c r="K1682" s="10">
        <f>SUM(J1681:J1681)</f>
        <v>1</v>
      </c>
      <c r="L1682" s="17">
        <v>747.82</v>
      </c>
      <c r="M1682" s="10">
        <f>ROUND(L1682*K1682,2)</f>
        <v>747.82</v>
      </c>
    </row>
    <row r="1683" spans="1:13" ht="1.05" customHeight="1" x14ac:dyDescent="0.45">
      <c r="A1683" s="19"/>
      <c r="B1683" s="19"/>
      <c r="C1683" s="19"/>
      <c r="D1683" s="25"/>
      <c r="E1683" s="19"/>
      <c r="F1683" s="19"/>
      <c r="G1683" s="19"/>
      <c r="H1683" s="19"/>
      <c r="I1683" s="19"/>
      <c r="J1683" s="19"/>
      <c r="K1683" s="19"/>
      <c r="L1683" s="19"/>
      <c r="M1683" s="19"/>
    </row>
    <row r="1684" spans="1:13" ht="21" x14ac:dyDescent="0.45">
      <c r="A1684" s="15" t="s">
        <v>1307</v>
      </c>
      <c r="B1684" s="15" t="s">
        <v>23</v>
      </c>
      <c r="C1684" s="15" t="s">
        <v>97</v>
      </c>
      <c r="D1684" s="24" t="s">
        <v>1308</v>
      </c>
      <c r="E1684" s="11"/>
      <c r="F1684" s="11"/>
      <c r="G1684" s="11"/>
      <c r="H1684" s="11"/>
      <c r="I1684" s="11"/>
      <c r="J1684" s="11"/>
      <c r="K1684" s="16">
        <f>K1688</f>
        <v>2</v>
      </c>
      <c r="L1684" s="16">
        <f>L1688</f>
        <v>909.41</v>
      </c>
      <c r="M1684" s="16">
        <f>M1688</f>
        <v>1818.82</v>
      </c>
    </row>
    <row r="1685" spans="1:13" ht="210" x14ac:dyDescent="0.45">
      <c r="A1685" s="11"/>
      <c r="B1685" s="11"/>
      <c r="C1685" s="11"/>
      <c r="D1685" s="14" t="s">
        <v>1309</v>
      </c>
      <c r="E1685" s="11"/>
      <c r="F1685" s="11"/>
      <c r="G1685" s="11"/>
      <c r="H1685" s="11"/>
      <c r="I1685" s="11"/>
      <c r="J1685" s="11"/>
      <c r="K1685" s="11"/>
      <c r="L1685" s="11"/>
      <c r="M1685" s="11"/>
    </row>
    <row r="1686" spans="1:13" x14ac:dyDescent="0.45">
      <c r="A1686" s="11"/>
      <c r="B1686" s="11"/>
      <c r="C1686" s="11"/>
      <c r="D1686" s="14"/>
      <c r="E1686" s="15" t="s">
        <v>1310</v>
      </c>
      <c r="F1686" s="11">
        <v>1</v>
      </c>
      <c r="G1686" s="17">
        <v>0</v>
      </c>
      <c r="H1686" s="17">
        <v>0</v>
      </c>
      <c r="I1686" s="17">
        <v>0</v>
      </c>
      <c r="J1686" s="16">
        <f>F1686*(G1686+ (G1686= 0))*(H1686+ (H1686= 0))*(I1686+ (I1686= 0))</f>
        <v>1</v>
      </c>
      <c r="K1686" s="11"/>
      <c r="L1686" s="11"/>
      <c r="M1686" s="11"/>
    </row>
    <row r="1687" spans="1:13" x14ac:dyDescent="0.45">
      <c r="A1687" s="11"/>
      <c r="B1687" s="11"/>
      <c r="C1687" s="11"/>
      <c r="D1687" s="14"/>
      <c r="E1687" s="15" t="s">
        <v>1311</v>
      </c>
      <c r="F1687" s="11">
        <v>1</v>
      </c>
      <c r="G1687" s="17">
        <v>0</v>
      </c>
      <c r="H1687" s="17">
        <v>0</v>
      </c>
      <c r="I1687" s="17">
        <v>0</v>
      </c>
      <c r="J1687" s="16">
        <f>F1687*(G1687+ (G1687= 0))*(H1687+ (H1687= 0))*(I1687+ (I1687= 0))</f>
        <v>1</v>
      </c>
      <c r="K1687" s="11"/>
      <c r="L1687" s="11"/>
      <c r="M1687" s="11"/>
    </row>
    <row r="1688" spans="1:13" x14ac:dyDescent="0.45">
      <c r="A1688" s="11"/>
      <c r="B1688" s="11"/>
      <c r="C1688" s="11"/>
      <c r="D1688" s="14"/>
      <c r="E1688" s="11"/>
      <c r="F1688" s="11"/>
      <c r="G1688" s="11"/>
      <c r="H1688" s="11"/>
      <c r="I1688" s="11"/>
      <c r="J1688" s="18" t="s">
        <v>1312</v>
      </c>
      <c r="K1688" s="10">
        <f>SUM(J1686:J1687)</f>
        <v>2</v>
      </c>
      <c r="L1688" s="17">
        <v>909.41</v>
      </c>
      <c r="M1688" s="10">
        <f>ROUND(L1688*K1688,2)</f>
        <v>1818.82</v>
      </c>
    </row>
    <row r="1689" spans="1:13" ht="1.05" customHeight="1" x14ac:dyDescent="0.45">
      <c r="A1689" s="19"/>
      <c r="B1689" s="19"/>
      <c r="C1689" s="19"/>
      <c r="D1689" s="25"/>
      <c r="E1689" s="19"/>
      <c r="F1689" s="19"/>
      <c r="G1689" s="19"/>
      <c r="H1689" s="19"/>
      <c r="I1689" s="19"/>
      <c r="J1689" s="19"/>
      <c r="K1689" s="19"/>
      <c r="L1689" s="19"/>
      <c r="M1689" s="19"/>
    </row>
    <row r="1690" spans="1:13" x14ac:dyDescent="0.45">
      <c r="A1690" s="15" t="s">
        <v>1313</v>
      </c>
      <c r="B1690" s="15" t="s">
        <v>23</v>
      </c>
      <c r="C1690" s="15" t="s">
        <v>97</v>
      </c>
      <c r="D1690" s="24" t="s">
        <v>1314</v>
      </c>
      <c r="E1690" s="11"/>
      <c r="F1690" s="11"/>
      <c r="G1690" s="11"/>
      <c r="H1690" s="11"/>
      <c r="I1690" s="11"/>
      <c r="J1690" s="11"/>
      <c r="K1690" s="16">
        <f>K1693</f>
        <v>1</v>
      </c>
      <c r="L1690" s="16">
        <f>L1693</f>
        <v>806.78</v>
      </c>
      <c r="M1690" s="16">
        <f>M1693</f>
        <v>806.78</v>
      </c>
    </row>
    <row r="1691" spans="1:13" ht="136.5" x14ac:dyDescent="0.45">
      <c r="A1691" s="11"/>
      <c r="B1691" s="11"/>
      <c r="C1691" s="11"/>
      <c r="D1691" s="14" t="s">
        <v>1315</v>
      </c>
      <c r="E1691" s="11"/>
      <c r="F1691" s="11"/>
      <c r="G1691" s="11"/>
      <c r="H1691" s="11"/>
      <c r="I1691" s="11"/>
      <c r="J1691" s="11"/>
      <c r="K1691" s="11"/>
      <c r="L1691" s="11"/>
      <c r="M1691" s="11"/>
    </row>
    <row r="1692" spans="1:13" x14ac:dyDescent="0.45">
      <c r="A1692" s="11"/>
      <c r="B1692" s="11"/>
      <c r="C1692" s="11"/>
      <c r="D1692" s="14"/>
      <c r="E1692" s="15" t="s">
        <v>1316</v>
      </c>
      <c r="F1692" s="11">
        <v>1</v>
      </c>
      <c r="G1692" s="17">
        <v>0</v>
      </c>
      <c r="H1692" s="17">
        <v>0</v>
      </c>
      <c r="I1692" s="17">
        <v>0</v>
      </c>
      <c r="J1692" s="16">
        <f>F1692*(G1692+ (G1692= 0))*(H1692+ (H1692= 0))*(I1692+ (I1692= 0))</f>
        <v>1</v>
      </c>
      <c r="K1692" s="11"/>
      <c r="L1692" s="11"/>
      <c r="M1692" s="11"/>
    </row>
    <row r="1693" spans="1:13" x14ac:dyDescent="0.45">
      <c r="A1693" s="11"/>
      <c r="B1693" s="11"/>
      <c r="C1693" s="11"/>
      <c r="D1693" s="14"/>
      <c r="E1693" s="11"/>
      <c r="F1693" s="11"/>
      <c r="G1693" s="11"/>
      <c r="H1693" s="11"/>
      <c r="I1693" s="11"/>
      <c r="J1693" s="18" t="s">
        <v>1317</v>
      </c>
      <c r="K1693" s="10">
        <f>SUM(J1692:J1692)</f>
        <v>1</v>
      </c>
      <c r="L1693" s="17">
        <v>806.78</v>
      </c>
      <c r="M1693" s="10">
        <f>ROUND(L1693*K1693,2)</f>
        <v>806.78</v>
      </c>
    </row>
    <row r="1694" spans="1:13" ht="1.05" customHeight="1" x14ac:dyDescent="0.45">
      <c r="A1694" s="19"/>
      <c r="B1694" s="19"/>
      <c r="C1694" s="19"/>
      <c r="D1694" s="25"/>
      <c r="E1694" s="19"/>
      <c r="F1694" s="19"/>
      <c r="G1694" s="19"/>
      <c r="H1694" s="19"/>
      <c r="I1694" s="19"/>
      <c r="J1694" s="19"/>
      <c r="K1694" s="19"/>
      <c r="L1694" s="19"/>
      <c r="M1694" s="19"/>
    </row>
    <row r="1695" spans="1:13" ht="21" x14ac:dyDescent="0.45">
      <c r="A1695" s="15" t="s">
        <v>1318</v>
      </c>
      <c r="B1695" s="15" t="s">
        <v>23</v>
      </c>
      <c r="C1695" s="15" t="s">
        <v>97</v>
      </c>
      <c r="D1695" s="24" t="s">
        <v>1319</v>
      </c>
      <c r="E1695" s="11"/>
      <c r="F1695" s="11"/>
      <c r="G1695" s="11"/>
      <c r="H1695" s="11"/>
      <c r="I1695" s="11"/>
      <c r="J1695" s="11"/>
      <c r="K1695" s="16">
        <f>K1698</f>
        <v>1</v>
      </c>
      <c r="L1695" s="16">
        <f>L1698</f>
        <v>5848.78</v>
      </c>
      <c r="M1695" s="16">
        <f>M1698</f>
        <v>5848.78</v>
      </c>
    </row>
    <row r="1696" spans="1:13" ht="252" x14ac:dyDescent="0.45">
      <c r="A1696" s="11"/>
      <c r="B1696" s="11"/>
      <c r="C1696" s="11"/>
      <c r="D1696" s="14" t="s">
        <v>1320</v>
      </c>
      <c r="E1696" s="11"/>
      <c r="F1696" s="11"/>
      <c r="G1696" s="11"/>
      <c r="H1696" s="11"/>
      <c r="I1696" s="11"/>
      <c r="J1696" s="11"/>
      <c r="K1696" s="11"/>
      <c r="L1696" s="11"/>
      <c r="M1696" s="11"/>
    </row>
    <row r="1697" spans="1:13" x14ac:dyDescent="0.45">
      <c r="A1697" s="11"/>
      <c r="B1697" s="11"/>
      <c r="C1697" s="11"/>
      <c r="D1697" s="14"/>
      <c r="E1697" s="15" t="s">
        <v>1321</v>
      </c>
      <c r="F1697" s="11">
        <v>1</v>
      </c>
      <c r="G1697" s="17">
        <v>0</v>
      </c>
      <c r="H1697" s="17">
        <v>0</v>
      </c>
      <c r="I1697" s="17">
        <v>0</v>
      </c>
      <c r="J1697" s="16">
        <f>F1697*(G1697+ (G1697= 0))*(H1697+ (H1697= 0))*(I1697+ (I1697= 0))</f>
        <v>1</v>
      </c>
      <c r="K1697" s="11"/>
      <c r="L1697" s="11"/>
      <c r="M1697" s="11"/>
    </row>
    <row r="1698" spans="1:13" x14ac:dyDescent="0.45">
      <c r="A1698" s="11"/>
      <c r="B1698" s="11"/>
      <c r="C1698" s="11"/>
      <c r="D1698" s="14"/>
      <c r="E1698" s="11"/>
      <c r="F1698" s="11"/>
      <c r="G1698" s="11"/>
      <c r="H1698" s="11"/>
      <c r="I1698" s="11"/>
      <c r="J1698" s="18" t="s">
        <v>1322</v>
      </c>
      <c r="K1698" s="10">
        <f>SUM(J1697:J1697)</f>
        <v>1</v>
      </c>
      <c r="L1698" s="17">
        <v>5848.78</v>
      </c>
      <c r="M1698" s="10">
        <f>ROUND(L1698*K1698,2)</f>
        <v>5848.78</v>
      </c>
    </row>
    <row r="1699" spans="1:13" ht="1.05" customHeight="1" x14ac:dyDescent="0.45">
      <c r="A1699" s="19"/>
      <c r="B1699" s="19"/>
      <c r="C1699" s="19"/>
      <c r="D1699" s="25"/>
      <c r="E1699" s="19"/>
      <c r="F1699" s="19"/>
      <c r="G1699" s="19"/>
      <c r="H1699" s="19"/>
      <c r="I1699" s="19"/>
      <c r="J1699" s="19"/>
      <c r="K1699" s="19"/>
      <c r="L1699" s="19"/>
      <c r="M1699" s="19"/>
    </row>
    <row r="1700" spans="1:13" ht="21" x14ac:dyDescent="0.45">
      <c r="A1700" s="15" t="s">
        <v>1323</v>
      </c>
      <c r="B1700" s="15" t="s">
        <v>23</v>
      </c>
      <c r="C1700" s="15" t="s">
        <v>97</v>
      </c>
      <c r="D1700" s="24" t="s">
        <v>1324</v>
      </c>
      <c r="E1700" s="11"/>
      <c r="F1700" s="11"/>
      <c r="G1700" s="11"/>
      <c r="H1700" s="11"/>
      <c r="I1700" s="11"/>
      <c r="J1700" s="11"/>
      <c r="K1700" s="16">
        <f>K1703</f>
        <v>1</v>
      </c>
      <c r="L1700" s="16">
        <f>L1703</f>
        <v>7549.73</v>
      </c>
      <c r="M1700" s="16">
        <f>M1703</f>
        <v>7549.73</v>
      </c>
    </row>
    <row r="1701" spans="1:13" ht="231" x14ac:dyDescent="0.45">
      <c r="A1701" s="11"/>
      <c r="B1701" s="11"/>
      <c r="C1701" s="11"/>
      <c r="D1701" s="14" t="s">
        <v>1325</v>
      </c>
      <c r="E1701" s="11"/>
      <c r="F1701" s="11"/>
      <c r="G1701" s="11"/>
      <c r="H1701" s="11"/>
      <c r="I1701" s="11"/>
      <c r="J1701" s="11"/>
      <c r="K1701" s="11"/>
      <c r="L1701" s="11"/>
      <c r="M1701" s="11"/>
    </row>
    <row r="1702" spans="1:13" x14ac:dyDescent="0.45">
      <c r="A1702" s="11"/>
      <c r="B1702" s="11"/>
      <c r="C1702" s="11"/>
      <c r="D1702" s="14"/>
      <c r="E1702" s="15" t="s">
        <v>1326</v>
      </c>
      <c r="F1702" s="11">
        <v>1</v>
      </c>
      <c r="G1702" s="17">
        <v>0</v>
      </c>
      <c r="H1702" s="17">
        <v>0</v>
      </c>
      <c r="I1702" s="17">
        <v>0</v>
      </c>
      <c r="J1702" s="16">
        <f>F1702*(G1702+ (G1702= 0))*(H1702+ (H1702= 0))*(I1702+ (I1702= 0))</f>
        <v>1</v>
      </c>
      <c r="K1702" s="11"/>
      <c r="L1702" s="11"/>
      <c r="M1702" s="11"/>
    </row>
    <row r="1703" spans="1:13" x14ac:dyDescent="0.45">
      <c r="A1703" s="11"/>
      <c r="B1703" s="11"/>
      <c r="C1703" s="11"/>
      <c r="D1703" s="14"/>
      <c r="E1703" s="11"/>
      <c r="F1703" s="11"/>
      <c r="G1703" s="11"/>
      <c r="H1703" s="11"/>
      <c r="I1703" s="11"/>
      <c r="J1703" s="18" t="s">
        <v>1327</v>
      </c>
      <c r="K1703" s="10">
        <f>SUM(J1702:J1702)</f>
        <v>1</v>
      </c>
      <c r="L1703" s="17">
        <v>7549.73</v>
      </c>
      <c r="M1703" s="10">
        <f>ROUND(L1703*K1703,2)</f>
        <v>7549.73</v>
      </c>
    </row>
    <row r="1704" spans="1:13" ht="1.05" customHeight="1" x14ac:dyDescent="0.45">
      <c r="A1704" s="19"/>
      <c r="B1704" s="19"/>
      <c r="C1704" s="19"/>
      <c r="D1704" s="25"/>
      <c r="E1704" s="19"/>
      <c r="F1704" s="19"/>
      <c r="G1704" s="19"/>
      <c r="H1704" s="19"/>
      <c r="I1704" s="19"/>
      <c r="J1704" s="19"/>
      <c r="K1704" s="19"/>
      <c r="L1704" s="19"/>
      <c r="M1704" s="19"/>
    </row>
    <row r="1705" spans="1:13" x14ac:dyDescent="0.45">
      <c r="A1705" s="15" t="s">
        <v>1328</v>
      </c>
      <c r="B1705" s="15" t="s">
        <v>23</v>
      </c>
      <c r="C1705" s="15" t="s">
        <v>97</v>
      </c>
      <c r="D1705" s="24" t="s">
        <v>1329</v>
      </c>
      <c r="E1705" s="11"/>
      <c r="F1705" s="11"/>
      <c r="G1705" s="11"/>
      <c r="H1705" s="11"/>
      <c r="I1705" s="11"/>
      <c r="J1705" s="11"/>
      <c r="K1705" s="16">
        <f>K1708</f>
        <v>1</v>
      </c>
      <c r="L1705" s="16">
        <f>L1708</f>
        <v>27867.59</v>
      </c>
      <c r="M1705" s="16">
        <f>M1708</f>
        <v>27867.59</v>
      </c>
    </row>
    <row r="1706" spans="1:13" ht="409.5" x14ac:dyDescent="0.45">
      <c r="A1706" s="11"/>
      <c r="B1706" s="11"/>
      <c r="C1706" s="11"/>
      <c r="D1706" s="14" t="s">
        <v>1330</v>
      </c>
      <c r="E1706" s="11"/>
      <c r="F1706" s="11"/>
      <c r="G1706" s="11"/>
      <c r="H1706" s="11"/>
      <c r="I1706" s="11"/>
      <c r="J1706" s="11"/>
      <c r="K1706" s="11"/>
      <c r="L1706" s="11"/>
      <c r="M1706" s="11"/>
    </row>
    <row r="1707" spans="1:13" x14ac:dyDescent="0.45">
      <c r="A1707" s="11"/>
      <c r="B1707" s="11"/>
      <c r="C1707" s="11"/>
      <c r="D1707" s="14"/>
      <c r="E1707" s="15" t="s">
        <v>1331</v>
      </c>
      <c r="F1707" s="11">
        <v>1</v>
      </c>
      <c r="G1707" s="17">
        <v>0</v>
      </c>
      <c r="H1707" s="17">
        <v>0</v>
      </c>
      <c r="I1707" s="17">
        <v>0</v>
      </c>
      <c r="J1707" s="16">
        <f>F1707*(G1707+ (G1707= 0))*(H1707+ (H1707= 0))*(I1707+ (I1707= 0))</f>
        <v>1</v>
      </c>
      <c r="K1707" s="11"/>
      <c r="L1707" s="11"/>
      <c r="M1707" s="11"/>
    </row>
    <row r="1708" spans="1:13" x14ac:dyDescent="0.45">
      <c r="A1708" s="11"/>
      <c r="B1708" s="11"/>
      <c r="C1708" s="11"/>
      <c r="D1708" s="14"/>
      <c r="E1708" s="11"/>
      <c r="F1708" s="11"/>
      <c r="G1708" s="11"/>
      <c r="H1708" s="11"/>
      <c r="I1708" s="11"/>
      <c r="J1708" s="18" t="s">
        <v>1328</v>
      </c>
      <c r="K1708" s="10">
        <f>SUM(J1707:J1707)</f>
        <v>1</v>
      </c>
      <c r="L1708" s="17">
        <v>27867.59</v>
      </c>
      <c r="M1708" s="10">
        <f>ROUND(L1708*K1708,2)</f>
        <v>27867.59</v>
      </c>
    </row>
    <row r="1709" spans="1:13" ht="1.05" customHeight="1" x14ac:dyDescent="0.45">
      <c r="A1709" s="19"/>
      <c r="B1709" s="19"/>
      <c r="C1709" s="19"/>
      <c r="D1709" s="25"/>
      <c r="E1709" s="19"/>
      <c r="F1709" s="19"/>
      <c r="G1709" s="19"/>
      <c r="H1709" s="19"/>
      <c r="I1709" s="19"/>
      <c r="J1709" s="19"/>
      <c r="K1709" s="19"/>
      <c r="L1709" s="19"/>
      <c r="M1709" s="19"/>
    </row>
    <row r="1710" spans="1:13" ht="21" x14ac:dyDescent="0.45">
      <c r="A1710" s="15" t="s">
        <v>1332</v>
      </c>
      <c r="B1710" s="15" t="s">
        <v>23</v>
      </c>
      <c r="C1710" s="15" t="s">
        <v>97</v>
      </c>
      <c r="D1710" s="24" t="s">
        <v>1333</v>
      </c>
      <c r="E1710" s="11"/>
      <c r="F1710" s="11"/>
      <c r="G1710" s="11"/>
      <c r="H1710" s="11"/>
      <c r="I1710" s="11"/>
      <c r="J1710" s="11"/>
      <c r="K1710" s="16">
        <f>K1714</f>
        <v>6</v>
      </c>
      <c r="L1710" s="16">
        <f>L1714</f>
        <v>1114.8699999999999</v>
      </c>
      <c r="M1710" s="16">
        <f>M1714</f>
        <v>6689.22</v>
      </c>
    </row>
    <row r="1711" spans="1:13" ht="325.5" x14ac:dyDescent="0.45">
      <c r="A1711" s="11"/>
      <c r="B1711" s="11"/>
      <c r="C1711" s="11"/>
      <c r="D1711" s="14" t="s">
        <v>1334</v>
      </c>
      <c r="E1711" s="11"/>
      <c r="F1711" s="11"/>
      <c r="G1711" s="11"/>
      <c r="H1711" s="11"/>
      <c r="I1711" s="11"/>
      <c r="J1711" s="11"/>
      <c r="K1711" s="11"/>
      <c r="L1711" s="11"/>
      <c r="M1711" s="11"/>
    </row>
    <row r="1712" spans="1:13" x14ac:dyDescent="0.45">
      <c r="A1712" s="11"/>
      <c r="B1712" s="11"/>
      <c r="C1712" s="11"/>
      <c r="D1712" s="14"/>
      <c r="E1712" s="15" t="s">
        <v>814</v>
      </c>
      <c r="F1712" s="11">
        <v>4</v>
      </c>
      <c r="G1712" s="17">
        <v>0</v>
      </c>
      <c r="H1712" s="17">
        <v>0</v>
      </c>
      <c r="I1712" s="17">
        <v>0</v>
      </c>
      <c r="J1712" s="16">
        <f>F1712*(G1712+ (G1712= 0))*(H1712+ (H1712= 0))*(I1712+ (I1712= 0))</f>
        <v>4</v>
      </c>
      <c r="K1712" s="11"/>
      <c r="L1712" s="11"/>
      <c r="M1712" s="11"/>
    </row>
    <row r="1713" spans="1:13" x14ac:dyDescent="0.45">
      <c r="A1713" s="11"/>
      <c r="B1713" s="11"/>
      <c r="C1713" s="11"/>
      <c r="D1713" s="14"/>
      <c r="E1713" s="15" t="s">
        <v>813</v>
      </c>
      <c r="F1713" s="11">
        <v>2</v>
      </c>
      <c r="G1713" s="17">
        <v>0</v>
      </c>
      <c r="H1713" s="17">
        <v>0</v>
      </c>
      <c r="I1713" s="17">
        <v>0</v>
      </c>
      <c r="J1713" s="16">
        <f>F1713*(G1713+ (G1713= 0))*(H1713+ (H1713= 0))*(I1713+ (I1713= 0))</f>
        <v>2</v>
      </c>
      <c r="K1713" s="11"/>
      <c r="L1713" s="11"/>
      <c r="M1713" s="11"/>
    </row>
    <row r="1714" spans="1:13" x14ac:dyDescent="0.45">
      <c r="A1714" s="11"/>
      <c r="B1714" s="11"/>
      <c r="C1714" s="11"/>
      <c r="D1714" s="14"/>
      <c r="E1714" s="11"/>
      <c r="F1714" s="11"/>
      <c r="G1714" s="11"/>
      <c r="H1714" s="11"/>
      <c r="I1714" s="11"/>
      <c r="J1714" s="18" t="s">
        <v>1332</v>
      </c>
      <c r="K1714" s="10">
        <f>SUM(J1712:J1713)</f>
        <v>6</v>
      </c>
      <c r="L1714" s="17">
        <v>1114.8699999999999</v>
      </c>
      <c r="M1714" s="10">
        <f>ROUND(L1714*K1714,2)</f>
        <v>6689.22</v>
      </c>
    </row>
    <row r="1715" spans="1:13" ht="1.05" customHeight="1" x14ac:dyDescent="0.45">
      <c r="A1715" s="19"/>
      <c r="B1715" s="19"/>
      <c r="C1715" s="19"/>
      <c r="D1715" s="25"/>
      <c r="E1715" s="19"/>
      <c r="F1715" s="19"/>
      <c r="G1715" s="19"/>
      <c r="H1715" s="19"/>
      <c r="I1715" s="19"/>
      <c r="J1715" s="19"/>
      <c r="K1715" s="19"/>
      <c r="L1715" s="19"/>
      <c r="M1715" s="19"/>
    </row>
    <row r="1716" spans="1:13" ht="21" x14ac:dyDescent="0.45">
      <c r="A1716" s="15" t="s">
        <v>1335</v>
      </c>
      <c r="B1716" s="15" t="s">
        <v>23</v>
      </c>
      <c r="C1716" s="15" t="s">
        <v>97</v>
      </c>
      <c r="D1716" s="24" t="s">
        <v>1336</v>
      </c>
      <c r="E1716" s="11"/>
      <c r="F1716" s="11"/>
      <c r="G1716" s="11"/>
      <c r="H1716" s="11"/>
      <c r="I1716" s="11"/>
      <c r="J1716" s="11"/>
      <c r="K1716" s="16">
        <f>K1720</f>
        <v>6</v>
      </c>
      <c r="L1716" s="16">
        <f>L1720</f>
        <v>1151.47</v>
      </c>
      <c r="M1716" s="16">
        <f>M1720</f>
        <v>6908.82</v>
      </c>
    </row>
    <row r="1717" spans="1:13" ht="315" x14ac:dyDescent="0.45">
      <c r="A1717" s="11"/>
      <c r="B1717" s="11"/>
      <c r="C1717" s="11"/>
      <c r="D1717" s="14" t="s">
        <v>1337</v>
      </c>
      <c r="E1717" s="11"/>
      <c r="F1717" s="11"/>
      <c r="G1717" s="11"/>
      <c r="H1717" s="11"/>
      <c r="I1717" s="11"/>
      <c r="J1717" s="11"/>
      <c r="K1717" s="11"/>
      <c r="L1717" s="11"/>
      <c r="M1717" s="11"/>
    </row>
    <row r="1718" spans="1:13" x14ac:dyDescent="0.45">
      <c r="A1718" s="11"/>
      <c r="B1718" s="11"/>
      <c r="C1718" s="11"/>
      <c r="D1718" s="14"/>
      <c r="E1718" s="15" t="s">
        <v>1338</v>
      </c>
      <c r="F1718" s="11">
        <v>3</v>
      </c>
      <c r="G1718" s="17">
        <v>0</v>
      </c>
      <c r="H1718" s="17">
        <v>0</v>
      </c>
      <c r="I1718" s="17">
        <v>0</v>
      </c>
      <c r="J1718" s="16">
        <f>F1718*(G1718+ (G1718= 0))*(H1718+ (H1718= 0))*(I1718+ (I1718= 0))</f>
        <v>3</v>
      </c>
      <c r="K1718" s="11"/>
      <c r="L1718" s="11"/>
      <c r="M1718" s="11"/>
    </row>
    <row r="1719" spans="1:13" x14ac:dyDescent="0.45">
      <c r="A1719" s="11"/>
      <c r="B1719" s="11"/>
      <c r="C1719" s="11"/>
      <c r="D1719" s="14"/>
      <c r="E1719" s="15" t="s">
        <v>803</v>
      </c>
      <c r="F1719" s="11">
        <v>3</v>
      </c>
      <c r="G1719" s="17">
        <v>0</v>
      </c>
      <c r="H1719" s="17">
        <v>0</v>
      </c>
      <c r="I1719" s="17">
        <v>0</v>
      </c>
      <c r="J1719" s="16">
        <f>F1719*(G1719+ (G1719= 0))*(H1719+ (H1719= 0))*(I1719+ (I1719= 0))</f>
        <v>3</v>
      </c>
      <c r="K1719" s="11"/>
      <c r="L1719" s="11"/>
      <c r="M1719" s="11"/>
    </row>
    <row r="1720" spans="1:13" x14ac:dyDescent="0.45">
      <c r="A1720" s="11"/>
      <c r="B1720" s="11"/>
      <c r="C1720" s="11"/>
      <c r="D1720" s="14"/>
      <c r="E1720" s="11"/>
      <c r="F1720" s="11"/>
      <c r="G1720" s="11"/>
      <c r="H1720" s="11"/>
      <c r="I1720" s="11"/>
      <c r="J1720" s="18" t="s">
        <v>1335</v>
      </c>
      <c r="K1720" s="10">
        <f>SUM(J1718:J1719)</f>
        <v>6</v>
      </c>
      <c r="L1720" s="17">
        <v>1151.47</v>
      </c>
      <c r="M1720" s="10">
        <f>ROUND(L1720*K1720,2)</f>
        <v>6908.82</v>
      </c>
    </row>
    <row r="1721" spans="1:13" ht="1.05" customHeight="1" x14ac:dyDescent="0.45">
      <c r="A1721" s="19"/>
      <c r="B1721" s="19"/>
      <c r="C1721" s="19"/>
      <c r="D1721" s="25"/>
      <c r="E1721" s="19"/>
      <c r="F1721" s="19"/>
      <c r="G1721" s="19"/>
      <c r="H1721" s="19"/>
      <c r="I1721" s="19"/>
      <c r="J1721" s="19"/>
      <c r="K1721" s="19"/>
      <c r="L1721" s="19"/>
      <c r="M1721" s="19"/>
    </row>
    <row r="1722" spans="1:13" ht="21" x14ac:dyDescent="0.45">
      <c r="A1722" s="15" t="s">
        <v>1339</v>
      </c>
      <c r="B1722" s="15" t="s">
        <v>23</v>
      </c>
      <c r="C1722" s="15" t="s">
        <v>97</v>
      </c>
      <c r="D1722" s="24" t="s">
        <v>1340</v>
      </c>
      <c r="E1722" s="11"/>
      <c r="F1722" s="11"/>
      <c r="G1722" s="11"/>
      <c r="H1722" s="11"/>
      <c r="I1722" s="11"/>
      <c r="J1722" s="11"/>
      <c r="K1722" s="16">
        <f>K1725</f>
        <v>12</v>
      </c>
      <c r="L1722" s="16">
        <f>L1725</f>
        <v>1162.5</v>
      </c>
      <c r="M1722" s="16">
        <f>M1725</f>
        <v>13950</v>
      </c>
    </row>
    <row r="1723" spans="1:13" ht="315" x14ac:dyDescent="0.45">
      <c r="A1723" s="11"/>
      <c r="B1723" s="11"/>
      <c r="C1723" s="11"/>
      <c r="D1723" s="14" t="s">
        <v>1341</v>
      </c>
      <c r="E1723" s="11"/>
      <c r="F1723" s="11"/>
      <c r="G1723" s="11"/>
      <c r="H1723" s="11"/>
      <c r="I1723" s="11"/>
      <c r="J1723" s="11"/>
      <c r="K1723" s="11"/>
      <c r="L1723" s="11"/>
      <c r="M1723" s="11"/>
    </row>
    <row r="1724" spans="1:13" x14ac:dyDescent="0.45">
      <c r="A1724" s="11"/>
      <c r="B1724" s="11"/>
      <c r="C1724" s="11"/>
      <c r="D1724" s="14"/>
      <c r="E1724" s="15" t="s">
        <v>0</v>
      </c>
      <c r="F1724" s="11">
        <v>12</v>
      </c>
      <c r="G1724" s="17">
        <v>0</v>
      </c>
      <c r="H1724" s="17">
        <v>0</v>
      </c>
      <c r="I1724" s="17">
        <v>0</v>
      </c>
      <c r="J1724" s="16">
        <f>F1724*(G1724+ (G1724= 0))*(H1724+ (H1724= 0))*(I1724+ (I1724= 0))</f>
        <v>12</v>
      </c>
      <c r="K1724" s="11"/>
      <c r="L1724" s="11"/>
      <c r="M1724" s="11"/>
    </row>
    <row r="1725" spans="1:13" x14ac:dyDescent="0.45">
      <c r="A1725" s="11"/>
      <c r="B1725" s="11"/>
      <c r="C1725" s="11"/>
      <c r="D1725" s="14"/>
      <c r="E1725" s="11"/>
      <c r="F1725" s="11"/>
      <c r="G1725" s="11"/>
      <c r="H1725" s="11"/>
      <c r="I1725" s="11"/>
      <c r="J1725" s="18" t="s">
        <v>1339</v>
      </c>
      <c r="K1725" s="10">
        <f>SUM(J1724:J1724)</f>
        <v>12</v>
      </c>
      <c r="L1725" s="17">
        <v>1162.5</v>
      </c>
      <c r="M1725" s="10">
        <f>ROUND(L1725*K1725,2)</f>
        <v>13950</v>
      </c>
    </row>
    <row r="1726" spans="1:13" ht="1.05" customHeight="1" x14ac:dyDescent="0.45">
      <c r="A1726" s="19"/>
      <c r="B1726" s="19"/>
      <c r="C1726" s="19"/>
      <c r="D1726" s="25"/>
      <c r="E1726" s="19"/>
      <c r="F1726" s="19"/>
      <c r="G1726" s="19"/>
      <c r="H1726" s="19"/>
      <c r="I1726" s="19"/>
      <c r="J1726" s="19"/>
      <c r="K1726" s="19"/>
      <c r="L1726" s="19"/>
      <c r="M1726" s="19"/>
    </row>
    <row r="1727" spans="1:13" ht="21" x14ac:dyDescent="0.45">
      <c r="A1727" s="15" t="s">
        <v>1342</v>
      </c>
      <c r="B1727" s="15" t="s">
        <v>23</v>
      </c>
      <c r="C1727" s="15" t="s">
        <v>97</v>
      </c>
      <c r="D1727" s="24" t="s">
        <v>1343</v>
      </c>
      <c r="E1727" s="11"/>
      <c r="F1727" s="11"/>
      <c r="G1727" s="11"/>
      <c r="H1727" s="11"/>
      <c r="I1727" s="11"/>
      <c r="J1727" s="11"/>
      <c r="K1727" s="16">
        <f>K1730</f>
        <v>6</v>
      </c>
      <c r="L1727" s="16">
        <f>L1730</f>
        <v>155</v>
      </c>
      <c r="M1727" s="16">
        <f>M1730</f>
        <v>930</v>
      </c>
    </row>
    <row r="1728" spans="1:13" ht="63" x14ac:dyDescent="0.45">
      <c r="A1728" s="11"/>
      <c r="B1728" s="11"/>
      <c r="C1728" s="11"/>
      <c r="D1728" s="14" t="s">
        <v>1344</v>
      </c>
      <c r="E1728" s="11"/>
      <c r="F1728" s="11"/>
      <c r="G1728" s="11"/>
      <c r="H1728" s="11"/>
      <c r="I1728" s="11"/>
      <c r="J1728" s="11"/>
      <c r="K1728" s="11"/>
      <c r="L1728" s="11"/>
      <c r="M1728" s="11"/>
    </row>
    <row r="1729" spans="1:13" x14ac:dyDescent="0.45">
      <c r="A1729" s="11"/>
      <c r="B1729" s="11"/>
      <c r="C1729" s="11"/>
      <c r="D1729" s="14"/>
      <c r="E1729" s="15" t="s">
        <v>0</v>
      </c>
      <c r="F1729" s="11">
        <v>6</v>
      </c>
      <c r="G1729" s="17">
        <v>0</v>
      </c>
      <c r="H1729" s="17">
        <v>0</v>
      </c>
      <c r="I1729" s="17">
        <v>0</v>
      </c>
      <c r="J1729" s="16">
        <f>F1729*(G1729+ (G1729= 0))*(H1729+ (H1729= 0))*(I1729+ (I1729= 0))</f>
        <v>6</v>
      </c>
      <c r="K1729" s="11"/>
      <c r="L1729" s="11"/>
      <c r="M1729" s="11"/>
    </row>
    <row r="1730" spans="1:13" x14ac:dyDescent="0.45">
      <c r="A1730" s="11"/>
      <c r="B1730" s="11"/>
      <c r="C1730" s="11"/>
      <c r="D1730" s="14"/>
      <c r="E1730" s="11"/>
      <c r="F1730" s="11"/>
      <c r="G1730" s="11"/>
      <c r="H1730" s="11"/>
      <c r="I1730" s="11"/>
      <c r="J1730" s="18" t="s">
        <v>1342</v>
      </c>
      <c r="K1730" s="10">
        <f>SUM(J1729:J1729)</f>
        <v>6</v>
      </c>
      <c r="L1730" s="17">
        <v>155</v>
      </c>
      <c r="M1730" s="10">
        <f>ROUND(L1730*K1730,2)</f>
        <v>930</v>
      </c>
    </row>
    <row r="1731" spans="1:13" ht="1.05" customHeight="1" x14ac:dyDescent="0.45">
      <c r="A1731" s="19"/>
      <c r="B1731" s="19"/>
      <c r="C1731" s="19"/>
      <c r="D1731" s="25"/>
      <c r="E1731" s="19"/>
      <c r="F1731" s="19"/>
      <c r="G1731" s="19"/>
      <c r="H1731" s="19"/>
      <c r="I1731" s="19"/>
      <c r="J1731" s="19"/>
      <c r="K1731" s="19"/>
      <c r="L1731" s="19"/>
      <c r="M1731" s="19"/>
    </row>
    <row r="1732" spans="1:13" ht="21" x14ac:dyDescent="0.45">
      <c r="A1732" s="15" t="s">
        <v>1345</v>
      </c>
      <c r="B1732" s="15" t="s">
        <v>23</v>
      </c>
      <c r="C1732" s="15" t="s">
        <v>97</v>
      </c>
      <c r="D1732" s="24" t="s">
        <v>1346</v>
      </c>
      <c r="E1732" s="11"/>
      <c r="F1732" s="11"/>
      <c r="G1732" s="11"/>
      <c r="H1732" s="11"/>
      <c r="I1732" s="11"/>
      <c r="J1732" s="11"/>
      <c r="K1732" s="16">
        <f>K1735</f>
        <v>18</v>
      </c>
      <c r="L1732" s="16">
        <f>L1735</f>
        <v>205</v>
      </c>
      <c r="M1732" s="16">
        <f>M1735</f>
        <v>3690</v>
      </c>
    </row>
    <row r="1733" spans="1:13" ht="63" x14ac:dyDescent="0.45">
      <c r="A1733" s="11"/>
      <c r="B1733" s="11"/>
      <c r="C1733" s="11"/>
      <c r="D1733" s="14" t="s">
        <v>1347</v>
      </c>
      <c r="E1733" s="11"/>
      <c r="F1733" s="11"/>
      <c r="G1733" s="11"/>
      <c r="H1733" s="11"/>
      <c r="I1733" s="11"/>
      <c r="J1733" s="11"/>
      <c r="K1733" s="11"/>
      <c r="L1733" s="11"/>
      <c r="M1733" s="11"/>
    </row>
    <row r="1734" spans="1:13" x14ac:dyDescent="0.45">
      <c r="A1734" s="11"/>
      <c r="B1734" s="11"/>
      <c r="C1734" s="11"/>
      <c r="D1734" s="14"/>
      <c r="E1734" s="15" t="s">
        <v>0</v>
      </c>
      <c r="F1734" s="11">
        <v>18</v>
      </c>
      <c r="G1734" s="17">
        <v>0</v>
      </c>
      <c r="H1734" s="17">
        <v>0</v>
      </c>
      <c r="I1734" s="17">
        <v>0</v>
      </c>
      <c r="J1734" s="16">
        <f>F1734*(G1734+ (G1734= 0))*(H1734+ (H1734= 0))*(I1734+ (I1734= 0))</f>
        <v>18</v>
      </c>
      <c r="K1734" s="11"/>
      <c r="L1734" s="11"/>
      <c r="M1734" s="11"/>
    </row>
    <row r="1735" spans="1:13" x14ac:dyDescent="0.45">
      <c r="A1735" s="11"/>
      <c r="B1735" s="11"/>
      <c r="C1735" s="11"/>
      <c r="D1735" s="14"/>
      <c r="E1735" s="11"/>
      <c r="F1735" s="11"/>
      <c r="G1735" s="11"/>
      <c r="H1735" s="11"/>
      <c r="I1735" s="11"/>
      <c r="J1735" s="18" t="s">
        <v>1345</v>
      </c>
      <c r="K1735" s="10">
        <f>SUM(J1734:J1734)</f>
        <v>18</v>
      </c>
      <c r="L1735" s="17">
        <v>205</v>
      </c>
      <c r="M1735" s="10">
        <f>ROUND(L1735*K1735,2)</f>
        <v>3690</v>
      </c>
    </row>
    <row r="1736" spans="1:13" ht="1.05" customHeight="1" x14ac:dyDescent="0.45">
      <c r="A1736" s="19"/>
      <c r="B1736" s="19"/>
      <c r="C1736" s="19"/>
      <c r="D1736" s="25"/>
      <c r="E1736" s="19"/>
      <c r="F1736" s="19"/>
      <c r="G1736" s="19"/>
      <c r="H1736" s="19"/>
      <c r="I1736" s="19"/>
      <c r="J1736" s="19"/>
      <c r="K1736" s="19"/>
      <c r="L1736" s="19"/>
      <c r="M1736" s="19"/>
    </row>
    <row r="1737" spans="1:13" x14ac:dyDescent="0.45">
      <c r="A1737" s="15" t="s">
        <v>1348</v>
      </c>
      <c r="B1737" s="15" t="s">
        <v>23</v>
      </c>
      <c r="C1737" s="15" t="s">
        <v>97</v>
      </c>
      <c r="D1737" s="24" t="s">
        <v>1349</v>
      </c>
      <c r="E1737" s="11"/>
      <c r="F1737" s="11"/>
      <c r="G1737" s="11"/>
      <c r="H1737" s="11"/>
      <c r="I1737" s="11"/>
      <c r="J1737" s="11"/>
      <c r="K1737" s="16">
        <f>K1740</f>
        <v>1</v>
      </c>
      <c r="L1737" s="16">
        <f>L1740</f>
        <v>772.38</v>
      </c>
      <c r="M1737" s="16">
        <f>M1740</f>
        <v>772.38</v>
      </c>
    </row>
    <row r="1738" spans="1:13" ht="262.5" x14ac:dyDescent="0.45">
      <c r="A1738" s="11"/>
      <c r="B1738" s="11"/>
      <c r="C1738" s="11"/>
      <c r="D1738" s="14" t="s">
        <v>1350</v>
      </c>
      <c r="E1738" s="11"/>
      <c r="F1738" s="11"/>
      <c r="G1738" s="11"/>
      <c r="H1738" s="11"/>
      <c r="I1738" s="11"/>
      <c r="J1738" s="11"/>
      <c r="K1738" s="11"/>
      <c r="L1738" s="11"/>
      <c r="M1738" s="11"/>
    </row>
    <row r="1739" spans="1:13" x14ac:dyDescent="0.45">
      <c r="A1739" s="11"/>
      <c r="B1739" s="11"/>
      <c r="C1739" s="11"/>
      <c r="D1739" s="14"/>
      <c r="E1739" s="15" t="s">
        <v>812</v>
      </c>
      <c r="F1739" s="11">
        <v>1</v>
      </c>
      <c r="G1739" s="17">
        <v>0</v>
      </c>
      <c r="H1739" s="17">
        <v>0</v>
      </c>
      <c r="I1739" s="17">
        <v>0</v>
      </c>
      <c r="J1739" s="16">
        <f>F1739*(G1739+ (G1739= 0))*(H1739+ (H1739= 0))*(I1739+ (I1739= 0))</f>
        <v>1</v>
      </c>
      <c r="K1739" s="11"/>
      <c r="L1739" s="11"/>
      <c r="M1739" s="11"/>
    </row>
    <row r="1740" spans="1:13" x14ac:dyDescent="0.45">
      <c r="A1740" s="11"/>
      <c r="B1740" s="11"/>
      <c r="C1740" s="11"/>
      <c r="D1740" s="14"/>
      <c r="E1740" s="11"/>
      <c r="F1740" s="11"/>
      <c r="G1740" s="11"/>
      <c r="H1740" s="11"/>
      <c r="I1740" s="11"/>
      <c r="J1740" s="18" t="s">
        <v>1348</v>
      </c>
      <c r="K1740" s="10">
        <f>SUM(J1739:J1739)</f>
        <v>1</v>
      </c>
      <c r="L1740" s="17">
        <v>772.38</v>
      </c>
      <c r="M1740" s="10">
        <f>ROUND(L1740*K1740,2)</f>
        <v>772.38</v>
      </c>
    </row>
    <row r="1741" spans="1:13" ht="1.05" customHeight="1" x14ac:dyDescent="0.45">
      <c r="A1741" s="19"/>
      <c r="B1741" s="19"/>
      <c r="C1741" s="19"/>
      <c r="D1741" s="25"/>
      <c r="E1741" s="19"/>
      <c r="F1741" s="19"/>
      <c r="G1741" s="19"/>
      <c r="H1741" s="19"/>
      <c r="I1741" s="19"/>
      <c r="J1741" s="19"/>
      <c r="K1741" s="19"/>
      <c r="L1741" s="19"/>
      <c r="M1741" s="19"/>
    </row>
    <row r="1742" spans="1:13" x14ac:dyDescent="0.45">
      <c r="A1742" s="15" t="s">
        <v>1351</v>
      </c>
      <c r="B1742" s="15" t="s">
        <v>23</v>
      </c>
      <c r="C1742" s="15" t="s">
        <v>97</v>
      </c>
      <c r="D1742" s="24" t="s">
        <v>1352</v>
      </c>
      <c r="E1742" s="11"/>
      <c r="F1742" s="11"/>
      <c r="G1742" s="11"/>
      <c r="H1742" s="11"/>
      <c r="I1742" s="11"/>
      <c r="J1742" s="11"/>
      <c r="K1742" s="16">
        <f>K1745</f>
        <v>7</v>
      </c>
      <c r="L1742" s="16">
        <f>L1745</f>
        <v>202.95</v>
      </c>
      <c r="M1742" s="16">
        <f>M1745</f>
        <v>1420.65</v>
      </c>
    </row>
    <row r="1743" spans="1:13" ht="31.5" x14ac:dyDescent="0.45">
      <c r="A1743" s="11"/>
      <c r="B1743" s="11"/>
      <c r="C1743" s="11"/>
      <c r="D1743" s="14" t="s">
        <v>1353</v>
      </c>
      <c r="E1743" s="11"/>
      <c r="F1743" s="11"/>
      <c r="G1743" s="11"/>
      <c r="H1743" s="11"/>
      <c r="I1743" s="11"/>
      <c r="J1743" s="11"/>
      <c r="K1743" s="11"/>
      <c r="L1743" s="11"/>
      <c r="M1743" s="11"/>
    </row>
    <row r="1744" spans="1:13" x14ac:dyDescent="0.45">
      <c r="A1744" s="11"/>
      <c r="B1744" s="11"/>
      <c r="C1744" s="11"/>
      <c r="D1744" s="14"/>
      <c r="E1744" s="15" t="s">
        <v>0</v>
      </c>
      <c r="F1744" s="11">
        <v>7</v>
      </c>
      <c r="G1744" s="17">
        <v>0</v>
      </c>
      <c r="H1744" s="17">
        <v>0</v>
      </c>
      <c r="I1744" s="17">
        <v>0</v>
      </c>
      <c r="J1744" s="16">
        <f>F1744*(G1744+ (G1744= 0))*(H1744+ (H1744= 0))*(I1744+ (I1744= 0))</f>
        <v>7</v>
      </c>
      <c r="K1744" s="11"/>
      <c r="L1744" s="11"/>
      <c r="M1744" s="11"/>
    </row>
    <row r="1745" spans="1:13" x14ac:dyDescent="0.45">
      <c r="A1745" s="11"/>
      <c r="B1745" s="11"/>
      <c r="C1745" s="11"/>
      <c r="D1745" s="14"/>
      <c r="E1745" s="11"/>
      <c r="F1745" s="11"/>
      <c r="G1745" s="11"/>
      <c r="H1745" s="11"/>
      <c r="I1745" s="11"/>
      <c r="J1745" s="18" t="s">
        <v>1354</v>
      </c>
      <c r="K1745" s="10">
        <f>SUM(J1744:J1744)</f>
        <v>7</v>
      </c>
      <c r="L1745" s="17">
        <v>202.95</v>
      </c>
      <c r="M1745" s="10">
        <f>ROUND(L1745*K1745,2)</f>
        <v>1420.65</v>
      </c>
    </row>
    <row r="1746" spans="1:13" ht="1.05" customHeight="1" x14ac:dyDescent="0.45">
      <c r="A1746" s="19"/>
      <c r="B1746" s="19"/>
      <c r="C1746" s="19"/>
      <c r="D1746" s="25"/>
      <c r="E1746" s="19"/>
      <c r="F1746" s="19"/>
      <c r="G1746" s="19"/>
      <c r="H1746" s="19"/>
      <c r="I1746" s="19"/>
      <c r="J1746" s="19"/>
      <c r="K1746" s="19"/>
      <c r="L1746" s="19"/>
      <c r="M1746" s="19"/>
    </row>
    <row r="1747" spans="1:13" x14ac:dyDescent="0.45">
      <c r="A1747" s="15" t="s">
        <v>1355</v>
      </c>
      <c r="B1747" s="15" t="s">
        <v>23</v>
      </c>
      <c r="C1747" s="15" t="s">
        <v>97</v>
      </c>
      <c r="D1747" s="24" t="s">
        <v>1356</v>
      </c>
      <c r="E1747" s="11"/>
      <c r="F1747" s="11"/>
      <c r="G1747" s="11"/>
      <c r="H1747" s="11"/>
      <c r="I1747" s="11"/>
      <c r="J1747" s="11"/>
      <c r="K1747" s="16">
        <f>K1750</f>
        <v>1</v>
      </c>
      <c r="L1747" s="16">
        <f>L1750</f>
        <v>644.37</v>
      </c>
      <c r="M1747" s="16">
        <f>M1750</f>
        <v>644.37</v>
      </c>
    </row>
    <row r="1748" spans="1:13" ht="168" x14ac:dyDescent="0.45">
      <c r="A1748" s="11"/>
      <c r="B1748" s="11"/>
      <c r="C1748" s="11"/>
      <c r="D1748" s="14" t="s">
        <v>1357</v>
      </c>
      <c r="E1748" s="11"/>
      <c r="F1748" s="11"/>
      <c r="G1748" s="11"/>
      <c r="H1748" s="11"/>
      <c r="I1748" s="11"/>
      <c r="J1748" s="11"/>
      <c r="K1748" s="11"/>
      <c r="L1748" s="11"/>
      <c r="M1748" s="11"/>
    </row>
    <row r="1749" spans="1:13" x14ac:dyDescent="0.45">
      <c r="A1749" s="11"/>
      <c r="B1749" s="11"/>
      <c r="C1749" s="11"/>
      <c r="D1749" s="14"/>
      <c r="E1749" s="15" t="s">
        <v>0</v>
      </c>
      <c r="F1749" s="11">
        <v>1</v>
      </c>
      <c r="G1749" s="17">
        <v>0</v>
      </c>
      <c r="H1749" s="17">
        <v>0</v>
      </c>
      <c r="I1749" s="17">
        <v>0</v>
      </c>
      <c r="J1749" s="16">
        <f>F1749*(G1749+ (G1749= 0))*(H1749+ (H1749= 0))*(I1749+ (I1749= 0))</f>
        <v>1</v>
      </c>
      <c r="K1749" s="11"/>
      <c r="L1749" s="11"/>
      <c r="M1749" s="11"/>
    </row>
    <row r="1750" spans="1:13" x14ac:dyDescent="0.45">
      <c r="A1750" s="11"/>
      <c r="B1750" s="11"/>
      <c r="C1750" s="11"/>
      <c r="D1750" s="14"/>
      <c r="E1750" s="11"/>
      <c r="F1750" s="11"/>
      <c r="G1750" s="11"/>
      <c r="H1750" s="11"/>
      <c r="I1750" s="11"/>
      <c r="J1750" s="18" t="s">
        <v>1358</v>
      </c>
      <c r="K1750" s="10">
        <f>SUM(J1749:J1749)</f>
        <v>1</v>
      </c>
      <c r="L1750" s="17">
        <v>644.37</v>
      </c>
      <c r="M1750" s="10">
        <f>ROUND(L1750*K1750,2)</f>
        <v>644.37</v>
      </c>
    </row>
    <row r="1751" spans="1:13" ht="1.05" customHeight="1" x14ac:dyDescent="0.45">
      <c r="A1751" s="19"/>
      <c r="B1751" s="19"/>
      <c r="C1751" s="19"/>
      <c r="D1751" s="25"/>
      <c r="E1751" s="19"/>
      <c r="F1751" s="19"/>
      <c r="G1751" s="19"/>
      <c r="H1751" s="19"/>
      <c r="I1751" s="19"/>
      <c r="J1751" s="19"/>
      <c r="K1751" s="19"/>
      <c r="L1751" s="19"/>
      <c r="M1751" s="19"/>
    </row>
    <row r="1752" spans="1:13" x14ac:dyDescent="0.45">
      <c r="A1752" s="15" t="s">
        <v>1359</v>
      </c>
      <c r="B1752" s="15" t="s">
        <v>23</v>
      </c>
      <c r="C1752" s="15" t="s">
        <v>97</v>
      </c>
      <c r="D1752" s="24" t="s">
        <v>1360</v>
      </c>
      <c r="E1752" s="11"/>
      <c r="F1752" s="11"/>
      <c r="G1752" s="11"/>
      <c r="H1752" s="11"/>
      <c r="I1752" s="11"/>
      <c r="J1752" s="11"/>
      <c r="K1752" s="16">
        <f>K1755</f>
        <v>1</v>
      </c>
      <c r="L1752" s="16">
        <f>L1755</f>
        <v>126.97</v>
      </c>
      <c r="M1752" s="16">
        <f>M1755</f>
        <v>126.97</v>
      </c>
    </row>
    <row r="1753" spans="1:13" ht="105" x14ac:dyDescent="0.45">
      <c r="A1753" s="11"/>
      <c r="B1753" s="11"/>
      <c r="C1753" s="11"/>
      <c r="D1753" s="14" t="s">
        <v>1361</v>
      </c>
      <c r="E1753" s="11"/>
      <c r="F1753" s="11"/>
      <c r="G1753" s="11"/>
      <c r="H1753" s="11"/>
      <c r="I1753" s="11"/>
      <c r="J1753" s="11"/>
      <c r="K1753" s="11"/>
      <c r="L1753" s="11"/>
      <c r="M1753" s="11"/>
    </row>
    <row r="1754" spans="1:13" x14ac:dyDescent="0.45">
      <c r="A1754" s="11"/>
      <c r="B1754" s="11"/>
      <c r="C1754" s="11"/>
      <c r="D1754" s="14"/>
      <c r="E1754" s="15" t="s">
        <v>0</v>
      </c>
      <c r="F1754" s="11">
        <v>1</v>
      </c>
      <c r="G1754" s="17">
        <v>0</v>
      </c>
      <c r="H1754" s="17">
        <v>0</v>
      </c>
      <c r="I1754" s="17">
        <v>0</v>
      </c>
      <c r="J1754" s="16">
        <f>F1754*(G1754+ (G1754= 0))*(H1754+ (H1754= 0))*(I1754+ (I1754= 0))</f>
        <v>1</v>
      </c>
      <c r="K1754" s="11"/>
      <c r="L1754" s="11"/>
      <c r="M1754" s="11"/>
    </row>
    <row r="1755" spans="1:13" x14ac:dyDescent="0.45">
      <c r="A1755" s="11"/>
      <c r="B1755" s="11"/>
      <c r="C1755" s="11"/>
      <c r="D1755" s="14"/>
      <c r="E1755" s="11"/>
      <c r="F1755" s="11"/>
      <c r="G1755" s="11"/>
      <c r="H1755" s="11"/>
      <c r="I1755" s="11"/>
      <c r="J1755" s="18" t="s">
        <v>1362</v>
      </c>
      <c r="K1755" s="10">
        <f>SUM(J1754:J1754)</f>
        <v>1</v>
      </c>
      <c r="L1755" s="17">
        <v>126.97</v>
      </c>
      <c r="M1755" s="10">
        <f>ROUND(L1755*K1755,2)</f>
        <v>126.97</v>
      </c>
    </row>
    <row r="1756" spans="1:13" ht="1.05" customHeight="1" x14ac:dyDescent="0.45">
      <c r="A1756" s="19"/>
      <c r="B1756" s="19"/>
      <c r="C1756" s="19"/>
      <c r="D1756" s="25"/>
      <c r="E1756" s="19"/>
      <c r="F1756" s="19"/>
      <c r="G1756" s="19"/>
      <c r="H1756" s="19"/>
      <c r="I1756" s="19"/>
      <c r="J1756" s="19"/>
      <c r="K1756" s="19"/>
      <c r="L1756" s="19"/>
      <c r="M1756" s="19"/>
    </row>
    <row r="1757" spans="1:13" x14ac:dyDescent="0.45">
      <c r="A1757" s="15" t="s">
        <v>1363</v>
      </c>
      <c r="B1757" s="15" t="s">
        <v>23</v>
      </c>
      <c r="C1757" s="15" t="s">
        <v>90</v>
      </c>
      <c r="D1757" s="24" t="s">
        <v>1364</v>
      </c>
      <c r="E1757" s="11"/>
      <c r="F1757" s="11"/>
      <c r="G1757" s="11"/>
      <c r="H1757" s="11"/>
      <c r="I1757" s="11"/>
      <c r="J1757" s="11"/>
      <c r="K1757" s="16">
        <f>K1760</f>
        <v>46.39</v>
      </c>
      <c r="L1757" s="16">
        <f>L1760</f>
        <v>137.13999999999999</v>
      </c>
      <c r="M1757" s="16">
        <f>M1760</f>
        <v>6361.92</v>
      </c>
    </row>
    <row r="1758" spans="1:13" ht="63" x14ac:dyDescent="0.45">
      <c r="A1758" s="11"/>
      <c r="B1758" s="11"/>
      <c r="C1758" s="11"/>
      <c r="D1758" s="14" t="s">
        <v>1365</v>
      </c>
      <c r="E1758" s="11"/>
      <c r="F1758" s="11"/>
      <c r="G1758" s="11"/>
      <c r="H1758" s="11"/>
      <c r="I1758" s="11"/>
      <c r="J1758" s="11"/>
      <c r="K1758" s="11"/>
      <c r="L1758" s="11"/>
      <c r="M1758" s="11"/>
    </row>
    <row r="1759" spans="1:13" x14ac:dyDescent="0.45">
      <c r="A1759" s="11"/>
      <c r="B1759" s="11"/>
      <c r="C1759" s="11"/>
      <c r="D1759" s="14"/>
      <c r="E1759" s="15" t="s">
        <v>0</v>
      </c>
      <c r="F1759" s="11">
        <v>1</v>
      </c>
      <c r="G1759" s="17">
        <v>46.39</v>
      </c>
      <c r="H1759" s="17">
        <v>0</v>
      </c>
      <c r="I1759" s="17">
        <v>0</v>
      </c>
      <c r="J1759" s="16">
        <f>F1759*(G1759+ (G1759= 0))*(H1759+ (H1759= 0))*(I1759+ (I1759= 0))</f>
        <v>46.39</v>
      </c>
      <c r="K1759" s="11"/>
      <c r="L1759" s="11"/>
      <c r="M1759" s="11"/>
    </row>
    <row r="1760" spans="1:13" x14ac:dyDescent="0.45">
      <c r="A1760" s="11"/>
      <c r="B1760" s="11"/>
      <c r="C1760" s="11"/>
      <c r="D1760" s="14"/>
      <c r="E1760" s="11"/>
      <c r="F1760" s="11"/>
      <c r="G1760" s="11"/>
      <c r="H1760" s="11"/>
      <c r="I1760" s="11"/>
      <c r="J1760" s="18" t="s">
        <v>1366</v>
      </c>
      <c r="K1760" s="10">
        <f>SUM(J1759:J1759)</f>
        <v>46.39</v>
      </c>
      <c r="L1760" s="17">
        <v>137.13999999999999</v>
      </c>
      <c r="M1760" s="10">
        <f>ROUND(L1760*K1760,2)</f>
        <v>6361.92</v>
      </c>
    </row>
    <row r="1761" spans="1:13" ht="1.05" customHeight="1" x14ac:dyDescent="0.45">
      <c r="A1761" s="19"/>
      <c r="B1761" s="19"/>
      <c r="C1761" s="19"/>
      <c r="D1761" s="25"/>
      <c r="E1761" s="19"/>
      <c r="F1761" s="19"/>
      <c r="G1761" s="19"/>
      <c r="H1761" s="19"/>
      <c r="I1761" s="19"/>
      <c r="J1761" s="19"/>
      <c r="K1761" s="19"/>
      <c r="L1761" s="19"/>
      <c r="M1761" s="19"/>
    </row>
    <row r="1762" spans="1:13" x14ac:dyDescent="0.45">
      <c r="A1762" s="15" t="s">
        <v>1367</v>
      </c>
      <c r="B1762" s="15" t="s">
        <v>23</v>
      </c>
      <c r="C1762" s="15" t="s">
        <v>97</v>
      </c>
      <c r="D1762" s="24" t="s">
        <v>1368</v>
      </c>
      <c r="E1762" s="11"/>
      <c r="F1762" s="11"/>
      <c r="G1762" s="11"/>
      <c r="H1762" s="11"/>
      <c r="I1762" s="11"/>
      <c r="J1762" s="11"/>
      <c r="K1762" s="16">
        <f>K1765</f>
        <v>1</v>
      </c>
      <c r="L1762" s="16">
        <f>L1765</f>
        <v>572.01</v>
      </c>
      <c r="M1762" s="16">
        <f>M1765</f>
        <v>572.01</v>
      </c>
    </row>
    <row r="1763" spans="1:13" ht="73.5" x14ac:dyDescent="0.45">
      <c r="A1763" s="11"/>
      <c r="B1763" s="11"/>
      <c r="C1763" s="11"/>
      <c r="D1763" s="14" t="s">
        <v>1369</v>
      </c>
      <c r="E1763" s="11"/>
      <c r="F1763" s="11"/>
      <c r="G1763" s="11"/>
      <c r="H1763" s="11"/>
      <c r="I1763" s="11"/>
      <c r="J1763" s="11"/>
      <c r="K1763" s="11"/>
      <c r="L1763" s="11"/>
      <c r="M1763" s="11"/>
    </row>
    <row r="1764" spans="1:13" x14ac:dyDescent="0.45">
      <c r="A1764" s="11"/>
      <c r="B1764" s="11"/>
      <c r="C1764" s="11"/>
      <c r="D1764" s="14"/>
      <c r="E1764" s="15" t="s">
        <v>0</v>
      </c>
      <c r="F1764" s="11">
        <v>1</v>
      </c>
      <c r="G1764" s="17">
        <v>0</v>
      </c>
      <c r="H1764" s="17">
        <v>0</v>
      </c>
      <c r="I1764" s="17">
        <v>0</v>
      </c>
      <c r="J1764" s="16">
        <f>F1764*(G1764+ (G1764= 0))*(H1764+ (H1764= 0))*(I1764+ (I1764= 0))</f>
        <v>1</v>
      </c>
      <c r="K1764" s="11"/>
      <c r="L1764" s="11"/>
      <c r="M1764" s="11"/>
    </row>
    <row r="1765" spans="1:13" x14ac:dyDescent="0.45">
      <c r="A1765" s="11"/>
      <c r="B1765" s="11"/>
      <c r="C1765" s="11"/>
      <c r="D1765" s="14"/>
      <c r="E1765" s="11"/>
      <c r="F1765" s="11"/>
      <c r="G1765" s="11"/>
      <c r="H1765" s="11"/>
      <c r="I1765" s="11"/>
      <c r="J1765" s="18" t="s">
        <v>1370</v>
      </c>
      <c r="K1765" s="10">
        <f>SUM(J1764:J1764)</f>
        <v>1</v>
      </c>
      <c r="L1765" s="17">
        <v>572.01</v>
      </c>
      <c r="M1765" s="10">
        <f>ROUND(L1765*K1765,2)</f>
        <v>572.01</v>
      </c>
    </row>
    <row r="1766" spans="1:13" ht="1.05" customHeight="1" x14ac:dyDescent="0.45">
      <c r="A1766" s="19"/>
      <c r="B1766" s="19"/>
      <c r="C1766" s="19"/>
      <c r="D1766" s="25"/>
      <c r="E1766" s="19"/>
      <c r="F1766" s="19"/>
      <c r="G1766" s="19"/>
      <c r="H1766" s="19"/>
      <c r="I1766" s="19"/>
      <c r="J1766" s="19"/>
      <c r="K1766" s="19"/>
      <c r="L1766" s="19"/>
      <c r="M1766" s="19"/>
    </row>
    <row r="1767" spans="1:13" x14ac:dyDescent="0.45">
      <c r="A1767" s="15" t="s">
        <v>1371</v>
      </c>
      <c r="B1767" s="15" t="s">
        <v>23</v>
      </c>
      <c r="C1767" s="15" t="s">
        <v>97</v>
      </c>
      <c r="D1767" s="24" t="s">
        <v>1372</v>
      </c>
      <c r="E1767" s="11"/>
      <c r="F1767" s="11"/>
      <c r="G1767" s="11"/>
      <c r="H1767" s="11"/>
      <c r="I1767" s="11"/>
      <c r="J1767" s="11"/>
      <c r="K1767" s="16">
        <f>K1770</f>
        <v>1</v>
      </c>
      <c r="L1767" s="16">
        <f>L1770</f>
        <v>77.290000000000006</v>
      </c>
      <c r="M1767" s="16">
        <f>M1770</f>
        <v>77.290000000000006</v>
      </c>
    </row>
    <row r="1768" spans="1:13" ht="63" x14ac:dyDescent="0.45">
      <c r="A1768" s="11"/>
      <c r="B1768" s="11"/>
      <c r="C1768" s="11"/>
      <c r="D1768" s="14" t="s">
        <v>1373</v>
      </c>
      <c r="E1768" s="11"/>
      <c r="F1768" s="11"/>
      <c r="G1768" s="11"/>
      <c r="H1768" s="11"/>
      <c r="I1768" s="11"/>
      <c r="J1768" s="11"/>
      <c r="K1768" s="11"/>
      <c r="L1768" s="11"/>
      <c r="M1768" s="11"/>
    </row>
    <row r="1769" spans="1:13" x14ac:dyDescent="0.45">
      <c r="A1769" s="11"/>
      <c r="B1769" s="11"/>
      <c r="C1769" s="11"/>
      <c r="D1769" s="14"/>
      <c r="E1769" s="15" t="s">
        <v>1374</v>
      </c>
      <c r="F1769" s="11">
        <v>1</v>
      </c>
      <c r="G1769" s="17">
        <v>0</v>
      </c>
      <c r="H1769" s="17">
        <v>0</v>
      </c>
      <c r="I1769" s="17">
        <v>0</v>
      </c>
      <c r="J1769" s="16">
        <f>F1769*(G1769+ (G1769= 0))*(H1769+ (H1769= 0))*(I1769+ (I1769= 0))</f>
        <v>1</v>
      </c>
      <c r="K1769" s="11"/>
      <c r="L1769" s="11"/>
      <c r="M1769" s="11"/>
    </row>
    <row r="1770" spans="1:13" x14ac:dyDescent="0.45">
      <c r="A1770" s="11"/>
      <c r="B1770" s="11"/>
      <c r="C1770" s="11"/>
      <c r="D1770" s="14"/>
      <c r="E1770" s="11"/>
      <c r="F1770" s="11"/>
      <c r="G1770" s="11"/>
      <c r="H1770" s="11"/>
      <c r="I1770" s="11"/>
      <c r="J1770" s="18" t="s">
        <v>1375</v>
      </c>
      <c r="K1770" s="10">
        <f>SUM(J1769:J1769)</f>
        <v>1</v>
      </c>
      <c r="L1770" s="17">
        <v>77.290000000000006</v>
      </c>
      <c r="M1770" s="10">
        <f>ROUND(L1770*K1770,2)</f>
        <v>77.290000000000006</v>
      </c>
    </row>
    <row r="1771" spans="1:13" ht="1.05" customHeight="1" x14ac:dyDescent="0.45">
      <c r="A1771" s="19"/>
      <c r="B1771" s="19"/>
      <c r="C1771" s="19"/>
      <c r="D1771" s="25"/>
      <c r="E1771" s="19"/>
      <c r="F1771" s="19"/>
      <c r="G1771" s="19"/>
      <c r="H1771" s="19"/>
      <c r="I1771" s="19"/>
      <c r="J1771" s="19"/>
      <c r="K1771" s="19"/>
      <c r="L1771" s="19"/>
      <c r="M1771" s="19"/>
    </row>
    <row r="1772" spans="1:13" x14ac:dyDescent="0.45">
      <c r="A1772" s="15" t="s">
        <v>1376</v>
      </c>
      <c r="B1772" s="15" t="s">
        <v>23</v>
      </c>
      <c r="C1772" s="15" t="s">
        <v>97</v>
      </c>
      <c r="D1772" s="24" t="s">
        <v>1377</v>
      </c>
      <c r="E1772" s="11"/>
      <c r="F1772" s="11"/>
      <c r="G1772" s="11"/>
      <c r="H1772" s="11"/>
      <c r="I1772" s="11"/>
      <c r="J1772" s="11"/>
      <c r="K1772" s="16">
        <f>K1775</f>
        <v>2</v>
      </c>
      <c r="L1772" s="16">
        <f>L1775</f>
        <v>204.56</v>
      </c>
      <c r="M1772" s="16">
        <f>M1775</f>
        <v>409.12</v>
      </c>
    </row>
    <row r="1773" spans="1:13" ht="94.5" x14ac:dyDescent="0.45">
      <c r="A1773" s="11"/>
      <c r="B1773" s="11"/>
      <c r="C1773" s="11"/>
      <c r="D1773" s="14" t="s">
        <v>1378</v>
      </c>
      <c r="E1773" s="11"/>
      <c r="F1773" s="11"/>
      <c r="G1773" s="11"/>
      <c r="H1773" s="11"/>
      <c r="I1773" s="11"/>
      <c r="J1773" s="11"/>
      <c r="K1773" s="11"/>
      <c r="L1773" s="11"/>
      <c r="M1773" s="11"/>
    </row>
    <row r="1774" spans="1:13" x14ac:dyDescent="0.45">
      <c r="A1774" s="11"/>
      <c r="B1774" s="11"/>
      <c r="C1774" s="11"/>
      <c r="D1774" s="14"/>
      <c r="E1774" s="15" t="s">
        <v>1379</v>
      </c>
      <c r="F1774" s="11">
        <v>2</v>
      </c>
      <c r="G1774" s="17">
        <v>0</v>
      </c>
      <c r="H1774" s="17">
        <v>0</v>
      </c>
      <c r="I1774" s="17">
        <v>0</v>
      </c>
      <c r="J1774" s="16">
        <f>F1774*(G1774+ (G1774= 0))*(H1774+ (H1774= 0))*(I1774+ (I1774= 0))</f>
        <v>2</v>
      </c>
      <c r="K1774" s="11"/>
      <c r="L1774" s="11"/>
      <c r="M1774" s="11"/>
    </row>
    <row r="1775" spans="1:13" x14ac:dyDescent="0.45">
      <c r="A1775" s="11"/>
      <c r="B1775" s="11"/>
      <c r="C1775" s="11"/>
      <c r="D1775" s="14"/>
      <c r="E1775" s="11"/>
      <c r="F1775" s="11"/>
      <c r="G1775" s="11"/>
      <c r="H1775" s="11"/>
      <c r="I1775" s="11"/>
      <c r="J1775" s="18" t="s">
        <v>1380</v>
      </c>
      <c r="K1775" s="10">
        <f>SUM(J1774:J1774)</f>
        <v>2</v>
      </c>
      <c r="L1775" s="17">
        <v>204.56</v>
      </c>
      <c r="M1775" s="10">
        <f>ROUND(L1775*K1775,2)</f>
        <v>409.12</v>
      </c>
    </row>
    <row r="1776" spans="1:13" ht="1.05" customHeight="1" x14ac:dyDescent="0.45">
      <c r="A1776" s="19"/>
      <c r="B1776" s="19"/>
      <c r="C1776" s="19"/>
      <c r="D1776" s="25"/>
      <c r="E1776" s="19"/>
      <c r="F1776" s="19"/>
      <c r="G1776" s="19"/>
      <c r="H1776" s="19"/>
      <c r="I1776" s="19"/>
      <c r="J1776" s="19"/>
      <c r="K1776" s="19"/>
      <c r="L1776" s="19"/>
      <c r="M1776" s="19"/>
    </row>
    <row r="1777" spans="1:13" x14ac:dyDescent="0.45">
      <c r="A1777" s="15" t="s">
        <v>1381</v>
      </c>
      <c r="B1777" s="15" t="s">
        <v>23</v>
      </c>
      <c r="C1777" s="15" t="s">
        <v>57</v>
      </c>
      <c r="D1777" s="24" t="s">
        <v>1382</v>
      </c>
      <c r="E1777" s="11"/>
      <c r="F1777" s="11"/>
      <c r="G1777" s="11"/>
      <c r="H1777" s="11"/>
      <c r="I1777" s="11"/>
      <c r="J1777" s="11"/>
      <c r="K1777" s="16">
        <f>K1780</f>
        <v>920</v>
      </c>
      <c r="L1777" s="16">
        <f>L1780</f>
        <v>2.85</v>
      </c>
      <c r="M1777" s="16">
        <f>M1780</f>
        <v>2622</v>
      </c>
    </row>
    <row r="1778" spans="1:13" ht="63" x14ac:dyDescent="0.45">
      <c r="A1778" s="11"/>
      <c r="B1778" s="11"/>
      <c r="C1778" s="11"/>
      <c r="D1778" s="14" t="s">
        <v>1383</v>
      </c>
      <c r="E1778" s="11"/>
      <c r="F1778" s="11"/>
      <c r="G1778" s="11"/>
      <c r="H1778" s="11"/>
      <c r="I1778" s="11"/>
      <c r="J1778" s="11"/>
      <c r="K1778" s="11"/>
      <c r="L1778" s="11"/>
      <c r="M1778" s="11"/>
    </row>
    <row r="1779" spans="1:13" x14ac:dyDescent="0.45">
      <c r="A1779" s="11"/>
      <c r="B1779" s="11"/>
      <c r="C1779" s="11"/>
      <c r="D1779" s="14"/>
      <c r="E1779" s="15" t="s">
        <v>0</v>
      </c>
      <c r="F1779" s="11">
        <v>1</v>
      </c>
      <c r="G1779" s="17">
        <v>920</v>
      </c>
      <c r="H1779" s="17">
        <v>0</v>
      </c>
      <c r="I1779" s="17">
        <v>0</v>
      </c>
      <c r="J1779" s="16">
        <f>F1779*(G1779+ (G1779= 0))*(H1779+ (H1779= 0))*(I1779+ (I1779= 0))</f>
        <v>920</v>
      </c>
      <c r="K1779" s="11"/>
      <c r="L1779" s="11"/>
      <c r="M1779" s="11"/>
    </row>
    <row r="1780" spans="1:13" x14ac:dyDescent="0.45">
      <c r="A1780" s="11"/>
      <c r="B1780" s="11"/>
      <c r="C1780" s="11"/>
      <c r="D1780" s="14"/>
      <c r="E1780" s="11"/>
      <c r="F1780" s="11"/>
      <c r="G1780" s="11"/>
      <c r="H1780" s="11"/>
      <c r="I1780" s="11"/>
      <c r="J1780" s="18" t="s">
        <v>1384</v>
      </c>
      <c r="K1780" s="10">
        <f>SUM(J1779:J1779)</f>
        <v>920</v>
      </c>
      <c r="L1780" s="17">
        <v>2.85</v>
      </c>
      <c r="M1780" s="10">
        <f>ROUND(L1780*K1780,2)</f>
        <v>2622</v>
      </c>
    </row>
    <row r="1781" spans="1:13" ht="1.05" customHeight="1" x14ac:dyDescent="0.45">
      <c r="A1781" s="19"/>
      <c r="B1781" s="19"/>
      <c r="C1781" s="19"/>
      <c r="D1781" s="25"/>
      <c r="E1781" s="19"/>
      <c r="F1781" s="19"/>
      <c r="G1781" s="19"/>
      <c r="H1781" s="19"/>
      <c r="I1781" s="19"/>
      <c r="J1781" s="19"/>
      <c r="K1781" s="19"/>
      <c r="L1781" s="19"/>
      <c r="M1781" s="19"/>
    </row>
    <row r="1782" spans="1:13" x14ac:dyDescent="0.45">
      <c r="A1782" s="15" t="s">
        <v>1385</v>
      </c>
      <c r="B1782" s="15" t="s">
        <v>23</v>
      </c>
      <c r="C1782" s="15" t="s">
        <v>97</v>
      </c>
      <c r="D1782" s="24" t="s">
        <v>1386</v>
      </c>
      <c r="E1782" s="11"/>
      <c r="F1782" s="11"/>
      <c r="G1782" s="11"/>
      <c r="H1782" s="11"/>
      <c r="I1782" s="11"/>
      <c r="J1782" s="11"/>
      <c r="K1782" s="16">
        <f>K1785</f>
        <v>2</v>
      </c>
      <c r="L1782" s="16">
        <f>L1785</f>
        <v>370.23</v>
      </c>
      <c r="M1782" s="16">
        <f>M1785</f>
        <v>740.46</v>
      </c>
    </row>
    <row r="1783" spans="1:13" ht="52.5" x14ac:dyDescent="0.45">
      <c r="A1783" s="11"/>
      <c r="B1783" s="11"/>
      <c r="C1783" s="11"/>
      <c r="D1783" s="14" t="s">
        <v>1387</v>
      </c>
      <c r="E1783" s="11"/>
      <c r="F1783" s="11"/>
      <c r="G1783" s="11"/>
      <c r="H1783" s="11"/>
      <c r="I1783" s="11"/>
      <c r="J1783" s="11"/>
      <c r="K1783" s="11"/>
      <c r="L1783" s="11"/>
      <c r="M1783" s="11"/>
    </row>
    <row r="1784" spans="1:13" x14ac:dyDescent="0.45">
      <c r="A1784" s="11"/>
      <c r="B1784" s="11"/>
      <c r="C1784" s="11"/>
      <c r="D1784" s="14"/>
      <c r="E1784" s="15" t="s">
        <v>1379</v>
      </c>
      <c r="F1784" s="11">
        <v>2</v>
      </c>
      <c r="G1784" s="17">
        <v>0</v>
      </c>
      <c r="H1784" s="17">
        <v>0</v>
      </c>
      <c r="I1784" s="17">
        <v>0</v>
      </c>
      <c r="J1784" s="16">
        <f>F1784*(G1784+ (G1784= 0))*(H1784+ (H1784= 0))*(I1784+ (I1784= 0))</f>
        <v>2</v>
      </c>
      <c r="K1784" s="11"/>
      <c r="L1784" s="11"/>
      <c r="M1784" s="11"/>
    </row>
    <row r="1785" spans="1:13" x14ac:dyDescent="0.45">
      <c r="A1785" s="11"/>
      <c r="B1785" s="11"/>
      <c r="C1785" s="11"/>
      <c r="D1785" s="14"/>
      <c r="E1785" s="11"/>
      <c r="F1785" s="11"/>
      <c r="G1785" s="11"/>
      <c r="H1785" s="11"/>
      <c r="I1785" s="11"/>
      <c r="J1785" s="18" t="s">
        <v>1388</v>
      </c>
      <c r="K1785" s="10">
        <f>SUM(J1784:J1784)</f>
        <v>2</v>
      </c>
      <c r="L1785" s="17">
        <v>370.23</v>
      </c>
      <c r="M1785" s="10">
        <f>ROUND(L1785*K1785,2)</f>
        <v>740.46</v>
      </c>
    </row>
    <row r="1786" spans="1:13" ht="1.05" customHeight="1" x14ac:dyDescent="0.45">
      <c r="A1786" s="19"/>
      <c r="B1786" s="19"/>
      <c r="C1786" s="19"/>
      <c r="D1786" s="25"/>
      <c r="E1786" s="19"/>
      <c r="F1786" s="19"/>
      <c r="G1786" s="19"/>
      <c r="H1786" s="19"/>
      <c r="I1786" s="19"/>
      <c r="J1786" s="19"/>
      <c r="K1786" s="19"/>
      <c r="L1786" s="19"/>
      <c r="M1786" s="19"/>
    </row>
    <row r="1787" spans="1:13" x14ac:dyDescent="0.45">
      <c r="A1787" s="11"/>
      <c r="B1787" s="11"/>
      <c r="C1787" s="11"/>
      <c r="D1787" s="14"/>
      <c r="E1787" s="11"/>
      <c r="F1787" s="11"/>
      <c r="G1787" s="11"/>
      <c r="H1787" s="11"/>
      <c r="I1787" s="11"/>
      <c r="J1787" s="18" t="s">
        <v>1389</v>
      </c>
      <c r="K1787" s="17">
        <v>1</v>
      </c>
      <c r="L1787" s="10">
        <f>M1682+M1688+M1693+M1698+M1703+M1708+M1714+M1720+M1725+M1730+M1735+M1740+M1745+M1750+M1755+M1760+M1765+M1770+M1775+M1780+M1785</f>
        <v>90554.729999999981</v>
      </c>
      <c r="M1787" s="10">
        <f>ROUND(L1787*K1787,2)</f>
        <v>90554.73</v>
      </c>
    </row>
    <row r="1788" spans="1:13" ht="1.05" customHeight="1" x14ac:dyDescent="0.45">
      <c r="A1788" s="19"/>
      <c r="B1788" s="19"/>
      <c r="C1788" s="19"/>
      <c r="D1788" s="25"/>
      <c r="E1788" s="19"/>
      <c r="F1788" s="19"/>
      <c r="G1788" s="19"/>
      <c r="H1788" s="19"/>
      <c r="I1788" s="19"/>
      <c r="J1788" s="19"/>
      <c r="K1788" s="19"/>
      <c r="L1788" s="19"/>
      <c r="M1788" s="19"/>
    </row>
    <row r="1789" spans="1:13" x14ac:dyDescent="0.45">
      <c r="A1789" s="12" t="s">
        <v>1390</v>
      </c>
      <c r="B1789" s="12" t="s">
        <v>17</v>
      </c>
      <c r="C1789" s="12" t="s">
        <v>0</v>
      </c>
      <c r="D1789" s="23" t="s">
        <v>1391</v>
      </c>
      <c r="E1789" s="13"/>
      <c r="F1789" s="13"/>
      <c r="G1789" s="13"/>
      <c r="H1789" s="13"/>
      <c r="I1789" s="13"/>
      <c r="J1789" s="13"/>
      <c r="K1789" s="10">
        <f>K1861</f>
        <v>1</v>
      </c>
      <c r="L1789" s="10">
        <f>L1861</f>
        <v>21284.05</v>
      </c>
      <c r="M1789" s="10">
        <f>M1861</f>
        <v>21284.05</v>
      </c>
    </row>
    <row r="1790" spans="1:13" x14ac:dyDescent="0.45">
      <c r="A1790" s="11"/>
      <c r="B1790" s="11"/>
      <c r="C1790" s="11"/>
      <c r="D1790" s="14"/>
      <c r="E1790" s="11"/>
      <c r="F1790" s="11"/>
      <c r="G1790" s="11"/>
      <c r="H1790" s="11"/>
      <c r="I1790" s="11"/>
      <c r="J1790" s="11"/>
      <c r="K1790" s="11"/>
      <c r="L1790" s="11"/>
      <c r="M1790" s="11"/>
    </row>
    <row r="1791" spans="1:13" ht="21" x14ac:dyDescent="0.45">
      <c r="A1791" s="15" t="s">
        <v>1392</v>
      </c>
      <c r="B1791" s="15" t="s">
        <v>23</v>
      </c>
      <c r="C1791" s="15" t="s">
        <v>97</v>
      </c>
      <c r="D1791" s="24" t="s">
        <v>1393</v>
      </c>
      <c r="E1791" s="11"/>
      <c r="F1791" s="11"/>
      <c r="G1791" s="11"/>
      <c r="H1791" s="11"/>
      <c r="I1791" s="11"/>
      <c r="J1791" s="11"/>
      <c r="K1791" s="16">
        <f>K1794</f>
        <v>15</v>
      </c>
      <c r="L1791" s="16">
        <f>L1794</f>
        <v>130.08000000000001</v>
      </c>
      <c r="M1791" s="16">
        <f>M1794</f>
        <v>1951.2</v>
      </c>
    </row>
    <row r="1792" spans="1:13" ht="84" x14ac:dyDescent="0.45">
      <c r="A1792" s="11"/>
      <c r="B1792" s="11"/>
      <c r="C1792" s="11"/>
      <c r="D1792" s="14" t="s">
        <v>1394</v>
      </c>
      <c r="E1792" s="11"/>
      <c r="F1792" s="11"/>
      <c r="G1792" s="11"/>
      <c r="H1792" s="11"/>
      <c r="I1792" s="11"/>
      <c r="J1792" s="11"/>
      <c r="K1792" s="11"/>
      <c r="L1792" s="11"/>
      <c r="M1792" s="11"/>
    </row>
    <row r="1793" spans="1:13" x14ac:dyDescent="0.45">
      <c r="A1793" s="11"/>
      <c r="B1793" s="11"/>
      <c r="C1793" s="11"/>
      <c r="D1793" s="14"/>
      <c r="E1793" s="15" t="s">
        <v>0</v>
      </c>
      <c r="F1793" s="11">
        <v>15</v>
      </c>
      <c r="G1793" s="17">
        <v>0</v>
      </c>
      <c r="H1793" s="17">
        <v>0</v>
      </c>
      <c r="I1793" s="17">
        <v>0</v>
      </c>
      <c r="J1793" s="16">
        <f>F1793*(G1793+ (G1793= 0))*(H1793+ (H1793= 0))*(I1793+ (I1793= 0))</f>
        <v>15</v>
      </c>
      <c r="K1793" s="11"/>
      <c r="L1793" s="11"/>
      <c r="M1793" s="11"/>
    </row>
    <row r="1794" spans="1:13" x14ac:dyDescent="0.45">
      <c r="A1794" s="11"/>
      <c r="B1794" s="11"/>
      <c r="C1794" s="11"/>
      <c r="D1794" s="14"/>
      <c r="E1794" s="11"/>
      <c r="F1794" s="11"/>
      <c r="G1794" s="11"/>
      <c r="H1794" s="11"/>
      <c r="I1794" s="11"/>
      <c r="J1794" s="18" t="s">
        <v>1395</v>
      </c>
      <c r="K1794" s="10">
        <f>SUM(J1793:J1793)</f>
        <v>15</v>
      </c>
      <c r="L1794" s="17">
        <v>130.08000000000001</v>
      </c>
      <c r="M1794" s="10">
        <f>ROUND(L1794*K1794,2)</f>
        <v>1951.2</v>
      </c>
    </row>
    <row r="1795" spans="1:13" ht="1.05" customHeight="1" x14ac:dyDescent="0.45">
      <c r="A1795" s="19"/>
      <c r="B1795" s="19"/>
      <c r="C1795" s="19"/>
      <c r="D1795" s="25"/>
      <c r="E1795" s="19"/>
      <c r="F1795" s="19"/>
      <c r="G1795" s="19"/>
      <c r="H1795" s="19"/>
      <c r="I1795" s="19"/>
      <c r="J1795" s="19"/>
      <c r="K1795" s="19"/>
      <c r="L1795" s="19"/>
      <c r="M1795" s="19"/>
    </row>
    <row r="1796" spans="1:13" ht="21" x14ac:dyDescent="0.45">
      <c r="A1796" s="15" t="s">
        <v>1396</v>
      </c>
      <c r="B1796" s="15" t="s">
        <v>23</v>
      </c>
      <c r="C1796" s="15" t="s">
        <v>97</v>
      </c>
      <c r="D1796" s="24" t="s">
        <v>1397</v>
      </c>
      <c r="E1796" s="11"/>
      <c r="F1796" s="11"/>
      <c r="G1796" s="11"/>
      <c r="H1796" s="11"/>
      <c r="I1796" s="11"/>
      <c r="J1796" s="11"/>
      <c r="K1796" s="16">
        <f>K1799</f>
        <v>3</v>
      </c>
      <c r="L1796" s="16">
        <f>L1799</f>
        <v>162.15</v>
      </c>
      <c r="M1796" s="16">
        <f>M1799</f>
        <v>486.45</v>
      </c>
    </row>
    <row r="1797" spans="1:13" ht="73.5" x14ac:dyDescent="0.45">
      <c r="A1797" s="11"/>
      <c r="B1797" s="11"/>
      <c r="C1797" s="11"/>
      <c r="D1797" s="14" t="s">
        <v>1398</v>
      </c>
      <c r="E1797" s="11"/>
      <c r="F1797" s="11"/>
      <c r="G1797" s="11"/>
      <c r="H1797" s="11"/>
      <c r="I1797" s="11"/>
      <c r="J1797" s="11"/>
      <c r="K1797" s="11"/>
      <c r="L1797" s="11"/>
      <c r="M1797" s="11"/>
    </row>
    <row r="1798" spans="1:13" x14ac:dyDescent="0.45">
      <c r="A1798" s="11"/>
      <c r="B1798" s="11"/>
      <c r="C1798" s="11"/>
      <c r="D1798" s="14"/>
      <c r="E1798" s="15" t="s">
        <v>0</v>
      </c>
      <c r="F1798" s="11">
        <v>3</v>
      </c>
      <c r="G1798" s="17">
        <v>0</v>
      </c>
      <c r="H1798" s="17">
        <v>0</v>
      </c>
      <c r="I1798" s="17">
        <v>0</v>
      </c>
      <c r="J1798" s="16">
        <f>F1798*(G1798+ (G1798= 0))*(H1798+ (H1798= 0))*(I1798+ (I1798= 0))</f>
        <v>3</v>
      </c>
      <c r="K1798" s="11"/>
      <c r="L1798" s="11"/>
      <c r="M1798" s="11"/>
    </row>
    <row r="1799" spans="1:13" x14ac:dyDescent="0.45">
      <c r="A1799" s="11"/>
      <c r="B1799" s="11"/>
      <c r="C1799" s="11"/>
      <c r="D1799" s="14"/>
      <c r="E1799" s="11"/>
      <c r="F1799" s="11"/>
      <c r="G1799" s="11"/>
      <c r="H1799" s="11"/>
      <c r="I1799" s="11"/>
      <c r="J1799" s="18" t="s">
        <v>1399</v>
      </c>
      <c r="K1799" s="10">
        <f>SUM(J1798:J1798)</f>
        <v>3</v>
      </c>
      <c r="L1799" s="17">
        <v>162.15</v>
      </c>
      <c r="M1799" s="10">
        <f>ROUND(L1799*K1799,2)</f>
        <v>486.45</v>
      </c>
    </row>
    <row r="1800" spans="1:13" ht="1.05" customHeight="1" x14ac:dyDescent="0.45">
      <c r="A1800" s="19"/>
      <c r="B1800" s="19"/>
      <c r="C1800" s="19"/>
      <c r="D1800" s="25"/>
      <c r="E1800" s="19"/>
      <c r="F1800" s="19"/>
      <c r="G1800" s="19"/>
      <c r="H1800" s="19"/>
      <c r="I1800" s="19"/>
      <c r="J1800" s="19"/>
      <c r="K1800" s="19"/>
      <c r="L1800" s="19"/>
      <c r="M1800" s="19"/>
    </row>
    <row r="1801" spans="1:13" ht="21" x14ac:dyDescent="0.45">
      <c r="A1801" s="15" t="s">
        <v>1400</v>
      </c>
      <c r="B1801" s="15" t="s">
        <v>23</v>
      </c>
      <c r="C1801" s="15" t="s">
        <v>97</v>
      </c>
      <c r="D1801" s="24" t="s">
        <v>1401</v>
      </c>
      <c r="E1801" s="11"/>
      <c r="F1801" s="11"/>
      <c r="G1801" s="11"/>
      <c r="H1801" s="11"/>
      <c r="I1801" s="11"/>
      <c r="J1801" s="11"/>
      <c r="K1801" s="16">
        <f>K1804</f>
        <v>4</v>
      </c>
      <c r="L1801" s="16">
        <f>L1804</f>
        <v>179.6</v>
      </c>
      <c r="M1801" s="16">
        <f>M1804</f>
        <v>718.4</v>
      </c>
    </row>
    <row r="1802" spans="1:13" ht="94.5" x14ac:dyDescent="0.45">
      <c r="A1802" s="11"/>
      <c r="B1802" s="11"/>
      <c r="C1802" s="11"/>
      <c r="D1802" s="14" t="s">
        <v>1402</v>
      </c>
      <c r="E1802" s="11"/>
      <c r="F1802" s="11"/>
      <c r="G1802" s="11"/>
      <c r="H1802" s="11"/>
      <c r="I1802" s="11"/>
      <c r="J1802" s="11"/>
      <c r="K1802" s="11"/>
      <c r="L1802" s="11"/>
      <c r="M1802" s="11"/>
    </row>
    <row r="1803" spans="1:13" x14ac:dyDescent="0.45">
      <c r="A1803" s="11"/>
      <c r="B1803" s="11"/>
      <c r="C1803" s="11"/>
      <c r="D1803" s="14"/>
      <c r="E1803" s="15" t="s">
        <v>0</v>
      </c>
      <c r="F1803" s="11">
        <v>4</v>
      </c>
      <c r="G1803" s="17">
        <v>0</v>
      </c>
      <c r="H1803" s="17">
        <v>0</v>
      </c>
      <c r="I1803" s="17">
        <v>0</v>
      </c>
      <c r="J1803" s="16">
        <f>F1803*(G1803+ (G1803= 0))*(H1803+ (H1803= 0))*(I1803+ (I1803= 0))</f>
        <v>4</v>
      </c>
      <c r="K1803" s="11"/>
      <c r="L1803" s="11"/>
      <c r="M1803" s="11"/>
    </row>
    <row r="1804" spans="1:13" x14ac:dyDescent="0.45">
      <c r="A1804" s="11"/>
      <c r="B1804" s="11"/>
      <c r="C1804" s="11"/>
      <c r="D1804" s="14"/>
      <c r="E1804" s="11"/>
      <c r="F1804" s="11"/>
      <c r="G1804" s="11"/>
      <c r="H1804" s="11"/>
      <c r="I1804" s="11"/>
      <c r="J1804" s="18" t="s">
        <v>1403</v>
      </c>
      <c r="K1804" s="10">
        <f>SUM(J1803:J1803)</f>
        <v>4</v>
      </c>
      <c r="L1804" s="17">
        <v>179.6</v>
      </c>
      <c r="M1804" s="10">
        <f>ROUND(L1804*K1804,2)</f>
        <v>718.4</v>
      </c>
    </row>
    <row r="1805" spans="1:13" ht="1.05" customHeight="1" x14ac:dyDescent="0.45">
      <c r="A1805" s="19"/>
      <c r="B1805" s="19"/>
      <c r="C1805" s="19"/>
      <c r="D1805" s="25"/>
      <c r="E1805" s="19"/>
      <c r="F1805" s="19"/>
      <c r="G1805" s="19"/>
      <c r="H1805" s="19"/>
      <c r="I1805" s="19"/>
      <c r="J1805" s="19"/>
      <c r="K1805" s="19"/>
      <c r="L1805" s="19"/>
      <c r="M1805" s="19"/>
    </row>
    <row r="1806" spans="1:13" ht="21" x14ac:dyDescent="0.45">
      <c r="A1806" s="15" t="s">
        <v>1404</v>
      </c>
      <c r="B1806" s="15" t="s">
        <v>23</v>
      </c>
      <c r="C1806" s="15" t="s">
        <v>97</v>
      </c>
      <c r="D1806" s="24" t="s">
        <v>1405</v>
      </c>
      <c r="E1806" s="11"/>
      <c r="F1806" s="11"/>
      <c r="G1806" s="11"/>
      <c r="H1806" s="11"/>
      <c r="I1806" s="11"/>
      <c r="J1806" s="11"/>
      <c r="K1806" s="16">
        <f>K1809</f>
        <v>2</v>
      </c>
      <c r="L1806" s="16">
        <f>L1809</f>
        <v>212.13</v>
      </c>
      <c r="M1806" s="16">
        <f>M1809</f>
        <v>424.26</v>
      </c>
    </row>
    <row r="1807" spans="1:13" ht="73.5" x14ac:dyDescent="0.45">
      <c r="A1807" s="11"/>
      <c r="B1807" s="11"/>
      <c r="C1807" s="11"/>
      <c r="D1807" s="14" t="s">
        <v>1406</v>
      </c>
      <c r="E1807" s="11"/>
      <c r="F1807" s="11"/>
      <c r="G1807" s="11"/>
      <c r="H1807" s="11"/>
      <c r="I1807" s="11"/>
      <c r="J1807" s="11"/>
      <c r="K1807" s="11"/>
      <c r="L1807" s="11"/>
      <c r="M1807" s="11"/>
    </row>
    <row r="1808" spans="1:13" x14ac:dyDescent="0.45">
      <c r="A1808" s="11"/>
      <c r="B1808" s="11"/>
      <c r="C1808" s="11"/>
      <c r="D1808" s="14"/>
      <c r="E1808" s="15" t="s">
        <v>0</v>
      </c>
      <c r="F1808" s="11">
        <v>2</v>
      </c>
      <c r="G1808" s="17">
        <v>0</v>
      </c>
      <c r="H1808" s="17">
        <v>0</v>
      </c>
      <c r="I1808" s="17">
        <v>0</v>
      </c>
      <c r="J1808" s="16">
        <f>F1808*(G1808+ (G1808= 0))*(H1808+ (H1808= 0))*(I1808+ (I1808= 0))</f>
        <v>2</v>
      </c>
      <c r="K1808" s="11"/>
      <c r="L1808" s="11"/>
      <c r="M1808" s="11"/>
    </row>
    <row r="1809" spans="1:13" x14ac:dyDescent="0.45">
      <c r="A1809" s="11"/>
      <c r="B1809" s="11"/>
      <c r="C1809" s="11"/>
      <c r="D1809" s="14"/>
      <c r="E1809" s="11"/>
      <c r="F1809" s="11"/>
      <c r="G1809" s="11"/>
      <c r="H1809" s="11"/>
      <c r="I1809" s="11"/>
      <c r="J1809" s="18" t="s">
        <v>1407</v>
      </c>
      <c r="K1809" s="10">
        <f>SUM(J1808:J1808)</f>
        <v>2</v>
      </c>
      <c r="L1809" s="17">
        <v>212.13</v>
      </c>
      <c r="M1809" s="10">
        <f>ROUND(L1809*K1809,2)</f>
        <v>424.26</v>
      </c>
    </row>
    <row r="1810" spans="1:13" ht="1.05" customHeight="1" x14ac:dyDescent="0.45">
      <c r="A1810" s="19"/>
      <c r="B1810" s="19"/>
      <c r="C1810" s="19"/>
      <c r="D1810" s="25"/>
      <c r="E1810" s="19"/>
      <c r="F1810" s="19"/>
      <c r="G1810" s="19"/>
      <c r="H1810" s="19"/>
      <c r="I1810" s="19"/>
      <c r="J1810" s="19"/>
      <c r="K1810" s="19"/>
      <c r="L1810" s="19"/>
      <c r="M1810" s="19"/>
    </row>
    <row r="1811" spans="1:13" x14ac:dyDescent="0.45">
      <c r="A1811" s="15" t="s">
        <v>1408</v>
      </c>
      <c r="B1811" s="15" t="s">
        <v>23</v>
      </c>
      <c r="C1811" s="15" t="s">
        <v>97</v>
      </c>
      <c r="D1811" s="24" t="s">
        <v>1409</v>
      </c>
      <c r="E1811" s="11"/>
      <c r="F1811" s="11"/>
      <c r="G1811" s="11"/>
      <c r="H1811" s="11"/>
      <c r="I1811" s="11"/>
      <c r="J1811" s="11"/>
      <c r="K1811" s="16">
        <f>K1814</f>
        <v>1</v>
      </c>
      <c r="L1811" s="16">
        <f>L1814</f>
        <v>445.49</v>
      </c>
      <c r="M1811" s="16">
        <f>M1814</f>
        <v>445.49</v>
      </c>
    </row>
    <row r="1812" spans="1:13" ht="52.5" x14ac:dyDescent="0.45">
      <c r="A1812" s="11"/>
      <c r="B1812" s="11"/>
      <c r="C1812" s="11"/>
      <c r="D1812" s="14" t="s">
        <v>1410</v>
      </c>
      <c r="E1812" s="11"/>
      <c r="F1812" s="11"/>
      <c r="G1812" s="11"/>
      <c r="H1812" s="11"/>
      <c r="I1812" s="11"/>
      <c r="J1812" s="11"/>
      <c r="K1812" s="11"/>
      <c r="L1812" s="11"/>
      <c r="M1812" s="11"/>
    </row>
    <row r="1813" spans="1:13" x14ac:dyDescent="0.45">
      <c r="A1813" s="11"/>
      <c r="B1813" s="11"/>
      <c r="C1813" s="11"/>
      <c r="D1813" s="14"/>
      <c r="E1813" s="15" t="s">
        <v>0</v>
      </c>
      <c r="F1813" s="11">
        <v>1</v>
      </c>
      <c r="G1813" s="17">
        <v>0</v>
      </c>
      <c r="H1813" s="17">
        <v>0</v>
      </c>
      <c r="I1813" s="17">
        <v>0</v>
      </c>
      <c r="J1813" s="16">
        <f>F1813*(G1813+ (G1813= 0))*(H1813+ (H1813= 0))*(I1813+ (I1813= 0))</f>
        <v>1</v>
      </c>
      <c r="K1813" s="11"/>
      <c r="L1813" s="11"/>
      <c r="M1813" s="11"/>
    </row>
    <row r="1814" spans="1:13" x14ac:dyDescent="0.45">
      <c r="A1814" s="11"/>
      <c r="B1814" s="11"/>
      <c r="C1814" s="11"/>
      <c r="D1814" s="14"/>
      <c r="E1814" s="11"/>
      <c r="F1814" s="11"/>
      <c r="G1814" s="11"/>
      <c r="H1814" s="11"/>
      <c r="I1814" s="11"/>
      <c r="J1814" s="18" t="s">
        <v>1411</v>
      </c>
      <c r="K1814" s="10">
        <f>SUM(J1813:J1813)</f>
        <v>1</v>
      </c>
      <c r="L1814" s="17">
        <v>445.49</v>
      </c>
      <c r="M1814" s="10">
        <f>ROUND(L1814*K1814,2)</f>
        <v>445.49</v>
      </c>
    </row>
    <row r="1815" spans="1:13" ht="1.05" customHeight="1" x14ac:dyDescent="0.45">
      <c r="A1815" s="19"/>
      <c r="B1815" s="19"/>
      <c r="C1815" s="19"/>
      <c r="D1815" s="25"/>
      <c r="E1815" s="19"/>
      <c r="F1815" s="19"/>
      <c r="G1815" s="19"/>
      <c r="H1815" s="19"/>
      <c r="I1815" s="19"/>
      <c r="J1815" s="19"/>
      <c r="K1815" s="19"/>
      <c r="L1815" s="19"/>
      <c r="M1815" s="19"/>
    </row>
    <row r="1816" spans="1:13" x14ac:dyDescent="0.45">
      <c r="A1816" s="15" t="s">
        <v>1412</v>
      </c>
      <c r="B1816" s="15" t="s">
        <v>23</v>
      </c>
      <c r="C1816" s="15" t="s">
        <v>57</v>
      </c>
      <c r="D1816" s="24" t="s">
        <v>1413</v>
      </c>
      <c r="E1816" s="11"/>
      <c r="F1816" s="11"/>
      <c r="G1816" s="11"/>
      <c r="H1816" s="11"/>
      <c r="I1816" s="11"/>
      <c r="J1816" s="11"/>
      <c r="K1816" s="16">
        <f>K1819</f>
        <v>35</v>
      </c>
      <c r="L1816" s="16">
        <f>L1819</f>
        <v>11.46</v>
      </c>
      <c r="M1816" s="16">
        <f>M1819</f>
        <v>401.1</v>
      </c>
    </row>
    <row r="1817" spans="1:13" ht="126" x14ac:dyDescent="0.45">
      <c r="A1817" s="11"/>
      <c r="B1817" s="11"/>
      <c r="C1817" s="11"/>
      <c r="D1817" s="14" t="s">
        <v>1414</v>
      </c>
      <c r="E1817" s="11"/>
      <c r="F1817" s="11"/>
      <c r="G1817" s="11"/>
      <c r="H1817" s="11"/>
      <c r="I1817" s="11"/>
      <c r="J1817" s="11"/>
      <c r="K1817" s="11"/>
      <c r="L1817" s="11"/>
      <c r="M1817" s="11"/>
    </row>
    <row r="1818" spans="1:13" x14ac:dyDescent="0.45">
      <c r="A1818" s="11"/>
      <c r="B1818" s="11"/>
      <c r="C1818" s="11"/>
      <c r="D1818" s="14"/>
      <c r="E1818" s="15" t="s">
        <v>0</v>
      </c>
      <c r="F1818" s="11">
        <v>1</v>
      </c>
      <c r="G1818" s="17">
        <v>35</v>
      </c>
      <c r="H1818" s="17">
        <v>0</v>
      </c>
      <c r="I1818" s="17">
        <v>0</v>
      </c>
      <c r="J1818" s="16">
        <f>F1818*(G1818+ (G1818= 0))*(H1818+ (H1818= 0))*(I1818+ (I1818= 0))</f>
        <v>35</v>
      </c>
      <c r="K1818" s="11"/>
      <c r="L1818" s="11"/>
      <c r="M1818" s="11"/>
    </row>
    <row r="1819" spans="1:13" x14ac:dyDescent="0.45">
      <c r="A1819" s="11"/>
      <c r="B1819" s="11"/>
      <c r="C1819" s="11"/>
      <c r="D1819" s="14"/>
      <c r="E1819" s="11"/>
      <c r="F1819" s="11"/>
      <c r="G1819" s="11"/>
      <c r="H1819" s="11"/>
      <c r="I1819" s="11"/>
      <c r="J1819" s="18" t="s">
        <v>1415</v>
      </c>
      <c r="K1819" s="10">
        <f>SUM(J1818:J1818)</f>
        <v>35</v>
      </c>
      <c r="L1819" s="17">
        <v>11.46</v>
      </c>
      <c r="M1819" s="10">
        <f>ROUND(L1819*K1819,2)</f>
        <v>401.1</v>
      </c>
    </row>
    <row r="1820" spans="1:13" ht="1.05" customHeight="1" x14ac:dyDescent="0.45">
      <c r="A1820" s="19"/>
      <c r="B1820" s="19"/>
      <c r="C1820" s="19"/>
      <c r="D1820" s="25"/>
      <c r="E1820" s="19"/>
      <c r="F1820" s="19"/>
      <c r="G1820" s="19"/>
      <c r="H1820" s="19"/>
      <c r="I1820" s="19"/>
      <c r="J1820" s="19"/>
      <c r="K1820" s="19"/>
      <c r="L1820" s="19"/>
      <c r="M1820" s="19"/>
    </row>
    <row r="1821" spans="1:13" x14ac:dyDescent="0.45">
      <c r="A1821" s="15" t="s">
        <v>1416</v>
      </c>
      <c r="B1821" s="15" t="s">
        <v>23</v>
      </c>
      <c r="C1821" s="15" t="s">
        <v>57</v>
      </c>
      <c r="D1821" s="24" t="s">
        <v>1417</v>
      </c>
      <c r="E1821" s="11"/>
      <c r="F1821" s="11"/>
      <c r="G1821" s="11"/>
      <c r="H1821" s="11"/>
      <c r="I1821" s="11"/>
      <c r="J1821" s="11"/>
      <c r="K1821" s="16">
        <f>K1824</f>
        <v>65</v>
      </c>
      <c r="L1821" s="16">
        <f>L1824</f>
        <v>16.059999999999999</v>
      </c>
      <c r="M1821" s="16">
        <f>M1824</f>
        <v>1043.9000000000001</v>
      </c>
    </row>
    <row r="1822" spans="1:13" ht="115.5" x14ac:dyDescent="0.45">
      <c r="A1822" s="11"/>
      <c r="B1822" s="11"/>
      <c r="C1822" s="11"/>
      <c r="D1822" s="14" t="s">
        <v>1418</v>
      </c>
      <c r="E1822" s="11"/>
      <c r="F1822" s="11"/>
      <c r="G1822" s="11"/>
      <c r="H1822" s="11"/>
      <c r="I1822" s="11"/>
      <c r="J1822" s="11"/>
      <c r="K1822" s="11"/>
      <c r="L1822" s="11"/>
      <c r="M1822" s="11"/>
    </row>
    <row r="1823" spans="1:13" x14ac:dyDescent="0.45">
      <c r="A1823" s="11"/>
      <c r="B1823" s="11"/>
      <c r="C1823" s="11"/>
      <c r="D1823" s="14"/>
      <c r="E1823" s="15" t="s">
        <v>0</v>
      </c>
      <c r="F1823" s="11">
        <v>1</v>
      </c>
      <c r="G1823" s="17">
        <v>65</v>
      </c>
      <c r="H1823" s="17">
        <v>0</v>
      </c>
      <c r="I1823" s="17">
        <v>0</v>
      </c>
      <c r="J1823" s="16">
        <f>F1823*(G1823+ (G1823= 0))*(H1823+ (H1823= 0))*(I1823+ (I1823= 0))</f>
        <v>65</v>
      </c>
      <c r="K1823" s="11"/>
      <c r="L1823" s="11"/>
      <c r="M1823" s="11"/>
    </row>
    <row r="1824" spans="1:13" x14ac:dyDescent="0.45">
      <c r="A1824" s="11"/>
      <c r="B1824" s="11"/>
      <c r="C1824" s="11"/>
      <c r="D1824" s="14"/>
      <c r="E1824" s="11"/>
      <c r="F1824" s="11"/>
      <c r="G1824" s="11"/>
      <c r="H1824" s="11"/>
      <c r="I1824" s="11"/>
      <c r="J1824" s="18" t="s">
        <v>1419</v>
      </c>
      <c r="K1824" s="10">
        <f>SUM(J1823:J1823)</f>
        <v>65</v>
      </c>
      <c r="L1824" s="17">
        <v>16.059999999999999</v>
      </c>
      <c r="M1824" s="10">
        <f>ROUND(L1824*K1824,2)</f>
        <v>1043.9000000000001</v>
      </c>
    </row>
    <row r="1825" spans="1:13" ht="1.05" customHeight="1" x14ac:dyDescent="0.45">
      <c r="A1825" s="19"/>
      <c r="B1825" s="19"/>
      <c r="C1825" s="19"/>
      <c r="D1825" s="25"/>
      <c r="E1825" s="19"/>
      <c r="F1825" s="19"/>
      <c r="G1825" s="19"/>
      <c r="H1825" s="19"/>
      <c r="I1825" s="19"/>
      <c r="J1825" s="19"/>
      <c r="K1825" s="19"/>
      <c r="L1825" s="19"/>
      <c r="M1825" s="19"/>
    </row>
    <row r="1826" spans="1:13" x14ac:dyDescent="0.45">
      <c r="A1826" s="15" t="s">
        <v>1420</v>
      </c>
      <c r="B1826" s="15" t="s">
        <v>23</v>
      </c>
      <c r="C1826" s="15" t="s">
        <v>57</v>
      </c>
      <c r="D1826" s="24" t="s">
        <v>1421</v>
      </c>
      <c r="E1826" s="11"/>
      <c r="F1826" s="11"/>
      <c r="G1826" s="11"/>
      <c r="H1826" s="11"/>
      <c r="I1826" s="11"/>
      <c r="J1826" s="11"/>
      <c r="K1826" s="16">
        <f>K1829</f>
        <v>40</v>
      </c>
      <c r="L1826" s="16">
        <f>L1829</f>
        <v>13.65</v>
      </c>
      <c r="M1826" s="16">
        <f>M1829</f>
        <v>546</v>
      </c>
    </row>
    <row r="1827" spans="1:13" ht="126" x14ac:dyDescent="0.45">
      <c r="A1827" s="11"/>
      <c r="B1827" s="11"/>
      <c r="C1827" s="11"/>
      <c r="D1827" s="14" t="s">
        <v>1422</v>
      </c>
      <c r="E1827" s="11"/>
      <c r="F1827" s="11"/>
      <c r="G1827" s="11"/>
      <c r="H1827" s="11"/>
      <c r="I1827" s="11"/>
      <c r="J1827" s="11"/>
      <c r="K1827" s="11"/>
      <c r="L1827" s="11"/>
      <c r="M1827" s="11"/>
    </row>
    <row r="1828" spans="1:13" x14ac:dyDescent="0.45">
      <c r="A1828" s="11"/>
      <c r="B1828" s="11"/>
      <c r="C1828" s="11"/>
      <c r="D1828" s="14"/>
      <c r="E1828" s="15" t="s">
        <v>0</v>
      </c>
      <c r="F1828" s="11">
        <v>1</v>
      </c>
      <c r="G1828" s="17">
        <v>40</v>
      </c>
      <c r="H1828" s="17">
        <v>0</v>
      </c>
      <c r="I1828" s="17">
        <v>0</v>
      </c>
      <c r="J1828" s="16">
        <f>F1828*(G1828+ (G1828= 0))*(H1828+ (H1828= 0))*(I1828+ (I1828= 0))</f>
        <v>40</v>
      </c>
      <c r="K1828" s="11"/>
      <c r="L1828" s="11"/>
      <c r="M1828" s="11"/>
    </row>
    <row r="1829" spans="1:13" x14ac:dyDescent="0.45">
      <c r="A1829" s="11"/>
      <c r="B1829" s="11"/>
      <c r="C1829" s="11"/>
      <c r="D1829" s="14"/>
      <c r="E1829" s="11"/>
      <c r="F1829" s="11"/>
      <c r="G1829" s="11"/>
      <c r="H1829" s="11"/>
      <c r="I1829" s="11"/>
      <c r="J1829" s="18" t="s">
        <v>1423</v>
      </c>
      <c r="K1829" s="10">
        <f>SUM(J1828:J1828)</f>
        <v>40</v>
      </c>
      <c r="L1829" s="17">
        <v>13.65</v>
      </c>
      <c r="M1829" s="10">
        <f>ROUND(L1829*K1829,2)</f>
        <v>546</v>
      </c>
    </row>
    <row r="1830" spans="1:13" ht="1.05" customHeight="1" x14ac:dyDescent="0.45">
      <c r="A1830" s="19"/>
      <c r="B1830" s="19"/>
      <c r="C1830" s="19"/>
      <c r="D1830" s="25"/>
      <c r="E1830" s="19"/>
      <c r="F1830" s="19"/>
      <c r="G1830" s="19"/>
      <c r="H1830" s="19"/>
      <c r="I1830" s="19"/>
      <c r="J1830" s="19"/>
      <c r="K1830" s="19"/>
      <c r="L1830" s="19"/>
      <c r="M1830" s="19"/>
    </row>
    <row r="1831" spans="1:13" x14ac:dyDescent="0.45">
      <c r="A1831" s="15" t="s">
        <v>1424</v>
      </c>
      <c r="B1831" s="15" t="s">
        <v>23</v>
      </c>
      <c r="C1831" s="15" t="s">
        <v>57</v>
      </c>
      <c r="D1831" s="24" t="s">
        <v>1425</v>
      </c>
      <c r="E1831" s="11"/>
      <c r="F1831" s="11"/>
      <c r="G1831" s="11"/>
      <c r="H1831" s="11"/>
      <c r="I1831" s="11"/>
      <c r="J1831" s="11"/>
      <c r="K1831" s="16">
        <f>K1834</f>
        <v>5</v>
      </c>
      <c r="L1831" s="16">
        <f>L1834</f>
        <v>31.58</v>
      </c>
      <c r="M1831" s="16">
        <f>M1834</f>
        <v>157.9</v>
      </c>
    </row>
    <row r="1832" spans="1:13" ht="84" x14ac:dyDescent="0.45">
      <c r="A1832" s="11"/>
      <c r="B1832" s="11"/>
      <c r="C1832" s="11"/>
      <c r="D1832" s="14" t="s">
        <v>1426</v>
      </c>
      <c r="E1832" s="11"/>
      <c r="F1832" s="11"/>
      <c r="G1832" s="11"/>
      <c r="H1832" s="11"/>
      <c r="I1832" s="11"/>
      <c r="J1832" s="11"/>
      <c r="K1832" s="11"/>
      <c r="L1832" s="11"/>
      <c r="M1832" s="11"/>
    </row>
    <row r="1833" spans="1:13" x14ac:dyDescent="0.45">
      <c r="A1833" s="11"/>
      <c r="B1833" s="11"/>
      <c r="C1833" s="11"/>
      <c r="D1833" s="14"/>
      <c r="E1833" s="15" t="s">
        <v>0</v>
      </c>
      <c r="F1833" s="11">
        <v>1</v>
      </c>
      <c r="G1833" s="17">
        <v>5</v>
      </c>
      <c r="H1833" s="17">
        <v>0</v>
      </c>
      <c r="I1833" s="17">
        <v>0</v>
      </c>
      <c r="J1833" s="16">
        <f>F1833*(G1833+ (G1833= 0))*(H1833+ (H1833= 0))*(I1833+ (I1833= 0))</f>
        <v>5</v>
      </c>
      <c r="K1833" s="11"/>
      <c r="L1833" s="11"/>
      <c r="M1833" s="11"/>
    </row>
    <row r="1834" spans="1:13" x14ac:dyDescent="0.45">
      <c r="A1834" s="11"/>
      <c r="B1834" s="11"/>
      <c r="C1834" s="11"/>
      <c r="D1834" s="14"/>
      <c r="E1834" s="11"/>
      <c r="F1834" s="11"/>
      <c r="G1834" s="11"/>
      <c r="H1834" s="11"/>
      <c r="I1834" s="11"/>
      <c r="J1834" s="18" t="s">
        <v>1427</v>
      </c>
      <c r="K1834" s="10">
        <f>SUM(J1833:J1833)</f>
        <v>5</v>
      </c>
      <c r="L1834" s="17">
        <v>31.58</v>
      </c>
      <c r="M1834" s="10">
        <f>ROUND(L1834*K1834,2)</f>
        <v>157.9</v>
      </c>
    </row>
    <row r="1835" spans="1:13" ht="1.05" customHeight="1" x14ac:dyDescent="0.45">
      <c r="A1835" s="19"/>
      <c r="B1835" s="19"/>
      <c r="C1835" s="19"/>
      <c r="D1835" s="25"/>
      <c r="E1835" s="19"/>
      <c r="F1835" s="19"/>
      <c r="G1835" s="19"/>
      <c r="H1835" s="19"/>
      <c r="I1835" s="19"/>
      <c r="J1835" s="19"/>
      <c r="K1835" s="19"/>
      <c r="L1835" s="19"/>
      <c r="M1835" s="19"/>
    </row>
    <row r="1836" spans="1:13" x14ac:dyDescent="0.45">
      <c r="A1836" s="15" t="s">
        <v>1428</v>
      </c>
      <c r="B1836" s="15" t="s">
        <v>23</v>
      </c>
      <c r="C1836" s="15" t="s">
        <v>57</v>
      </c>
      <c r="D1836" s="24" t="s">
        <v>1429</v>
      </c>
      <c r="E1836" s="11"/>
      <c r="F1836" s="11"/>
      <c r="G1836" s="11"/>
      <c r="H1836" s="11"/>
      <c r="I1836" s="11"/>
      <c r="J1836" s="11"/>
      <c r="K1836" s="16">
        <f>K1839</f>
        <v>85</v>
      </c>
      <c r="L1836" s="16">
        <f>L1839</f>
        <v>27.03</v>
      </c>
      <c r="M1836" s="16">
        <f>M1839</f>
        <v>2297.5500000000002</v>
      </c>
    </row>
    <row r="1837" spans="1:13" ht="126" x14ac:dyDescent="0.45">
      <c r="A1837" s="11"/>
      <c r="B1837" s="11"/>
      <c r="C1837" s="11"/>
      <c r="D1837" s="14" t="s">
        <v>1430</v>
      </c>
      <c r="E1837" s="11"/>
      <c r="F1837" s="11"/>
      <c r="G1837" s="11"/>
      <c r="H1837" s="11"/>
      <c r="I1837" s="11"/>
      <c r="J1837" s="11"/>
      <c r="K1837" s="11"/>
      <c r="L1837" s="11"/>
      <c r="M1837" s="11"/>
    </row>
    <row r="1838" spans="1:13" x14ac:dyDescent="0.45">
      <c r="A1838" s="11"/>
      <c r="B1838" s="11"/>
      <c r="C1838" s="11"/>
      <c r="D1838" s="14"/>
      <c r="E1838" s="15" t="s">
        <v>0</v>
      </c>
      <c r="F1838" s="11">
        <v>1</v>
      </c>
      <c r="G1838" s="17">
        <v>85</v>
      </c>
      <c r="H1838" s="17">
        <v>0</v>
      </c>
      <c r="I1838" s="17">
        <v>0</v>
      </c>
      <c r="J1838" s="16">
        <f>F1838*(G1838+ (G1838= 0))*(H1838+ (H1838= 0))*(I1838+ (I1838= 0))</f>
        <v>85</v>
      </c>
      <c r="K1838" s="11"/>
      <c r="L1838" s="11"/>
      <c r="M1838" s="11"/>
    </row>
    <row r="1839" spans="1:13" x14ac:dyDescent="0.45">
      <c r="A1839" s="11"/>
      <c r="B1839" s="11"/>
      <c r="C1839" s="11"/>
      <c r="D1839" s="14"/>
      <c r="E1839" s="11"/>
      <c r="F1839" s="11"/>
      <c r="G1839" s="11"/>
      <c r="H1839" s="11"/>
      <c r="I1839" s="11"/>
      <c r="J1839" s="18" t="s">
        <v>1431</v>
      </c>
      <c r="K1839" s="10">
        <f>SUM(J1838:J1838)</f>
        <v>85</v>
      </c>
      <c r="L1839" s="17">
        <v>27.03</v>
      </c>
      <c r="M1839" s="10">
        <f>ROUND(L1839*K1839,2)</f>
        <v>2297.5500000000002</v>
      </c>
    </row>
    <row r="1840" spans="1:13" ht="1.05" customHeight="1" x14ac:dyDescent="0.45">
      <c r="A1840" s="19"/>
      <c r="B1840" s="19"/>
      <c r="C1840" s="19"/>
      <c r="D1840" s="25"/>
      <c r="E1840" s="19"/>
      <c r="F1840" s="19"/>
      <c r="G1840" s="19"/>
      <c r="H1840" s="19"/>
      <c r="I1840" s="19"/>
      <c r="J1840" s="19"/>
      <c r="K1840" s="19"/>
      <c r="L1840" s="19"/>
      <c r="M1840" s="19"/>
    </row>
    <row r="1841" spans="1:13" x14ac:dyDescent="0.45">
      <c r="A1841" s="15" t="s">
        <v>1432</v>
      </c>
      <c r="B1841" s="15" t="s">
        <v>23</v>
      </c>
      <c r="C1841" s="15" t="s">
        <v>57</v>
      </c>
      <c r="D1841" s="24" t="s">
        <v>1433</v>
      </c>
      <c r="E1841" s="11"/>
      <c r="F1841" s="11"/>
      <c r="G1841" s="11"/>
      <c r="H1841" s="11"/>
      <c r="I1841" s="11"/>
      <c r="J1841" s="11"/>
      <c r="K1841" s="16">
        <f>K1844</f>
        <v>85</v>
      </c>
      <c r="L1841" s="16">
        <f>L1844</f>
        <v>21.14</v>
      </c>
      <c r="M1841" s="16">
        <f>M1844</f>
        <v>1796.9</v>
      </c>
    </row>
    <row r="1842" spans="1:13" ht="136.5" x14ac:dyDescent="0.45">
      <c r="A1842" s="11"/>
      <c r="B1842" s="11"/>
      <c r="C1842" s="11"/>
      <c r="D1842" s="14" t="s">
        <v>1434</v>
      </c>
      <c r="E1842" s="11"/>
      <c r="F1842" s="11"/>
      <c r="G1842" s="11"/>
      <c r="H1842" s="11"/>
      <c r="I1842" s="11"/>
      <c r="J1842" s="11"/>
      <c r="K1842" s="11"/>
      <c r="L1842" s="11"/>
      <c r="M1842" s="11"/>
    </row>
    <row r="1843" spans="1:13" x14ac:dyDescent="0.45">
      <c r="A1843" s="11"/>
      <c r="B1843" s="11"/>
      <c r="C1843" s="11"/>
      <c r="D1843" s="14"/>
      <c r="E1843" s="15" t="s">
        <v>0</v>
      </c>
      <c r="F1843" s="11">
        <v>1</v>
      </c>
      <c r="G1843" s="17">
        <v>85</v>
      </c>
      <c r="H1843" s="17">
        <v>0</v>
      </c>
      <c r="I1843" s="17">
        <v>0</v>
      </c>
      <c r="J1843" s="16">
        <f>F1843*(G1843+ (G1843= 0))*(H1843+ (H1843= 0))*(I1843+ (I1843= 0))</f>
        <v>85</v>
      </c>
      <c r="K1843" s="11"/>
      <c r="L1843" s="11"/>
      <c r="M1843" s="11"/>
    </row>
    <row r="1844" spans="1:13" x14ac:dyDescent="0.45">
      <c r="A1844" s="11"/>
      <c r="B1844" s="11"/>
      <c r="C1844" s="11"/>
      <c r="D1844" s="14"/>
      <c r="E1844" s="11"/>
      <c r="F1844" s="11"/>
      <c r="G1844" s="11"/>
      <c r="H1844" s="11"/>
      <c r="I1844" s="11"/>
      <c r="J1844" s="18" t="s">
        <v>1435</v>
      </c>
      <c r="K1844" s="10">
        <f>SUM(J1843:J1843)</f>
        <v>85</v>
      </c>
      <c r="L1844" s="17">
        <v>21.14</v>
      </c>
      <c r="M1844" s="10">
        <f>ROUND(L1844*K1844,2)</f>
        <v>1796.9</v>
      </c>
    </row>
    <row r="1845" spans="1:13" ht="1.05" customHeight="1" x14ac:dyDescent="0.45">
      <c r="A1845" s="19"/>
      <c r="B1845" s="19"/>
      <c r="C1845" s="19"/>
      <c r="D1845" s="25"/>
      <c r="E1845" s="19"/>
      <c r="F1845" s="19"/>
      <c r="G1845" s="19"/>
      <c r="H1845" s="19"/>
      <c r="I1845" s="19"/>
      <c r="J1845" s="19"/>
      <c r="K1845" s="19"/>
      <c r="L1845" s="19"/>
      <c r="M1845" s="19"/>
    </row>
    <row r="1846" spans="1:13" x14ac:dyDescent="0.45">
      <c r="A1846" s="15" t="s">
        <v>1436</v>
      </c>
      <c r="B1846" s="15" t="s">
        <v>23</v>
      </c>
      <c r="C1846" s="15" t="s">
        <v>57</v>
      </c>
      <c r="D1846" s="24" t="s">
        <v>1437</v>
      </c>
      <c r="E1846" s="11"/>
      <c r="F1846" s="11"/>
      <c r="G1846" s="11"/>
      <c r="H1846" s="11"/>
      <c r="I1846" s="11"/>
      <c r="J1846" s="11"/>
      <c r="K1846" s="16">
        <f>K1849</f>
        <v>60</v>
      </c>
      <c r="L1846" s="16">
        <f>L1849</f>
        <v>51.97</v>
      </c>
      <c r="M1846" s="16">
        <f>M1849</f>
        <v>3118.2</v>
      </c>
    </row>
    <row r="1847" spans="1:13" ht="94.5" x14ac:dyDescent="0.45">
      <c r="A1847" s="11"/>
      <c r="B1847" s="11"/>
      <c r="C1847" s="11"/>
      <c r="D1847" s="14" t="s">
        <v>1438</v>
      </c>
      <c r="E1847" s="11"/>
      <c r="F1847" s="11"/>
      <c r="G1847" s="11"/>
      <c r="H1847" s="11"/>
      <c r="I1847" s="11"/>
      <c r="J1847" s="11"/>
      <c r="K1847" s="11"/>
      <c r="L1847" s="11"/>
      <c r="M1847" s="11"/>
    </row>
    <row r="1848" spans="1:13" x14ac:dyDescent="0.45">
      <c r="A1848" s="11"/>
      <c r="B1848" s="11"/>
      <c r="C1848" s="11"/>
      <c r="D1848" s="14"/>
      <c r="E1848" s="15" t="s">
        <v>0</v>
      </c>
      <c r="F1848" s="11">
        <v>1</v>
      </c>
      <c r="G1848" s="17">
        <v>60</v>
      </c>
      <c r="H1848" s="17">
        <v>0</v>
      </c>
      <c r="I1848" s="17">
        <v>0</v>
      </c>
      <c r="J1848" s="16">
        <f>F1848*(G1848+ (G1848= 0))*(H1848+ (H1848= 0))*(I1848+ (I1848= 0))</f>
        <v>60</v>
      </c>
      <c r="K1848" s="11"/>
      <c r="L1848" s="11"/>
      <c r="M1848" s="11"/>
    </row>
    <row r="1849" spans="1:13" x14ac:dyDescent="0.45">
      <c r="A1849" s="11"/>
      <c r="B1849" s="11"/>
      <c r="C1849" s="11"/>
      <c r="D1849" s="14"/>
      <c r="E1849" s="11"/>
      <c r="F1849" s="11"/>
      <c r="G1849" s="11"/>
      <c r="H1849" s="11"/>
      <c r="I1849" s="11"/>
      <c r="J1849" s="18" t="s">
        <v>1439</v>
      </c>
      <c r="K1849" s="10">
        <f>SUM(J1848:J1848)</f>
        <v>60</v>
      </c>
      <c r="L1849" s="17">
        <v>51.97</v>
      </c>
      <c r="M1849" s="10">
        <f>ROUND(L1849*K1849,2)</f>
        <v>3118.2</v>
      </c>
    </row>
    <row r="1850" spans="1:13" ht="1.05" customHeight="1" x14ac:dyDescent="0.45">
      <c r="A1850" s="19"/>
      <c r="B1850" s="19"/>
      <c r="C1850" s="19"/>
      <c r="D1850" s="25"/>
      <c r="E1850" s="19"/>
      <c r="F1850" s="19"/>
      <c r="G1850" s="19"/>
      <c r="H1850" s="19"/>
      <c r="I1850" s="19"/>
      <c r="J1850" s="19"/>
      <c r="K1850" s="19"/>
      <c r="L1850" s="19"/>
      <c r="M1850" s="19"/>
    </row>
    <row r="1851" spans="1:13" x14ac:dyDescent="0.45">
      <c r="A1851" s="15" t="s">
        <v>1440</v>
      </c>
      <c r="B1851" s="15" t="s">
        <v>23</v>
      </c>
      <c r="C1851" s="15" t="s">
        <v>57</v>
      </c>
      <c r="D1851" s="24" t="s">
        <v>1441</v>
      </c>
      <c r="E1851" s="11"/>
      <c r="F1851" s="11"/>
      <c r="G1851" s="11"/>
      <c r="H1851" s="11"/>
      <c r="I1851" s="11"/>
      <c r="J1851" s="11"/>
      <c r="K1851" s="16">
        <f>K1854</f>
        <v>65</v>
      </c>
      <c r="L1851" s="16">
        <f>L1854</f>
        <v>63.48</v>
      </c>
      <c r="M1851" s="16">
        <f>M1854</f>
        <v>4126.2</v>
      </c>
    </row>
    <row r="1852" spans="1:13" ht="94.5" x14ac:dyDescent="0.45">
      <c r="A1852" s="11"/>
      <c r="B1852" s="11"/>
      <c r="C1852" s="11"/>
      <c r="D1852" s="14" t="s">
        <v>1442</v>
      </c>
      <c r="E1852" s="11"/>
      <c r="F1852" s="11"/>
      <c r="G1852" s="11"/>
      <c r="H1852" s="11"/>
      <c r="I1852" s="11"/>
      <c r="J1852" s="11"/>
      <c r="K1852" s="11"/>
      <c r="L1852" s="11"/>
      <c r="M1852" s="11"/>
    </row>
    <row r="1853" spans="1:13" x14ac:dyDescent="0.45">
      <c r="A1853" s="11"/>
      <c r="B1853" s="11"/>
      <c r="C1853" s="11"/>
      <c r="D1853" s="14"/>
      <c r="E1853" s="15" t="s">
        <v>0</v>
      </c>
      <c r="F1853" s="11">
        <v>1</v>
      </c>
      <c r="G1853" s="17">
        <v>65</v>
      </c>
      <c r="H1853" s="17">
        <v>0</v>
      </c>
      <c r="I1853" s="17">
        <v>0</v>
      </c>
      <c r="J1853" s="16">
        <f>F1853*(G1853+ (G1853= 0))*(H1853+ (H1853= 0))*(I1853+ (I1853= 0))</f>
        <v>65</v>
      </c>
      <c r="K1853" s="11"/>
      <c r="L1853" s="11"/>
      <c r="M1853" s="11"/>
    </row>
    <row r="1854" spans="1:13" x14ac:dyDescent="0.45">
      <c r="A1854" s="11"/>
      <c r="B1854" s="11"/>
      <c r="C1854" s="11"/>
      <c r="D1854" s="14"/>
      <c r="E1854" s="11"/>
      <c r="F1854" s="11"/>
      <c r="G1854" s="11"/>
      <c r="H1854" s="11"/>
      <c r="I1854" s="11"/>
      <c r="J1854" s="18" t="s">
        <v>1443</v>
      </c>
      <c r="K1854" s="10">
        <f>SUM(J1853:J1853)</f>
        <v>65</v>
      </c>
      <c r="L1854" s="17">
        <v>63.48</v>
      </c>
      <c r="M1854" s="10">
        <f>ROUND(L1854*K1854,2)</f>
        <v>4126.2</v>
      </c>
    </row>
    <row r="1855" spans="1:13" ht="1.05" customHeight="1" x14ac:dyDescent="0.45">
      <c r="A1855" s="19"/>
      <c r="B1855" s="19"/>
      <c r="C1855" s="19"/>
      <c r="D1855" s="25"/>
      <c r="E1855" s="19"/>
      <c r="F1855" s="19"/>
      <c r="G1855" s="19"/>
      <c r="H1855" s="19"/>
      <c r="I1855" s="19"/>
      <c r="J1855" s="19"/>
      <c r="K1855" s="19"/>
      <c r="L1855" s="19"/>
      <c r="M1855" s="19"/>
    </row>
    <row r="1856" spans="1:13" x14ac:dyDescent="0.45">
      <c r="A1856" s="15" t="s">
        <v>1444</v>
      </c>
      <c r="B1856" s="15" t="s">
        <v>23</v>
      </c>
      <c r="C1856" s="15" t="s">
        <v>57</v>
      </c>
      <c r="D1856" s="24" t="s">
        <v>1445</v>
      </c>
      <c r="E1856" s="11"/>
      <c r="F1856" s="11"/>
      <c r="G1856" s="11"/>
      <c r="H1856" s="11"/>
      <c r="I1856" s="11"/>
      <c r="J1856" s="11"/>
      <c r="K1856" s="16">
        <f>K1859</f>
        <v>50</v>
      </c>
      <c r="L1856" s="16">
        <f>L1859</f>
        <v>75.41</v>
      </c>
      <c r="M1856" s="16">
        <f>M1859</f>
        <v>3770.5</v>
      </c>
    </row>
    <row r="1857" spans="1:13" ht="84" x14ac:dyDescent="0.45">
      <c r="A1857" s="11"/>
      <c r="B1857" s="11"/>
      <c r="C1857" s="11"/>
      <c r="D1857" s="14" t="s">
        <v>1446</v>
      </c>
      <c r="E1857" s="11"/>
      <c r="F1857" s="11"/>
      <c r="G1857" s="11"/>
      <c r="H1857" s="11"/>
      <c r="I1857" s="11"/>
      <c r="J1857" s="11"/>
      <c r="K1857" s="11"/>
      <c r="L1857" s="11"/>
      <c r="M1857" s="11"/>
    </row>
    <row r="1858" spans="1:13" x14ac:dyDescent="0.45">
      <c r="A1858" s="11"/>
      <c r="B1858" s="11"/>
      <c r="C1858" s="11"/>
      <c r="D1858" s="14"/>
      <c r="E1858" s="15" t="s">
        <v>0</v>
      </c>
      <c r="F1858" s="11">
        <v>1</v>
      </c>
      <c r="G1858" s="17">
        <v>50</v>
      </c>
      <c r="H1858" s="17">
        <v>0</v>
      </c>
      <c r="I1858" s="17">
        <v>0</v>
      </c>
      <c r="J1858" s="16">
        <f>F1858*(G1858+ (G1858= 0))*(H1858+ (H1858= 0))*(I1858+ (I1858= 0))</f>
        <v>50</v>
      </c>
      <c r="K1858" s="11"/>
      <c r="L1858" s="11"/>
      <c r="M1858" s="11"/>
    </row>
    <row r="1859" spans="1:13" x14ac:dyDescent="0.45">
      <c r="A1859" s="11"/>
      <c r="B1859" s="11"/>
      <c r="C1859" s="11"/>
      <c r="D1859" s="14"/>
      <c r="E1859" s="11"/>
      <c r="F1859" s="11"/>
      <c r="G1859" s="11"/>
      <c r="H1859" s="11"/>
      <c r="I1859" s="11"/>
      <c r="J1859" s="18" t="s">
        <v>1447</v>
      </c>
      <c r="K1859" s="10">
        <f>SUM(J1858:J1858)</f>
        <v>50</v>
      </c>
      <c r="L1859" s="17">
        <v>75.41</v>
      </c>
      <c r="M1859" s="10">
        <f>ROUND(L1859*K1859,2)</f>
        <v>3770.5</v>
      </c>
    </row>
    <row r="1860" spans="1:13" ht="1.05" customHeight="1" x14ac:dyDescent="0.45">
      <c r="A1860" s="19"/>
      <c r="B1860" s="19"/>
      <c r="C1860" s="19"/>
      <c r="D1860" s="25"/>
      <c r="E1860" s="19"/>
      <c r="F1860" s="19"/>
      <c r="G1860" s="19"/>
      <c r="H1860" s="19"/>
      <c r="I1860" s="19"/>
      <c r="J1860" s="19"/>
      <c r="K1860" s="19"/>
      <c r="L1860" s="19"/>
      <c r="M1860" s="19"/>
    </row>
    <row r="1861" spans="1:13" x14ac:dyDescent="0.45">
      <c r="A1861" s="11"/>
      <c r="B1861" s="11"/>
      <c r="C1861" s="11"/>
      <c r="D1861" s="14"/>
      <c r="E1861" s="11"/>
      <c r="F1861" s="11"/>
      <c r="G1861" s="11"/>
      <c r="H1861" s="11"/>
      <c r="I1861" s="11"/>
      <c r="J1861" s="18" t="s">
        <v>1448</v>
      </c>
      <c r="K1861" s="17">
        <v>1</v>
      </c>
      <c r="L1861" s="10">
        <f>M1794+M1799+M1804+M1809+M1814+M1819+M1824+M1829+M1834+M1839+M1844+M1849+M1854+M1859</f>
        <v>21284.05</v>
      </c>
      <c r="M1861" s="10">
        <f>ROUND(L1861*K1861,2)</f>
        <v>21284.05</v>
      </c>
    </row>
    <row r="1862" spans="1:13" ht="1.05" customHeight="1" x14ac:dyDescent="0.45">
      <c r="A1862" s="19"/>
      <c r="B1862" s="19"/>
      <c r="C1862" s="19"/>
      <c r="D1862" s="25"/>
      <c r="E1862" s="19"/>
      <c r="F1862" s="19"/>
      <c r="G1862" s="19"/>
      <c r="H1862" s="19"/>
      <c r="I1862" s="19"/>
      <c r="J1862" s="19"/>
      <c r="K1862" s="19"/>
      <c r="L1862" s="19"/>
      <c r="M1862" s="19"/>
    </row>
    <row r="1863" spans="1:13" x14ac:dyDescent="0.45">
      <c r="A1863" s="12" t="s">
        <v>1449</v>
      </c>
      <c r="B1863" s="12" t="s">
        <v>17</v>
      </c>
      <c r="C1863" s="12" t="s">
        <v>0</v>
      </c>
      <c r="D1863" s="23" t="s">
        <v>1450</v>
      </c>
      <c r="E1863" s="13"/>
      <c r="F1863" s="13"/>
      <c r="G1863" s="13"/>
      <c r="H1863" s="13"/>
      <c r="I1863" s="13"/>
      <c r="J1863" s="13"/>
      <c r="K1863" s="10">
        <f>K1920</f>
        <v>1</v>
      </c>
      <c r="L1863" s="10">
        <f>L1920</f>
        <v>34400.949999999997</v>
      </c>
      <c r="M1863" s="10">
        <f>M1920</f>
        <v>34400.949999999997</v>
      </c>
    </row>
    <row r="1864" spans="1:13" x14ac:dyDescent="0.45">
      <c r="A1864" s="11"/>
      <c r="B1864" s="11"/>
      <c r="C1864" s="11"/>
      <c r="D1864" s="14"/>
      <c r="E1864" s="11"/>
      <c r="F1864" s="11"/>
      <c r="G1864" s="11"/>
      <c r="H1864" s="11"/>
      <c r="I1864" s="11"/>
      <c r="J1864" s="11"/>
      <c r="K1864" s="11"/>
      <c r="L1864" s="11"/>
      <c r="M1864" s="11"/>
    </row>
    <row r="1865" spans="1:13" x14ac:dyDescent="0.45">
      <c r="A1865" s="15" t="s">
        <v>1451</v>
      </c>
      <c r="B1865" s="15" t="s">
        <v>23</v>
      </c>
      <c r="C1865" s="15" t="s">
        <v>97</v>
      </c>
      <c r="D1865" s="24" t="s">
        <v>1452</v>
      </c>
      <c r="E1865" s="11"/>
      <c r="F1865" s="11"/>
      <c r="G1865" s="11"/>
      <c r="H1865" s="11"/>
      <c r="I1865" s="11"/>
      <c r="J1865" s="11"/>
      <c r="K1865" s="16">
        <f>K1868</f>
        <v>19</v>
      </c>
      <c r="L1865" s="16">
        <f>L1868</f>
        <v>50.91</v>
      </c>
      <c r="M1865" s="16">
        <f>M1868</f>
        <v>967.29</v>
      </c>
    </row>
    <row r="1866" spans="1:13" ht="63" x14ac:dyDescent="0.45">
      <c r="A1866" s="11"/>
      <c r="B1866" s="11"/>
      <c r="C1866" s="11"/>
      <c r="D1866" s="14" t="s">
        <v>1453</v>
      </c>
      <c r="E1866" s="11"/>
      <c r="F1866" s="11"/>
      <c r="G1866" s="11"/>
      <c r="H1866" s="11"/>
      <c r="I1866" s="11"/>
      <c r="J1866" s="11"/>
      <c r="K1866" s="11"/>
      <c r="L1866" s="11"/>
      <c r="M1866" s="11"/>
    </row>
    <row r="1867" spans="1:13" x14ac:dyDescent="0.45">
      <c r="A1867" s="11"/>
      <c r="B1867" s="11"/>
      <c r="C1867" s="11"/>
      <c r="D1867" s="14"/>
      <c r="E1867" s="15" t="s">
        <v>0</v>
      </c>
      <c r="F1867" s="11">
        <v>19</v>
      </c>
      <c r="G1867" s="17">
        <v>0</v>
      </c>
      <c r="H1867" s="17">
        <v>0</v>
      </c>
      <c r="I1867" s="17">
        <v>0</v>
      </c>
      <c r="J1867" s="16">
        <f>F1867*(G1867+ (G1867= 0))*(H1867+ (H1867= 0))*(I1867+ (I1867= 0))</f>
        <v>19</v>
      </c>
      <c r="K1867" s="11"/>
      <c r="L1867" s="11"/>
      <c r="M1867" s="11"/>
    </row>
    <row r="1868" spans="1:13" x14ac:dyDescent="0.45">
      <c r="A1868" s="11"/>
      <c r="B1868" s="11"/>
      <c r="C1868" s="11"/>
      <c r="D1868" s="14"/>
      <c r="E1868" s="11"/>
      <c r="F1868" s="11"/>
      <c r="G1868" s="11"/>
      <c r="H1868" s="11"/>
      <c r="I1868" s="11"/>
      <c r="J1868" s="18" t="s">
        <v>1454</v>
      </c>
      <c r="K1868" s="10">
        <f>SUM(J1867:J1867)</f>
        <v>19</v>
      </c>
      <c r="L1868" s="17">
        <v>50.91</v>
      </c>
      <c r="M1868" s="10">
        <f>ROUND(L1868*K1868,2)</f>
        <v>967.29</v>
      </c>
    </row>
    <row r="1869" spans="1:13" ht="1.05" customHeight="1" x14ac:dyDescent="0.45">
      <c r="A1869" s="19"/>
      <c r="B1869" s="19"/>
      <c r="C1869" s="19"/>
      <c r="D1869" s="25"/>
      <c r="E1869" s="19"/>
      <c r="F1869" s="19"/>
      <c r="G1869" s="19"/>
      <c r="H1869" s="19"/>
      <c r="I1869" s="19"/>
      <c r="J1869" s="19"/>
      <c r="K1869" s="19"/>
      <c r="L1869" s="19"/>
      <c r="M1869" s="19"/>
    </row>
    <row r="1870" spans="1:13" x14ac:dyDescent="0.45">
      <c r="A1870" s="15" t="s">
        <v>1455</v>
      </c>
      <c r="B1870" s="15" t="s">
        <v>23</v>
      </c>
      <c r="C1870" s="15" t="s">
        <v>24</v>
      </c>
      <c r="D1870" s="24" t="s">
        <v>1456</v>
      </c>
      <c r="E1870" s="11"/>
      <c r="F1870" s="11"/>
      <c r="G1870" s="11"/>
      <c r="H1870" s="11"/>
      <c r="I1870" s="11"/>
      <c r="J1870" s="11"/>
      <c r="K1870" s="16">
        <f>K1879</f>
        <v>380</v>
      </c>
      <c r="L1870" s="16">
        <f>L1879</f>
        <v>53.62</v>
      </c>
      <c r="M1870" s="16">
        <f>M1879</f>
        <v>20375.599999999999</v>
      </c>
    </row>
    <row r="1871" spans="1:13" ht="115.5" x14ac:dyDescent="0.45">
      <c r="A1871" s="11"/>
      <c r="B1871" s="11"/>
      <c r="C1871" s="11"/>
      <c r="D1871" s="14" t="s">
        <v>1457</v>
      </c>
      <c r="E1871" s="11"/>
      <c r="F1871" s="11"/>
      <c r="G1871" s="11"/>
      <c r="H1871" s="11"/>
      <c r="I1871" s="11"/>
      <c r="J1871" s="11"/>
      <c r="K1871" s="11"/>
      <c r="L1871" s="11"/>
      <c r="M1871" s="11"/>
    </row>
    <row r="1872" spans="1:13" x14ac:dyDescent="0.45">
      <c r="A1872" s="11"/>
      <c r="B1872" s="11"/>
      <c r="C1872" s="11"/>
      <c r="D1872" s="14"/>
      <c r="E1872" s="15" t="s">
        <v>1458</v>
      </c>
      <c r="F1872" s="11">
        <v>0</v>
      </c>
      <c r="G1872" s="17">
        <v>0</v>
      </c>
      <c r="H1872" s="17">
        <v>0</v>
      </c>
      <c r="I1872" s="17">
        <v>0</v>
      </c>
      <c r="J1872" s="16">
        <f>F1872*(G1872+ (G1872= 0))*(H1872+ (H1872= 0))*(I1872+ (I1872= 0))</f>
        <v>0</v>
      </c>
      <c r="K1872" s="11"/>
      <c r="L1872" s="11"/>
      <c r="M1872" s="11"/>
    </row>
    <row r="1873" spans="1:13" x14ac:dyDescent="0.45">
      <c r="A1873" s="11"/>
      <c r="B1873" s="11"/>
      <c r="C1873" s="11"/>
      <c r="D1873" s="14"/>
      <c r="E1873" s="15" t="s">
        <v>1459</v>
      </c>
      <c r="F1873" s="11">
        <v>1</v>
      </c>
      <c r="G1873" s="17">
        <v>125</v>
      </c>
      <c r="H1873" s="17">
        <v>0</v>
      </c>
      <c r="I1873" s="17">
        <v>0</v>
      </c>
      <c r="J1873" s="16">
        <f>F1873*(G1873+ (G1873= 0))*(H1873+ (H1873= 0))*(I1873+ (I1873= 0))</f>
        <v>125</v>
      </c>
      <c r="K1873" s="11"/>
      <c r="L1873" s="11"/>
      <c r="M1873" s="11"/>
    </row>
    <row r="1874" spans="1:13" x14ac:dyDescent="0.45">
      <c r="A1874" s="11"/>
      <c r="B1874" s="11"/>
      <c r="C1874" s="11"/>
      <c r="D1874" s="14"/>
      <c r="E1874" s="15" t="s">
        <v>1460</v>
      </c>
      <c r="F1874" s="11">
        <v>1</v>
      </c>
      <c r="G1874" s="17">
        <v>85</v>
      </c>
      <c r="H1874" s="17">
        <v>0</v>
      </c>
      <c r="I1874" s="17">
        <v>0</v>
      </c>
      <c r="J1874" s="16">
        <f>F1874*(G1874+ (G1874= 0))*(H1874+ (H1874= 0))*(I1874+ (I1874= 0))</f>
        <v>85</v>
      </c>
      <c r="K1874" s="11"/>
      <c r="L1874" s="11"/>
      <c r="M1874" s="11"/>
    </row>
    <row r="1875" spans="1:13" x14ac:dyDescent="0.45">
      <c r="A1875" s="11"/>
      <c r="B1875" s="11"/>
      <c r="C1875" s="11"/>
      <c r="D1875" s="14"/>
      <c r="E1875" s="15" t="s">
        <v>1461</v>
      </c>
      <c r="F1875" s="11">
        <v>0</v>
      </c>
      <c r="G1875" s="17">
        <v>0</v>
      </c>
      <c r="H1875" s="17">
        <v>0</v>
      </c>
      <c r="I1875" s="17">
        <v>0</v>
      </c>
      <c r="J1875" s="16">
        <f>F1875*(G1875+ (G1875= 0))*(H1875+ (H1875= 0))*(I1875+ (I1875= 0))</f>
        <v>0</v>
      </c>
      <c r="K1875" s="11"/>
      <c r="L1875" s="11"/>
      <c r="M1875" s="11"/>
    </row>
    <row r="1876" spans="1:13" x14ac:dyDescent="0.45">
      <c r="A1876" s="11"/>
      <c r="B1876" s="11"/>
      <c r="C1876" s="11"/>
      <c r="D1876" s="14"/>
      <c r="E1876" s="15" t="s">
        <v>1459</v>
      </c>
      <c r="F1876" s="11">
        <v>1</v>
      </c>
      <c r="G1876" s="17">
        <v>85</v>
      </c>
      <c r="H1876" s="17">
        <v>0</v>
      </c>
      <c r="I1876" s="17">
        <v>0</v>
      </c>
      <c r="J1876" s="16">
        <f>F1876*(G1876+ (G1876= 0))*(H1876+ (H1876= 0))*(I1876+ (I1876= 0))</f>
        <v>85</v>
      </c>
      <c r="K1876" s="11"/>
      <c r="L1876" s="11"/>
      <c r="M1876" s="11"/>
    </row>
    <row r="1877" spans="1:13" x14ac:dyDescent="0.45">
      <c r="A1877" s="11"/>
      <c r="B1877" s="11"/>
      <c r="C1877" s="11"/>
      <c r="D1877" s="14"/>
      <c r="E1877" s="15" t="s">
        <v>1460</v>
      </c>
      <c r="F1877" s="11">
        <v>1</v>
      </c>
      <c r="G1877" s="17">
        <v>75</v>
      </c>
      <c r="H1877" s="17">
        <v>0</v>
      </c>
      <c r="I1877" s="17">
        <v>0</v>
      </c>
      <c r="J1877" s="16">
        <f>F1877*(G1877+ (G1877= 0))*(H1877+ (H1877= 0))*(I1877+ (I1877= 0))</f>
        <v>75</v>
      </c>
      <c r="K1877" s="11"/>
      <c r="L1877" s="11"/>
      <c r="M1877" s="11"/>
    </row>
    <row r="1878" spans="1:13" x14ac:dyDescent="0.45">
      <c r="A1878" s="11"/>
      <c r="B1878" s="11"/>
      <c r="C1878" s="11"/>
      <c r="D1878" s="14"/>
      <c r="E1878" s="15" t="s">
        <v>1462</v>
      </c>
      <c r="F1878" s="11">
        <v>2</v>
      </c>
      <c r="G1878" s="17">
        <v>5</v>
      </c>
      <c r="H1878" s="17">
        <v>0</v>
      </c>
      <c r="I1878" s="17">
        <v>0</v>
      </c>
      <c r="J1878" s="16">
        <f>F1878*(G1878+ (G1878= 0))*(H1878+ (H1878= 0))*(I1878+ (I1878= 0))</f>
        <v>10</v>
      </c>
      <c r="K1878" s="11"/>
      <c r="L1878" s="11"/>
      <c r="M1878" s="11"/>
    </row>
    <row r="1879" spans="1:13" x14ac:dyDescent="0.45">
      <c r="A1879" s="11"/>
      <c r="B1879" s="11"/>
      <c r="C1879" s="11"/>
      <c r="D1879" s="14"/>
      <c r="E1879" s="11"/>
      <c r="F1879" s="11"/>
      <c r="G1879" s="11"/>
      <c r="H1879" s="11"/>
      <c r="I1879" s="11"/>
      <c r="J1879" s="18" t="s">
        <v>1463</v>
      </c>
      <c r="K1879" s="10">
        <f>SUM(J1872:J1878)</f>
        <v>380</v>
      </c>
      <c r="L1879" s="17">
        <v>53.62</v>
      </c>
      <c r="M1879" s="10">
        <f>ROUND(L1879*K1879,2)</f>
        <v>20375.599999999999</v>
      </c>
    </row>
    <row r="1880" spans="1:13" ht="1.05" customHeight="1" x14ac:dyDescent="0.45">
      <c r="A1880" s="19"/>
      <c r="B1880" s="19"/>
      <c r="C1880" s="19"/>
      <c r="D1880" s="25"/>
      <c r="E1880" s="19"/>
      <c r="F1880" s="19"/>
      <c r="G1880" s="19"/>
      <c r="H1880" s="19"/>
      <c r="I1880" s="19"/>
      <c r="J1880" s="19"/>
      <c r="K1880" s="19"/>
      <c r="L1880" s="19"/>
      <c r="M1880" s="19"/>
    </row>
    <row r="1881" spans="1:13" x14ac:dyDescent="0.45">
      <c r="A1881" s="15" t="s">
        <v>1464</v>
      </c>
      <c r="B1881" s="15" t="s">
        <v>23</v>
      </c>
      <c r="C1881" s="15" t="s">
        <v>24</v>
      </c>
      <c r="D1881" s="24" t="s">
        <v>1465</v>
      </c>
      <c r="E1881" s="11"/>
      <c r="F1881" s="11"/>
      <c r="G1881" s="11"/>
      <c r="H1881" s="11"/>
      <c r="I1881" s="11"/>
      <c r="J1881" s="11"/>
      <c r="K1881" s="16">
        <f>K1886</f>
        <v>160</v>
      </c>
      <c r="L1881" s="16">
        <f>L1886</f>
        <v>50.76</v>
      </c>
      <c r="M1881" s="16">
        <f>M1886</f>
        <v>8121.6</v>
      </c>
    </row>
    <row r="1882" spans="1:13" ht="52.5" x14ac:dyDescent="0.45">
      <c r="A1882" s="11"/>
      <c r="B1882" s="11"/>
      <c r="C1882" s="11"/>
      <c r="D1882" s="14" t="s">
        <v>1466</v>
      </c>
      <c r="E1882" s="11"/>
      <c r="F1882" s="11"/>
      <c r="G1882" s="11"/>
      <c r="H1882" s="11"/>
      <c r="I1882" s="11"/>
      <c r="J1882" s="11"/>
      <c r="K1882" s="11"/>
      <c r="L1882" s="11"/>
      <c r="M1882" s="11"/>
    </row>
    <row r="1883" spans="1:13" x14ac:dyDescent="0.45">
      <c r="A1883" s="11"/>
      <c r="B1883" s="11"/>
      <c r="C1883" s="11"/>
      <c r="D1883" s="14"/>
      <c r="E1883" s="15" t="s">
        <v>158</v>
      </c>
      <c r="F1883" s="11">
        <v>0</v>
      </c>
      <c r="G1883" s="17">
        <v>0</v>
      </c>
      <c r="H1883" s="17">
        <v>0</v>
      </c>
      <c r="I1883" s="17">
        <v>0</v>
      </c>
      <c r="J1883" s="16">
        <f>F1883*(G1883+ (G1883= 0))*(H1883+ (H1883= 0))*(I1883+ (I1883= 0))</f>
        <v>0</v>
      </c>
      <c r="K1883" s="11"/>
      <c r="L1883" s="11"/>
      <c r="M1883" s="11"/>
    </row>
    <row r="1884" spans="1:13" x14ac:dyDescent="0.45">
      <c r="A1884" s="11"/>
      <c r="B1884" s="11"/>
      <c r="C1884" s="11"/>
      <c r="D1884" s="14"/>
      <c r="E1884" s="15" t="s">
        <v>1459</v>
      </c>
      <c r="F1884" s="11">
        <v>1</v>
      </c>
      <c r="G1884" s="17">
        <v>65</v>
      </c>
      <c r="H1884" s="17">
        <v>0</v>
      </c>
      <c r="I1884" s="17">
        <v>0</v>
      </c>
      <c r="J1884" s="16">
        <f>F1884*(G1884+ (G1884= 0))*(H1884+ (H1884= 0))*(I1884+ (I1884= 0))</f>
        <v>65</v>
      </c>
      <c r="K1884" s="11"/>
      <c r="L1884" s="11"/>
      <c r="M1884" s="11"/>
    </row>
    <row r="1885" spans="1:13" x14ac:dyDescent="0.45">
      <c r="A1885" s="11"/>
      <c r="B1885" s="11"/>
      <c r="C1885" s="11"/>
      <c r="D1885" s="14"/>
      <c r="E1885" s="15" t="s">
        <v>1460</v>
      </c>
      <c r="F1885" s="11">
        <v>1</v>
      </c>
      <c r="G1885" s="17">
        <v>95</v>
      </c>
      <c r="H1885" s="17">
        <v>0</v>
      </c>
      <c r="I1885" s="17">
        <v>0</v>
      </c>
      <c r="J1885" s="16">
        <f>F1885*(G1885+ (G1885= 0))*(H1885+ (H1885= 0))*(I1885+ (I1885= 0))</f>
        <v>95</v>
      </c>
      <c r="K1885" s="11"/>
      <c r="L1885" s="11"/>
      <c r="M1885" s="11"/>
    </row>
    <row r="1886" spans="1:13" x14ac:dyDescent="0.45">
      <c r="A1886" s="11"/>
      <c r="B1886" s="11"/>
      <c r="C1886" s="11"/>
      <c r="D1886" s="14"/>
      <c r="E1886" s="11"/>
      <c r="F1886" s="11"/>
      <c r="G1886" s="11"/>
      <c r="H1886" s="11"/>
      <c r="I1886" s="11"/>
      <c r="J1886" s="18" t="s">
        <v>1467</v>
      </c>
      <c r="K1886" s="10">
        <f>SUM(J1883:J1885)</f>
        <v>160</v>
      </c>
      <c r="L1886" s="17">
        <v>50.76</v>
      </c>
      <c r="M1886" s="10">
        <f>ROUND(L1886*K1886,2)</f>
        <v>8121.6</v>
      </c>
    </row>
    <row r="1887" spans="1:13" ht="1.05" customHeight="1" x14ac:dyDescent="0.45">
      <c r="A1887" s="19"/>
      <c r="B1887" s="19"/>
      <c r="C1887" s="19"/>
      <c r="D1887" s="25"/>
      <c r="E1887" s="19"/>
      <c r="F1887" s="19"/>
      <c r="G1887" s="19"/>
      <c r="H1887" s="19"/>
      <c r="I1887" s="19"/>
      <c r="J1887" s="19"/>
      <c r="K1887" s="19"/>
      <c r="L1887" s="19"/>
      <c r="M1887" s="19"/>
    </row>
    <row r="1888" spans="1:13" x14ac:dyDescent="0.45">
      <c r="A1888" s="15" t="s">
        <v>1468</v>
      </c>
      <c r="B1888" s="15" t="s">
        <v>23</v>
      </c>
      <c r="C1888" s="15" t="s">
        <v>24</v>
      </c>
      <c r="D1888" s="24" t="s">
        <v>1469</v>
      </c>
      <c r="E1888" s="11"/>
      <c r="F1888" s="11"/>
      <c r="G1888" s="11"/>
      <c r="H1888" s="11"/>
      <c r="I1888" s="11"/>
      <c r="J1888" s="11"/>
      <c r="K1888" s="16">
        <f>K1898</f>
        <v>12.819999999999999</v>
      </c>
      <c r="L1888" s="16">
        <f>L1898</f>
        <v>181.34</v>
      </c>
      <c r="M1888" s="16">
        <f>M1898</f>
        <v>2324.7800000000002</v>
      </c>
    </row>
    <row r="1889" spans="1:13" ht="105" x14ac:dyDescent="0.45">
      <c r="A1889" s="11"/>
      <c r="B1889" s="11"/>
      <c r="C1889" s="11"/>
      <c r="D1889" s="14" t="s">
        <v>1470</v>
      </c>
      <c r="E1889" s="11"/>
      <c r="F1889" s="11"/>
      <c r="G1889" s="11"/>
      <c r="H1889" s="11"/>
      <c r="I1889" s="11"/>
      <c r="J1889" s="11"/>
      <c r="K1889" s="11"/>
      <c r="L1889" s="11"/>
      <c r="M1889" s="11"/>
    </row>
    <row r="1890" spans="1:13" x14ac:dyDescent="0.45">
      <c r="A1890" s="11"/>
      <c r="B1890" s="11"/>
      <c r="C1890" s="11"/>
      <c r="D1890" s="14"/>
      <c r="E1890" s="15" t="s">
        <v>1458</v>
      </c>
      <c r="F1890" s="11">
        <v>2</v>
      </c>
      <c r="G1890" s="17">
        <v>1.75</v>
      </c>
      <c r="H1890" s="17">
        <v>0.6</v>
      </c>
      <c r="I1890" s="17">
        <v>0</v>
      </c>
      <c r="J1890" s="16">
        <f>F1890*(G1890+ (G1890= 0))*(H1890+ (H1890= 0))*(I1890+ (I1890= 0))</f>
        <v>2.1</v>
      </c>
      <c r="K1890" s="11"/>
      <c r="L1890" s="11"/>
      <c r="M1890" s="11"/>
    </row>
    <row r="1891" spans="1:13" x14ac:dyDescent="0.45">
      <c r="A1891" s="11"/>
      <c r="B1891" s="11"/>
      <c r="C1891" s="11"/>
      <c r="D1891" s="14"/>
      <c r="E1891" s="15" t="s">
        <v>1471</v>
      </c>
      <c r="F1891" s="11">
        <v>1</v>
      </c>
      <c r="G1891" s="17">
        <v>2.2000000000000002</v>
      </c>
      <c r="H1891" s="17">
        <v>0.2</v>
      </c>
      <c r="I1891" s="17">
        <v>0</v>
      </c>
      <c r="J1891" s="16">
        <f>F1891*(G1891+ (G1891= 0))*(H1891+ (H1891= 0))*(I1891+ (I1891= 0))</f>
        <v>0.44000000000000006</v>
      </c>
      <c r="K1891" s="11"/>
      <c r="L1891" s="11"/>
      <c r="M1891" s="11"/>
    </row>
    <row r="1892" spans="1:13" x14ac:dyDescent="0.45">
      <c r="A1892" s="11"/>
      <c r="B1892" s="11"/>
      <c r="C1892" s="11"/>
      <c r="D1892" s="14"/>
      <c r="E1892" s="15" t="s">
        <v>1472</v>
      </c>
      <c r="F1892" s="11">
        <v>1</v>
      </c>
      <c r="G1892" s="17">
        <v>2.9</v>
      </c>
      <c r="H1892" s="17">
        <v>0.2</v>
      </c>
      <c r="I1892" s="17">
        <v>0</v>
      </c>
      <c r="J1892" s="16">
        <f>F1892*(G1892+ (G1892= 0))*(H1892+ (H1892= 0))*(I1892+ (I1892= 0))</f>
        <v>0.57999999999999996</v>
      </c>
      <c r="K1892" s="11"/>
      <c r="L1892" s="11"/>
      <c r="M1892" s="11"/>
    </row>
    <row r="1893" spans="1:13" x14ac:dyDescent="0.45">
      <c r="A1893" s="11"/>
      <c r="B1893" s="11"/>
      <c r="C1893" s="11"/>
      <c r="D1893" s="14"/>
      <c r="E1893" s="15" t="s">
        <v>1473</v>
      </c>
      <c r="F1893" s="11">
        <v>1</v>
      </c>
      <c r="G1893" s="17">
        <v>2.8</v>
      </c>
      <c r="H1893" s="17">
        <v>0.2</v>
      </c>
      <c r="I1893" s="17">
        <v>0</v>
      </c>
      <c r="J1893" s="16">
        <f>F1893*(G1893+ (G1893= 0))*(H1893+ (H1893= 0))*(I1893+ (I1893= 0))</f>
        <v>0.55999999999999994</v>
      </c>
      <c r="K1893" s="11"/>
      <c r="L1893" s="11"/>
      <c r="M1893" s="11"/>
    </row>
    <row r="1894" spans="1:13" x14ac:dyDescent="0.45">
      <c r="A1894" s="11"/>
      <c r="B1894" s="11"/>
      <c r="C1894" s="11"/>
      <c r="D1894" s="14"/>
      <c r="E1894" s="15" t="s">
        <v>1474</v>
      </c>
      <c r="F1894" s="11">
        <v>1</v>
      </c>
      <c r="G1894" s="17">
        <v>2.2000000000000002</v>
      </c>
      <c r="H1894" s="17">
        <v>0.2</v>
      </c>
      <c r="I1894" s="17">
        <v>0</v>
      </c>
      <c r="J1894" s="16">
        <f>F1894*(G1894+ (G1894= 0))*(H1894+ (H1894= 0))*(I1894+ (I1894= 0))</f>
        <v>0.44000000000000006</v>
      </c>
      <c r="K1894" s="11"/>
      <c r="L1894" s="11"/>
      <c r="M1894" s="11"/>
    </row>
    <row r="1895" spans="1:13" x14ac:dyDescent="0.45">
      <c r="A1895" s="11"/>
      <c r="B1895" s="11"/>
      <c r="C1895" s="11"/>
      <c r="D1895" s="14"/>
      <c r="E1895" s="15" t="s">
        <v>1462</v>
      </c>
      <c r="F1895" s="11">
        <v>1</v>
      </c>
      <c r="G1895" s="17">
        <v>2.9</v>
      </c>
      <c r="H1895" s="17">
        <v>1</v>
      </c>
      <c r="I1895" s="17">
        <v>0</v>
      </c>
      <c r="J1895" s="16">
        <f>F1895*(G1895+ (G1895= 0))*(H1895+ (H1895= 0))*(I1895+ (I1895= 0))</f>
        <v>2.9</v>
      </c>
      <c r="K1895" s="11"/>
      <c r="L1895" s="11"/>
      <c r="M1895" s="11"/>
    </row>
    <row r="1896" spans="1:13" x14ac:dyDescent="0.45">
      <c r="A1896" s="11"/>
      <c r="B1896" s="11"/>
      <c r="C1896" s="11"/>
      <c r="D1896" s="14"/>
      <c r="E1896" s="15" t="s">
        <v>1462</v>
      </c>
      <c r="F1896" s="11">
        <v>1</v>
      </c>
      <c r="G1896" s="17">
        <v>2.2000000000000002</v>
      </c>
      <c r="H1896" s="17">
        <v>1</v>
      </c>
      <c r="I1896" s="17">
        <v>0</v>
      </c>
      <c r="J1896" s="16">
        <f>F1896*(G1896+ (G1896= 0))*(H1896+ (H1896= 0))*(I1896+ (I1896= 0))</f>
        <v>2.2000000000000002</v>
      </c>
      <c r="K1896" s="11"/>
      <c r="L1896" s="11"/>
      <c r="M1896" s="11"/>
    </row>
    <row r="1897" spans="1:13" x14ac:dyDescent="0.45">
      <c r="A1897" s="11"/>
      <c r="B1897" s="11"/>
      <c r="C1897" s="11"/>
      <c r="D1897" s="14"/>
      <c r="E1897" s="15" t="s">
        <v>1109</v>
      </c>
      <c r="F1897" s="11">
        <v>2</v>
      </c>
      <c r="G1897" s="17">
        <v>2</v>
      </c>
      <c r="H1897" s="17">
        <v>0.9</v>
      </c>
      <c r="I1897" s="17">
        <v>0</v>
      </c>
      <c r="J1897" s="16">
        <f>F1897*(G1897+ (G1897= 0))*(H1897+ (H1897= 0))*(I1897+ (I1897= 0))</f>
        <v>3.6</v>
      </c>
      <c r="K1897" s="11"/>
      <c r="L1897" s="11"/>
      <c r="M1897" s="11"/>
    </row>
    <row r="1898" spans="1:13" x14ac:dyDescent="0.45">
      <c r="A1898" s="11"/>
      <c r="B1898" s="11"/>
      <c r="C1898" s="11"/>
      <c r="D1898" s="14"/>
      <c r="E1898" s="11"/>
      <c r="F1898" s="11"/>
      <c r="G1898" s="11"/>
      <c r="H1898" s="11"/>
      <c r="I1898" s="11"/>
      <c r="J1898" s="18" t="s">
        <v>1475</v>
      </c>
      <c r="K1898" s="10">
        <f>SUM(J1890:J1897)</f>
        <v>12.819999999999999</v>
      </c>
      <c r="L1898" s="17">
        <v>181.34</v>
      </c>
      <c r="M1898" s="10">
        <f>ROUND(L1898*K1898,2)</f>
        <v>2324.7800000000002</v>
      </c>
    </row>
    <row r="1899" spans="1:13" ht="1.05" customHeight="1" x14ac:dyDescent="0.45">
      <c r="A1899" s="19"/>
      <c r="B1899" s="19"/>
      <c r="C1899" s="19"/>
      <c r="D1899" s="25"/>
      <c r="E1899" s="19"/>
      <c r="F1899" s="19"/>
      <c r="G1899" s="19"/>
      <c r="H1899" s="19"/>
      <c r="I1899" s="19"/>
      <c r="J1899" s="19"/>
      <c r="K1899" s="19"/>
      <c r="L1899" s="19"/>
      <c r="M1899" s="19"/>
    </row>
    <row r="1900" spans="1:13" x14ac:dyDescent="0.45">
      <c r="A1900" s="15" t="s">
        <v>1476</v>
      </c>
      <c r="B1900" s="15" t="s">
        <v>23</v>
      </c>
      <c r="C1900" s="15" t="s">
        <v>97</v>
      </c>
      <c r="D1900" s="24" t="s">
        <v>1477</v>
      </c>
      <c r="E1900" s="11"/>
      <c r="F1900" s="11"/>
      <c r="G1900" s="11"/>
      <c r="H1900" s="11"/>
      <c r="I1900" s="11"/>
      <c r="J1900" s="11"/>
      <c r="K1900" s="16">
        <f>K1903</f>
        <v>16</v>
      </c>
      <c r="L1900" s="16">
        <f>L1903</f>
        <v>57.58</v>
      </c>
      <c r="M1900" s="16">
        <f>M1903</f>
        <v>921.28</v>
      </c>
    </row>
    <row r="1901" spans="1:13" ht="136.5" x14ac:dyDescent="0.45">
      <c r="A1901" s="11"/>
      <c r="B1901" s="11"/>
      <c r="C1901" s="11"/>
      <c r="D1901" s="14" t="s">
        <v>1478</v>
      </c>
      <c r="E1901" s="11"/>
      <c r="F1901" s="11"/>
      <c r="G1901" s="11"/>
      <c r="H1901" s="11"/>
      <c r="I1901" s="11"/>
      <c r="J1901" s="11"/>
      <c r="K1901" s="11"/>
      <c r="L1901" s="11"/>
      <c r="M1901" s="11"/>
    </row>
    <row r="1902" spans="1:13" x14ac:dyDescent="0.45">
      <c r="A1902" s="11"/>
      <c r="B1902" s="11"/>
      <c r="C1902" s="11"/>
      <c r="D1902" s="14"/>
      <c r="E1902" s="15" t="s">
        <v>1461</v>
      </c>
      <c r="F1902" s="11">
        <v>16</v>
      </c>
      <c r="G1902" s="17">
        <v>0</v>
      </c>
      <c r="H1902" s="17">
        <v>0</v>
      </c>
      <c r="I1902" s="17">
        <v>0</v>
      </c>
      <c r="J1902" s="16">
        <f>F1902*(G1902+ (G1902= 0))*(H1902+ (H1902= 0))*(I1902+ (I1902= 0))</f>
        <v>16</v>
      </c>
      <c r="K1902" s="11"/>
      <c r="L1902" s="11"/>
      <c r="M1902" s="11"/>
    </row>
    <row r="1903" spans="1:13" x14ac:dyDescent="0.45">
      <c r="A1903" s="11"/>
      <c r="B1903" s="11"/>
      <c r="C1903" s="11"/>
      <c r="D1903" s="14"/>
      <c r="E1903" s="11"/>
      <c r="F1903" s="11"/>
      <c r="G1903" s="11"/>
      <c r="H1903" s="11"/>
      <c r="I1903" s="11"/>
      <c r="J1903" s="18" t="s">
        <v>1476</v>
      </c>
      <c r="K1903" s="10">
        <f>SUM(J1902:J1902)</f>
        <v>16</v>
      </c>
      <c r="L1903" s="17">
        <v>57.58</v>
      </c>
      <c r="M1903" s="10">
        <f>ROUND(L1903*K1903,2)</f>
        <v>921.28</v>
      </c>
    </row>
    <row r="1904" spans="1:13" ht="1.05" customHeight="1" x14ac:dyDescent="0.45">
      <c r="A1904" s="19"/>
      <c r="B1904" s="19"/>
      <c r="C1904" s="19"/>
      <c r="D1904" s="25"/>
      <c r="E1904" s="19"/>
      <c r="F1904" s="19"/>
      <c r="G1904" s="19"/>
      <c r="H1904" s="19"/>
      <c r="I1904" s="19"/>
      <c r="J1904" s="19"/>
      <c r="K1904" s="19"/>
      <c r="L1904" s="19"/>
      <c r="M1904" s="19"/>
    </row>
    <row r="1905" spans="1:13" x14ac:dyDescent="0.45">
      <c r="A1905" s="15" t="s">
        <v>1479</v>
      </c>
      <c r="B1905" s="15" t="s">
        <v>23</v>
      </c>
      <c r="C1905" s="15" t="s">
        <v>97</v>
      </c>
      <c r="D1905" s="24" t="s">
        <v>1480</v>
      </c>
      <c r="E1905" s="11"/>
      <c r="F1905" s="11"/>
      <c r="G1905" s="11"/>
      <c r="H1905" s="11"/>
      <c r="I1905" s="11"/>
      <c r="J1905" s="11"/>
      <c r="K1905" s="16">
        <f>K1908</f>
        <v>20</v>
      </c>
      <c r="L1905" s="16">
        <f>L1908</f>
        <v>58.74</v>
      </c>
      <c r="M1905" s="16">
        <f>M1908</f>
        <v>1174.8</v>
      </c>
    </row>
    <row r="1906" spans="1:13" ht="136.5" x14ac:dyDescent="0.45">
      <c r="A1906" s="11"/>
      <c r="B1906" s="11"/>
      <c r="C1906" s="11"/>
      <c r="D1906" s="14" t="s">
        <v>1481</v>
      </c>
      <c r="E1906" s="11"/>
      <c r="F1906" s="11"/>
      <c r="G1906" s="11"/>
      <c r="H1906" s="11"/>
      <c r="I1906" s="11"/>
      <c r="J1906" s="11"/>
      <c r="K1906" s="11"/>
      <c r="L1906" s="11"/>
      <c r="M1906" s="11"/>
    </row>
    <row r="1907" spans="1:13" x14ac:dyDescent="0.45">
      <c r="A1907" s="11"/>
      <c r="B1907" s="11"/>
      <c r="C1907" s="11"/>
      <c r="D1907" s="14"/>
      <c r="E1907" s="15" t="s">
        <v>1458</v>
      </c>
      <c r="F1907" s="11">
        <v>20</v>
      </c>
      <c r="G1907" s="17">
        <v>0</v>
      </c>
      <c r="H1907" s="17">
        <v>0</v>
      </c>
      <c r="I1907" s="17">
        <v>0</v>
      </c>
      <c r="J1907" s="16">
        <f>F1907*(G1907+ (G1907= 0))*(H1907+ (H1907= 0))*(I1907+ (I1907= 0))</f>
        <v>20</v>
      </c>
      <c r="K1907" s="11"/>
      <c r="L1907" s="11"/>
      <c r="M1907" s="11"/>
    </row>
    <row r="1908" spans="1:13" x14ac:dyDescent="0.45">
      <c r="A1908" s="11"/>
      <c r="B1908" s="11"/>
      <c r="C1908" s="11"/>
      <c r="D1908" s="14"/>
      <c r="E1908" s="11"/>
      <c r="F1908" s="11"/>
      <c r="G1908" s="11"/>
      <c r="H1908" s="11"/>
      <c r="I1908" s="11"/>
      <c r="J1908" s="18" t="s">
        <v>1479</v>
      </c>
      <c r="K1908" s="10">
        <f>SUM(J1907:J1907)</f>
        <v>20</v>
      </c>
      <c r="L1908" s="17">
        <v>58.74</v>
      </c>
      <c r="M1908" s="10">
        <f>ROUND(L1908*K1908,2)</f>
        <v>1174.8</v>
      </c>
    </row>
    <row r="1909" spans="1:13" ht="1.05" customHeight="1" x14ac:dyDescent="0.45">
      <c r="A1909" s="19"/>
      <c r="B1909" s="19"/>
      <c r="C1909" s="19"/>
      <c r="D1909" s="25"/>
      <c r="E1909" s="19"/>
      <c r="F1909" s="19"/>
      <c r="G1909" s="19"/>
      <c r="H1909" s="19"/>
      <c r="I1909" s="19"/>
      <c r="J1909" s="19"/>
      <c r="K1909" s="19"/>
      <c r="L1909" s="19"/>
      <c r="M1909" s="19"/>
    </row>
    <row r="1910" spans="1:13" x14ac:dyDescent="0.45">
      <c r="A1910" s="15" t="s">
        <v>1482</v>
      </c>
      <c r="B1910" s="15" t="s">
        <v>23</v>
      </c>
      <c r="C1910" s="15" t="s">
        <v>97</v>
      </c>
      <c r="D1910" s="24" t="s">
        <v>1483</v>
      </c>
      <c r="E1910" s="11"/>
      <c r="F1910" s="11"/>
      <c r="G1910" s="11"/>
      <c r="H1910" s="11"/>
      <c r="I1910" s="11"/>
      <c r="J1910" s="11"/>
      <c r="K1910" s="16">
        <f>K1913</f>
        <v>2</v>
      </c>
      <c r="L1910" s="16">
        <f>L1913</f>
        <v>48.46</v>
      </c>
      <c r="M1910" s="16">
        <f>M1913</f>
        <v>96.92</v>
      </c>
    </row>
    <row r="1911" spans="1:13" ht="136.5" x14ac:dyDescent="0.45">
      <c r="A1911" s="11"/>
      <c r="B1911" s="11"/>
      <c r="C1911" s="11"/>
      <c r="D1911" s="14" t="s">
        <v>1484</v>
      </c>
      <c r="E1911" s="11"/>
      <c r="F1911" s="11"/>
      <c r="G1911" s="11"/>
      <c r="H1911" s="11"/>
      <c r="I1911" s="11"/>
      <c r="J1911" s="11"/>
      <c r="K1911" s="11"/>
      <c r="L1911" s="11"/>
      <c r="M1911" s="11"/>
    </row>
    <row r="1912" spans="1:13" x14ac:dyDescent="0.45">
      <c r="A1912" s="11"/>
      <c r="B1912" s="11"/>
      <c r="C1912" s="11"/>
      <c r="D1912" s="14"/>
      <c r="E1912" s="15" t="s">
        <v>1485</v>
      </c>
      <c r="F1912" s="11">
        <v>2</v>
      </c>
      <c r="G1912" s="17">
        <v>0</v>
      </c>
      <c r="H1912" s="17">
        <v>0</v>
      </c>
      <c r="I1912" s="17">
        <v>0</v>
      </c>
      <c r="J1912" s="16">
        <f>F1912*(G1912+ (G1912= 0))*(H1912+ (H1912= 0))*(I1912+ (I1912= 0))</f>
        <v>2</v>
      </c>
      <c r="K1912" s="11"/>
      <c r="L1912" s="11"/>
      <c r="M1912" s="11"/>
    </row>
    <row r="1913" spans="1:13" x14ac:dyDescent="0.45">
      <c r="A1913" s="11"/>
      <c r="B1913" s="11"/>
      <c r="C1913" s="11"/>
      <c r="D1913" s="14"/>
      <c r="E1913" s="11"/>
      <c r="F1913" s="11"/>
      <c r="G1913" s="11"/>
      <c r="H1913" s="11"/>
      <c r="I1913" s="11"/>
      <c r="J1913" s="18" t="s">
        <v>1482</v>
      </c>
      <c r="K1913" s="10">
        <f>SUM(J1912:J1912)</f>
        <v>2</v>
      </c>
      <c r="L1913" s="17">
        <v>48.46</v>
      </c>
      <c r="M1913" s="10">
        <f>ROUND(L1913*K1913,2)</f>
        <v>96.92</v>
      </c>
    </row>
    <row r="1914" spans="1:13" ht="1.05" customHeight="1" x14ac:dyDescent="0.45">
      <c r="A1914" s="19"/>
      <c r="B1914" s="19"/>
      <c r="C1914" s="19"/>
      <c r="D1914" s="25"/>
      <c r="E1914" s="19"/>
      <c r="F1914" s="19"/>
      <c r="G1914" s="19"/>
      <c r="H1914" s="19"/>
      <c r="I1914" s="19"/>
      <c r="J1914" s="19"/>
      <c r="K1914" s="19"/>
      <c r="L1914" s="19"/>
      <c r="M1914" s="19"/>
    </row>
    <row r="1915" spans="1:13" x14ac:dyDescent="0.45">
      <c r="A1915" s="15" t="s">
        <v>1486</v>
      </c>
      <c r="B1915" s="15" t="s">
        <v>23</v>
      </c>
      <c r="C1915" s="15" t="s">
        <v>97</v>
      </c>
      <c r="D1915" s="24" t="s">
        <v>1487</v>
      </c>
      <c r="E1915" s="11"/>
      <c r="F1915" s="11"/>
      <c r="G1915" s="11"/>
      <c r="H1915" s="11"/>
      <c r="I1915" s="11"/>
      <c r="J1915" s="11"/>
      <c r="K1915" s="16">
        <f>K1918</f>
        <v>6</v>
      </c>
      <c r="L1915" s="16">
        <f>L1918</f>
        <v>69.78</v>
      </c>
      <c r="M1915" s="16">
        <f>M1918</f>
        <v>418.68</v>
      </c>
    </row>
    <row r="1916" spans="1:13" ht="147" x14ac:dyDescent="0.45">
      <c r="A1916" s="11"/>
      <c r="B1916" s="11"/>
      <c r="C1916" s="11"/>
      <c r="D1916" s="14" t="s">
        <v>1488</v>
      </c>
      <c r="E1916" s="11"/>
      <c r="F1916" s="11"/>
      <c r="G1916" s="11"/>
      <c r="H1916" s="11"/>
      <c r="I1916" s="11"/>
      <c r="J1916" s="11"/>
      <c r="K1916" s="11"/>
      <c r="L1916" s="11"/>
      <c r="M1916" s="11"/>
    </row>
    <row r="1917" spans="1:13" x14ac:dyDescent="0.45">
      <c r="A1917" s="11"/>
      <c r="B1917" s="11"/>
      <c r="C1917" s="11"/>
      <c r="D1917" s="14"/>
      <c r="E1917" s="15" t="s">
        <v>1489</v>
      </c>
      <c r="F1917" s="11">
        <v>6</v>
      </c>
      <c r="G1917" s="17">
        <v>0</v>
      </c>
      <c r="H1917" s="17">
        <v>0</v>
      </c>
      <c r="I1917" s="17">
        <v>0</v>
      </c>
      <c r="J1917" s="16">
        <f>F1917*(G1917+ (G1917= 0))*(H1917+ (H1917= 0))*(I1917+ (I1917= 0))</f>
        <v>6</v>
      </c>
      <c r="K1917" s="11"/>
      <c r="L1917" s="11"/>
      <c r="M1917" s="11"/>
    </row>
    <row r="1918" spans="1:13" x14ac:dyDescent="0.45">
      <c r="A1918" s="11"/>
      <c r="B1918" s="11"/>
      <c r="C1918" s="11"/>
      <c r="D1918" s="14"/>
      <c r="E1918" s="11"/>
      <c r="F1918" s="11"/>
      <c r="G1918" s="11"/>
      <c r="H1918" s="11"/>
      <c r="I1918" s="11"/>
      <c r="J1918" s="18" t="s">
        <v>1490</v>
      </c>
      <c r="K1918" s="10">
        <f>SUM(J1917:J1917)</f>
        <v>6</v>
      </c>
      <c r="L1918" s="17">
        <v>69.78</v>
      </c>
      <c r="M1918" s="10">
        <f>ROUND(L1918*K1918,2)</f>
        <v>418.68</v>
      </c>
    </row>
    <row r="1919" spans="1:13" ht="1.05" customHeight="1" x14ac:dyDescent="0.45">
      <c r="A1919" s="19"/>
      <c r="B1919" s="19"/>
      <c r="C1919" s="19"/>
      <c r="D1919" s="25"/>
      <c r="E1919" s="19"/>
      <c r="F1919" s="19"/>
      <c r="G1919" s="19"/>
      <c r="H1919" s="19"/>
      <c r="I1919" s="19"/>
      <c r="J1919" s="19"/>
      <c r="K1919" s="19"/>
      <c r="L1919" s="19"/>
      <c r="M1919" s="19"/>
    </row>
    <row r="1920" spans="1:13" x14ac:dyDescent="0.45">
      <c r="A1920" s="11"/>
      <c r="B1920" s="11"/>
      <c r="C1920" s="11"/>
      <c r="D1920" s="14"/>
      <c r="E1920" s="11"/>
      <c r="F1920" s="11"/>
      <c r="G1920" s="11"/>
      <c r="H1920" s="11"/>
      <c r="I1920" s="11"/>
      <c r="J1920" s="18" t="s">
        <v>1491</v>
      </c>
      <c r="K1920" s="17">
        <v>1</v>
      </c>
      <c r="L1920" s="10">
        <f>M1868+M1879+M1886+M1898+M1903+M1908+M1913+M1918</f>
        <v>34400.949999999997</v>
      </c>
      <c r="M1920" s="10">
        <f>ROUND(L1920*K1920,2)</f>
        <v>34400.949999999997</v>
      </c>
    </row>
    <row r="1921" spans="1:13" ht="1.05" customHeight="1" x14ac:dyDescent="0.45">
      <c r="A1921" s="19"/>
      <c r="B1921" s="19"/>
      <c r="C1921" s="19"/>
      <c r="D1921" s="25"/>
      <c r="E1921" s="19"/>
      <c r="F1921" s="19"/>
      <c r="G1921" s="19"/>
      <c r="H1921" s="19"/>
      <c r="I1921" s="19"/>
      <c r="J1921" s="19"/>
      <c r="K1921" s="19"/>
      <c r="L1921" s="19"/>
      <c r="M1921" s="19"/>
    </row>
    <row r="1922" spans="1:13" x14ac:dyDescent="0.45">
      <c r="A1922" s="11"/>
      <c r="B1922" s="11"/>
      <c r="C1922" s="11"/>
      <c r="D1922" s="14"/>
      <c r="E1922" s="11"/>
      <c r="F1922" s="11"/>
      <c r="G1922" s="11"/>
      <c r="H1922" s="11"/>
      <c r="I1922" s="11"/>
      <c r="J1922" s="18" t="s">
        <v>1492</v>
      </c>
      <c r="K1922" s="20">
        <v>1</v>
      </c>
      <c r="L1922" s="10">
        <f>M1787+M1861+M1920</f>
        <v>146239.72999999998</v>
      </c>
      <c r="M1922" s="10">
        <f>ROUND(L1922*K1922,2)</f>
        <v>146239.73000000001</v>
      </c>
    </row>
    <row r="1923" spans="1:13" ht="1.05" customHeight="1" x14ac:dyDescent="0.45">
      <c r="A1923" s="19"/>
      <c r="B1923" s="19"/>
      <c r="C1923" s="19"/>
      <c r="D1923" s="25"/>
      <c r="E1923" s="19"/>
      <c r="F1923" s="19"/>
      <c r="G1923" s="19"/>
      <c r="H1923" s="19"/>
      <c r="I1923" s="19"/>
      <c r="J1923" s="19"/>
      <c r="K1923" s="19"/>
      <c r="L1923" s="19"/>
      <c r="M1923" s="19"/>
    </row>
    <row r="1924" spans="1:13" x14ac:dyDescent="0.45">
      <c r="A1924" s="7" t="s">
        <v>1493</v>
      </c>
      <c r="B1924" s="7" t="s">
        <v>17</v>
      </c>
      <c r="C1924" s="7" t="s">
        <v>0</v>
      </c>
      <c r="D1924" s="22" t="s">
        <v>1494</v>
      </c>
      <c r="E1924" s="8"/>
      <c r="F1924" s="8"/>
      <c r="G1924" s="8"/>
      <c r="H1924" s="8"/>
      <c r="I1924" s="8"/>
      <c r="J1924" s="8"/>
      <c r="K1924" s="9">
        <f>K2034</f>
        <v>1</v>
      </c>
      <c r="L1924" s="10">
        <f>L2034</f>
        <v>40498.69</v>
      </c>
      <c r="M1924" s="10">
        <f>M2034</f>
        <v>40498.69</v>
      </c>
    </row>
    <row r="1925" spans="1:13" x14ac:dyDescent="0.45">
      <c r="A1925" s="11"/>
      <c r="B1925" s="11"/>
      <c r="C1925" s="11"/>
      <c r="D1925" s="14"/>
      <c r="E1925" s="11"/>
      <c r="F1925" s="11"/>
      <c r="G1925" s="11"/>
      <c r="H1925" s="11"/>
      <c r="I1925" s="11"/>
      <c r="J1925" s="11"/>
      <c r="K1925" s="11"/>
      <c r="L1925" s="11"/>
      <c r="M1925" s="11"/>
    </row>
    <row r="1926" spans="1:13" x14ac:dyDescent="0.45">
      <c r="A1926" s="15" t="s">
        <v>1495</v>
      </c>
      <c r="B1926" s="15" t="s">
        <v>23</v>
      </c>
      <c r="C1926" s="15" t="s">
        <v>97</v>
      </c>
      <c r="D1926" s="24" t="s">
        <v>1496</v>
      </c>
      <c r="E1926" s="11"/>
      <c r="F1926" s="11"/>
      <c r="G1926" s="11"/>
      <c r="H1926" s="11"/>
      <c r="I1926" s="11"/>
      <c r="J1926" s="11"/>
      <c r="K1926" s="16">
        <f>K1929</f>
        <v>1</v>
      </c>
      <c r="L1926" s="16">
        <f>L1929</f>
        <v>1980</v>
      </c>
      <c r="M1926" s="16">
        <f>M1929</f>
        <v>1980</v>
      </c>
    </row>
    <row r="1927" spans="1:13" ht="94.5" x14ac:dyDescent="0.45">
      <c r="A1927" s="11"/>
      <c r="B1927" s="11"/>
      <c r="C1927" s="11"/>
      <c r="D1927" s="14" t="s">
        <v>1497</v>
      </c>
      <c r="E1927" s="11"/>
      <c r="F1927" s="11"/>
      <c r="G1927" s="11"/>
      <c r="H1927" s="11"/>
      <c r="I1927" s="11"/>
      <c r="J1927" s="11"/>
      <c r="K1927" s="11"/>
      <c r="L1927" s="11"/>
      <c r="M1927" s="11"/>
    </row>
    <row r="1928" spans="1:13" x14ac:dyDescent="0.45">
      <c r="A1928" s="11"/>
      <c r="B1928" s="11"/>
      <c r="C1928" s="11"/>
      <c r="D1928" s="14"/>
      <c r="E1928" s="15" t="s">
        <v>0</v>
      </c>
      <c r="F1928" s="11">
        <v>1</v>
      </c>
      <c r="G1928" s="17">
        <v>0</v>
      </c>
      <c r="H1928" s="17">
        <v>0</v>
      </c>
      <c r="I1928" s="17">
        <v>0</v>
      </c>
      <c r="J1928" s="16">
        <f>F1928*(G1928+ (G1928= 0))*(H1928+ (H1928= 0))*(I1928+ (I1928= 0))</f>
        <v>1</v>
      </c>
      <c r="K1928" s="11"/>
      <c r="L1928" s="11"/>
      <c r="M1928" s="11"/>
    </row>
    <row r="1929" spans="1:13" x14ac:dyDescent="0.45">
      <c r="A1929" s="11"/>
      <c r="B1929" s="11"/>
      <c r="C1929" s="11"/>
      <c r="D1929" s="14"/>
      <c r="E1929" s="11"/>
      <c r="F1929" s="11"/>
      <c r="G1929" s="11"/>
      <c r="H1929" s="11"/>
      <c r="I1929" s="11"/>
      <c r="J1929" s="18" t="s">
        <v>1498</v>
      </c>
      <c r="K1929" s="10">
        <f>SUM(J1928:J1928)</f>
        <v>1</v>
      </c>
      <c r="L1929" s="17">
        <v>1980</v>
      </c>
      <c r="M1929" s="10">
        <f>ROUND(L1929*K1929,2)</f>
        <v>1980</v>
      </c>
    </row>
    <row r="1930" spans="1:13" ht="1.05" customHeight="1" x14ac:dyDescent="0.45">
      <c r="A1930" s="19"/>
      <c r="B1930" s="19"/>
      <c r="C1930" s="19"/>
      <c r="D1930" s="25"/>
      <c r="E1930" s="19"/>
      <c r="F1930" s="19"/>
      <c r="G1930" s="19"/>
      <c r="H1930" s="19"/>
      <c r="I1930" s="19"/>
      <c r="J1930" s="19"/>
      <c r="K1930" s="19"/>
      <c r="L1930" s="19"/>
      <c r="M1930" s="19"/>
    </row>
    <row r="1931" spans="1:13" ht="21" x14ac:dyDescent="0.45">
      <c r="A1931" s="15" t="s">
        <v>1499</v>
      </c>
      <c r="B1931" s="15" t="s">
        <v>23</v>
      </c>
      <c r="C1931" s="15" t="s">
        <v>79</v>
      </c>
      <c r="D1931" s="24" t="s">
        <v>1500</v>
      </c>
      <c r="E1931" s="11"/>
      <c r="F1931" s="11"/>
      <c r="G1931" s="11"/>
      <c r="H1931" s="11"/>
      <c r="I1931" s="11"/>
      <c r="J1931" s="11"/>
      <c r="K1931" s="16">
        <f>K1934</f>
        <v>1</v>
      </c>
      <c r="L1931" s="16">
        <f>L1934</f>
        <v>1040.03</v>
      </c>
      <c r="M1931" s="16">
        <f>M1934</f>
        <v>1040.03</v>
      </c>
    </row>
    <row r="1932" spans="1:13" ht="136.5" x14ac:dyDescent="0.45">
      <c r="A1932" s="11"/>
      <c r="B1932" s="11"/>
      <c r="C1932" s="11"/>
      <c r="D1932" s="14" t="s">
        <v>1501</v>
      </c>
      <c r="E1932" s="11"/>
      <c r="F1932" s="11"/>
      <c r="G1932" s="11"/>
      <c r="H1932" s="11"/>
      <c r="I1932" s="11"/>
      <c r="J1932" s="11"/>
      <c r="K1932" s="11"/>
      <c r="L1932" s="11"/>
      <c r="M1932" s="11"/>
    </row>
    <row r="1933" spans="1:13" x14ac:dyDescent="0.45">
      <c r="A1933" s="11"/>
      <c r="B1933" s="11"/>
      <c r="C1933" s="11"/>
      <c r="D1933" s="14"/>
      <c r="E1933" s="15" t="s">
        <v>0</v>
      </c>
      <c r="F1933" s="11">
        <v>1</v>
      </c>
      <c r="G1933" s="17">
        <v>0</v>
      </c>
      <c r="H1933" s="17">
        <v>0</v>
      </c>
      <c r="I1933" s="17">
        <v>0</v>
      </c>
      <c r="J1933" s="16">
        <f>F1933*(G1933+ (G1933= 0))*(H1933+ (H1933= 0))*(I1933+ (I1933= 0))</f>
        <v>1</v>
      </c>
      <c r="K1933" s="11"/>
      <c r="L1933" s="11"/>
      <c r="M1933" s="11"/>
    </row>
    <row r="1934" spans="1:13" x14ac:dyDescent="0.45">
      <c r="A1934" s="11"/>
      <c r="B1934" s="11"/>
      <c r="C1934" s="11"/>
      <c r="D1934" s="14"/>
      <c r="E1934" s="11"/>
      <c r="F1934" s="11"/>
      <c r="G1934" s="11"/>
      <c r="H1934" s="11"/>
      <c r="I1934" s="11"/>
      <c r="J1934" s="18" t="s">
        <v>1502</v>
      </c>
      <c r="K1934" s="10">
        <f>SUM(J1933:J1933)</f>
        <v>1</v>
      </c>
      <c r="L1934" s="17">
        <v>1040.03</v>
      </c>
      <c r="M1934" s="10">
        <f>ROUND(L1934*K1934,2)</f>
        <v>1040.03</v>
      </c>
    </row>
    <row r="1935" spans="1:13" ht="1.05" customHeight="1" x14ac:dyDescent="0.45">
      <c r="A1935" s="19"/>
      <c r="B1935" s="19"/>
      <c r="C1935" s="19"/>
      <c r="D1935" s="25"/>
      <c r="E1935" s="19"/>
      <c r="F1935" s="19"/>
      <c r="G1935" s="19"/>
      <c r="H1935" s="19"/>
      <c r="I1935" s="19"/>
      <c r="J1935" s="19"/>
      <c r="K1935" s="19"/>
      <c r="L1935" s="19"/>
      <c r="M1935" s="19"/>
    </row>
    <row r="1936" spans="1:13" ht="21" x14ac:dyDescent="0.45">
      <c r="A1936" s="15" t="s">
        <v>1503</v>
      </c>
      <c r="B1936" s="15" t="s">
        <v>23</v>
      </c>
      <c r="C1936" s="15" t="s">
        <v>262</v>
      </c>
      <c r="D1936" s="24" t="s">
        <v>1504</v>
      </c>
      <c r="E1936" s="11"/>
      <c r="F1936" s="11"/>
      <c r="G1936" s="11"/>
      <c r="H1936" s="11"/>
      <c r="I1936" s="11"/>
      <c r="J1936" s="11"/>
      <c r="K1936" s="16">
        <f>K1939</f>
        <v>1</v>
      </c>
      <c r="L1936" s="16">
        <f>L1939</f>
        <v>747.59</v>
      </c>
      <c r="M1936" s="16">
        <f>M1939</f>
        <v>747.59</v>
      </c>
    </row>
    <row r="1937" spans="1:13" ht="126" x14ac:dyDescent="0.45">
      <c r="A1937" s="11"/>
      <c r="B1937" s="11"/>
      <c r="C1937" s="11"/>
      <c r="D1937" s="14" t="s">
        <v>1505</v>
      </c>
      <c r="E1937" s="11"/>
      <c r="F1937" s="11"/>
      <c r="G1937" s="11"/>
      <c r="H1937" s="11"/>
      <c r="I1937" s="11"/>
      <c r="J1937" s="11"/>
      <c r="K1937" s="11"/>
      <c r="L1937" s="11"/>
      <c r="M1937" s="11"/>
    </row>
    <row r="1938" spans="1:13" x14ac:dyDescent="0.45">
      <c r="A1938" s="11"/>
      <c r="B1938" s="11"/>
      <c r="C1938" s="11"/>
      <c r="D1938" s="14"/>
      <c r="E1938" s="15" t="s">
        <v>0</v>
      </c>
      <c r="F1938" s="11">
        <v>1</v>
      </c>
      <c r="G1938" s="17">
        <v>0</v>
      </c>
      <c r="H1938" s="17">
        <v>0</v>
      </c>
      <c r="I1938" s="17">
        <v>0</v>
      </c>
      <c r="J1938" s="16">
        <f>F1938*(G1938+ (G1938= 0))*(H1938+ (H1938= 0))*(I1938+ (I1938= 0))</f>
        <v>1</v>
      </c>
      <c r="K1938" s="11"/>
      <c r="L1938" s="11"/>
      <c r="M1938" s="11"/>
    </row>
    <row r="1939" spans="1:13" x14ac:dyDescent="0.45">
      <c r="A1939" s="11"/>
      <c r="B1939" s="11"/>
      <c r="C1939" s="11"/>
      <c r="D1939" s="14"/>
      <c r="E1939" s="11"/>
      <c r="F1939" s="11"/>
      <c r="G1939" s="11"/>
      <c r="H1939" s="11"/>
      <c r="I1939" s="11"/>
      <c r="J1939" s="18" t="s">
        <v>1506</v>
      </c>
      <c r="K1939" s="10">
        <f>SUM(J1938:J1938)</f>
        <v>1</v>
      </c>
      <c r="L1939" s="17">
        <v>747.59</v>
      </c>
      <c r="M1939" s="10">
        <f>ROUND(L1939*K1939,2)</f>
        <v>747.59</v>
      </c>
    </row>
    <row r="1940" spans="1:13" ht="1.05" customHeight="1" x14ac:dyDescent="0.45">
      <c r="A1940" s="19"/>
      <c r="B1940" s="19"/>
      <c r="C1940" s="19"/>
      <c r="D1940" s="25"/>
      <c r="E1940" s="19"/>
      <c r="F1940" s="19"/>
      <c r="G1940" s="19"/>
      <c r="H1940" s="19"/>
      <c r="I1940" s="19"/>
      <c r="J1940" s="19"/>
      <c r="K1940" s="19"/>
      <c r="L1940" s="19"/>
      <c r="M1940" s="19"/>
    </row>
    <row r="1941" spans="1:13" x14ac:dyDescent="0.45">
      <c r="A1941" s="15" t="s">
        <v>1507</v>
      </c>
      <c r="B1941" s="15" t="s">
        <v>23</v>
      </c>
      <c r="C1941" s="15" t="s">
        <v>97</v>
      </c>
      <c r="D1941" s="24" t="s">
        <v>1508</v>
      </c>
      <c r="E1941" s="11"/>
      <c r="F1941" s="11"/>
      <c r="G1941" s="11"/>
      <c r="H1941" s="11"/>
      <c r="I1941" s="11"/>
      <c r="J1941" s="11"/>
      <c r="K1941" s="16">
        <f>K1944</f>
        <v>37</v>
      </c>
      <c r="L1941" s="16">
        <f>L1944</f>
        <v>52.18</v>
      </c>
      <c r="M1941" s="16">
        <f>M1944</f>
        <v>1930.66</v>
      </c>
    </row>
    <row r="1942" spans="1:13" ht="94.5" x14ac:dyDescent="0.45">
      <c r="A1942" s="11"/>
      <c r="B1942" s="11"/>
      <c r="C1942" s="11"/>
      <c r="D1942" s="14" t="s">
        <v>1509</v>
      </c>
      <c r="E1942" s="11"/>
      <c r="F1942" s="11"/>
      <c r="G1942" s="11"/>
      <c r="H1942" s="11"/>
      <c r="I1942" s="11"/>
      <c r="J1942" s="11"/>
      <c r="K1942" s="11"/>
      <c r="L1942" s="11"/>
      <c r="M1942" s="11"/>
    </row>
    <row r="1943" spans="1:13" x14ac:dyDescent="0.45">
      <c r="A1943" s="11"/>
      <c r="B1943" s="11"/>
      <c r="C1943" s="11"/>
      <c r="D1943" s="14"/>
      <c r="E1943" s="15" t="s">
        <v>0</v>
      </c>
      <c r="F1943" s="11">
        <v>37</v>
      </c>
      <c r="G1943" s="17">
        <v>0</v>
      </c>
      <c r="H1943" s="17">
        <v>0</v>
      </c>
      <c r="I1943" s="17">
        <v>0</v>
      </c>
      <c r="J1943" s="16">
        <f>F1943*(G1943+ (G1943= 0))*(H1943+ (H1943= 0))*(I1943+ (I1943= 0))</f>
        <v>37</v>
      </c>
      <c r="K1943" s="11"/>
      <c r="L1943" s="11"/>
      <c r="M1943" s="11"/>
    </row>
    <row r="1944" spans="1:13" x14ac:dyDescent="0.45">
      <c r="A1944" s="11"/>
      <c r="B1944" s="11"/>
      <c r="C1944" s="11"/>
      <c r="D1944" s="14"/>
      <c r="E1944" s="11"/>
      <c r="F1944" s="11"/>
      <c r="G1944" s="11"/>
      <c r="H1944" s="11"/>
      <c r="I1944" s="11"/>
      <c r="J1944" s="18" t="s">
        <v>1510</v>
      </c>
      <c r="K1944" s="10">
        <f>SUM(J1943:J1943)</f>
        <v>37</v>
      </c>
      <c r="L1944" s="17">
        <v>52.18</v>
      </c>
      <c r="M1944" s="10">
        <f>ROUND(L1944*K1944,2)</f>
        <v>1930.66</v>
      </c>
    </row>
    <row r="1945" spans="1:13" ht="1.05" customHeight="1" x14ac:dyDescent="0.45">
      <c r="A1945" s="19"/>
      <c r="B1945" s="19"/>
      <c r="C1945" s="19"/>
      <c r="D1945" s="25"/>
      <c r="E1945" s="19"/>
      <c r="F1945" s="19"/>
      <c r="G1945" s="19"/>
      <c r="H1945" s="19"/>
      <c r="I1945" s="19"/>
      <c r="J1945" s="19"/>
      <c r="K1945" s="19"/>
      <c r="L1945" s="19"/>
      <c r="M1945" s="19"/>
    </row>
    <row r="1946" spans="1:13" x14ac:dyDescent="0.45">
      <c r="A1946" s="15" t="s">
        <v>1511</v>
      </c>
      <c r="B1946" s="15" t="s">
        <v>23</v>
      </c>
      <c r="C1946" s="15" t="s">
        <v>97</v>
      </c>
      <c r="D1946" s="24" t="s">
        <v>1512</v>
      </c>
      <c r="E1946" s="11"/>
      <c r="F1946" s="11"/>
      <c r="G1946" s="11"/>
      <c r="H1946" s="11"/>
      <c r="I1946" s="11"/>
      <c r="J1946" s="11"/>
      <c r="K1946" s="16">
        <f>K1949</f>
        <v>4</v>
      </c>
      <c r="L1946" s="16">
        <f>L1949</f>
        <v>35.08</v>
      </c>
      <c r="M1946" s="16">
        <f>M1949</f>
        <v>140.32</v>
      </c>
    </row>
    <row r="1947" spans="1:13" ht="73.5" x14ac:dyDescent="0.45">
      <c r="A1947" s="11"/>
      <c r="B1947" s="11"/>
      <c r="C1947" s="11"/>
      <c r="D1947" s="14" t="s">
        <v>1513</v>
      </c>
      <c r="E1947" s="11"/>
      <c r="F1947" s="11"/>
      <c r="G1947" s="11"/>
      <c r="H1947" s="11"/>
      <c r="I1947" s="11"/>
      <c r="J1947" s="11"/>
      <c r="K1947" s="11"/>
      <c r="L1947" s="11"/>
      <c r="M1947" s="11"/>
    </row>
    <row r="1948" spans="1:13" x14ac:dyDescent="0.45">
      <c r="A1948" s="11"/>
      <c r="B1948" s="11"/>
      <c r="C1948" s="11"/>
      <c r="D1948" s="14"/>
      <c r="E1948" s="15" t="s">
        <v>1514</v>
      </c>
      <c r="F1948" s="11">
        <v>4</v>
      </c>
      <c r="G1948" s="17">
        <v>0</v>
      </c>
      <c r="H1948" s="17">
        <v>0</v>
      </c>
      <c r="I1948" s="17">
        <v>0</v>
      </c>
      <c r="J1948" s="16">
        <f>F1948*(G1948+ (G1948= 0))*(H1948+ (H1948= 0))*(I1948+ (I1948= 0))</f>
        <v>4</v>
      </c>
      <c r="K1948" s="11"/>
      <c r="L1948" s="11"/>
      <c r="M1948" s="11"/>
    </row>
    <row r="1949" spans="1:13" x14ac:dyDescent="0.45">
      <c r="A1949" s="11"/>
      <c r="B1949" s="11"/>
      <c r="C1949" s="11"/>
      <c r="D1949" s="14"/>
      <c r="E1949" s="11"/>
      <c r="F1949" s="11"/>
      <c r="G1949" s="11"/>
      <c r="H1949" s="11"/>
      <c r="I1949" s="11"/>
      <c r="J1949" s="18" t="s">
        <v>1515</v>
      </c>
      <c r="K1949" s="10">
        <f>SUM(J1948:J1948)</f>
        <v>4</v>
      </c>
      <c r="L1949" s="17">
        <v>35.08</v>
      </c>
      <c r="M1949" s="10">
        <f>ROUND(L1949*K1949,2)</f>
        <v>140.32</v>
      </c>
    </row>
    <row r="1950" spans="1:13" ht="1.05" customHeight="1" x14ac:dyDescent="0.45">
      <c r="A1950" s="19"/>
      <c r="B1950" s="19"/>
      <c r="C1950" s="19"/>
      <c r="D1950" s="25"/>
      <c r="E1950" s="19"/>
      <c r="F1950" s="19"/>
      <c r="G1950" s="19"/>
      <c r="H1950" s="19"/>
      <c r="I1950" s="19"/>
      <c r="J1950" s="19"/>
      <c r="K1950" s="19"/>
      <c r="L1950" s="19"/>
      <c r="M1950" s="19"/>
    </row>
    <row r="1951" spans="1:13" x14ac:dyDescent="0.45">
      <c r="A1951" s="15" t="s">
        <v>1516</v>
      </c>
      <c r="B1951" s="15" t="s">
        <v>23</v>
      </c>
      <c r="C1951" s="15" t="s">
        <v>97</v>
      </c>
      <c r="D1951" s="24" t="s">
        <v>1517</v>
      </c>
      <c r="E1951" s="11"/>
      <c r="F1951" s="11"/>
      <c r="G1951" s="11"/>
      <c r="H1951" s="11"/>
      <c r="I1951" s="11"/>
      <c r="J1951" s="11"/>
      <c r="K1951" s="16">
        <f>K1954</f>
        <v>4</v>
      </c>
      <c r="L1951" s="16">
        <f>L1954</f>
        <v>72.94</v>
      </c>
      <c r="M1951" s="16">
        <f>M1954</f>
        <v>291.76</v>
      </c>
    </row>
    <row r="1952" spans="1:13" ht="73.5" x14ac:dyDescent="0.45">
      <c r="A1952" s="11"/>
      <c r="B1952" s="11"/>
      <c r="C1952" s="11"/>
      <c r="D1952" s="14" t="s">
        <v>1518</v>
      </c>
      <c r="E1952" s="11"/>
      <c r="F1952" s="11"/>
      <c r="G1952" s="11"/>
      <c r="H1952" s="11"/>
      <c r="I1952" s="11"/>
      <c r="J1952" s="11"/>
      <c r="K1952" s="11"/>
      <c r="L1952" s="11"/>
      <c r="M1952" s="11"/>
    </row>
    <row r="1953" spans="1:13" x14ac:dyDescent="0.45">
      <c r="A1953" s="11"/>
      <c r="B1953" s="11"/>
      <c r="C1953" s="11"/>
      <c r="D1953" s="14"/>
      <c r="E1953" s="15" t="s">
        <v>1519</v>
      </c>
      <c r="F1953" s="11">
        <v>4</v>
      </c>
      <c r="G1953" s="17">
        <v>0</v>
      </c>
      <c r="H1953" s="17">
        <v>0</v>
      </c>
      <c r="I1953" s="17">
        <v>0</v>
      </c>
      <c r="J1953" s="16">
        <f>F1953*(G1953+ (G1953= 0))*(H1953+ (H1953= 0))*(I1953+ (I1953= 0))</f>
        <v>4</v>
      </c>
      <c r="K1953" s="11"/>
      <c r="L1953" s="11"/>
      <c r="M1953" s="11"/>
    </row>
    <row r="1954" spans="1:13" x14ac:dyDescent="0.45">
      <c r="A1954" s="11"/>
      <c r="B1954" s="11"/>
      <c r="C1954" s="11"/>
      <c r="D1954" s="14"/>
      <c r="E1954" s="11"/>
      <c r="F1954" s="11"/>
      <c r="G1954" s="11"/>
      <c r="H1954" s="11"/>
      <c r="I1954" s="11"/>
      <c r="J1954" s="18" t="s">
        <v>1520</v>
      </c>
      <c r="K1954" s="10">
        <f>SUM(J1953:J1953)</f>
        <v>4</v>
      </c>
      <c r="L1954" s="17">
        <v>72.94</v>
      </c>
      <c r="M1954" s="10">
        <f>ROUND(L1954*K1954,2)</f>
        <v>291.76</v>
      </c>
    </row>
    <row r="1955" spans="1:13" ht="1.05" customHeight="1" x14ac:dyDescent="0.45">
      <c r="A1955" s="19"/>
      <c r="B1955" s="19"/>
      <c r="C1955" s="19"/>
      <c r="D1955" s="25"/>
      <c r="E1955" s="19"/>
      <c r="F1955" s="19"/>
      <c r="G1955" s="19"/>
      <c r="H1955" s="19"/>
      <c r="I1955" s="19"/>
      <c r="J1955" s="19"/>
      <c r="K1955" s="19"/>
      <c r="L1955" s="19"/>
      <c r="M1955" s="19"/>
    </row>
    <row r="1956" spans="1:13" x14ac:dyDescent="0.45">
      <c r="A1956" s="15" t="s">
        <v>1521</v>
      </c>
      <c r="B1956" s="15" t="s">
        <v>23</v>
      </c>
      <c r="C1956" s="15" t="s">
        <v>57</v>
      </c>
      <c r="D1956" s="24" t="s">
        <v>1522</v>
      </c>
      <c r="E1956" s="11"/>
      <c r="F1956" s="11"/>
      <c r="G1956" s="11"/>
      <c r="H1956" s="11"/>
      <c r="I1956" s="11"/>
      <c r="J1956" s="11"/>
      <c r="K1956" s="16">
        <f>K1960</f>
        <v>625</v>
      </c>
      <c r="L1956" s="16">
        <f>L1960</f>
        <v>6.99</v>
      </c>
      <c r="M1956" s="16">
        <f>M1960</f>
        <v>4368.75</v>
      </c>
    </row>
    <row r="1957" spans="1:13" ht="126" x14ac:dyDescent="0.45">
      <c r="A1957" s="11"/>
      <c r="B1957" s="11"/>
      <c r="C1957" s="11"/>
      <c r="D1957" s="14" t="s">
        <v>1523</v>
      </c>
      <c r="E1957" s="11"/>
      <c r="F1957" s="11"/>
      <c r="G1957" s="11"/>
      <c r="H1957" s="11"/>
      <c r="I1957" s="11"/>
      <c r="J1957" s="11"/>
      <c r="K1957" s="11"/>
      <c r="L1957" s="11"/>
      <c r="M1957" s="11"/>
    </row>
    <row r="1958" spans="1:13" x14ac:dyDescent="0.45">
      <c r="A1958" s="11"/>
      <c r="B1958" s="11"/>
      <c r="C1958" s="11"/>
      <c r="D1958" s="14"/>
      <c r="E1958" s="15" t="s">
        <v>1524</v>
      </c>
      <c r="F1958" s="11">
        <v>1.25</v>
      </c>
      <c r="G1958" s="17">
        <v>200</v>
      </c>
      <c r="H1958" s="17">
        <v>0</v>
      </c>
      <c r="I1958" s="17">
        <v>0</v>
      </c>
      <c r="J1958" s="16">
        <f>F1958*(G1958+ (G1958= 0))*(H1958+ (H1958= 0))*(I1958+ (I1958= 0))</f>
        <v>250</v>
      </c>
      <c r="K1958" s="11"/>
      <c r="L1958" s="11"/>
      <c r="M1958" s="11"/>
    </row>
    <row r="1959" spans="1:13" x14ac:dyDescent="0.45">
      <c r="A1959" s="11"/>
      <c r="B1959" s="11"/>
      <c r="C1959" s="11"/>
      <c r="D1959" s="14"/>
      <c r="E1959" s="15" t="s">
        <v>1525</v>
      </c>
      <c r="F1959" s="11">
        <v>1.25</v>
      </c>
      <c r="G1959" s="17">
        <v>300</v>
      </c>
      <c r="H1959" s="17">
        <v>0</v>
      </c>
      <c r="I1959" s="17">
        <v>0</v>
      </c>
      <c r="J1959" s="16">
        <f>F1959*(G1959+ (G1959= 0))*(H1959+ (H1959= 0))*(I1959+ (I1959= 0))</f>
        <v>375</v>
      </c>
      <c r="K1959" s="11"/>
      <c r="L1959" s="11"/>
      <c r="M1959" s="11"/>
    </row>
    <row r="1960" spans="1:13" x14ac:dyDescent="0.45">
      <c r="A1960" s="11"/>
      <c r="B1960" s="11"/>
      <c r="C1960" s="11"/>
      <c r="D1960" s="14"/>
      <c r="E1960" s="11"/>
      <c r="F1960" s="11"/>
      <c r="G1960" s="11"/>
      <c r="H1960" s="11"/>
      <c r="I1960" s="11"/>
      <c r="J1960" s="18" t="s">
        <v>1526</v>
      </c>
      <c r="K1960" s="10">
        <f>SUM(J1958:J1959)</f>
        <v>625</v>
      </c>
      <c r="L1960" s="17">
        <v>6.99</v>
      </c>
      <c r="M1960" s="10">
        <f>ROUND(L1960*K1960,2)</f>
        <v>4368.75</v>
      </c>
    </row>
    <row r="1961" spans="1:13" ht="1.05" customHeight="1" x14ac:dyDescent="0.45">
      <c r="A1961" s="19"/>
      <c r="B1961" s="19"/>
      <c r="C1961" s="19"/>
      <c r="D1961" s="25"/>
      <c r="E1961" s="19"/>
      <c r="F1961" s="19"/>
      <c r="G1961" s="19"/>
      <c r="H1961" s="19"/>
      <c r="I1961" s="19"/>
      <c r="J1961" s="19"/>
      <c r="K1961" s="19"/>
      <c r="L1961" s="19"/>
      <c r="M1961" s="19"/>
    </row>
    <row r="1962" spans="1:13" x14ac:dyDescent="0.45">
      <c r="A1962" s="15" t="s">
        <v>1527</v>
      </c>
      <c r="B1962" s="15" t="s">
        <v>23</v>
      </c>
      <c r="C1962" s="15" t="s">
        <v>97</v>
      </c>
      <c r="D1962" s="24" t="s">
        <v>1528</v>
      </c>
      <c r="E1962" s="11"/>
      <c r="F1962" s="11"/>
      <c r="G1962" s="11"/>
      <c r="H1962" s="11"/>
      <c r="I1962" s="11"/>
      <c r="J1962" s="11"/>
      <c r="K1962" s="16">
        <f>K1965</f>
        <v>4</v>
      </c>
      <c r="L1962" s="16">
        <f>L1965</f>
        <v>427.33</v>
      </c>
      <c r="M1962" s="16">
        <f>M1965</f>
        <v>1709.32</v>
      </c>
    </row>
    <row r="1963" spans="1:13" ht="199.5" x14ac:dyDescent="0.45">
      <c r="A1963" s="11"/>
      <c r="B1963" s="11"/>
      <c r="C1963" s="11"/>
      <c r="D1963" s="14" t="s">
        <v>1529</v>
      </c>
      <c r="E1963" s="11"/>
      <c r="F1963" s="11"/>
      <c r="G1963" s="11"/>
      <c r="H1963" s="11"/>
      <c r="I1963" s="11"/>
      <c r="J1963" s="11"/>
      <c r="K1963" s="11"/>
      <c r="L1963" s="11"/>
      <c r="M1963" s="11"/>
    </row>
    <row r="1964" spans="1:13" x14ac:dyDescent="0.45">
      <c r="A1964" s="11"/>
      <c r="B1964" s="11"/>
      <c r="C1964" s="11"/>
      <c r="D1964" s="14"/>
      <c r="E1964" s="15" t="s">
        <v>1530</v>
      </c>
      <c r="F1964" s="11">
        <v>4</v>
      </c>
      <c r="G1964" s="17">
        <v>0</v>
      </c>
      <c r="H1964" s="17">
        <v>0</v>
      </c>
      <c r="I1964" s="17">
        <v>0</v>
      </c>
      <c r="J1964" s="16">
        <f>F1964*(G1964+ (G1964= 0))*(H1964+ (H1964= 0))*(I1964+ (I1964= 0))</f>
        <v>4</v>
      </c>
      <c r="K1964" s="11"/>
      <c r="L1964" s="11"/>
      <c r="M1964" s="11"/>
    </row>
    <row r="1965" spans="1:13" x14ac:dyDescent="0.45">
      <c r="A1965" s="11"/>
      <c r="B1965" s="11"/>
      <c r="C1965" s="11"/>
      <c r="D1965" s="14"/>
      <c r="E1965" s="11"/>
      <c r="F1965" s="11"/>
      <c r="G1965" s="11"/>
      <c r="H1965" s="11"/>
      <c r="I1965" s="11"/>
      <c r="J1965" s="18" t="s">
        <v>1531</v>
      </c>
      <c r="K1965" s="10">
        <f>SUM(J1964:J1964)</f>
        <v>4</v>
      </c>
      <c r="L1965" s="17">
        <v>427.33</v>
      </c>
      <c r="M1965" s="10">
        <f>ROUND(L1965*K1965,2)</f>
        <v>1709.32</v>
      </c>
    </row>
    <row r="1966" spans="1:13" ht="1.05" customHeight="1" x14ac:dyDescent="0.45">
      <c r="A1966" s="19"/>
      <c r="B1966" s="19"/>
      <c r="C1966" s="19"/>
      <c r="D1966" s="25"/>
      <c r="E1966" s="19"/>
      <c r="F1966" s="19"/>
      <c r="G1966" s="19"/>
      <c r="H1966" s="19"/>
      <c r="I1966" s="19"/>
      <c r="J1966" s="19"/>
      <c r="K1966" s="19"/>
      <c r="L1966" s="19"/>
      <c r="M1966" s="19"/>
    </row>
    <row r="1967" spans="1:13" x14ac:dyDescent="0.45">
      <c r="A1967" s="15" t="s">
        <v>1532</v>
      </c>
      <c r="B1967" s="15" t="s">
        <v>23</v>
      </c>
      <c r="C1967" s="15" t="s">
        <v>97</v>
      </c>
      <c r="D1967" s="24" t="s">
        <v>1533</v>
      </c>
      <c r="E1967" s="11"/>
      <c r="F1967" s="11"/>
      <c r="G1967" s="11"/>
      <c r="H1967" s="11"/>
      <c r="I1967" s="11"/>
      <c r="J1967" s="11"/>
      <c r="K1967" s="16">
        <f>K1970</f>
        <v>4</v>
      </c>
      <c r="L1967" s="16">
        <f>L1970</f>
        <v>909.88</v>
      </c>
      <c r="M1967" s="16">
        <f>M1970</f>
        <v>3639.52</v>
      </c>
    </row>
    <row r="1968" spans="1:13" ht="126" x14ac:dyDescent="0.45">
      <c r="A1968" s="11"/>
      <c r="B1968" s="11"/>
      <c r="C1968" s="11"/>
      <c r="D1968" s="14" t="s">
        <v>1534</v>
      </c>
      <c r="E1968" s="11"/>
      <c r="F1968" s="11"/>
      <c r="G1968" s="11"/>
      <c r="H1968" s="11"/>
      <c r="I1968" s="11"/>
      <c r="J1968" s="11"/>
      <c r="K1968" s="11"/>
      <c r="L1968" s="11"/>
      <c r="M1968" s="11"/>
    </row>
    <row r="1969" spans="1:13" x14ac:dyDescent="0.45">
      <c r="A1969" s="11"/>
      <c r="B1969" s="11"/>
      <c r="C1969" s="11"/>
      <c r="D1969" s="14"/>
      <c r="E1969" s="15" t="s">
        <v>1535</v>
      </c>
      <c r="F1969" s="11">
        <v>4</v>
      </c>
      <c r="G1969" s="17">
        <v>0</v>
      </c>
      <c r="H1969" s="17">
        <v>0</v>
      </c>
      <c r="I1969" s="17">
        <v>0</v>
      </c>
      <c r="J1969" s="16">
        <f>F1969*(G1969+ (G1969= 0))*(H1969+ (H1969= 0))*(I1969+ (I1969= 0))</f>
        <v>4</v>
      </c>
      <c r="K1969" s="11"/>
      <c r="L1969" s="11"/>
      <c r="M1969" s="11"/>
    </row>
    <row r="1970" spans="1:13" x14ac:dyDescent="0.45">
      <c r="A1970" s="11"/>
      <c r="B1970" s="11"/>
      <c r="C1970" s="11"/>
      <c r="D1970" s="14"/>
      <c r="E1970" s="11"/>
      <c r="F1970" s="11"/>
      <c r="G1970" s="11"/>
      <c r="H1970" s="11"/>
      <c r="I1970" s="11"/>
      <c r="J1970" s="18" t="s">
        <v>1536</v>
      </c>
      <c r="K1970" s="10">
        <f>SUM(J1969:J1969)</f>
        <v>4</v>
      </c>
      <c r="L1970" s="17">
        <v>909.88</v>
      </c>
      <c r="M1970" s="10">
        <f>ROUND(L1970*K1970,2)</f>
        <v>3639.52</v>
      </c>
    </row>
    <row r="1971" spans="1:13" ht="1.05" customHeight="1" x14ac:dyDescent="0.45">
      <c r="A1971" s="19"/>
      <c r="B1971" s="19"/>
      <c r="C1971" s="19"/>
      <c r="D1971" s="25"/>
      <c r="E1971" s="19"/>
      <c r="F1971" s="19"/>
      <c r="G1971" s="19"/>
      <c r="H1971" s="19"/>
      <c r="I1971" s="19"/>
      <c r="J1971" s="19"/>
      <c r="K1971" s="19"/>
      <c r="L1971" s="19"/>
      <c r="M1971" s="19"/>
    </row>
    <row r="1972" spans="1:13" ht="21" x14ac:dyDescent="0.45">
      <c r="A1972" s="15" t="s">
        <v>1537</v>
      </c>
      <c r="B1972" s="15" t="s">
        <v>23</v>
      </c>
      <c r="C1972" s="15" t="s">
        <v>97</v>
      </c>
      <c r="D1972" s="24" t="s">
        <v>1538</v>
      </c>
      <c r="E1972" s="11"/>
      <c r="F1972" s="11"/>
      <c r="G1972" s="11"/>
      <c r="H1972" s="11"/>
      <c r="I1972" s="11"/>
      <c r="J1972" s="11"/>
      <c r="K1972" s="16">
        <f>K1975</f>
        <v>1</v>
      </c>
      <c r="L1972" s="16">
        <f>L1975</f>
        <v>4993.82</v>
      </c>
      <c r="M1972" s="16">
        <f>M1975</f>
        <v>4993.82</v>
      </c>
    </row>
    <row r="1973" spans="1:13" ht="294" x14ac:dyDescent="0.45">
      <c r="A1973" s="11"/>
      <c r="B1973" s="11"/>
      <c r="C1973" s="11"/>
      <c r="D1973" s="14" t="s">
        <v>1539</v>
      </c>
      <c r="E1973" s="11"/>
      <c r="F1973" s="11"/>
      <c r="G1973" s="11"/>
      <c r="H1973" s="11"/>
      <c r="I1973" s="11"/>
      <c r="J1973" s="11"/>
      <c r="K1973" s="11"/>
      <c r="L1973" s="11"/>
      <c r="M1973" s="11"/>
    </row>
    <row r="1974" spans="1:13" x14ac:dyDescent="0.45">
      <c r="A1974" s="11"/>
      <c r="B1974" s="11"/>
      <c r="C1974" s="11"/>
      <c r="D1974" s="14"/>
      <c r="E1974" s="15" t="s">
        <v>0</v>
      </c>
      <c r="F1974" s="11">
        <v>1</v>
      </c>
      <c r="G1974" s="17">
        <v>0</v>
      </c>
      <c r="H1974" s="17">
        <v>0</v>
      </c>
      <c r="I1974" s="17">
        <v>0</v>
      </c>
      <c r="J1974" s="16">
        <f>F1974*(G1974+ (G1974= 0))*(H1974+ (H1974= 0))*(I1974+ (I1974= 0))</f>
        <v>1</v>
      </c>
      <c r="K1974" s="11"/>
      <c r="L1974" s="11"/>
      <c r="M1974" s="11"/>
    </row>
    <row r="1975" spans="1:13" x14ac:dyDescent="0.45">
      <c r="A1975" s="11"/>
      <c r="B1975" s="11"/>
      <c r="C1975" s="11"/>
      <c r="D1975" s="14"/>
      <c r="E1975" s="11"/>
      <c r="F1975" s="11"/>
      <c r="G1975" s="11"/>
      <c r="H1975" s="11"/>
      <c r="I1975" s="11"/>
      <c r="J1975" s="18" t="s">
        <v>1540</v>
      </c>
      <c r="K1975" s="10">
        <f>SUM(J1974:J1974)</f>
        <v>1</v>
      </c>
      <c r="L1975" s="17">
        <v>4993.82</v>
      </c>
      <c r="M1975" s="10">
        <f>ROUND(L1975*K1975,2)</f>
        <v>4993.82</v>
      </c>
    </row>
    <row r="1976" spans="1:13" ht="1.05" customHeight="1" x14ac:dyDescent="0.45">
      <c r="A1976" s="19"/>
      <c r="B1976" s="19"/>
      <c r="C1976" s="19"/>
      <c r="D1976" s="25"/>
      <c r="E1976" s="19"/>
      <c r="F1976" s="19"/>
      <c r="G1976" s="19"/>
      <c r="H1976" s="19"/>
      <c r="I1976" s="19"/>
      <c r="J1976" s="19"/>
      <c r="K1976" s="19"/>
      <c r="L1976" s="19"/>
      <c r="M1976" s="19"/>
    </row>
    <row r="1977" spans="1:13" x14ac:dyDescent="0.45">
      <c r="A1977" s="15" t="s">
        <v>1541</v>
      </c>
      <c r="B1977" s="15" t="s">
        <v>23</v>
      </c>
      <c r="C1977" s="15" t="s">
        <v>57</v>
      </c>
      <c r="D1977" s="24" t="s">
        <v>1542</v>
      </c>
      <c r="E1977" s="11"/>
      <c r="F1977" s="11"/>
      <c r="G1977" s="11"/>
      <c r="H1977" s="11"/>
      <c r="I1977" s="11"/>
      <c r="J1977" s="11"/>
      <c r="K1977" s="16">
        <f>K1980</f>
        <v>110</v>
      </c>
      <c r="L1977" s="16">
        <f>L1980</f>
        <v>53.24</v>
      </c>
      <c r="M1977" s="16">
        <f>M1980</f>
        <v>5856.4</v>
      </c>
    </row>
    <row r="1978" spans="1:13" ht="136.5" x14ac:dyDescent="0.45">
      <c r="A1978" s="11"/>
      <c r="B1978" s="11"/>
      <c r="C1978" s="11"/>
      <c r="D1978" s="14" t="s">
        <v>1543</v>
      </c>
      <c r="E1978" s="11"/>
      <c r="F1978" s="11"/>
      <c r="G1978" s="11"/>
      <c r="H1978" s="11"/>
      <c r="I1978" s="11"/>
      <c r="J1978" s="11"/>
      <c r="K1978" s="11"/>
      <c r="L1978" s="11"/>
      <c r="M1978" s="11"/>
    </row>
    <row r="1979" spans="1:13" x14ac:dyDescent="0.45">
      <c r="A1979" s="11"/>
      <c r="B1979" s="11"/>
      <c r="C1979" s="11"/>
      <c r="D1979" s="14"/>
      <c r="E1979" s="15" t="s">
        <v>0</v>
      </c>
      <c r="F1979" s="11">
        <v>1</v>
      </c>
      <c r="G1979" s="17">
        <v>110</v>
      </c>
      <c r="H1979" s="17">
        <v>0</v>
      </c>
      <c r="I1979" s="17">
        <v>0</v>
      </c>
      <c r="J1979" s="16">
        <f>F1979*(G1979+ (G1979= 0))*(H1979+ (H1979= 0))*(I1979+ (I1979= 0))</f>
        <v>110</v>
      </c>
      <c r="K1979" s="11"/>
      <c r="L1979" s="11"/>
      <c r="M1979" s="11"/>
    </row>
    <row r="1980" spans="1:13" x14ac:dyDescent="0.45">
      <c r="A1980" s="11"/>
      <c r="B1980" s="11"/>
      <c r="C1980" s="11"/>
      <c r="D1980" s="14"/>
      <c r="E1980" s="11"/>
      <c r="F1980" s="11"/>
      <c r="G1980" s="11"/>
      <c r="H1980" s="11"/>
      <c r="I1980" s="11"/>
      <c r="J1980" s="18" t="s">
        <v>1544</v>
      </c>
      <c r="K1980" s="10">
        <f>SUM(J1979:J1979)</f>
        <v>110</v>
      </c>
      <c r="L1980" s="17">
        <v>53.24</v>
      </c>
      <c r="M1980" s="10">
        <f>ROUND(L1980*K1980,2)</f>
        <v>5856.4</v>
      </c>
    </row>
    <row r="1981" spans="1:13" ht="1.05" customHeight="1" x14ac:dyDescent="0.45">
      <c r="A1981" s="19"/>
      <c r="B1981" s="19"/>
      <c r="C1981" s="19"/>
      <c r="D1981" s="25"/>
      <c r="E1981" s="19"/>
      <c r="F1981" s="19"/>
      <c r="G1981" s="19"/>
      <c r="H1981" s="19"/>
      <c r="I1981" s="19"/>
      <c r="J1981" s="19"/>
      <c r="K1981" s="19"/>
      <c r="L1981" s="19"/>
      <c r="M1981" s="19"/>
    </row>
    <row r="1982" spans="1:13" x14ac:dyDescent="0.45">
      <c r="A1982" s="15" t="s">
        <v>1545</v>
      </c>
      <c r="B1982" s="15" t="s">
        <v>23</v>
      </c>
      <c r="C1982" s="15" t="s">
        <v>57</v>
      </c>
      <c r="D1982" s="24" t="s">
        <v>1546</v>
      </c>
      <c r="E1982" s="11"/>
      <c r="F1982" s="11"/>
      <c r="G1982" s="11"/>
      <c r="H1982" s="11"/>
      <c r="I1982" s="11"/>
      <c r="J1982" s="11"/>
      <c r="K1982" s="16">
        <f>K1985</f>
        <v>85</v>
      </c>
      <c r="L1982" s="16">
        <f>L1985</f>
        <v>51.47</v>
      </c>
      <c r="M1982" s="16">
        <f>M1985</f>
        <v>4374.95</v>
      </c>
    </row>
    <row r="1983" spans="1:13" ht="178.5" x14ac:dyDescent="0.45">
      <c r="A1983" s="11"/>
      <c r="B1983" s="11"/>
      <c r="C1983" s="11"/>
      <c r="D1983" s="14" t="s">
        <v>1547</v>
      </c>
      <c r="E1983" s="11"/>
      <c r="F1983" s="11"/>
      <c r="G1983" s="11"/>
      <c r="H1983" s="11"/>
      <c r="I1983" s="11"/>
      <c r="J1983" s="11"/>
      <c r="K1983" s="11"/>
      <c r="L1983" s="11"/>
      <c r="M1983" s="11"/>
    </row>
    <row r="1984" spans="1:13" x14ac:dyDescent="0.45">
      <c r="A1984" s="11"/>
      <c r="B1984" s="11"/>
      <c r="C1984" s="11"/>
      <c r="D1984" s="14"/>
      <c r="E1984" s="15" t="s">
        <v>0</v>
      </c>
      <c r="F1984" s="11">
        <v>1</v>
      </c>
      <c r="G1984" s="17">
        <v>85</v>
      </c>
      <c r="H1984" s="17">
        <v>0</v>
      </c>
      <c r="I1984" s="17">
        <v>0</v>
      </c>
      <c r="J1984" s="16">
        <f>F1984*(G1984+ (G1984= 0))*(H1984+ (H1984= 0))*(I1984+ (I1984= 0))</f>
        <v>85</v>
      </c>
      <c r="K1984" s="11"/>
      <c r="L1984" s="11"/>
      <c r="M1984" s="11"/>
    </row>
    <row r="1985" spans="1:13" x14ac:dyDescent="0.45">
      <c r="A1985" s="11"/>
      <c r="B1985" s="11"/>
      <c r="C1985" s="11"/>
      <c r="D1985" s="14"/>
      <c r="E1985" s="11"/>
      <c r="F1985" s="11"/>
      <c r="G1985" s="11"/>
      <c r="H1985" s="11"/>
      <c r="I1985" s="11"/>
      <c r="J1985" s="18" t="s">
        <v>1548</v>
      </c>
      <c r="K1985" s="10">
        <f>SUM(J1984:J1984)</f>
        <v>85</v>
      </c>
      <c r="L1985" s="17">
        <v>51.47</v>
      </c>
      <c r="M1985" s="10">
        <f>ROUND(L1985*K1985,2)</f>
        <v>4374.95</v>
      </c>
    </row>
    <row r="1986" spans="1:13" ht="1.05" customHeight="1" x14ac:dyDescent="0.45">
      <c r="A1986" s="19"/>
      <c r="B1986" s="19"/>
      <c r="C1986" s="19"/>
      <c r="D1986" s="25"/>
      <c r="E1986" s="19"/>
      <c r="F1986" s="19"/>
      <c r="G1986" s="19"/>
      <c r="H1986" s="19"/>
      <c r="I1986" s="19"/>
      <c r="J1986" s="19"/>
      <c r="K1986" s="19"/>
      <c r="L1986" s="19"/>
      <c r="M1986" s="19"/>
    </row>
    <row r="1987" spans="1:13" x14ac:dyDescent="0.45">
      <c r="A1987" s="15" t="s">
        <v>1549</v>
      </c>
      <c r="B1987" s="15" t="s">
        <v>23</v>
      </c>
      <c r="C1987" s="15" t="s">
        <v>97</v>
      </c>
      <c r="D1987" s="24" t="s">
        <v>1550</v>
      </c>
      <c r="E1987" s="11"/>
      <c r="F1987" s="11"/>
      <c r="G1987" s="11"/>
      <c r="H1987" s="11"/>
      <c r="I1987" s="11"/>
      <c r="J1987" s="11"/>
      <c r="K1987" s="16">
        <f>K1990</f>
        <v>13</v>
      </c>
      <c r="L1987" s="16">
        <f>L1990</f>
        <v>38.630000000000003</v>
      </c>
      <c r="M1987" s="16">
        <f>M1990</f>
        <v>502.19</v>
      </c>
    </row>
    <row r="1988" spans="1:13" ht="84" x14ac:dyDescent="0.45">
      <c r="A1988" s="11"/>
      <c r="B1988" s="11"/>
      <c r="C1988" s="11"/>
      <c r="D1988" s="14" t="s">
        <v>1551</v>
      </c>
      <c r="E1988" s="11"/>
      <c r="F1988" s="11"/>
      <c r="G1988" s="11"/>
      <c r="H1988" s="11"/>
      <c r="I1988" s="11"/>
      <c r="J1988" s="11"/>
      <c r="K1988" s="11"/>
      <c r="L1988" s="11"/>
      <c r="M1988" s="11"/>
    </row>
    <row r="1989" spans="1:13" x14ac:dyDescent="0.45">
      <c r="A1989" s="11"/>
      <c r="B1989" s="11"/>
      <c r="C1989" s="11"/>
      <c r="D1989" s="14"/>
      <c r="E1989" s="15" t="s">
        <v>0</v>
      </c>
      <c r="F1989" s="11">
        <v>13</v>
      </c>
      <c r="G1989" s="17">
        <v>0</v>
      </c>
      <c r="H1989" s="17">
        <v>0</v>
      </c>
      <c r="I1989" s="17">
        <v>0</v>
      </c>
      <c r="J1989" s="16">
        <f>F1989*(G1989+ (G1989= 0))*(H1989+ (H1989= 0))*(I1989+ (I1989= 0))</f>
        <v>13</v>
      </c>
      <c r="K1989" s="11"/>
      <c r="L1989" s="11"/>
      <c r="M1989" s="11"/>
    </row>
    <row r="1990" spans="1:13" x14ac:dyDescent="0.45">
      <c r="A1990" s="11"/>
      <c r="B1990" s="11"/>
      <c r="C1990" s="11"/>
      <c r="D1990" s="14"/>
      <c r="E1990" s="11"/>
      <c r="F1990" s="11"/>
      <c r="G1990" s="11"/>
      <c r="H1990" s="11"/>
      <c r="I1990" s="11"/>
      <c r="J1990" s="18" t="s">
        <v>1552</v>
      </c>
      <c r="K1990" s="10">
        <f>SUM(J1989:J1989)</f>
        <v>13</v>
      </c>
      <c r="L1990" s="17">
        <v>38.630000000000003</v>
      </c>
      <c r="M1990" s="10">
        <f>ROUND(L1990*K1990,2)</f>
        <v>502.19</v>
      </c>
    </row>
    <row r="1991" spans="1:13" ht="1.05" customHeight="1" x14ac:dyDescent="0.45">
      <c r="A1991" s="19"/>
      <c r="B1991" s="19"/>
      <c r="C1991" s="19"/>
      <c r="D1991" s="25"/>
      <c r="E1991" s="19"/>
      <c r="F1991" s="19"/>
      <c r="G1991" s="19"/>
      <c r="H1991" s="19"/>
      <c r="I1991" s="19"/>
      <c r="J1991" s="19"/>
      <c r="K1991" s="19"/>
      <c r="L1991" s="19"/>
      <c r="M1991" s="19"/>
    </row>
    <row r="1992" spans="1:13" x14ac:dyDescent="0.45">
      <c r="A1992" s="15" t="s">
        <v>1553</v>
      </c>
      <c r="B1992" s="15" t="s">
        <v>23</v>
      </c>
      <c r="C1992" s="15" t="s">
        <v>97</v>
      </c>
      <c r="D1992" s="24" t="s">
        <v>1554</v>
      </c>
      <c r="E1992" s="11"/>
      <c r="F1992" s="11"/>
      <c r="G1992" s="11"/>
      <c r="H1992" s="11"/>
      <c r="I1992" s="11"/>
      <c r="J1992" s="11"/>
      <c r="K1992" s="16">
        <f>K1995</f>
        <v>1</v>
      </c>
      <c r="L1992" s="16">
        <f>L1995</f>
        <v>96</v>
      </c>
      <c r="M1992" s="16">
        <f>M1995</f>
        <v>96</v>
      </c>
    </row>
    <row r="1993" spans="1:13" ht="63" x14ac:dyDescent="0.45">
      <c r="A1993" s="11"/>
      <c r="B1993" s="11"/>
      <c r="C1993" s="11"/>
      <c r="D1993" s="14" t="s">
        <v>1555</v>
      </c>
      <c r="E1993" s="11"/>
      <c r="F1993" s="11"/>
      <c r="G1993" s="11"/>
      <c r="H1993" s="11"/>
      <c r="I1993" s="11"/>
      <c r="J1993" s="11"/>
      <c r="K1993" s="11"/>
      <c r="L1993" s="11"/>
      <c r="M1993" s="11"/>
    </row>
    <row r="1994" spans="1:13" x14ac:dyDescent="0.45">
      <c r="A1994" s="11"/>
      <c r="B1994" s="11"/>
      <c r="C1994" s="11"/>
      <c r="D1994" s="14"/>
      <c r="E1994" s="15" t="s">
        <v>812</v>
      </c>
      <c r="F1994" s="11">
        <v>1</v>
      </c>
      <c r="G1994" s="17">
        <v>0</v>
      </c>
      <c r="H1994" s="17">
        <v>0</v>
      </c>
      <c r="I1994" s="17">
        <v>0</v>
      </c>
      <c r="J1994" s="16">
        <f>F1994*(G1994+ (G1994= 0))*(H1994+ (H1994= 0))*(I1994+ (I1994= 0))</f>
        <v>1</v>
      </c>
      <c r="K1994" s="11"/>
      <c r="L1994" s="11"/>
      <c r="M1994" s="11"/>
    </row>
    <row r="1995" spans="1:13" x14ac:dyDescent="0.45">
      <c r="A1995" s="11"/>
      <c r="B1995" s="11"/>
      <c r="C1995" s="11"/>
      <c r="D1995" s="14"/>
      <c r="E1995" s="11"/>
      <c r="F1995" s="11"/>
      <c r="G1995" s="11"/>
      <c r="H1995" s="11"/>
      <c r="I1995" s="11"/>
      <c r="J1995" s="18" t="s">
        <v>1556</v>
      </c>
      <c r="K1995" s="10">
        <f>SUM(J1994:J1994)</f>
        <v>1</v>
      </c>
      <c r="L1995" s="17">
        <v>96</v>
      </c>
      <c r="M1995" s="10">
        <f>ROUND(L1995*K1995,2)</f>
        <v>96</v>
      </c>
    </row>
    <row r="1996" spans="1:13" ht="1.05" customHeight="1" x14ac:dyDescent="0.45">
      <c r="A1996" s="19"/>
      <c r="B1996" s="19"/>
      <c r="C1996" s="19"/>
      <c r="D1996" s="25"/>
      <c r="E1996" s="19"/>
      <c r="F1996" s="19"/>
      <c r="G1996" s="19"/>
      <c r="H1996" s="19"/>
      <c r="I1996" s="19"/>
      <c r="J1996" s="19"/>
      <c r="K1996" s="19"/>
      <c r="L1996" s="19"/>
      <c r="M1996" s="19"/>
    </row>
    <row r="1997" spans="1:13" ht="21" x14ac:dyDescent="0.45">
      <c r="A1997" s="15" t="s">
        <v>1557</v>
      </c>
      <c r="B1997" s="15" t="s">
        <v>23</v>
      </c>
      <c r="C1997" s="15" t="s">
        <v>97</v>
      </c>
      <c r="D1997" s="24" t="s">
        <v>1558</v>
      </c>
      <c r="E1997" s="11"/>
      <c r="F1997" s="11"/>
      <c r="G1997" s="11"/>
      <c r="H1997" s="11"/>
      <c r="I1997" s="11"/>
      <c r="J1997" s="11"/>
      <c r="K1997" s="16">
        <f>K2002</f>
        <v>22</v>
      </c>
      <c r="L1997" s="16">
        <f>L2002</f>
        <v>10.42</v>
      </c>
      <c r="M1997" s="16">
        <f>M2002</f>
        <v>229.24</v>
      </c>
    </row>
    <row r="1998" spans="1:13" ht="63" x14ac:dyDescent="0.45">
      <c r="A1998" s="11"/>
      <c r="B1998" s="11"/>
      <c r="C1998" s="11"/>
      <c r="D1998" s="14" t="s">
        <v>1559</v>
      </c>
      <c r="E1998" s="11"/>
      <c r="F1998" s="11"/>
      <c r="G1998" s="11"/>
      <c r="H1998" s="11"/>
      <c r="I1998" s="11"/>
      <c r="J1998" s="11"/>
      <c r="K1998" s="11"/>
      <c r="L1998" s="11"/>
      <c r="M1998" s="11"/>
    </row>
    <row r="1999" spans="1:13" x14ac:dyDescent="0.45">
      <c r="A1999" s="11"/>
      <c r="B1999" s="11"/>
      <c r="C1999" s="11"/>
      <c r="D1999" s="14"/>
      <c r="E1999" s="15" t="s">
        <v>1560</v>
      </c>
      <c r="F1999" s="11">
        <v>14</v>
      </c>
      <c r="G1999" s="17">
        <v>0</v>
      </c>
      <c r="H1999" s="17">
        <v>0</v>
      </c>
      <c r="I1999" s="17">
        <v>0</v>
      </c>
      <c r="J1999" s="16">
        <f>F1999*(G1999+ (G1999= 0))*(H1999+ (H1999= 0))*(I1999+ (I1999= 0))</f>
        <v>14</v>
      </c>
      <c r="K1999" s="11"/>
      <c r="L1999" s="11"/>
      <c r="M1999" s="11"/>
    </row>
    <row r="2000" spans="1:13" x14ac:dyDescent="0.45">
      <c r="A2000" s="11"/>
      <c r="B2000" s="11"/>
      <c r="C2000" s="11"/>
      <c r="D2000" s="14"/>
      <c r="E2000" s="15" t="s">
        <v>1561</v>
      </c>
      <c r="F2000" s="11">
        <v>4</v>
      </c>
      <c r="G2000" s="17">
        <v>0</v>
      </c>
      <c r="H2000" s="17">
        <v>0</v>
      </c>
      <c r="I2000" s="17">
        <v>0</v>
      </c>
      <c r="J2000" s="16">
        <f>F2000*(G2000+ (G2000= 0))*(H2000+ (H2000= 0))*(I2000+ (I2000= 0))</f>
        <v>4</v>
      </c>
      <c r="K2000" s="11"/>
      <c r="L2000" s="11"/>
      <c r="M2000" s="11"/>
    </row>
    <row r="2001" spans="1:13" x14ac:dyDescent="0.45">
      <c r="A2001" s="11"/>
      <c r="B2001" s="11"/>
      <c r="C2001" s="11"/>
      <c r="D2001" s="14"/>
      <c r="E2001" s="15" t="s">
        <v>1524</v>
      </c>
      <c r="F2001" s="11">
        <v>4</v>
      </c>
      <c r="G2001" s="17">
        <v>0</v>
      </c>
      <c r="H2001" s="17">
        <v>0</v>
      </c>
      <c r="I2001" s="17">
        <v>0</v>
      </c>
      <c r="J2001" s="16">
        <f>F2001*(G2001+ (G2001= 0))*(H2001+ (H2001= 0))*(I2001+ (I2001= 0))</f>
        <v>4</v>
      </c>
      <c r="K2001" s="11"/>
      <c r="L2001" s="11"/>
      <c r="M2001" s="11"/>
    </row>
    <row r="2002" spans="1:13" x14ac:dyDescent="0.45">
      <c r="A2002" s="11"/>
      <c r="B2002" s="11"/>
      <c r="C2002" s="11"/>
      <c r="D2002" s="14"/>
      <c r="E2002" s="11"/>
      <c r="F2002" s="11"/>
      <c r="G2002" s="11"/>
      <c r="H2002" s="11"/>
      <c r="I2002" s="11"/>
      <c r="J2002" s="18" t="s">
        <v>1562</v>
      </c>
      <c r="K2002" s="10">
        <f>SUM(J1999:J2001)</f>
        <v>22</v>
      </c>
      <c r="L2002" s="17">
        <v>10.42</v>
      </c>
      <c r="M2002" s="10">
        <f>ROUND(L2002*K2002,2)</f>
        <v>229.24</v>
      </c>
    </row>
    <row r="2003" spans="1:13" ht="1.05" customHeight="1" x14ac:dyDescent="0.45">
      <c r="A2003" s="19"/>
      <c r="B2003" s="19"/>
      <c r="C2003" s="19"/>
      <c r="D2003" s="25"/>
      <c r="E2003" s="19"/>
      <c r="F2003" s="19"/>
      <c r="G2003" s="19"/>
      <c r="H2003" s="19"/>
      <c r="I2003" s="19"/>
      <c r="J2003" s="19"/>
      <c r="K2003" s="19"/>
      <c r="L2003" s="19"/>
      <c r="M2003" s="19"/>
    </row>
    <row r="2004" spans="1:13" ht="21" x14ac:dyDescent="0.45">
      <c r="A2004" s="15" t="s">
        <v>1563</v>
      </c>
      <c r="B2004" s="15" t="s">
        <v>23</v>
      </c>
      <c r="C2004" s="15" t="s">
        <v>97</v>
      </c>
      <c r="D2004" s="24" t="s">
        <v>1564</v>
      </c>
      <c r="E2004" s="11"/>
      <c r="F2004" s="11"/>
      <c r="G2004" s="11"/>
      <c r="H2004" s="11"/>
      <c r="I2004" s="11"/>
      <c r="J2004" s="11"/>
      <c r="K2004" s="16">
        <f>K2010</f>
        <v>35</v>
      </c>
      <c r="L2004" s="16">
        <f>L2010</f>
        <v>10.42</v>
      </c>
      <c r="M2004" s="16">
        <f>M2010</f>
        <v>364.7</v>
      </c>
    </row>
    <row r="2005" spans="1:13" ht="73.5" x14ac:dyDescent="0.45">
      <c r="A2005" s="11"/>
      <c r="B2005" s="11"/>
      <c r="C2005" s="11"/>
      <c r="D2005" s="14" t="s">
        <v>1565</v>
      </c>
      <c r="E2005" s="11"/>
      <c r="F2005" s="11"/>
      <c r="G2005" s="11"/>
      <c r="H2005" s="11"/>
      <c r="I2005" s="11"/>
      <c r="J2005" s="11"/>
      <c r="K2005" s="11"/>
      <c r="L2005" s="11"/>
      <c r="M2005" s="11"/>
    </row>
    <row r="2006" spans="1:13" x14ac:dyDescent="0.45">
      <c r="A2006" s="11"/>
      <c r="B2006" s="11"/>
      <c r="C2006" s="11"/>
      <c r="D2006" s="14"/>
      <c r="E2006" s="15" t="s">
        <v>1566</v>
      </c>
      <c r="F2006" s="11">
        <v>6</v>
      </c>
      <c r="G2006" s="17">
        <v>0</v>
      </c>
      <c r="H2006" s="17">
        <v>0</v>
      </c>
      <c r="I2006" s="17">
        <v>0</v>
      </c>
      <c r="J2006" s="16">
        <f>F2006*(G2006+ (G2006= 0))*(H2006+ (H2006= 0))*(I2006+ (I2006= 0))</f>
        <v>6</v>
      </c>
      <c r="K2006" s="11"/>
      <c r="L2006" s="11"/>
      <c r="M2006" s="11"/>
    </row>
    <row r="2007" spans="1:13" x14ac:dyDescent="0.45">
      <c r="A2007" s="11"/>
      <c r="B2007" s="11"/>
      <c r="C2007" s="11"/>
      <c r="D2007" s="14"/>
      <c r="E2007" s="15" t="s">
        <v>1567</v>
      </c>
      <c r="F2007" s="11">
        <v>2</v>
      </c>
      <c r="G2007" s="17">
        <v>0</v>
      </c>
      <c r="H2007" s="17">
        <v>0</v>
      </c>
      <c r="I2007" s="17">
        <v>0</v>
      </c>
      <c r="J2007" s="16">
        <f>F2007*(G2007+ (G2007= 0))*(H2007+ (H2007= 0))*(I2007+ (I2007= 0))</f>
        <v>2</v>
      </c>
      <c r="K2007" s="11"/>
      <c r="L2007" s="11"/>
      <c r="M2007" s="11"/>
    </row>
    <row r="2008" spans="1:13" x14ac:dyDescent="0.45">
      <c r="A2008" s="11"/>
      <c r="B2008" s="11"/>
      <c r="C2008" s="11"/>
      <c r="D2008" s="14"/>
      <c r="E2008" s="15" t="s">
        <v>1568</v>
      </c>
      <c r="F2008" s="11">
        <v>3</v>
      </c>
      <c r="G2008" s="17">
        <v>0</v>
      </c>
      <c r="H2008" s="17">
        <v>0</v>
      </c>
      <c r="I2008" s="17">
        <v>0</v>
      </c>
      <c r="J2008" s="16">
        <f>F2008*(G2008+ (G2008= 0))*(H2008+ (H2008= 0))*(I2008+ (I2008= 0))</f>
        <v>3</v>
      </c>
      <c r="K2008" s="11"/>
      <c r="L2008" s="11"/>
      <c r="M2008" s="11"/>
    </row>
    <row r="2009" spans="1:13" x14ac:dyDescent="0.45">
      <c r="A2009" s="11"/>
      <c r="B2009" s="11"/>
      <c r="C2009" s="11"/>
      <c r="D2009" s="14"/>
      <c r="E2009" s="15" t="s">
        <v>1569</v>
      </c>
      <c r="F2009" s="11">
        <v>24</v>
      </c>
      <c r="G2009" s="17">
        <v>0</v>
      </c>
      <c r="H2009" s="17">
        <v>0</v>
      </c>
      <c r="I2009" s="17">
        <v>0</v>
      </c>
      <c r="J2009" s="16">
        <f>F2009*(G2009+ (G2009= 0))*(H2009+ (H2009= 0))*(I2009+ (I2009= 0))</f>
        <v>24</v>
      </c>
      <c r="K2009" s="11"/>
      <c r="L2009" s="11"/>
      <c r="M2009" s="11"/>
    </row>
    <row r="2010" spans="1:13" x14ac:dyDescent="0.45">
      <c r="A2010" s="11"/>
      <c r="B2010" s="11"/>
      <c r="C2010" s="11"/>
      <c r="D2010" s="14"/>
      <c r="E2010" s="11"/>
      <c r="F2010" s="11"/>
      <c r="G2010" s="11"/>
      <c r="H2010" s="11"/>
      <c r="I2010" s="11"/>
      <c r="J2010" s="18" t="s">
        <v>1570</v>
      </c>
      <c r="K2010" s="10">
        <f>SUM(J2006:J2009)</f>
        <v>35</v>
      </c>
      <c r="L2010" s="17">
        <v>10.42</v>
      </c>
      <c r="M2010" s="10">
        <f>ROUND(L2010*K2010,2)</f>
        <v>364.7</v>
      </c>
    </row>
    <row r="2011" spans="1:13" ht="1.05" customHeight="1" x14ac:dyDescent="0.45">
      <c r="A2011" s="19"/>
      <c r="B2011" s="19"/>
      <c r="C2011" s="19"/>
      <c r="D2011" s="25"/>
      <c r="E2011" s="19"/>
      <c r="F2011" s="19"/>
      <c r="G2011" s="19"/>
      <c r="H2011" s="19"/>
      <c r="I2011" s="19"/>
      <c r="J2011" s="19"/>
      <c r="K2011" s="19"/>
      <c r="L2011" s="19"/>
      <c r="M2011" s="19"/>
    </row>
    <row r="2012" spans="1:13" x14ac:dyDescent="0.45">
      <c r="A2012" s="15" t="s">
        <v>1571</v>
      </c>
      <c r="B2012" s="15" t="s">
        <v>23</v>
      </c>
      <c r="C2012" s="15" t="s">
        <v>97</v>
      </c>
      <c r="D2012" s="24" t="s">
        <v>1572</v>
      </c>
      <c r="E2012" s="11"/>
      <c r="F2012" s="11"/>
      <c r="G2012" s="11"/>
      <c r="H2012" s="11"/>
      <c r="I2012" s="11"/>
      <c r="J2012" s="11"/>
      <c r="K2012" s="16">
        <f>K2015</f>
        <v>8</v>
      </c>
      <c r="L2012" s="16">
        <f>L2015</f>
        <v>129.96</v>
      </c>
      <c r="M2012" s="16">
        <f>M2015</f>
        <v>1039.68</v>
      </c>
    </row>
    <row r="2013" spans="1:13" ht="94.5" x14ac:dyDescent="0.45">
      <c r="A2013" s="11"/>
      <c r="B2013" s="11"/>
      <c r="C2013" s="11"/>
      <c r="D2013" s="14" t="s">
        <v>1573</v>
      </c>
      <c r="E2013" s="11"/>
      <c r="F2013" s="11"/>
      <c r="G2013" s="11"/>
      <c r="H2013" s="11"/>
      <c r="I2013" s="11"/>
      <c r="J2013" s="11"/>
      <c r="K2013" s="11"/>
      <c r="L2013" s="11"/>
      <c r="M2013" s="11"/>
    </row>
    <row r="2014" spans="1:13" x14ac:dyDescent="0.45">
      <c r="A2014" s="11"/>
      <c r="B2014" s="11"/>
      <c r="C2014" s="11"/>
      <c r="D2014" s="14"/>
      <c r="E2014" s="15" t="s">
        <v>693</v>
      </c>
      <c r="F2014" s="11">
        <v>8</v>
      </c>
      <c r="G2014" s="17">
        <v>0</v>
      </c>
      <c r="H2014" s="17">
        <v>0</v>
      </c>
      <c r="I2014" s="17">
        <v>0</v>
      </c>
      <c r="J2014" s="16">
        <f>F2014*(G2014+ (G2014= 0))*(H2014+ (H2014= 0))*(I2014+ (I2014= 0))</f>
        <v>8</v>
      </c>
      <c r="K2014" s="11"/>
      <c r="L2014" s="11"/>
      <c r="M2014" s="11"/>
    </row>
    <row r="2015" spans="1:13" x14ac:dyDescent="0.45">
      <c r="A2015" s="11"/>
      <c r="B2015" s="11"/>
      <c r="C2015" s="11"/>
      <c r="D2015" s="14"/>
      <c r="E2015" s="11"/>
      <c r="F2015" s="11"/>
      <c r="G2015" s="11"/>
      <c r="H2015" s="11"/>
      <c r="I2015" s="11"/>
      <c r="J2015" s="18" t="s">
        <v>1574</v>
      </c>
      <c r="K2015" s="10">
        <f>SUM(J2014:J2014)</f>
        <v>8</v>
      </c>
      <c r="L2015" s="17">
        <v>129.96</v>
      </c>
      <c r="M2015" s="10">
        <f>ROUND(L2015*K2015,2)</f>
        <v>1039.68</v>
      </c>
    </row>
    <row r="2016" spans="1:13" ht="1.05" customHeight="1" x14ac:dyDescent="0.45">
      <c r="A2016" s="19"/>
      <c r="B2016" s="19"/>
      <c r="C2016" s="19"/>
      <c r="D2016" s="25"/>
      <c r="E2016" s="19"/>
      <c r="F2016" s="19"/>
      <c r="G2016" s="19"/>
      <c r="H2016" s="19"/>
      <c r="I2016" s="19"/>
      <c r="J2016" s="19"/>
      <c r="K2016" s="19"/>
      <c r="L2016" s="19"/>
      <c r="M2016" s="19"/>
    </row>
    <row r="2017" spans="1:13" ht="21" x14ac:dyDescent="0.45">
      <c r="A2017" s="15" t="s">
        <v>1575</v>
      </c>
      <c r="B2017" s="15" t="s">
        <v>23</v>
      </c>
      <c r="C2017" s="15" t="s">
        <v>97</v>
      </c>
      <c r="D2017" s="24" t="s">
        <v>1576</v>
      </c>
      <c r="E2017" s="11"/>
      <c r="F2017" s="11"/>
      <c r="G2017" s="11"/>
      <c r="H2017" s="11"/>
      <c r="I2017" s="11"/>
      <c r="J2017" s="11"/>
      <c r="K2017" s="16">
        <f>K2020</f>
        <v>8</v>
      </c>
      <c r="L2017" s="16">
        <f>L2020</f>
        <v>41.22</v>
      </c>
      <c r="M2017" s="16">
        <f>M2020</f>
        <v>329.76</v>
      </c>
    </row>
    <row r="2018" spans="1:13" ht="115.5" x14ac:dyDescent="0.45">
      <c r="A2018" s="11"/>
      <c r="B2018" s="11"/>
      <c r="C2018" s="11"/>
      <c r="D2018" s="14" t="s">
        <v>1577</v>
      </c>
      <c r="E2018" s="11"/>
      <c r="F2018" s="11"/>
      <c r="G2018" s="11"/>
      <c r="H2018" s="11"/>
      <c r="I2018" s="11"/>
      <c r="J2018" s="11"/>
      <c r="K2018" s="11"/>
      <c r="L2018" s="11"/>
      <c r="M2018" s="11"/>
    </row>
    <row r="2019" spans="1:13" x14ac:dyDescent="0.45">
      <c r="A2019" s="11"/>
      <c r="B2019" s="11"/>
      <c r="C2019" s="11"/>
      <c r="D2019" s="14"/>
      <c r="E2019" s="15" t="s">
        <v>693</v>
      </c>
      <c r="F2019" s="11">
        <v>8</v>
      </c>
      <c r="G2019" s="17">
        <v>0</v>
      </c>
      <c r="H2019" s="17">
        <v>0</v>
      </c>
      <c r="I2019" s="17">
        <v>0</v>
      </c>
      <c r="J2019" s="16">
        <f>F2019*(G2019+ (G2019= 0))*(H2019+ (H2019= 0))*(I2019+ (I2019= 0))</f>
        <v>8</v>
      </c>
      <c r="K2019" s="11"/>
      <c r="L2019" s="11"/>
      <c r="M2019" s="11"/>
    </row>
    <row r="2020" spans="1:13" x14ac:dyDescent="0.45">
      <c r="A2020" s="11"/>
      <c r="B2020" s="11"/>
      <c r="C2020" s="11"/>
      <c r="D2020" s="14"/>
      <c r="E2020" s="11"/>
      <c r="F2020" s="11"/>
      <c r="G2020" s="11"/>
      <c r="H2020" s="11"/>
      <c r="I2020" s="11"/>
      <c r="J2020" s="18" t="s">
        <v>1578</v>
      </c>
      <c r="K2020" s="10">
        <f>SUM(J2019:J2019)</f>
        <v>8</v>
      </c>
      <c r="L2020" s="17">
        <v>41.22</v>
      </c>
      <c r="M2020" s="10">
        <f>ROUND(L2020*K2020,2)</f>
        <v>329.76</v>
      </c>
    </row>
    <row r="2021" spans="1:13" ht="1.05" customHeight="1" x14ac:dyDescent="0.45">
      <c r="A2021" s="19"/>
      <c r="B2021" s="19"/>
      <c r="C2021" s="19"/>
      <c r="D2021" s="25"/>
      <c r="E2021" s="19"/>
      <c r="F2021" s="19"/>
      <c r="G2021" s="19"/>
      <c r="H2021" s="19"/>
      <c r="I2021" s="19"/>
      <c r="J2021" s="19"/>
      <c r="K2021" s="19"/>
      <c r="L2021" s="19"/>
      <c r="M2021" s="19"/>
    </row>
    <row r="2022" spans="1:13" x14ac:dyDescent="0.45">
      <c r="A2022" s="15" t="s">
        <v>1579</v>
      </c>
      <c r="B2022" s="15" t="s">
        <v>23</v>
      </c>
      <c r="C2022" s="15" t="s">
        <v>97</v>
      </c>
      <c r="D2022" s="24" t="s">
        <v>1580</v>
      </c>
      <c r="E2022" s="11"/>
      <c r="F2022" s="11"/>
      <c r="G2022" s="11"/>
      <c r="H2022" s="11"/>
      <c r="I2022" s="11"/>
      <c r="J2022" s="11"/>
      <c r="K2022" s="16">
        <f>K2032</f>
        <v>80</v>
      </c>
      <c r="L2022" s="16">
        <f>L2032</f>
        <v>85.8</v>
      </c>
      <c r="M2022" s="16">
        <f>M2032</f>
        <v>6864</v>
      </c>
    </row>
    <row r="2023" spans="1:13" ht="21" x14ac:dyDescent="0.45">
      <c r="A2023" s="11"/>
      <c r="B2023" s="11"/>
      <c r="C2023" s="11"/>
      <c r="D2023" s="14" t="s">
        <v>1581</v>
      </c>
      <c r="E2023" s="11"/>
      <c r="F2023" s="11"/>
      <c r="G2023" s="11"/>
      <c r="H2023" s="11"/>
      <c r="I2023" s="11"/>
      <c r="J2023" s="11"/>
      <c r="K2023" s="11"/>
      <c r="L2023" s="11"/>
      <c r="M2023" s="11"/>
    </row>
    <row r="2024" spans="1:13" x14ac:dyDescent="0.45">
      <c r="A2024" s="11"/>
      <c r="B2024" s="11"/>
      <c r="C2024" s="11"/>
      <c r="D2024" s="14"/>
      <c r="E2024" s="15" t="s">
        <v>30</v>
      </c>
      <c r="F2024" s="11">
        <v>0</v>
      </c>
      <c r="G2024" s="17">
        <v>0</v>
      </c>
      <c r="H2024" s="17">
        <v>0</v>
      </c>
      <c r="I2024" s="17">
        <v>0</v>
      </c>
      <c r="J2024" s="16">
        <f>F2024*(G2024+ (G2024= 0))*(H2024+ (H2024= 0))*(I2024+ (I2024= 0))</f>
        <v>0</v>
      </c>
      <c r="K2024" s="11"/>
      <c r="L2024" s="11"/>
      <c r="M2024" s="11"/>
    </row>
    <row r="2025" spans="1:13" x14ac:dyDescent="0.45">
      <c r="A2025" s="11"/>
      <c r="B2025" s="11"/>
      <c r="C2025" s="11"/>
      <c r="D2025" s="14"/>
      <c r="E2025" s="15" t="s">
        <v>1582</v>
      </c>
      <c r="F2025" s="11">
        <v>15</v>
      </c>
      <c r="G2025" s="17">
        <v>0</v>
      </c>
      <c r="H2025" s="17">
        <v>0</v>
      </c>
      <c r="I2025" s="17">
        <v>0</v>
      </c>
      <c r="J2025" s="16">
        <f>F2025*(G2025+ (G2025= 0))*(H2025+ (H2025= 0))*(I2025+ (I2025= 0))</f>
        <v>15</v>
      </c>
      <c r="K2025" s="11"/>
      <c r="L2025" s="11"/>
      <c r="M2025" s="11"/>
    </row>
    <row r="2026" spans="1:13" x14ac:dyDescent="0.45">
      <c r="A2026" s="11"/>
      <c r="B2026" s="11"/>
      <c r="C2026" s="11"/>
      <c r="D2026" s="14"/>
      <c r="E2026" s="15" t="s">
        <v>1583</v>
      </c>
      <c r="F2026" s="11">
        <v>15</v>
      </c>
      <c r="G2026" s="17">
        <v>0</v>
      </c>
      <c r="H2026" s="17">
        <v>0</v>
      </c>
      <c r="I2026" s="17">
        <v>0</v>
      </c>
      <c r="J2026" s="16">
        <f>F2026*(G2026+ (G2026= 0))*(H2026+ (H2026= 0))*(I2026+ (I2026= 0))</f>
        <v>15</v>
      </c>
      <c r="K2026" s="11"/>
      <c r="L2026" s="11"/>
      <c r="M2026" s="11"/>
    </row>
    <row r="2027" spans="1:13" x14ac:dyDescent="0.45">
      <c r="A2027" s="11"/>
      <c r="B2027" s="11"/>
      <c r="C2027" s="11"/>
      <c r="D2027" s="14"/>
      <c r="E2027" s="15" t="s">
        <v>1584</v>
      </c>
      <c r="F2027" s="11">
        <v>10</v>
      </c>
      <c r="G2027" s="17">
        <v>0</v>
      </c>
      <c r="H2027" s="17">
        <v>0</v>
      </c>
      <c r="I2027" s="17">
        <v>0</v>
      </c>
      <c r="J2027" s="16">
        <f>F2027*(G2027+ (G2027= 0))*(H2027+ (H2027= 0))*(I2027+ (I2027= 0))</f>
        <v>10</v>
      </c>
      <c r="K2027" s="11"/>
      <c r="L2027" s="11"/>
      <c r="M2027" s="11"/>
    </row>
    <row r="2028" spans="1:13" x14ac:dyDescent="0.45">
      <c r="A2028" s="11"/>
      <c r="B2028" s="11"/>
      <c r="C2028" s="11"/>
      <c r="D2028" s="14"/>
      <c r="E2028" s="15" t="s">
        <v>1585</v>
      </c>
      <c r="F2028" s="11">
        <v>10</v>
      </c>
      <c r="G2028" s="17">
        <v>0</v>
      </c>
      <c r="H2028" s="17">
        <v>0</v>
      </c>
      <c r="I2028" s="17">
        <v>0</v>
      </c>
      <c r="J2028" s="16">
        <f>F2028*(G2028+ (G2028= 0))*(H2028+ (H2028= 0))*(I2028+ (I2028= 0))</f>
        <v>10</v>
      </c>
      <c r="K2028" s="11"/>
      <c r="L2028" s="11"/>
      <c r="M2028" s="11"/>
    </row>
    <row r="2029" spans="1:13" x14ac:dyDescent="0.45">
      <c r="A2029" s="11"/>
      <c r="B2029" s="11"/>
      <c r="C2029" s="11"/>
      <c r="D2029" s="14"/>
      <c r="E2029" s="15" t="s">
        <v>1586</v>
      </c>
      <c r="F2029" s="11">
        <v>10</v>
      </c>
      <c r="G2029" s="17">
        <v>0</v>
      </c>
      <c r="H2029" s="17">
        <v>0</v>
      </c>
      <c r="I2029" s="17">
        <v>0</v>
      </c>
      <c r="J2029" s="16">
        <f>F2029*(G2029+ (G2029= 0))*(H2029+ (H2029= 0))*(I2029+ (I2029= 0))</f>
        <v>10</v>
      </c>
      <c r="K2029" s="11"/>
      <c r="L2029" s="11"/>
      <c r="M2029" s="11"/>
    </row>
    <row r="2030" spans="1:13" x14ac:dyDescent="0.45">
      <c r="A2030" s="11"/>
      <c r="B2030" s="11"/>
      <c r="C2030" s="11"/>
      <c r="D2030" s="14"/>
      <c r="E2030" s="15" t="s">
        <v>1587</v>
      </c>
      <c r="F2030" s="11">
        <v>10</v>
      </c>
      <c r="G2030" s="17">
        <v>0</v>
      </c>
      <c r="H2030" s="17">
        <v>0</v>
      </c>
      <c r="I2030" s="17">
        <v>0</v>
      </c>
      <c r="J2030" s="16">
        <f>F2030*(G2030+ (G2030= 0))*(H2030+ (H2030= 0))*(I2030+ (I2030= 0))</f>
        <v>10</v>
      </c>
      <c r="K2030" s="11"/>
      <c r="L2030" s="11"/>
      <c r="M2030" s="11"/>
    </row>
    <row r="2031" spans="1:13" x14ac:dyDescent="0.45">
      <c r="A2031" s="11"/>
      <c r="B2031" s="11"/>
      <c r="C2031" s="11"/>
      <c r="D2031" s="14"/>
      <c r="E2031" s="15" t="s">
        <v>1588</v>
      </c>
      <c r="F2031" s="11">
        <v>10</v>
      </c>
      <c r="G2031" s="17">
        <v>0</v>
      </c>
      <c r="H2031" s="17">
        <v>0</v>
      </c>
      <c r="I2031" s="17">
        <v>0</v>
      </c>
      <c r="J2031" s="16">
        <f>F2031*(G2031+ (G2031= 0))*(H2031+ (H2031= 0))*(I2031+ (I2031= 0))</f>
        <v>10</v>
      </c>
      <c r="K2031" s="11"/>
      <c r="L2031" s="11"/>
      <c r="M2031" s="11"/>
    </row>
    <row r="2032" spans="1:13" x14ac:dyDescent="0.45">
      <c r="A2032" s="11"/>
      <c r="B2032" s="11"/>
      <c r="C2032" s="11"/>
      <c r="D2032" s="14"/>
      <c r="E2032" s="11"/>
      <c r="F2032" s="11"/>
      <c r="G2032" s="11"/>
      <c r="H2032" s="11"/>
      <c r="I2032" s="11"/>
      <c r="J2032" s="18" t="s">
        <v>1589</v>
      </c>
      <c r="K2032" s="10">
        <f>SUM(J2024:J2031)</f>
        <v>80</v>
      </c>
      <c r="L2032" s="17">
        <v>85.8</v>
      </c>
      <c r="M2032" s="10">
        <f>ROUND(L2032*K2032,2)</f>
        <v>6864</v>
      </c>
    </row>
    <row r="2033" spans="1:13" ht="1.05" customHeight="1" x14ac:dyDescent="0.45">
      <c r="A2033" s="19"/>
      <c r="B2033" s="19"/>
      <c r="C2033" s="19"/>
      <c r="D2033" s="25"/>
      <c r="E2033" s="19"/>
      <c r="F2033" s="19"/>
      <c r="G2033" s="19"/>
      <c r="H2033" s="19"/>
      <c r="I2033" s="19"/>
      <c r="J2033" s="19"/>
      <c r="K2033" s="19"/>
      <c r="L2033" s="19"/>
      <c r="M2033" s="19"/>
    </row>
    <row r="2034" spans="1:13" x14ac:dyDescent="0.45">
      <c r="A2034" s="11"/>
      <c r="B2034" s="11"/>
      <c r="C2034" s="11"/>
      <c r="D2034" s="14"/>
      <c r="E2034" s="11"/>
      <c r="F2034" s="11"/>
      <c r="G2034" s="11"/>
      <c r="H2034" s="11"/>
      <c r="I2034" s="11"/>
      <c r="J2034" s="18" t="s">
        <v>1590</v>
      </c>
      <c r="K2034" s="20">
        <v>1</v>
      </c>
      <c r="L2034" s="10">
        <f>M1929+M1934+M1939+M1944+M1949+M1954+M1960+M1965+M1970+M1975+M1980+M1985+M1990+M1995+M2002+M2010+M2015+M2020+M2032</f>
        <v>40498.69</v>
      </c>
      <c r="M2034" s="10">
        <f>ROUND(L2034*K2034,2)</f>
        <v>40498.69</v>
      </c>
    </row>
    <row r="2035" spans="1:13" ht="1.05" customHeight="1" x14ac:dyDescent="0.45">
      <c r="A2035" s="19"/>
      <c r="B2035" s="19"/>
      <c r="C2035" s="19"/>
      <c r="D2035" s="25"/>
      <c r="E2035" s="19"/>
      <c r="F2035" s="19"/>
      <c r="G2035" s="19"/>
      <c r="H2035" s="19"/>
      <c r="I2035" s="19"/>
      <c r="J2035" s="19"/>
      <c r="K2035" s="19"/>
      <c r="L2035" s="19"/>
      <c r="M2035" s="19"/>
    </row>
    <row r="2036" spans="1:13" x14ac:dyDescent="0.45">
      <c r="A2036" s="7" t="s">
        <v>1591</v>
      </c>
      <c r="B2036" s="7" t="s">
        <v>17</v>
      </c>
      <c r="C2036" s="7" t="s">
        <v>0</v>
      </c>
      <c r="D2036" s="22" t="s">
        <v>1592</v>
      </c>
      <c r="E2036" s="8"/>
      <c r="F2036" s="8"/>
      <c r="G2036" s="8"/>
      <c r="H2036" s="8"/>
      <c r="I2036" s="8"/>
      <c r="J2036" s="8"/>
      <c r="K2036" s="9">
        <f>K2043</f>
        <v>1</v>
      </c>
      <c r="L2036" s="10">
        <f>L2043</f>
        <v>8088.4</v>
      </c>
      <c r="M2036" s="10">
        <f>M2043</f>
        <v>8088.4</v>
      </c>
    </row>
    <row r="2037" spans="1:13" x14ac:dyDescent="0.45">
      <c r="A2037" s="11"/>
      <c r="B2037" s="11"/>
      <c r="C2037" s="11"/>
      <c r="D2037" s="14"/>
      <c r="E2037" s="11"/>
      <c r="F2037" s="11"/>
      <c r="G2037" s="11"/>
      <c r="H2037" s="11"/>
      <c r="I2037" s="11"/>
      <c r="J2037" s="11"/>
      <c r="K2037" s="11"/>
      <c r="L2037" s="11"/>
      <c r="M2037" s="11"/>
    </row>
    <row r="2038" spans="1:13" ht="21" x14ac:dyDescent="0.45">
      <c r="A2038" s="15" t="s">
        <v>1593</v>
      </c>
      <c r="B2038" s="15" t="s">
        <v>23</v>
      </c>
      <c r="C2038" s="15" t="s">
        <v>97</v>
      </c>
      <c r="D2038" s="24" t="s">
        <v>1594</v>
      </c>
      <c r="E2038" s="11"/>
      <c r="F2038" s="11"/>
      <c r="G2038" s="11"/>
      <c r="H2038" s="11"/>
      <c r="I2038" s="11"/>
      <c r="J2038" s="11"/>
      <c r="K2038" s="16">
        <f>K2041</f>
        <v>40</v>
      </c>
      <c r="L2038" s="16">
        <f>L2041</f>
        <v>202.21</v>
      </c>
      <c r="M2038" s="16">
        <f>M2041</f>
        <v>8088.4</v>
      </c>
    </row>
    <row r="2039" spans="1:13" ht="105" x14ac:dyDescent="0.45">
      <c r="A2039" s="11"/>
      <c r="B2039" s="11"/>
      <c r="C2039" s="11"/>
      <c r="D2039" s="14" t="s">
        <v>1595</v>
      </c>
      <c r="E2039" s="11"/>
      <c r="F2039" s="11"/>
      <c r="G2039" s="11"/>
      <c r="H2039" s="11"/>
      <c r="I2039" s="11"/>
      <c r="J2039" s="11"/>
      <c r="K2039" s="11"/>
      <c r="L2039" s="11"/>
      <c r="M2039" s="11"/>
    </row>
    <row r="2040" spans="1:13" x14ac:dyDescent="0.45">
      <c r="A2040" s="11"/>
      <c r="B2040" s="11"/>
      <c r="C2040" s="11"/>
      <c r="D2040" s="14"/>
      <c r="E2040" s="15" t="s">
        <v>30</v>
      </c>
      <c r="F2040" s="11">
        <v>1</v>
      </c>
      <c r="G2040" s="17">
        <v>40</v>
      </c>
      <c r="H2040" s="17">
        <v>0</v>
      </c>
      <c r="I2040" s="17">
        <v>0</v>
      </c>
      <c r="J2040" s="16">
        <f>F2040*(G2040+ (G2040= 0))*(H2040+ (H2040= 0))*(I2040+ (I2040= 0))</f>
        <v>40</v>
      </c>
      <c r="K2040" s="11"/>
      <c r="L2040" s="11"/>
      <c r="M2040" s="11"/>
    </row>
    <row r="2041" spans="1:13" x14ac:dyDescent="0.45">
      <c r="A2041" s="11"/>
      <c r="B2041" s="11"/>
      <c r="C2041" s="11"/>
      <c r="D2041" s="14"/>
      <c r="E2041" s="11"/>
      <c r="F2041" s="11"/>
      <c r="G2041" s="11"/>
      <c r="H2041" s="11"/>
      <c r="I2041" s="11"/>
      <c r="J2041" s="18" t="s">
        <v>1596</v>
      </c>
      <c r="K2041" s="10">
        <f>SUM(J2040:J2040)</f>
        <v>40</v>
      </c>
      <c r="L2041" s="17">
        <v>202.21</v>
      </c>
      <c r="M2041" s="10">
        <f>ROUND(L2041*K2041,2)</f>
        <v>8088.4</v>
      </c>
    </row>
    <row r="2042" spans="1:13" ht="1.05" customHeight="1" x14ac:dyDescent="0.45">
      <c r="A2042" s="19"/>
      <c r="B2042" s="19"/>
      <c r="C2042" s="19"/>
      <c r="D2042" s="25"/>
      <c r="E2042" s="19"/>
      <c r="F2042" s="19"/>
      <c r="G2042" s="19"/>
      <c r="H2042" s="19"/>
      <c r="I2042" s="19"/>
      <c r="J2042" s="19"/>
      <c r="K2042" s="19"/>
      <c r="L2042" s="19"/>
      <c r="M2042" s="19"/>
    </row>
    <row r="2043" spans="1:13" x14ac:dyDescent="0.45">
      <c r="A2043" s="11"/>
      <c r="B2043" s="11"/>
      <c r="C2043" s="11"/>
      <c r="D2043" s="14"/>
      <c r="E2043" s="11"/>
      <c r="F2043" s="11"/>
      <c r="G2043" s="11"/>
      <c r="H2043" s="11"/>
      <c r="I2043" s="11"/>
      <c r="J2043" s="18" t="s">
        <v>1597</v>
      </c>
      <c r="K2043" s="20">
        <v>1</v>
      </c>
      <c r="L2043" s="10">
        <f>M2041</f>
        <v>8088.4</v>
      </c>
      <c r="M2043" s="10">
        <f>ROUND(L2043*K2043,2)</f>
        <v>8088.4</v>
      </c>
    </row>
    <row r="2044" spans="1:13" ht="1.05" customHeight="1" x14ac:dyDescent="0.45">
      <c r="A2044" s="19"/>
      <c r="B2044" s="19"/>
      <c r="C2044" s="19"/>
      <c r="D2044" s="25"/>
      <c r="E2044" s="19"/>
      <c r="F2044" s="19"/>
      <c r="G2044" s="19"/>
      <c r="H2044" s="19"/>
      <c r="I2044" s="19"/>
      <c r="J2044" s="19"/>
      <c r="K2044" s="19"/>
      <c r="L2044" s="19"/>
      <c r="M2044" s="19"/>
    </row>
    <row r="2045" spans="1:13" x14ac:dyDescent="0.45">
      <c r="A2045" s="7" t="s">
        <v>1598</v>
      </c>
      <c r="B2045" s="7" t="s">
        <v>17</v>
      </c>
      <c r="C2045" s="7" t="s">
        <v>0</v>
      </c>
      <c r="D2045" s="22" t="s">
        <v>1599</v>
      </c>
      <c r="E2045" s="8"/>
      <c r="F2045" s="8"/>
      <c r="G2045" s="8"/>
      <c r="H2045" s="8"/>
      <c r="I2045" s="8"/>
      <c r="J2045" s="8"/>
      <c r="K2045" s="9">
        <f>K2052</f>
        <v>1</v>
      </c>
      <c r="L2045" s="10">
        <f>L2052</f>
        <v>1800</v>
      </c>
      <c r="M2045" s="10">
        <f>M2052</f>
        <v>1800</v>
      </c>
    </row>
    <row r="2046" spans="1:13" x14ac:dyDescent="0.45">
      <c r="A2046" s="11"/>
      <c r="B2046" s="11"/>
      <c r="C2046" s="11"/>
      <c r="D2046" s="14"/>
      <c r="E2046" s="11"/>
      <c r="F2046" s="11"/>
      <c r="G2046" s="11"/>
      <c r="H2046" s="11"/>
      <c r="I2046" s="11"/>
      <c r="J2046" s="11"/>
      <c r="K2046" s="11"/>
      <c r="L2046" s="11"/>
      <c r="M2046" s="11"/>
    </row>
    <row r="2047" spans="1:13" x14ac:dyDescent="0.45">
      <c r="A2047" s="15" t="s">
        <v>1600</v>
      </c>
      <c r="B2047" s="15" t="s">
        <v>23</v>
      </c>
      <c r="C2047" s="15" t="s">
        <v>262</v>
      </c>
      <c r="D2047" s="24" t="s">
        <v>1601</v>
      </c>
      <c r="E2047" s="11"/>
      <c r="F2047" s="11"/>
      <c r="G2047" s="11"/>
      <c r="H2047" s="11"/>
      <c r="I2047" s="11"/>
      <c r="J2047" s="11"/>
      <c r="K2047" s="16">
        <f>K2050</f>
        <v>1</v>
      </c>
      <c r="L2047" s="16">
        <f>L2050</f>
        <v>1800</v>
      </c>
      <c r="M2047" s="16">
        <f>M2050</f>
        <v>1800</v>
      </c>
    </row>
    <row r="2048" spans="1:13" ht="94.5" x14ac:dyDescent="0.45">
      <c r="A2048" s="11"/>
      <c r="B2048" s="11"/>
      <c r="C2048" s="11"/>
      <c r="D2048" s="14" t="s">
        <v>1602</v>
      </c>
      <c r="E2048" s="11"/>
      <c r="F2048" s="11"/>
      <c r="G2048" s="11"/>
      <c r="H2048" s="11"/>
      <c r="I2048" s="11"/>
      <c r="J2048" s="11"/>
      <c r="K2048" s="11"/>
      <c r="L2048" s="11"/>
      <c r="M2048" s="11"/>
    </row>
    <row r="2049" spans="1:13" x14ac:dyDescent="0.45">
      <c r="A2049" s="11"/>
      <c r="B2049" s="11"/>
      <c r="C2049" s="11"/>
      <c r="D2049" s="14"/>
      <c r="E2049" s="15" t="s">
        <v>0</v>
      </c>
      <c r="F2049" s="11">
        <v>1</v>
      </c>
      <c r="G2049" s="17">
        <v>0</v>
      </c>
      <c r="H2049" s="17">
        <v>0</v>
      </c>
      <c r="I2049" s="17">
        <v>0</v>
      </c>
      <c r="J2049" s="16">
        <f>F2049*(G2049+ (G2049= 0))*(H2049+ (H2049= 0))*(I2049+ (I2049= 0))</f>
        <v>1</v>
      </c>
      <c r="K2049" s="11"/>
      <c r="L2049" s="11"/>
      <c r="M2049" s="11"/>
    </row>
    <row r="2050" spans="1:13" x14ac:dyDescent="0.45">
      <c r="A2050" s="11"/>
      <c r="B2050" s="11"/>
      <c r="C2050" s="11"/>
      <c r="D2050" s="14"/>
      <c r="E2050" s="11"/>
      <c r="F2050" s="11"/>
      <c r="G2050" s="11"/>
      <c r="H2050" s="11"/>
      <c r="I2050" s="11"/>
      <c r="J2050" s="18" t="s">
        <v>1603</v>
      </c>
      <c r="K2050" s="10">
        <f>SUM(J2049:J2049)</f>
        <v>1</v>
      </c>
      <c r="L2050" s="17">
        <v>1800</v>
      </c>
      <c r="M2050" s="10">
        <f>ROUND(L2050*K2050,2)</f>
        <v>1800</v>
      </c>
    </row>
    <row r="2051" spans="1:13" ht="1.05" customHeight="1" x14ac:dyDescent="0.45">
      <c r="A2051" s="19"/>
      <c r="B2051" s="19"/>
      <c r="C2051" s="19"/>
      <c r="D2051" s="25"/>
      <c r="E2051" s="19"/>
      <c r="F2051" s="19"/>
      <c r="G2051" s="19"/>
      <c r="H2051" s="19"/>
      <c r="I2051" s="19"/>
      <c r="J2051" s="19"/>
      <c r="K2051" s="19"/>
      <c r="L2051" s="19"/>
      <c r="M2051" s="19"/>
    </row>
    <row r="2052" spans="1:13" x14ac:dyDescent="0.45">
      <c r="A2052" s="11"/>
      <c r="B2052" s="11"/>
      <c r="C2052" s="11"/>
      <c r="D2052" s="14"/>
      <c r="E2052" s="11"/>
      <c r="F2052" s="11"/>
      <c r="G2052" s="11"/>
      <c r="H2052" s="11"/>
      <c r="I2052" s="11"/>
      <c r="J2052" s="18" t="s">
        <v>1604</v>
      </c>
      <c r="K2052" s="20">
        <v>1</v>
      </c>
      <c r="L2052" s="10">
        <f>M2050</f>
        <v>1800</v>
      </c>
      <c r="M2052" s="10">
        <f>ROUND(L2052*K2052,2)</f>
        <v>1800</v>
      </c>
    </row>
    <row r="2053" spans="1:13" ht="1.05" customHeight="1" x14ac:dyDescent="0.45">
      <c r="A2053" s="19"/>
      <c r="B2053" s="19"/>
      <c r="C2053" s="19"/>
      <c r="D2053" s="25"/>
      <c r="E2053" s="19"/>
      <c r="F2053" s="19"/>
      <c r="G2053" s="19"/>
      <c r="H2053" s="19"/>
      <c r="I2053" s="19"/>
      <c r="J2053" s="19"/>
      <c r="K2053" s="19"/>
      <c r="L2053" s="19"/>
      <c r="M2053" s="19"/>
    </row>
    <row r="2054" spans="1:13" x14ac:dyDescent="0.45">
      <c r="A2054" s="11"/>
      <c r="B2054" s="11"/>
      <c r="C2054" s="11"/>
      <c r="D2054" s="14"/>
      <c r="E2054" s="11"/>
      <c r="F2054" s="11"/>
      <c r="G2054" s="11"/>
      <c r="H2054" s="11"/>
      <c r="I2054" s="11"/>
      <c r="J2054" s="18" t="s">
        <v>1605</v>
      </c>
      <c r="K2054" s="20">
        <v>1</v>
      </c>
      <c r="L2054" s="10">
        <f>M83+M123+M346+M453+M652+M765+M916+M1000+M1292+M1673+M1922+M2034+M2043+M2052</f>
        <v>941825.82000000018</v>
      </c>
      <c r="M2054" s="10">
        <f>ROUND(L2054*K2054,2)</f>
        <v>941825.82</v>
      </c>
    </row>
    <row r="2055" spans="1:13" x14ac:dyDescent="0.45">
      <c r="A2055" s="11"/>
      <c r="B2055" s="11"/>
      <c r="C2055" s="11"/>
      <c r="D2055" s="14"/>
      <c r="E2055" s="11"/>
      <c r="F2055" s="11"/>
      <c r="G2055" s="11"/>
      <c r="H2055" s="11"/>
      <c r="I2055" s="11"/>
      <c r="J2055" s="11"/>
      <c r="K2055" s="11"/>
      <c r="L2055" s="11"/>
      <c r="M2055" s="11"/>
    </row>
  </sheetData>
  <dataValidations count="1">
    <dataValidation type="list" allowBlank="1" showInputMessage="1" showErrorMessage="1" sqref="B4:B2055" xr:uid="{53A726CD-EABE-4F3C-9B69-AB37F00DC54A}">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TBF ESPACIOS VERDES</dc:creator>
  <cp:lastModifiedBy>TBF ESPACIOS VERDES</cp:lastModifiedBy>
  <dcterms:created xsi:type="dcterms:W3CDTF">2025-10-30T20:32:23Z</dcterms:created>
  <dcterms:modified xsi:type="dcterms:W3CDTF">2025-10-30T20:35:35Z</dcterms:modified>
</cp:coreProperties>
</file>