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51.1\dula\BAU\BAU3\2026\269296\02 - Docu - Estudio economico\Cliente\"/>
    </mc:Choice>
  </mc:AlternateContent>
  <bookViews>
    <workbookView xWindow="0" yWindow="0" windowWidth="28800" windowHeight="13635"/>
  </bookViews>
  <sheets>
    <sheet name="Hoja1" sheetId="1" r:id="rId1"/>
  </sheets>
  <definedNames>
    <definedName name="_xlnm._FilterDatabase" localSheetId="0" hidden="1">Hoja1!$K$1:$M$839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733" i="1" l="1"/>
  <c r="L729" i="1"/>
  <c r="K829" i="1" l="1"/>
  <c r="L831" i="1"/>
  <c r="J833" i="1"/>
  <c r="K834" i="1" s="1"/>
  <c r="K820" i="1"/>
  <c r="M825" i="1"/>
  <c r="L822" i="1"/>
  <c r="J824" i="1"/>
  <c r="K825" i="1" s="1"/>
  <c r="K822" i="1" s="1"/>
  <c r="K812" i="1"/>
  <c r="L813" i="1"/>
  <c r="J815" i="1"/>
  <c r="K816" i="1" s="1"/>
  <c r="K780" i="1"/>
  <c r="L805" i="1"/>
  <c r="J807" i="1"/>
  <c r="J806" i="1"/>
  <c r="K808" i="1" s="1"/>
  <c r="K803" i="1"/>
  <c r="M803" i="1" s="1"/>
  <c r="M799" i="1" s="1"/>
  <c r="L799" i="1"/>
  <c r="K797" i="1"/>
  <c r="L794" i="1"/>
  <c r="K792" i="1"/>
  <c r="M792" i="1" s="1"/>
  <c r="M787" i="1" s="1"/>
  <c r="L787" i="1"/>
  <c r="L782" i="1"/>
  <c r="J784" i="1"/>
  <c r="K785" i="1" s="1"/>
  <c r="K782" i="1" s="1"/>
  <c r="K767" i="1"/>
  <c r="L773" i="1"/>
  <c r="J775" i="1"/>
  <c r="K776" i="1" s="1"/>
  <c r="M776" i="1" s="1"/>
  <c r="M773" i="1" s="1"/>
  <c r="L768" i="1"/>
  <c r="J770" i="1"/>
  <c r="K771" i="1" s="1"/>
  <c r="K744" i="1"/>
  <c r="L745" i="1"/>
  <c r="J760" i="1"/>
  <c r="J759" i="1"/>
  <c r="J758" i="1"/>
  <c r="J757" i="1"/>
  <c r="J756" i="1"/>
  <c r="J755" i="1"/>
  <c r="J754" i="1"/>
  <c r="J753" i="1"/>
  <c r="J752" i="1"/>
  <c r="J751" i="1"/>
  <c r="J750" i="1"/>
  <c r="J749" i="1"/>
  <c r="J748" i="1"/>
  <c r="J747" i="1"/>
  <c r="K696" i="1"/>
  <c r="L738" i="1"/>
  <c r="J739" i="1"/>
  <c r="K740" i="1" s="1"/>
  <c r="K738" i="1" s="1"/>
  <c r="J735" i="1"/>
  <c r="K736" i="1" s="1"/>
  <c r="M731" i="1"/>
  <c r="M729" i="1" s="1"/>
  <c r="J730" i="1"/>
  <c r="K731" i="1" s="1"/>
  <c r="K729" i="1" s="1"/>
  <c r="M727" i="1"/>
  <c r="K725" i="1"/>
  <c r="M725" i="1" s="1"/>
  <c r="M722" i="1" s="1"/>
  <c r="L722" i="1"/>
  <c r="J724" i="1"/>
  <c r="L717" i="1"/>
  <c r="J719" i="1"/>
  <c r="K720" i="1" s="1"/>
  <c r="L712" i="1"/>
  <c r="J714" i="1"/>
  <c r="K715" i="1" s="1"/>
  <c r="L707" i="1"/>
  <c r="J709" i="1"/>
  <c r="K710" i="1" s="1"/>
  <c r="K705" i="1"/>
  <c r="M705" i="1" s="1"/>
  <c r="M702" i="1" s="1"/>
  <c r="L702" i="1"/>
  <c r="J704" i="1"/>
  <c r="L697" i="1"/>
  <c r="J699" i="1"/>
  <c r="K700" i="1" s="1"/>
  <c r="K659" i="1"/>
  <c r="L689" i="1"/>
  <c r="J691" i="1"/>
  <c r="K692" i="1" s="1"/>
  <c r="K689" i="1" s="1"/>
  <c r="K687" i="1"/>
  <c r="L684" i="1"/>
  <c r="J686" i="1"/>
  <c r="L679" i="1"/>
  <c r="J681" i="1"/>
  <c r="K682" i="1" s="1"/>
  <c r="K679" i="1" s="1"/>
  <c r="L674" i="1"/>
  <c r="J676" i="1"/>
  <c r="K677" i="1" s="1"/>
  <c r="L665" i="1"/>
  <c r="J671" i="1"/>
  <c r="J670" i="1"/>
  <c r="J669" i="1"/>
  <c r="J668" i="1"/>
  <c r="J667" i="1"/>
  <c r="L660" i="1"/>
  <c r="J662" i="1"/>
  <c r="K663" i="1" s="1"/>
  <c r="K621" i="1"/>
  <c r="L652" i="1"/>
  <c r="J654" i="1"/>
  <c r="K655" i="1" s="1"/>
  <c r="K647" i="1"/>
  <c r="L647" i="1"/>
  <c r="J649" i="1"/>
  <c r="K650" i="1" s="1"/>
  <c r="M650" i="1" s="1"/>
  <c r="M647" i="1" s="1"/>
  <c r="L642" i="1"/>
  <c r="J644" i="1"/>
  <c r="K645" i="1" s="1"/>
  <c r="L637" i="1"/>
  <c r="J639" i="1"/>
  <c r="K640" i="1" s="1"/>
  <c r="L632" i="1"/>
  <c r="J634" i="1"/>
  <c r="K635" i="1" s="1"/>
  <c r="L627" i="1"/>
  <c r="J629" i="1"/>
  <c r="K630" i="1" s="1"/>
  <c r="M630" i="1" s="1"/>
  <c r="M627" i="1" s="1"/>
  <c r="L622" i="1"/>
  <c r="J624" i="1"/>
  <c r="K625" i="1" s="1"/>
  <c r="K599" i="1"/>
  <c r="K609" i="1"/>
  <c r="L612" i="1"/>
  <c r="J614" i="1"/>
  <c r="K615" i="1" s="1"/>
  <c r="M610" i="1"/>
  <c r="K600" i="1"/>
  <c r="M605" i="1"/>
  <c r="M603" i="1"/>
  <c r="M601" i="1"/>
  <c r="K475" i="1"/>
  <c r="K476" i="1"/>
  <c r="K587" i="1"/>
  <c r="L588" i="1"/>
  <c r="J590" i="1"/>
  <c r="K591" i="1" s="1"/>
  <c r="M591" i="1" s="1"/>
  <c r="K574" i="1"/>
  <c r="L580" i="1"/>
  <c r="J582" i="1"/>
  <c r="K583" i="1" s="1"/>
  <c r="L575" i="1"/>
  <c r="J577" i="1"/>
  <c r="K578" i="1" s="1"/>
  <c r="K569" i="1"/>
  <c r="M570" i="1"/>
  <c r="L572" i="1" s="1"/>
  <c r="M572" i="1" s="1"/>
  <c r="M569" i="1" s="1"/>
  <c r="K552" i="1"/>
  <c r="M565" i="1"/>
  <c r="M563" i="1"/>
  <c r="M561" i="1"/>
  <c r="M559" i="1"/>
  <c r="M557" i="1"/>
  <c r="M555" i="1"/>
  <c r="M553" i="1"/>
  <c r="K518" i="1"/>
  <c r="M548" i="1"/>
  <c r="L543" i="1"/>
  <c r="J545" i="1"/>
  <c r="K546" i="1" s="1"/>
  <c r="M541" i="1"/>
  <c r="M539" i="1"/>
  <c r="M537" i="1"/>
  <c r="L532" i="1"/>
  <c r="J534" i="1"/>
  <c r="K535" i="1" s="1"/>
  <c r="M530" i="1"/>
  <c r="K528" i="1"/>
  <c r="L525" i="1"/>
  <c r="J527" i="1"/>
  <c r="M523" i="1"/>
  <c r="M521" i="1"/>
  <c r="M519" i="1"/>
  <c r="K501" i="1"/>
  <c r="L511" i="1"/>
  <c r="J513" i="1"/>
  <c r="K514" i="1" s="1"/>
  <c r="K511" i="1" s="1"/>
  <c r="L506" i="1"/>
  <c r="J508" i="1"/>
  <c r="K509" i="1" s="1"/>
  <c r="M504" i="1"/>
  <c r="M502" i="1"/>
  <c r="K496" i="1"/>
  <c r="M497" i="1"/>
  <c r="L499" i="1" s="1"/>
  <c r="M499" i="1" s="1"/>
  <c r="M496" i="1" s="1"/>
  <c r="K491" i="1"/>
  <c r="M492" i="1"/>
  <c r="L494" i="1" s="1"/>
  <c r="L491" i="1" s="1"/>
  <c r="K486" i="1"/>
  <c r="M487" i="1"/>
  <c r="L489" i="1" s="1"/>
  <c r="M489" i="1" s="1"/>
  <c r="M486" i="1" s="1"/>
  <c r="K477" i="1"/>
  <c r="L479" i="1"/>
  <c r="J481" i="1"/>
  <c r="K482" i="1" s="1"/>
  <c r="K398" i="1"/>
  <c r="M471" i="1"/>
  <c r="M468" i="1" s="1"/>
  <c r="L468" i="1"/>
  <c r="J470" i="1"/>
  <c r="K471" i="1" s="1"/>
  <c r="K468" i="1" s="1"/>
  <c r="K466" i="1"/>
  <c r="L463" i="1"/>
  <c r="J465" i="1"/>
  <c r="L458" i="1"/>
  <c r="J460" i="1"/>
  <c r="K461" i="1" s="1"/>
  <c r="K456" i="1"/>
  <c r="L453" i="1"/>
  <c r="J455" i="1"/>
  <c r="K451" i="1"/>
  <c r="K445" i="1" s="1"/>
  <c r="L445" i="1"/>
  <c r="K443" i="1"/>
  <c r="M443" i="1" s="1"/>
  <c r="M439" i="1" s="1"/>
  <c r="L439" i="1"/>
  <c r="L434" i="1"/>
  <c r="J436" i="1"/>
  <c r="K437" i="1" s="1"/>
  <c r="L429" i="1"/>
  <c r="J431" i="1"/>
  <c r="K432" i="1" s="1"/>
  <c r="K427" i="1"/>
  <c r="L424" i="1"/>
  <c r="J426" i="1"/>
  <c r="L419" i="1"/>
  <c r="J421" i="1"/>
  <c r="K422" i="1" s="1"/>
  <c r="K419" i="1" s="1"/>
  <c r="L414" i="1"/>
  <c r="J416" i="1"/>
  <c r="K417" i="1" s="1"/>
  <c r="L409" i="1"/>
  <c r="J411" i="1"/>
  <c r="K412" i="1" s="1"/>
  <c r="L404" i="1"/>
  <c r="J406" i="1"/>
  <c r="K407" i="1" s="1"/>
  <c r="L399" i="1"/>
  <c r="J401" i="1"/>
  <c r="K402" i="1" s="1"/>
  <c r="K399" i="1" s="1"/>
  <c r="K359" i="1"/>
  <c r="L378" i="1"/>
  <c r="J393" i="1"/>
  <c r="J392" i="1"/>
  <c r="J391" i="1"/>
  <c r="J390" i="1"/>
  <c r="J389" i="1"/>
  <c r="J388" i="1"/>
  <c r="J387" i="1"/>
  <c r="J386" i="1"/>
  <c r="J385" i="1"/>
  <c r="J384" i="1"/>
  <c r="J383" i="1"/>
  <c r="J382" i="1"/>
  <c r="J381" i="1"/>
  <c r="J380" i="1"/>
  <c r="K376" i="1"/>
  <c r="L372" i="1"/>
  <c r="J375" i="1"/>
  <c r="J374" i="1"/>
  <c r="L365" i="1"/>
  <c r="J369" i="1"/>
  <c r="J368" i="1"/>
  <c r="J367" i="1"/>
  <c r="K370" i="1" s="1"/>
  <c r="K363" i="1"/>
  <c r="M363" i="1" s="1"/>
  <c r="L360" i="1"/>
  <c r="J362" i="1"/>
  <c r="K345" i="1"/>
  <c r="M355" i="1"/>
  <c r="M351" i="1" s="1"/>
  <c r="L351" i="1"/>
  <c r="J354" i="1"/>
  <c r="J353" i="1"/>
  <c r="K355" i="1" s="1"/>
  <c r="K351" i="1" s="1"/>
  <c r="K346" i="1"/>
  <c r="L346" i="1"/>
  <c r="J348" i="1"/>
  <c r="K349" i="1" s="1"/>
  <c r="M349" i="1" s="1"/>
  <c r="K305" i="1"/>
  <c r="K341" i="1"/>
  <c r="L338" i="1"/>
  <c r="J340" i="1"/>
  <c r="L333" i="1"/>
  <c r="J335" i="1"/>
  <c r="K336" i="1" s="1"/>
  <c r="K333" i="1" s="1"/>
  <c r="L328" i="1"/>
  <c r="J330" i="1"/>
  <c r="K331" i="1" s="1"/>
  <c r="M326" i="1"/>
  <c r="M323" i="1" s="1"/>
  <c r="L323" i="1"/>
  <c r="J325" i="1"/>
  <c r="K326" i="1" s="1"/>
  <c r="K323" i="1" s="1"/>
  <c r="K321" i="1"/>
  <c r="L318" i="1"/>
  <c r="J320" i="1"/>
  <c r="L311" i="1"/>
  <c r="J315" i="1"/>
  <c r="J314" i="1"/>
  <c r="J313" i="1"/>
  <c r="L306" i="1"/>
  <c r="J308" i="1"/>
  <c r="K309" i="1" s="1"/>
  <c r="K306" i="1" s="1"/>
  <c r="K243" i="1"/>
  <c r="K301" i="1"/>
  <c r="M301" i="1" s="1"/>
  <c r="M297" i="1" s="1"/>
  <c r="L297" i="1"/>
  <c r="K295" i="1"/>
  <c r="M295" i="1" s="1"/>
  <c r="M278" i="1" s="1"/>
  <c r="L278" i="1"/>
  <c r="K276" i="1"/>
  <c r="M276" i="1" s="1"/>
  <c r="M263" i="1" s="1"/>
  <c r="L263" i="1"/>
  <c r="K261" i="1"/>
  <c r="L244" i="1"/>
  <c r="K208" i="1"/>
  <c r="L232" i="1"/>
  <c r="J238" i="1"/>
  <c r="J237" i="1"/>
  <c r="J236" i="1"/>
  <c r="J235" i="1"/>
  <c r="J234" i="1"/>
  <c r="K230" i="1"/>
  <c r="L225" i="1"/>
  <c r="K223" i="1"/>
  <c r="M223" i="1" s="1"/>
  <c r="L209" i="1"/>
  <c r="K144" i="1"/>
  <c r="K204" i="1"/>
  <c r="M204" i="1" s="1"/>
  <c r="M201" i="1" s="1"/>
  <c r="L201" i="1"/>
  <c r="L193" i="1"/>
  <c r="J198" i="1"/>
  <c r="J197" i="1"/>
  <c r="J196" i="1"/>
  <c r="J195" i="1"/>
  <c r="L188" i="1"/>
  <c r="J190" i="1"/>
  <c r="K191" i="1" s="1"/>
  <c r="M191" i="1" s="1"/>
  <c r="M188" i="1" s="1"/>
  <c r="L182" i="1"/>
  <c r="J185" i="1"/>
  <c r="J184" i="1"/>
  <c r="K186" i="1" s="1"/>
  <c r="L174" i="1"/>
  <c r="J179" i="1"/>
  <c r="J178" i="1"/>
  <c r="J177" i="1"/>
  <c r="J176" i="1"/>
  <c r="L168" i="1"/>
  <c r="J171" i="1"/>
  <c r="J170" i="1"/>
  <c r="K172" i="1" s="1"/>
  <c r="L158" i="1"/>
  <c r="J165" i="1"/>
  <c r="J164" i="1"/>
  <c r="J163" i="1"/>
  <c r="J162" i="1"/>
  <c r="J161" i="1"/>
  <c r="J160" i="1"/>
  <c r="L145" i="1"/>
  <c r="J155" i="1"/>
  <c r="J154" i="1"/>
  <c r="J153" i="1"/>
  <c r="J152" i="1"/>
  <c r="J151" i="1"/>
  <c r="J150" i="1"/>
  <c r="J149" i="1"/>
  <c r="J148" i="1"/>
  <c r="J147" i="1"/>
  <c r="K91" i="1"/>
  <c r="K140" i="1"/>
  <c r="M140" i="1" s="1"/>
  <c r="M137" i="1" s="1"/>
  <c r="L137" i="1"/>
  <c r="J139" i="1"/>
  <c r="M135" i="1"/>
  <c r="M132" i="1" s="1"/>
  <c r="L132" i="1"/>
  <c r="J134" i="1"/>
  <c r="K135" i="1" s="1"/>
  <c r="K132" i="1" s="1"/>
  <c r="L127" i="1"/>
  <c r="J129" i="1"/>
  <c r="K130" i="1" s="1"/>
  <c r="M130" i="1" s="1"/>
  <c r="M127" i="1" s="1"/>
  <c r="L122" i="1"/>
  <c r="J124" i="1"/>
  <c r="K125" i="1" s="1"/>
  <c r="K122" i="1" s="1"/>
  <c r="K120" i="1"/>
  <c r="M120" i="1" s="1"/>
  <c r="M117" i="1" s="1"/>
  <c r="L117" i="1"/>
  <c r="J119" i="1"/>
  <c r="M115" i="1"/>
  <c r="M112" i="1" s="1"/>
  <c r="L112" i="1"/>
  <c r="J114" i="1"/>
  <c r="K115" i="1" s="1"/>
  <c r="K112" i="1" s="1"/>
  <c r="K110" i="1"/>
  <c r="M110" i="1" s="1"/>
  <c r="M106" i="1" s="1"/>
  <c r="L106" i="1"/>
  <c r="M104" i="1"/>
  <c r="M98" i="1" s="1"/>
  <c r="K104" i="1"/>
  <c r="K98" i="1" s="1"/>
  <c r="L98" i="1"/>
  <c r="M96" i="1"/>
  <c r="K96" i="1"/>
  <c r="K92" i="1" s="1"/>
  <c r="L92" i="1"/>
  <c r="K4" i="1"/>
  <c r="L84" i="1"/>
  <c r="J86" i="1"/>
  <c r="K87" i="1" s="1"/>
  <c r="M87" i="1" s="1"/>
  <c r="M84" i="1" s="1"/>
  <c r="M82" i="1"/>
  <c r="M79" i="1" s="1"/>
  <c r="L79" i="1"/>
  <c r="J81" i="1"/>
  <c r="K82" i="1" s="1"/>
  <c r="K79" i="1" s="1"/>
  <c r="L66" i="1"/>
  <c r="J76" i="1"/>
  <c r="J75" i="1"/>
  <c r="J74" i="1"/>
  <c r="J73" i="1"/>
  <c r="J72" i="1"/>
  <c r="J71" i="1"/>
  <c r="J70" i="1"/>
  <c r="J69" i="1"/>
  <c r="J68" i="1"/>
  <c r="L61" i="1"/>
  <c r="J63" i="1"/>
  <c r="K64" i="1" s="1"/>
  <c r="K61" i="1" s="1"/>
  <c r="K59" i="1"/>
  <c r="M59" i="1" s="1"/>
  <c r="M56" i="1" s="1"/>
  <c r="L56" i="1"/>
  <c r="J58" i="1"/>
  <c r="L50" i="1"/>
  <c r="J53" i="1"/>
  <c r="J52" i="1"/>
  <c r="L30" i="1"/>
  <c r="J47" i="1"/>
  <c r="J46" i="1"/>
  <c r="J45" i="1"/>
  <c r="J44" i="1"/>
  <c r="J43" i="1"/>
  <c r="J42" i="1"/>
  <c r="J41" i="1"/>
  <c r="J40" i="1"/>
  <c r="J39" i="1"/>
  <c r="J38" i="1"/>
  <c r="J37" i="1"/>
  <c r="J36" i="1"/>
  <c r="J35" i="1"/>
  <c r="J34" i="1"/>
  <c r="J33" i="1"/>
  <c r="J32" i="1"/>
  <c r="M28" i="1"/>
  <c r="M16" i="1" s="1"/>
  <c r="K28" i="1"/>
  <c r="K16" i="1" s="1"/>
  <c r="L16" i="1"/>
  <c r="K14" i="1"/>
  <c r="L11" i="1"/>
  <c r="J13" i="1"/>
  <c r="K6" i="1"/>
  <c r="L6" i="1"/>
  <c r="J8" i="1"/>
  <c r="K9" i="1" s="1"/>
  <c r="M9" i="1" s="1"/>
  <c r="M6" i="1" s="1"/>
  <c r="M816" i="1" l="1"/>
  <c r="K813" i="1"/>
  <c r="M715" i="1"/>
  <c r="M712" i="1" s="1"/>
  <c r="K712" i="1"/>
  <c r="K209" i="1"/>
  <c r="K439" i="1"/>
  <c r="M451" i="1"/>
  <c r="M445" i="1" s="1"/>
  <c r="M682" i="1"/>
  <c r="M679" i="1" s="1"/>
  <c r="K702" i="1"/>
  <c r="K722" i="1"/>
  <c r="K787" i="1"/>
  <c r="K77" i="1"/>
  <c r="K66" i="1" s="1"/>
  <c r="K278" i="1"/>
  <c r="K297" i="1"/>
  <c r="M422" i="1"/>
  <c r="M419" i="1" s="1"/>
  <c r="K627" i="1"/>
  <c r="K672" i="1"/>
  <c r="K665" i="1" s="1"/>
  <c r="M785" i="1"/>
  <c r="K799" i="1"/>
  <c r="K239" i="1"/>
  <c r="K232" i="1" s="1"/>
  <c r="K54" i="1"/>
  <c r="M64" i="1"/>
  <c r="M61" i="1" s="1"/>
  <c r="M125" i="1"/>
  <c r="M122" i="1" s="1"/>
  <c r="K180" i="1"/>
  <c r="K174" i="1" s="1"/>
  <c r="K199" i="1"/>
  <c r="M402" i="1"/>
  <c r="K763" i="1"/>
  <c r="M494" i="1"/>
  <c r="L567" i="1"/>
  <c r="L552" i="1" s="1"/>
  <c r="L486" i="1"/>
  <c r="L142" i="1"/>
  <c r="M142" i="1" s="1"/>
  <c r="M91" i="1" s="1"/>
  <c r="M77" i="1"/>
  <c r="M66" i="1" s="1"/>
  <c r="K193" i="1"/>
  <c r="M199" i="1"/>
  <c r="M193" i="1" s="1"/>
  <c r="M14" i="1"/>
  <c r="M11" i="1" s="1"/>
  <c r="K11" i="1"/>
  <c r="K328" i="1"/>
  <c r="M331" i="1"/>
  <c r="M328" i="1" s="1"/>
  <c r="K458" i="1"/>
  <c r="M461" i="1"/>
  <c r="M458" i="1" s="1"/>
  <c r="M535" i="1"/>
  <c r="M532" i="1" s="1"/>
  <c r="K532" i="1"/>
  <c r="M710" i="1"/>
  <c r="M707" i="1" s="1"/>
  <c r="K707" i="1"/>
  <c r="M782" i="1"/>
  <c r="K106" i="1"/>
  <c r="K117" i="1"/>
  <c r="K137" i="1"/>
  <c r="M360" i="1"/>
  <c r="K429" i="1"/>
  <c r="M432" i="1"/>
  <c r="M429" i="1" s="1"/>
  <c r="M509" i="1"/>
  <c r="M506" i="1" s="1"/>
  <c r="K506" i="1"/>
  <c r="K575" i="1"/>
  <c r="M578" i="1"/>
  <c r="K48" i="1"/>
  <c r="M92" i="1"/>
  <c r="K156" i="1"/>
  <c r="K166" i="1"/>
  <c r="M172" i="1"/>
  <c r="M168" i="1" s="1"/>
  <c r="K168" i="1"/>
  <c r="M186" i="1"/>
  <c r="M182" i="1" s="1"/>
  <c r="K182" i="1"/>
  <c r="K188" i="1"/>
  <c r="M261" i="1"/>
  <c r="K244" i="1"/>
  <c r="M309" i="1"/>
  <c r="M321" i="1"/>
  <c r="M318" i="1" s="1"/>
  <c r="K318" i="1"/>
  <c r="M341" i="1"/>
  <c r="M338" i="1" s="1"/>
  <c r="K338" i="1"/>
  <c r="L357" i="1"/>
  <c r="M346" i="1"/>
  <c r="M370" i="1"/>
  <c r="M365" i="1" s="1"/>
  <c r="K365" i="1"/>
  <c r="K372" i="1"/>
  <c r="M376" i="1"/>
  <c r="M372" i="1" s="1"/>
  <c r="M399" i="1"/>
  <c r="K409" i="1"/>
  <c r="M412" i="1"/>
  <c r="M409" i="1" s="1"/>
  <c r="M567" i="1"/>
  <c r="M552" i="1" s="1"/>
  <c r="M687" i="1"/>
  <c r="M684" i="1" s="1"/>
  <c r="K684" i="1"/>
  <c r="M736" i="1"/>
  <c r="M733" i="1" s="1"/>
  <c r="K733" i="1"/>
  <c r="K225" i="1"/>
  <c r="M230" i="1"/>
  <c r="M225" i="1" s="1"/>
  <c r="K56" i="1"/>
  <c r="K84" i="1"/>
  <c r="K127" i="1"/>
  <c r="K316" i="1"/>
  <c r="M336" i="1"/>
  <c r="M333" i="1" s="1"/>
  <c r="M546" i="1"/>
  <c r="M543" i="1" s="1"/>
  <c r="K543" i="1"/>
  <c r="M640" i="1"/>
  <c r="M637" i="1" s="1"/>
  <c r="K637" i="1"/>
  <c r="M663" i="1"/>
  <c r="K660" i="1"/>
  <c r="M437" i="1"/>
  <c r="M434" i="1" s="1"/>
  <c r="K434" i="1"/>
  <c r="M466" i="1"/>
  <c r="M463" i="1" s="1"/>
  <c r="K463" i="1"/>
  <c r="L593" i="1"/>
  <c r="M588" i="1"/>
  <c r="M615" i="1"/>
  <c r="M612" i="1" s="1"/>
  <c r="K612" i="1"/>
  <c r="M700" i="1"/>
  <c r="K697" i="1"/>
  <c r="K201" i="1"/>
  <c r="M209" i="1"/>
  <c r="K263" i="1"/>
  <c r="K360" i="1"/>
  <c r="M482" i="1"/>
  <c r="K479" i="1"/>
  <c r="L496" i="1"/>
  <c r="M528" i="1"/>
  <c r="M525" i="1" s="1"/>
  <c r="K525" i="1"/>
  <c r="L569" i="1"/>
  <c r="M677" i="1"/>
  <c r="M674" i="1" s="1"/>
  <c r="K674" i="1"/>
  <c r="M771" i="1"/>
  <c r="K768" i="1"/>
  <c r="M417" i="1"/>
  <c r="M414" i="1" s="1"/>
  <c r="K414" i="1"/>
  <c r="M583" i="1"/>
  <c r="M580" i="1" s="1"/>
  <c r="K580" i="1"/>
  <c r="M635" i="1"/>
  <c r="M632" i="1" s="1"/>
  <c r="K632" i="1"/>
  <c r="M655" i="1"/>
  <c r="M652" i="1" s="1"/>
  <c r="K652" i="1"/>
  <c r="M797" i="1"/>
  <c r="M794" i="1" s="1"/>
  <c r="K794" i="1"/>
  <c r="M808" i="1"/>
  <c r="M805" i="1" s="1"/>
  <c r="K805" i="1"/>
  <c r="L827" i="1"/>
  <c r="M822" i="1"/>
  <c r="K394" i="1"/>
  <c r="M407" i="1"/>
  <c r="M404" i="1" s="1"/>
  <c r="K404" i="1"/>
  <c r="M427" i="1"/>
  <c r="M424" i="1" s="1"/>
  <c r="K424" i="1"/>
  <c r="M456" i="1"/>
  <c r="M453" i="1" s="1"/>
  <c r="K453" i="1"/>
  <c r="M514" i="1"/>
  <c r="M511" i="1" s="1"/>
  <c r="K588" i="1"/>
  <c r="L607" i="1"/>
  <c r="M625" i="1"/>
  <c r="K622" i="1"/>
  <c r="M645" i="1"/>
  <c r="M642" i="1" s="1"/>
  <c r="K642" i="1"/>
  <c r="M672" i="1"/>
  <c r="M665" i="1" s="1"/>
  <c r="M692" i="1"/>
  <c r="M689" i="1" s="1"/>
  <c r="M720" i="1"/>
  <c r="M717" i="1" s="1"/>
  <c r="K717" i="1"/>
  <c r="M740" i="1"/>
  <c r="M738" i="1" s="1"/>
  <c r="K773" i="1"/>
  <c r="L818" i="1"/>
  <c r="M813" i="1"/>
  <c r="M834" i="1"/>
  <c r="K831" i="1"/>
  <c r="M239" i="1" l="1"/>
  <c r="M232" i="1" s="1"/>
  <c r="K745" i="1"/>
  <c r="M763" i="1"/>
  <c r="M180" i="1"/>
  <c r="M174" i="1" s="1"/>
  <c r="K50" i="1"/>
  <c r="M54" i="1"/>
  <c r="M50" i="1" s="1"/>
  <c r="M491" i="1"/>
  <c r="L91" i="1"/>
  <c r="M660" i="1"/>
  <c r="L694" i="1"/>
  <c r="L345" i="1"/>
  <c r="M357" i="1"/>
  <c r="M345" i="1" s="1"/>
  <c r="L241" i="1"/>
  <c r="L657" i="1"/>
  <c r="M622" i="1"/>
  <c r="L820" i="1"/>
  <c r="M827" i="1"/>
  <c r="M820" i="1" s="1"/>
  <c r="L742" i="1"/>
  <c r="M697" i="1"/>
  <c r="M593" i="1"/>
  <c r="M587" i="1" s="1"/>
  <c r="L587" i="1"/>
  <c r="M306" i="1"/>
  <c r="M575" i="1"/>
  <c r="L585" i="1"/>
  <c r="L516" i="1"/>
  <c r="L810" i="1"/>
  <c r="L600" i="1"/>
  <c r="M607" i="1"/>
  <c r="L550" i="1"/>
  <c r="L473" i="1"/>
  <c r="K158" i="1"/>
  <c r="M166" i="1"/>
  <c r="M158" i="1" s="1"/>
  <c r="K30" i="1"/>
  <c r="M48" i="1"/>
  <c r="L836" i="1"/>
  <c r="M831" i="1"/>
  <c r="M818" i="1"/>
  <c r="M812" i="1" s="1"/>
  <c r="L812" i="1"/>
  <c r="M394" i="1"/>
  <c r="M378" i="1" s="1"/>
  <c r="K378" i="1"/>
  <c r="L778" i="1"/>
  <c r="M768" i="1"/>
  <c r="L484" i="1"/>
  <c r="M479" i="1"/>
  <c r="L617" i="1"/>
  <c r="K311" i="1"/>
  <c r="M316" i="1"/>
  <c r="M311" i="1" s="1"/>
  <c r="L303" i="1"/>
  <c r="M244" i="1"/>
  <c r="M156" i="1"/>
  <c r="K145" i="1"/>
  <c r="M745" i="1" l="1"/>
  <c r="L765" i="1"/>
  <c r="M600" i="1"/>
  <c r="L696" i="1"/>
  <c r="M742" i="1"/>
  <c r="M696" i="1" s="1"/>
  <c r="L477" i="1"/>
  <c r="M484" i="1"/>
  <c r="L829" i="1"/>
  <c r="M836" i="1"/>
  <c r="M829" i="1" s="1"/>
  <c r="L206" i="1"/>
  <c r="M145" i="1"/>
  <c r="M30" i="1"/>
  <c r="L89" i="1"/>
  <c r="L659" i="1"/>
  <c r="M694" i="1"/>
  <c r="M659" i="1" s="1"/>
  <c r="M303" i="1"/>
  <c r="M243" i="1" s="1"/>
  <c r="L243" i="1"/>
  <c r="L501" i="1"/>
  <c r="M516" i="1"/>
  <c r="M501" i="1" s="1"/>
  <c r="L621" i="1"/>
  <c r="M657" i="1"/>
  <c r="M621" i="1" s="1"/>
  <c r="M585" i="1"/>
  <c r="M574" i="1" s="1"/>
  <c r="L574" i="1"/>
  <c r="L398" i="1"/>
  <c r="M473" i="1"/>
  <c r="M398" i="1" s="1"/>
  <c r="L396" i="1"/>
  <c r="L609" i="1"/>
  <c r="M617" i="1"/>
  <c r="M609" i="1" s="1"/>
  <c r="M778" i="1"/>
  <c r="M767" i="1" s="1"/>
  <c r="L767" i="1"/>
  <c r="L518" i="1"/>
  <c r="M550" i="1"/>
  <c r="M518" i="1" s="1"/>
  <c r="M810" i="1"/>
  <c r="M780" i="1" s="1"/>
  <c r="L780" i="1"/>
  <c r="L343" i="1"/>
  <c r="L208" i="1"/>
  <c r="M241" i="1"/>
  <c r="M208" i="1" s="1"/>
  <c r="L595" i="1" l="1"/>
  <c r="M765" i="1"/>
  <c r="M744" i="1" s="1"/>
  <c r="L744" i="1"/>
  <c r="L619" i="1"/>
  <c r="L599" i="1" s="1"/>
  <c r="M89" i="1"/>
  <c r="L4" i="1"/>
  <c r="M343" i="1"/>
  <c r="M305" i="1" s="1"/>
  <c r="L305" i="1"/>
  <c r="M477" i="1"/>
  <c r="M396" i="1"/>
  <c r="M359" i="1" s="1"/>
  <c r="L359" i="1"/>
  <c r="L144" i="1"/>
  <c r="M206" i="1"/>
  <c r="M144" i="1" s="1"/>
  <c r="M619" i="1" l="1"/>
  <c r="M599" i="1" s="1"/>
  <c r="M595" i="1"/>
  <c r="L476" i="1"/>
  <c r="M4" i="1"/>
  <c r="L597" i="1" l="1"/>
  <c r="M476" i="1"/>
  <c r="L475" i="1" l="1"/>
  <c r="M597" i="1"/>
  <c r="M475" i="1" l="1"/>
  <c r="L838" i="1"/>
  <c r="M838" i="1" s="1"/>
</calcChain>
</file>

<file path=xl/sharedStrings.xml><?xml version="1.0" encoding="utf-8"?>
<sst xmlns="http://schemas.openxmlformats.org/spreadsheetml/2006/main" count="1295" uniqueCount="706">
  <si>
    <t>CLUB PILATES CL GARDENIAS 39</t>
  </si>
  <si>
    <t>Presupuesto</t>
  </si>
  <si>
    <t>Código</t>
  </si>
  <si>
    <t>Resumen</t>
  </si>
  <si>
    <t>ImpPres</t>
  </si>
  <si>
    <t>Nat</t>
  </si>
  <si>
    <t>Ud</t>
  </si>
  <si>
    <t>CanPres</t>
  </si>
  <si>
    <t>PrPres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</si>
  <si>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</si>
  <si>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</si>
  <si>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</si>
  <si>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</si>
  <si>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</si>
  <si>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</si>
  <si>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</si>
  <si>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</si>
  <si>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</si>
  <si>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</si>
  <si>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</si>
  <si>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</si>
  <si>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</si>
  <si>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</si>
  <si>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</si>
  <si>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t>
  </si>
  <si>
    <t>01.02</t>
  </si>
  <si>
    <t xml:space="preserve">01.03        </t>
  </si>
  <si>
    <t>DEMOLICIÓN DE ESCALERA</t>
  </si>
  <si>
    <t>UD</t>
  </si>
  <si>
    <t xml:space="preserve">Demolición de escalera con medios manuales, sin afectar a la estabilidad de los elementos constructivos contiguos, y carga manual sobre camión o contenedor.
</t>
  </si>
  <si>
    <t>01.03</t>
  </si>
  <si>
    <t xml:space="preserve">01.04        </t>
  </si>
  <si>
    <t>DEMOLICION DE FALSO TECHO</t>
  </si>
  <si>
    <t xml:space="preserve">M2. Demolición de falso techo liso de escayola, pladur, placas u otros materiales, incluso fajas, tabicas, candilejas, foseados, luminarias existentes, rejillas de aire, etc, por medios manuales, incluso carga a contenedor y con p.p. de medios auxiliares y ayudas.
</t>
  </si>
  <si>
    <t>Sala 1</t>
  </si>
  <si>
    <t>58.49</t>
  </si>
  <si>
    <t>Sala 2</t>
  </si>
  <si>
    <t>18.14</t>
  </si>
  <si>
    <t>Sala 3</t>
  </si>
  <si>
    <t>6.70</t>
  </si>
  <si>
    <t>Sala 4</t>
  </si>
  <si>
    <t>53.02</t>
  </si>
  <si>
    <t>Sala 5</t>
  </si>
  <si>
    <t>15.30</t>
  </si>
  <si>
    <t>Sala 6</t>
  </si>
  <si>
    <t>2.06</t>
  </si>
  <si>
    <t>Sala 7</t>
  </si>
  <si>
    <t>1.36</t>
  </si>
  <si>
    <t>Sala 8</t>
  </si>
  <si>
    <t>15.13</t>
  </si>
  <si>
    <t>Aseo</t>
  </si>
  <si>
    <t>14.13</t>
  </si>
  <si>
    <t>Escalera</t>
  </si>
  <si>
    <t>2.30</t>
  </si>
  <si>
    <t>01.04</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</si>
  <si>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</si>
  <si>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</si>
  <si>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</si>
  <si>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</si>
  <si>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01.06</t>
  </si>
  <si>
    <t xml:space="preserve">01.07        </t>
  </si>
  <si>
    <t>DEMOLICION DE TRASDOSADOS</t>
  </si>
  <si>
    <t xml:space="preserve">M2. Retirada de trasdosados del local existente con panelados de madera, de vidrio o cualquier material, etc, incluso retirada al contenedor, con parte proporcional de medios auxiliares.
</t>
  </si>
  <si>
    <t>Planta baja</t>
  </si>
  <si>
    <t>01.07</t>
  </si>
  <si>
    <t xml:space="preserve">01.08        </t>
  </si>
  <si>
    <t>ANULACIÓN Y DESMONTAJE INSTALACIONES</t>
  </si>
  <si>
    <t xml:space="preserve">Ud. Anulación y extracción de las actuales instalaciones de incendios, seguridad, agua, saneamiento, electricidad, telecomunicaciones, calefacción y aire acondicionado, en el que se incluye el desmontaje de tuberías de conducción de agua, desagües, cables de electricidad, cuadros generales de electricidad, telecomunicaciones,canalizaciones,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estén sobre falsos techos, bajo los mismos, fijados o empotrados en paramentos verticales u horizontales en los que sean necesarios retirar al realizar la demolición. Se incluyen todos los trabajos de recogida de escombros, materiales y el transporte al vertedero, excepto la extracción de la maquina de aire acondicionado.
</t>
  </si>
  <si>
    <t>01.08</t>
  </si>
  <si>
    <t xml:space="preserve">01.12        </t>
  </si>
  <si>
    <t>LEVANTADO AP. SANITARIOS</t>
  </si>
  <si>
    <t xml:space="preserve">Levantado de aparatos sanitarios y accesorios, por medios manuales excepto bañeras y duchas, incluso limpieza y retirada de escombros a pie de carga, sin transporte a vertedero y con p.p. de medios auxiliares.
</t>
  </si>
  <si>
    <t>01.12</t>
  </si>
  <si>
    <t xml:space="preserve">01.13        </t>
  </si>
  <si>
    <t>LEVANTADO DE CARPINTERIA INTERIOR</t>
  </si>
  <si>
    <t xml:space="preserve">Levantado de carpinteria interior de madera u otro material, con medios manuales, sin deteriorar el paramento al que está sujeta, y carga manual sobre camión o contenedor.
</t>
  </si>
  <si>
    <t>Ventanas/Fijos</t>
  </si>
  <si>
    <t>Puertas</t>
  </si>
  <si>
    <t>01.13</t>
  </si>
  <si>
    <t xml:space="preserve">01.14        </t>
  </si>
  <si>
    <t>DEMOLICION DE AZULEJO</t>
  </si>
  <si>
    <t xml:space="preserve">Demolición de alicatado de azulejo, con medios manuales, y carga manual sobre camión o contenedor. El precio incluye el picado del material de agarre adherido al soporte.
</t>
  </si>
  <si>
    <t>01.14</t>
  </si>
  <si>
    <t xml:space="preserve">01.15        </t>
  </si>
  <si>
    <t>CONTENEDORES 6 M3</t>
  </si>
  <si>
    <t xml:space="preserve">Ud. Contenedor al servicio de la obra, incluso transporte, retirada y tasas de vertido e impuestos de la CM. Gestión del certificado de residuos.
</t>
  </si>
  <si>
    <t>01.15</t>
  </si>
  <si>
    <t>01</t>
  </si>
  <si>
    <t xml:space="preserve">02           </t>
  </si>
  <si>
    <t>ALBAÑILERÍA</t>
  </si>
  <si>
    <t xml:space="preserve">02.3.1       </t>
  </si>
  <si>
    <t>PANEL RIGIDO DE POLIESTIRENO EXTRUIDO SOBRE CAVITI</t>
  </si>
  <si>
    <t xml:space="preserve">Aislamiento térmico de suelos flotantes, formado por panel rígido de poliestireno extruido, ChovAFOAM 300 M "CHOVA", según UNE-EN 13164, de superficie lisa y mecanizado lateral a media madera, de 50 mm de espesor, resistencia a compresión &gt;= 300 kPa, resistencia térmica 1,5 m²K/W, conductividad térmica 0,034 W/(mK), colocado a tope, simplemente apoyado, cubierto con film de polietileno de 0,2 mm de espesor y desolidarización perimetral realizada con el mismo material aislante, preparado para recibir una base de pavimento de mortero u hormigón. Incluso cinta autoadhesiva para sellado de juntas
</t>
  </si>
  <si>
    <t>5.08</t>
  </si>
  <si>
    <t>41.50</t>
  </si>
  <si>
    <t>02.3.1</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</si>
  <si>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</si>
  <si>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</si>
  <si>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</si>
  <si>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02.3</t>
  </si>
  <si>
    <t xml:space="preserve">RSB060       </t>
  </si>
  <si>
    <t>RECRECIDO MEDIANTE SISTEMA CAVITI 70+5 CM</t>
  </si>
  <si>
    <t xml:space="preserve">Recrecido aligerado de hormigón armado de 70+5 cm de espesor, sobre encofrado perdido de piezas de polipropileno reciclado, C-70 "CÁVITI", m, color negro, realizado con hormigón HA-30/B/12/XC1+XF1+XA1+XM2 fabricado en central, con cemento SR, y malla electrosoldada ME 10x10 Ø 5-5 B 500 T 6x2,20 UNE-EN 10080 como armadura de reparto, colocada sobre separadores homologados en capa de compresión de 5 cm de espesor; apoyado todo ello sobre base de hormigón de limpieza. Medido la superficie ejecutada.
</t>
  </si>
  <si>
    <t>RSB060</t>
  </si>
  <si>
    <t xml:space="preserve">02.1.1       </t>
  </si>
  <si>
    <t>FORMACION DE ESCALERA</t>
  </si>
  <si>
    <t xml:space="preserve">Formación de escalera de obra interior para salvar una altura aproximada de 0,90 m, compuesta por 5 peldaños, ejecutada mediante formación de dos muretes laterales de fábrica de ladrillo recibido con mortero de cemento, conformando la pendiente de la escalera, incluso colocación de rasillones cerámicos apoyados sobre dichos elementos resistentes, formación de peldañeado y tabicas mediante fábrica y recrecidos de mortero, rellenos interiores, replanteo, nivelación, recibido a paramentos existentes, cortes, regularización de superficies, medios auxiliares, retirada de escombros y limpieza final.
</t>
  </si>
  <si>
    <t>02.1.1</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</si>
  <si>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</si>
  <si>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</si>
  <si>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</si>
  <si>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</si>
  <si>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</si>
  <si>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</si>
  <si>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</si>
  <si>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</si>
  <si>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</si>
  <si>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</si>
  <si>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</si>
  <si>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</si>
  <si>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</si>
  <si>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</si>
  <si>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</si>
  <si>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</si>
  <si>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</si>
  <si>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</si>
  <si>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</si>
  <si>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</si>
  <si>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</si>
  <si>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</si>
  <si>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</si>
  <si>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</si>
  <si>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</si>
  <si>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</si>
  <si>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</si>
  <si>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</si>
  <si>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</si>
  <si>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</si>
  <si>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03.2</t>
  </si>
  <si>
    <t xml:space="preserve">03.5.1       </t>
  </si>
  <si>
    <t>TABIQUE ESPECIAL REFORZADO ZONA REFORMERS</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</si>
  <si>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</si>
  <si>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03.5.1</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</si>
  <si>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</si>
  <si>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</si>
  <si>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</si>
  <si>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</si>
  <si>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</si>
  <si>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</si>
  <si>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</si>
  <si>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03.4</t>
  </si>
  <si>
    <t xml:space="preserve">03.5         </t>
  </si>
  <si>
    <t>REFUERZO ESTRUCTURAL TRASDOSADO DE PLADUR</t>
  </si>
  <si>
    <t xml:space="preserve">Refuerzo de madera de trasdosado compuesto por tablero de encofrar, sobre superficie de aluminio anclada a estructura autoportante de tabique.i/p.p. de medios auxiliares. Medida la superficie ejecutada.
</t>
  </si>
  <si>
    <t>Reformers</t>
  </si>
  <si>
    <t>03.5</t>
  </si>
  <si>
    <t xml:space="preserve">03.6         </t>
  </si>
  <si>
    <t>REFUERZOS PARA COLGAR</t>
  </si>
  <si>
    <t xml:space="preserve">Ud. Refuerzo con tableros de DM para estanterías, accesorios, etc.
</t>
  </si>
  <si>
    <t>Barras accesibles</t>
  </si>
  <si>
    <t>Lavamanos</t>
  </si>
  <si>
    <t>Estante vestuarios</t>
  </si>
  <si>
    <t>Asiento accesible</t>
  </si>
  <si>
    <t>03.6</t>
  </si>
  <si>
    <t xml:space="preserve">03.7         </t>
  </si>
  <si>
    <t>PLACA ADICIONAL DE YESO LAMINADO ACUSTICA 12,5</t>
  </si>
  <si>
    <t>m²</t>
  </si>
  <si>
    <t xml:space="preserve">Suministro y montaje de placa adicional de yeso laminado ACUSTICA según UNE-EN 520, , de 12,5 mm de espesor, fijada mediante tornillería específica sobre tabique de placa de yeso laminado existente; incluso tratamiento de juntas, pasta, cinta, remates y limpieza final. Totalmente terminada.
</t>
  </si>
  <si>
    <t>1.05</t>
  </si>
  <si>
    <t>03.7</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</si>
  <si>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</si>
  <si>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</si>
  <si>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</si>
  <si>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</si>
  <si>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</si>
  <si>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</si>
  <si>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Zona recepción. Empleados</t>
  </si>
  <si>
    <t>4.08</t>
  </si>
  <si>
    <t>Zona recepción. Clientes</t>
  </si>
  <si>
    <t>9.14</t>
  </si>
  <si>
    <t>Distribuidor</t>
  </si>
  <si>
    <t>2.79</t>
  </si>
  <si>
    <t>Zona de entremiento</t>
  </si>
  <si>
    <t>69.71</t>
  </si>
  <si>
    <t>Pasillo</t>
  </si>
  <si>
    <t>24.77</t>
  </si>
  <si>
    <t>Anteaseo</t>
  </si>
  <si>
    <t>20.26</t>
  </si>
  <si>
    <t>Cambiador masculino</t>
  </si>
  <si>
    <t>1.20</t>
  </si>
  <si>
    <t>Cambiador femenino</t>
  </si>
  <si>
    <t>Almacen</t>
  </si>
  <si>
    <t>0.86</t>
  </si>
  <si>
    <t>Zona de personal</t>
  </si>
  <si>
    <t>5.96</t>
  </si>
  <si>
    <t>Sala privada</t>
  </si>
  <si>
    <t>11.67</t>
  </si>
  <si>
    <t>1.12</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</si>
  <si>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</si>
  <si>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</si>
  <si>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</si>
  <si>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</si>
  <si>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C.Limpieza</t>
  </si>
  <si>
    <t>2.09</t>
  </si>
  <si>
    <t>Vestuario accesible/femenino</t>
  </si>
  <si>
    <t>5.71</t>
  </si>
  <si>
    <t>Vestuario masculino</t>
  </si>
  <si>
    <t>3.85</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</si>
  <si>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</si>
  <si>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</si>
  <si>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</si>
  <si>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</si>
  <si>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</si>
  <si>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t>
  </si>
  <si>
    <t>Candileja</t>
  </si>
  <si>
    <t>04.03</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</si>
  <si>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</si>
  <si>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</si>
  <si>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</si>
  <si>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</si>
  <si>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</si>
  <si>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</si>
  <si>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Cuarto de limpieza 1</t>
  </si>
  <si>
    <t>Despacho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</si>
  <si>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</si>
  <si>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</si>
  <si>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</si>
  <si>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</si>
  <si>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</si>
  <si>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</si>
  <si>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</si>
  <si>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</si>
  <si>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</si>
  <si>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</si>
  <si>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</si>
  <si>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</si>
  <si>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Vestuario acces/fem</t>
  </si>
  <si>
    <t>1.10</t>
  </si>
  <si>
    <t>Vestuario Masculino</t>
  </si>
  <si>
    <t>05.4</t>
  </si>
  <si>
    <t>05</t>
  </si>
  <si>
    <t xml:space="preserve">06           </t>
  </si>
  <si>
    <t>CARPINTERÍA INTERIOR</t>
  </si>
  <si>
    <t xml:space="preserve">06.1         </t>
  </si>
  <si>
    <t>PUERTA CORREDERA 100 DM LACADA</t>
  </si>
  <si>
    <t xml:space="preserve">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metalico, herrajes de colgar, de cierre y tirador con manecilla para cierre de aluminio, serie básica.
</t>
  </si>
  <si>
    <t>Aseo accesible</t>
  </si>
  <si>
    <t>06.1</t>
  </si>
  <si>
    <t xml:space="preserve">06.2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</si>
  <si>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</si>
  <si>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</si>
  <si>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Aseo masculino</t>
  </si>
  <si>
    <t>06.2</t>
  </si>
  <si>
    <t xml:space="preserve">06.3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</si>
  <si>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</si>
  <si>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</si>
  <si>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06.3</t>
  </si>
  <si>
    <t xml:space="preserve">06.4         </t>
  </si>
  <si>
    <t>MUEBLE TRAS MOSTRADOR</t>
  </si>
  <si>
    <t xml:space="preserve">Ud. Fabricación, suministro y colocación en obra de mueble TRAS MOSTRADOR de 2.50 en tablero de DM aplacado de melamina Gris ratón Egger U750 ST9 con puertas, baldas interiores y cajones.
</t>
  </si>
  <si>
    <t>06.4</t>
  </si>
  <si>
    <t xml:space="preserve">06.5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</si>
  <si>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</si>
  <si>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</si>
  <si>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06.5</t>
  </si>
  <si>
    <t xml:space="preserve">06.6         </t>
  </si>
  <si>
    <t>FORMACION DE BALDA Y BANCO</t>
  </si>
  <si>
    <t xml:space="preserve">ML. Formación de balda y banco en zona vestuarios consistente en una balda corrida sobre las taquillas, colocando una barra de cuelgue de ancho total 45 cms
</t>
  </si>
  <si>
    <t>06.6</t>
  </si>
  <si>
    <t xml:space="preserve">06.7         </t>
  </si>
  <si>
    <t>REVESTIMIENTO TABLERO AGLOMERADO</t>
  </si>
  <si>
    <t xml:space="preserve">m² Revestimiento decorativo de tablero aglomerado melaminizado acabado Maple Starnberg Natural (Egger H1887 ST9) o equivalente, incluso canteado, cortes, fijaciones, remates y colocación completa.
</t>
  </si>
  <si>
    <t>06.7</t>
  </si>
  <si>
    <t>06</t>
  </si>
  <si>
    <t xml:space="preserve">07           </t>
  </si>
  <si>
    <t>CARPINTERÍA EXTERIOR</t>
  </si>
  <si>
    <t xml:space="preserve">07.1         </t>
  </si>
  <si>
    <t>PUERTA CORREDERA AUTOMATICA</t>
  </si>
  <si>
    <t xml:space="preserve">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a elegir, fijadas sobre los perfiles con perfil continuo de neopreno
</t>
  </si>
  <si>
    <t>07.1</t>
  </si>
  <si>
    <t xml:space="preserve">07.2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</si>
  <si>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</si>
  <si>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</si>
  <si>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07.2</t>
  </si>
  <si>
    <t>07</t>
  </si>
  <si>
    <t xml:space="preserve">08           </t>
  </si>
  <si>
    <t>VIDRIERÍA</t>
  </si>
  <si>
    <t xml:space="preserve">08.1         </t>
  </si>
  <si>
    <t>PUERTA ABATIBLE DE VIDRIO TEMPLADO</t>
  </si>
  <si>
    <t xml:space="preserve">Puerta abatible de vidrio templado incoloro, de 2800x1000 mm y de 10 mm de espesor, clasificación de prestaciones 1C1. Incluso kit de herrajes, de acero inoxidable AISI 304.
</t>
  </si>
  <si>
    <t>08.1</t>
  </si>
  <si>
    <t xml:space="preserve">08.2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</si>
  <si>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</si>
  <si>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</si>
  <si>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Fijo Entrada sala</t>
  </si>
  <si>
    <t>Fijo Lateral sala</t>
  </si>
  <si>
    <t>FIjo sala privada</t>
  </si>
  <si>
    <t>08.2</t>
  </si>
  <si>
    <t xml:space="preserve">08.3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</si>
  <si>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</si>
  <si>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</si>
  <si>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Carpinteria exterior</t>
  </si>
  <si>
    <t>08.3</t>
  </si>
  <si>
    <t xml:space="preserve">08.4         </t>
  </si>
  <si>
    <t>ESPEJOS</t>
  </si>
  <si>
    <t>Suministro y colocación de espejos de 5mm sobre paramentos cantos pulidos s/desglose de proyecto en sala Reformers</t>
  </si>
  <si>
    <t>Zona de entrenamiento</t>
  </si>
  <si>
    <t>08.4</t>
  </si>
  <si>
    <t>08</t>
  </si>
  <si>
    <t xml:space="preserve">09           </t>
  </si>
  <si>
    <t>CLIMATIZACIÓN Y VENTILACIÓN</t>
  </si>
  <si>
    <t xml:space="preserve">ICN012       </t>
  </si>
  <si>
    <t>CARGA DE GAS REFRIGERANTE R-410A</t>
  </si>
  <si>
    <t>kg</t>
  </si>
  <si>
    <t xml:space="preserve">Carga de la instalación con gas refrigerante R-410A, suministrado en botella con 50 kg de refrigerante.
</t>
  </si>
  <si>
    <t>ICN012</t>
  </si>
  <si>
    <t xml:space="preserve">ICV070       </t>
  </si>
  <si>
    <t>UNIDAD EXTERIOR BOMBA DE CALOR HITACHI RASC-8HNPE</t>
  </si>
  <si>
    <t>ud</t>
  </si>
  <si>
    <t xml:space="preserve">Suministro e instalación de UNIDAD EXTERIOR Hitachi Unidad Exterior VRF IVX Centrifugo RASC-6HNPE, trifásica, 14.0 kW de potencia, 12040, COP 3.70, EER 2.75, eficiencia A++, refrigerante R410A, 5 unidades interiores máx. conectables
</t>
  </si>
  <si>
    <t>ICV070</t>
  </si>
  <si>
    <t xml:space="preserve">ICN120       </t>
  </si>
  <si>
    <t>UNIDAD INTERIOR HITACHI CONDUCTO RPI-3.0 FSN5E</t>
  </si>
  <si>
    <t xml:space="preserve">Suministro e instalación de unidad interior VRF tipo conducto de media presión Hitachi modelo RPI-3.0FSN5E, para sistema VRF gama Set Free, con potencia frigorífica nominal de 8,0 kW y calorífica de 9,0 kW (en combinación con unidad exterior SET FREE). Altura de empotramiento 275 mm. Válvula de expansión electrónica PID. Bomba de condensados integrada. Retorno de aire por la parte posterior o inferior
</t>
  </si>
  <si>
    <t>ICN120</t>
  </si>
  <si>
    <t xml:space="preserve">ECN120       </t>
  </si>
  <si>
    <t>UNIDAD INTERIOR HITACHI CASSETE RCIM-2.5FSN4E</t>
  </si>
  <si>
    <t xml:space="preserve">Suministro e instalación de unidad interior VRF tipo cassette 4 vías Hitachi modelo RCIM-2.5FSN4E, para sistema VRF gama Set Free / IVX, con potencia frigorífica nominal de 7,1 kW y calorífica de 8,5 kW (en combinación con unidad exterior SET FREE). Cassette de 600×600 mm, apto para falso techo modular estándar
</t>
  </si>
  <si>
    <t>ECN120</t>
  </si>
  <si>
    <t xml:space="preserve">ECN1202      </t>
  </si>
  <si>
    <t>UNIDAD INTERIOR HITACHI SPLIT RPK-0.8FSN4M</t>
  </si>
  <si>
    <t xml:space="preserve">Aire Acondicionado Hitachi Unidad Interior VRF Split RPK-0.8 FSN4M, 2.2 kW de potencia, 1892 frigorías, caudal 390 m3/h, 30 dB
</t>
  </si>
  <si>
    <t>ECN1202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</si>
  <si>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</si>
  <si>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</si>
  <si>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</si>
  <si>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</si>
  <si>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</si>
  <si>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</si>
  <si>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</si>
  <si>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</si>
  <si>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</si>
  <si>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</si>
  <si>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</si>
  <si>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</si>
  <si>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</si>
  <si>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</si>
  <si>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</si>
  <si>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ICR021</t>
  </si>
  <si>
    <t xml:space="preserve">E23DCH020    </t>
  </si>
  <si>
    <t>CONDUCTO CIRCULAR PARA VENTILACION</t>
  </si>
  <si>
    <t>m.</t>
  </si>
  <si>
    <t xml:space="preserve">Conducto , para distribución de ventilacion, resistencia al fuego M1 y temperaturas de uso entre -20ºC y 250ºC, i/p.p. de corte, derivaciones, instalación y costes indirectos.
</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</si>
  <si>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</si>
  <si>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</si>
  <si>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</si>
  <si>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</si>
  <si>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</si>
  <si>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</si>
  <si>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</si>
  <si>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</si>
  <si>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</si>
  <si>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</si>
  <si>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</si>
  <si>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</si>
  <si>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</si>
  <si>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</si>
  <si>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</si>
  <si>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</si>
  <si>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E23DRS0102</t>
  </si>
  <si>
    <t>09</t>
  </si>
  <si>
    <t xml:space="preserve">10           </t>
  </si>
  <si>
    <t>ELECTRICIDAD E ILUMINACION</t>
  </si>
  <si>
    <t xml:space="preserve">10.1         </t>
  </si>
  <si>
    <t>Electricidad e Iluminación</t>
  </si>
  <si>
    <t xml:space="preserve">10.01        </t>
  </si>
  <si>
    <t>Red de tierras</t>
  </si>
  <si>
    <t xml:space="preserve">C07E120N     </t>
  </si>
  <si>
    <t>PRUEBA RED DE TIERRAS EXISTENTE</t>
  </si>
  <si>
    <t>u</t>
  </si>
  <si>
    <t>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t>
  </si>
  <si>
    <t>General</t>
  </si>
  <si>
    <t>C07E120N</t>
  </si>
  <si>
    <t>10.01</t>
  </si>
  <si>
    <t xml:space="preserve">10.02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</si>
  <si>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</si>
  <si>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</si>
  <si>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</si>
  <si>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</si>
  <si>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10.02</t>
  </si>
  <si>
    <t xml:space="preserve">10.03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</si>
  <si>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</si>
  <si>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</si>
  <si>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</si>
  <si>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140 módulos de 18mm. Dimensión del cuadro 600mm x 1200mm (medidas aproximadas). La envolvente incluye cerradura con llave. Con perfil omega y embarrado de protección, y equipado segun esquemas unifilares. Totalmente instalado; i/p.p. de conexiones, bornes, pletinas y rotulación. Conforme a REBT: ITC-BT-10, ITC-BT-17, ITC-BT-25 e ITC-BT-26.</t>
  </si>
  <si>
    <t>10.03</t>
  </si>
  <si>
    <t xml:space="preserve">10.04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</si>
  <si>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</si>
  <si>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</si>
  <si>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</si>
  <si>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</si>
  <si>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10.04</t>
  </si>
  <si>
    <t xml:space="preserve">10.05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</si>
  <si>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</si>
  <si>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</si>
  <si>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</si>
  <si>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</si>
  <si>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</si>
  <si>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</si>
  <si>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</si>
  <si>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</si>
  <si>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</si>
  <si>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</si>
  <si>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</si>
  <si>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E01JBDA0100  </t>
  </si>
  <si>
    <t>CIRCUITO TRIFASICO 4x6+TTx6 (RZ1-K 0,6/1 KV)</t>
  </si>
  <si>
    <t>Suministro y montaje de circuito trifásico realizado con tubo PVC corrugado M 32, conductor multipolar (3 fases, neutro y tierra) de cobre flexible de 6 mm2 de sección Afumex Class PRYSMIAN, aislamiento RZ1-K 0,6/1 KV (clase de reacción al fuego mínima Cca-s1b,d1,a1 y libre de halógenos), en sistema trifásico (3 fases, neutro, tierra), incluido p./p. de cajas de registro y regletas de conexión. Comprende todos los trabajos, materiales y medios auxiliares necesarios para dejar la unidad completa, totalmente instalada, probada y en perfecto estado de funcionamiento, según Planos y demás Documentos de Proyecto, indicaciones de la D.F. y normativa vigente.</t>
  </si>
  <si>
    <t>E01JBDA0100</t>
  </si>
  <si>
    <t>10.05</t>
  </si>
  <si>
    <t xml:space="preserve">10.06        </t>
  </si>
  <si>
    <t>Mecanismos</t>
  </si>
  <si>
    <t xml:space="preserve">E17MNB140    </t>
  </si>
  <si>
    <t>BASE DE ENCHUFE 16A BJC IRIS BLANCO</t>
  </si>
  <si>
    <t>Suministro y montaje de base de enchufe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</si>
  <si>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</si>
  <si>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</si>
  <si>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</si>
  <si>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</si>
  <si>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</si>
  <si>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Schüko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</si>
  <si>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</si>
  <si>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</si>
  <si>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</si>
  <si>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</si>
  <si>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</si>
  <si>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</si>
  <si>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</si>
  <si>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E17CEM080NT  </t>
  </si>
  <si>
    <t>PUNTO ALIMENTACIÓN A EQUIPO TRIFÁSICO 5x6 mm2 (AS)</t>
  </si>
  <si>
    <t>Suministro y montaje de punto alimentación a equipo formado por conductores unipolares de cobre aislados RZ1-K (AS) 5x6 mm2, para una tensión nominal de 600/1000 V, no propagadores del incendio y con emisión de humos y opacidad reducida, realizado con tubo PVC corrugado reforzado libre de halógenos M40 empotrado,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</si>
  <si>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</si>
  <si>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</si>
  <si>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</si>
  <si>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</si>
  <si>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</si>
  <si>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</si>
  <si>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</si>
  <si>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</si>
  <si>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</si>
  <si>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</si>
  <si>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</si>
  <si>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</si>
  <si>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</si>
  <si>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</si>
  <si>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</si>
  <si>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</si>
  <si>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</si>
  <si>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10.06</t>
  </si>
  <si>
    <t xml:space="preserve">10.07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</si>
  <si>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</si>
  <si>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</si>
  <si>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</si>
  <si>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</si>
  <si>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</si>
  <si>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</si>
  <si>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</si>
  <si>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</si>
  <si>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</si>
  <si>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</si>
  <si>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</si>
  <si>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</si>
  <si>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</si>
  <si>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</si>
  <si>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</si>
  <si>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</si>
  <si>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</si>
  <si>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75W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</si>
  <si>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</si>
  <si>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E18IDF350MSF2</t>
  </si>
  <si>
    <t>FUENTE DE ALIMENTACIÓN LÍNEAS LED A 24V 250W</t>
  </si>
  <si>
    <t>Suministro y montaje de fuente de alimentación líneas LED a 24V 150W.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</si>
  <si>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10.07</t>
  </si>
  <si>
    <t xml:space="preserve">10.08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</si>
  <si>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</si>
  <si>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</si>
  <si>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</si>
  <si>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</si>
  <si>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10.08</t>
  </si>
  <si>
    <t xml:space="preserve">10.09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</si>
  <si>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</si>
  <si>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</si>
  <si>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</si>
  <si>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</si>
  <si>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</si>
  <si>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</si>
  <si>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</si>
  <si>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</si>
  <si>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</si>
  <si>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10.09</t>
  </si>
  <si>
    <t xml:space="preserve">10.10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</si>
  <si>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</si>
  <si>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</si>
  <si>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</si>
  <si>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</si>
  <si>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</si>
  <si>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10.10</t>
  </si>
  <si>
    <t>10.1</t>
  </si>
  <si>
    <t>10</t>
  </si>
  <si>
    <t xml:space="preserve">11           </t>
  </si>
  <si>
    <t>TELECOMUNICACIONES</t>
  </si>
  <si>
    <t xml:space="preserve">11.1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</si>
  <si>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</si>
  <si>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</si>
  <si>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</si>
  <si>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</si>
  <si>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</si>
  <si>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</si>
  <si>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</si>
  <si>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</si>
  <si>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</si>
  <si>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</si>
  <si>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11.1</t>
  </si>
  <si>
    <t xml:space="preserve">11.2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</si>
  <si>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</si>
  <si>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</si>
  <si>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</si>
  <si>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 xml:space="preserve">C07E130TC    </t>
  </si>
  <si>
    <t>PRUEBAS Y PUESTA EN MARCHA DE LA INSTALACIÓN TELECO</t>
  </si>
  <si>
    <t>Realización de pruebas de funcionamiento de la instalación de telecomunicaciones</t>
  </si>
  <si>
    <t>C07E130TC</t>
  </si>
  <si>
    <t>11.2</t>
  </si>
  <si>
    <t>11</t>
  </si>
  <si>
    <t xml:space="preserve">12           </t>
  </si>
  <si>
    <t>FONTANERIA</t>
  </si>
  <si>
    <t xml:space="preserve">12.1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</si>
  <si>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</si>
  <si>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</si>
  <si>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12.1</t>
  </si>
  <si>
    <t xml:space="preserve">12.2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</si>
  <si>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</si>
  <si>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</si>
  <si>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12.2</t>
  </si>
  <si>
    <t xml:space="preserve">12.3         </t>
  </si>
  <si>
    <t>PUNTO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</si>
  <si>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</si>
  <si>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12.3</t>
  </si>
  <si>
    <t xml:space="preserve">12.4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</si>
  <si>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</si>
  <si>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</si>
  <si>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12.4</t>
  </si>
  <si>
    <t xml:space="preserve">12.5         </t>
  </si>
  <si>
    <t>LLAVE DE PASO CROMADA</t>
  </si>
  <si>
    <t xml:space="preserve">Llave empotrar de paso recta, cromada de 1/2", totalmente instalada.
</t>
  </si>
  <si>
    <t>12.5</t>
  </si>
  <si>
    <t xml:space="preserve">12.6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</si>
  <si>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</si>
  <si>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</si>
  <si>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12.6</t>
  </si>
  <si>
    <t xml:space="preserve">12.7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</si>
  <si>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</si>
  <si>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</si>
  <si>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12.7</t>
  </si>
  <si>
    <t>12</t>
  </si>
  <si>
    <t xml:space="preserve">13           </t>
  </si>
  <si>
    <t>SANEAMIENTO</t>
  </si>
  <si>
    <t xml:space="preserve">13.01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</si>
  <si>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</si>
  <si>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</si>
  <si>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13.01</t>
  </si>
  <si>
    <t xml:space="preserve">13.02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</si>
  <si>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</si>
  <si>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</si>
  <si>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13.02</t>
  </si>
  <si>
    <t xml:space="preserve">13.03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</si>
  <si>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</si>
  <si>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</si>
  <si>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13.03</t>
  </si>
  <si>
    <t xml:space="preserve">13.04        </t>
  </si>
  <si>
    <t>SIFON INDIVIDUAL PVC</t>
  </si>
  <si>
    <t xml:space="preserve">Sifón individual de PVC, color gris, de 40 mm de diámetro.
</t>
  </si>
  <si>
    <t>13.04</t>
  </si>
  <si>
    <t xml:space="preserve">13.05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</si>
  <si>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</si>
  <si>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</si>
  <si>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13.05</t>
  </si>
  <si>
    <t xml:space="preserve">13.06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</si>
  <si>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</si>
  <si>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</si>
  <si>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13.06</t>
  </si>
  <si>
    <t>13</t>
  </si>
  <si>
    <t xml:space="preserve">14           </t>
  </si>
  <si>
    <t>SANITARIOS Y EQUIPAMIENTO</t>
  </si>
  <si>
    <t xml:space="preserve">14.1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</si>
  <si>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</si>
  <si>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</si>
  <si>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14.1</t>
  </si>
  <si>
    <t xml:space="preserve">14.2         </t>
  </si>
  <si>
    <t>PLATO DUCHA DE RESINA 120x80 cm CON GRIFERÍA MONOMANDO</t>
  </si>
  <si>
    <t>14.2</t>
  </si>
  <si>
    <t xml:space="preserve">14.3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</si>
  <si>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</si>
  <si>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</si>
  <si>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14.3</t>
  </si>
  <si>
    <t xml:space="preserve">14.4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</si>
  <si>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</si>
  <si>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</si>
  <si>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14.4</t>
  </si>
  <si>
    <t xml:space="preserve">14.5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</si>
  <si>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</si>
  <si>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</si>
  <si>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14.5</t>
  </si>
  <si>
    <t xml:space="preserve">14.6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</si>
  <si>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</si>
  <si>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</si>
  <si>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14.6</t>
  </si>
  <si>
    <t xml:space="preserve">14.7         </t>
  </si>
  <si>
    <t>MAMPARA DUCHA</t>
  </si>
  <si>
    <t xml:space="preserve">MOD. NES100 SISTEMA CORREDERA ACABADO CROMO
MEDIDAS 160 x195cm
</t>
  </si>
  <si>
    <t xml:space="preserve">14.8         </t>
  </si>
  <si>
    <t>ESPEJO RETROILUMINADO CON LED 70X80</t>
  </si>
  <si>
    <t>14.8</t>
  </si>
  <si>
    <t xml:space="preserve">14.9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</si>
  <si>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</si>
  <si>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</si>
  <si>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14.9</t>
  </si>
  <si>
    <t xml:space="preserve">14.10        </t>
  </si>
  <si>
    <t>BANCO PARA DUCHA ACCESIBLE</t>
  </si>
  <si>
    <t>14.10</t>
  </si>
  <si>
    <t>14</t>
  </si>
  <si>
    <t xml:space="preserve">15           </t>
  </si>
  <si>
    <t>PINTURA</t>
  </si>
  <si>
    <t xml:space="preserve">15.1         </t>
  </si>
  <si>
    <t>PINTURA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</si>
  <si>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</si>
  <si>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</si>
  <si>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Z.Comunes</t>
  </si>
  <si>
    <t>Zona de entrada/Sala privada</t>
  </si>
  <si>
    <t>A deducir</t>
  </si>
  <si>
    <t>=04           04.02</t>
  </si>
  <si>
    <t>=04           04.01</t>
  </si>
  <si>
    <t>15.1</t>
  </si>
  <si>
    <t>15</t>
  </si>
  <si>
    <t xml:space="preserve">16           </t>
  </si>
  <si>
    <t>INCENDIOS</t>
  </si>
  <si>
    <t xml:space="preserve">16.01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</si>
  <si>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</si>
  <si>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</si>
  <si>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16.01</t>
  </si>
  <si>
    <t xml:space="preserve">16.02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</si>
  <si>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</si>
  <si>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</si>
  <si>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16.02</t>
  </si>
  <si>
    <t>16</t>
  </si>
  <si>
    <t xml:space="preserve">17           </t>
  </si>
  <si>
    <t>AISLAMIENTO ACUSTICO</t>
  </si>
  <si>
    <t xml:space="preserve">17.01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</si>
  <si>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</si>
  <si>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</si>
  <si>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17.01</t>
  </si>
  <si>
    <t xml:space="preserve">17.02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</si>
  <si>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</si>
  <si>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</si>
  <si>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17.02</t>
  </si>
  <si>
    <t xml:space="preserve">17.03        </t>
  </si>
  <si>
    <t>ASILAMIENTO ACUSTICO A RUIDO AEREO ADHERIDO A FORJADO</t>
  </si>
  <si>
    <t xml:space="preserve">Suministro y colocación de aislamiento acústico a ruido aéreo en forjado, mediante panel de espuma elastomérica tipo Copopren o equivalente, de 25 mm de espesor, adherido directamente al intradós del forjado con adhesivo específico, incluso corte, ajustes, sellado de juntas, medios auxiliares y parte proporcional de pequeño material, totalmente colocado.
</t>
  </si>
  <si>
    <t>5.66</t>
  </si>
  <si>
    <t>17.03</t>
  </si>
  <si>
    <t xml:space="preserve">17.04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</si>
  <si>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</si>
  <si>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</si>
  <si>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=03           03.3</t>
  </si>
  <si>
    <t>=03           03.4</t>
  </si>
  <si>
    <t>17.04</t>
  </si>
  <si>
    <t xml:space="preserve">17.05        </t>
  </si>
  <si>
    <t>AISLAMIENTO ACUSTICO A RUIDO AEREO EN TABIQUE</t>
  </si>
  <si>
    <t>Tabique sala/zona de vestuarios</t>
  </si>
  <si>
    <t>Tabique zona de personal/vestuarios</t>
  </si>
  <si>
    <t>17.05</t>
  </si>
  <si>
    <t>17</t>
  </si>
  <si>
    <t xml:space="preserve">18           </t>
  </si>
  <si>
    <t>VARIOS</t>
  </si>
  <si>
    <t xml:space="preserve">18.01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</si>
  <si>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</si>
  <si>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</si>
  <si>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</si>
  <si>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18.01</t>
  </si>
  <si>
    <t>18</t>
  </si>
  <si>
    <t xml:space="preserve">19           </t>
  </si>
  <si>
    <t>GESTIÓN DE RESIDUOS</t>
  </si>
  <si>
    <t xml:space="preserve">19.1         </t>
  </si>
  <si>
    <t>GESTION DE RESIDUOS</t>
  </si>
  <si>
    <t>Ud.</t>
  </si>
  <si>
    <t xml:space="preserve">Ud. Valoración del coste previsto de la gestión correcta de los residuos de construcción y demolición en obra.
</t>
  </si>
  <si>
    <t>19.1</t>
  </si>
  <si>
    <t>19</t>
  </si>
  <si>
    <t xml:space="preserve">20           </t>
  </si>
  <si>
    <t>SEGURIDAD Y SALUD</t>
  </si>
  <si>
    <t xml:space="preserve">20.1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</si>
  <si>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</si>
  <si>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</si>
  <si>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20.1</t>
  </si>
  <si>
    <t>20</t>
  </si>
  <si>
    <t>CLUB PILATES</t>
  </si>
  <si>
    <t>NO SE VALORA</t>
  </si>
  <si>
    <t>INCLUIDO EN FONTANERÍA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</si>
</sst>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7">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
      <sz val="8"/>
      <color rgb="FFFF0000"/>
      <name val="Aptos Narrow"/>
      <family val="2"/>
      <scheme val="minor"/>
    </font>
  </fonts>
  <fills count="7">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3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4" fontId="3" fillId="6" borderId="0" xfId="0" applyNumberFormat="1" applyFont="1" applyFill="1" applyAlignment="1">
      <alignment vertical="top"/>
    </xf>
    <xf numFmtId="0" fontId="6" fillId="0" borderId="0" xfId="0" applyFont="1"/>
    <xf numFmtId="4" fontId="6"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39"/>
  <sheetViews>
    <sheetView tabSelected="1" workbookViewId="0">
      <pane xSplit="4" ySplit="3" topLeftCell="E745" activePane="bottomRight" state="frozen"/>
      <selection pane="topRight" activeCell="E1" sqref="E1"/>
      <selection pane="bottomLeft" activeCell="A4" sqref="A4"/>
      <selection pane="bottomRight" activeCell="G805" sqref="G805"/>
    </sheetView>
  </sheetViews>
  <sheetFormatPr baseColWidth="10" defaultRowHeight="14.25"/>
  <cols>
    <col min="1" max="1" width="15.625" bestFit="1" customWidth="1"/>
    <col min="2" max="2" width="6.75" bestFit="1" customWidth="1"/>
    <col min="3" max="3" width="3.75" bestFit="1" customWidth="1"/>
    <col min="4" max="4" width="32.875" customWidth="1"/>
    <col min="5" max="5" width="34.375" bestFit="1" customWidth="1"/>
    <col min="6" max="6" width="4.375" bestFit="1" customWidth="1"/>
    <col min="7" max="7" width="8.25" bestFit="1" customWidth="1"/>
    <col min="8" max="8" width="7.875" bestFit="1" customWidth="1"/>
    <col min="9" max="9" width="6" bestFit="1" customWidth="1"/>
    <col min="10" max="10" width="12" bestFit="1" customWidth="1"/>
    <col min="11" max="11" width="10.625" bestFit="1" customWidth="1"/>
    <col min="12" max="13" width="8.875" customWidth="1"/>
    <col min="14" max="14" width="31.5" style="30" customWidth="1"/>
  </cols>
  <sheetData>
    <row r="1" spans="1:14">
      <c r="A1" s="1" t="s">
        <v>0</v>
      </c>
      <c r="B1" s="2"/>
      <c r="C1" s="2"/>
      <c r="D1" s="2"/>
      <c r="E1" s="2"/>
      <c r="F1" s="2"/>
      <c r="G1" s="2"/>
      <c r="H1" s="2"/>
      <c r="I1" s="2"/>
      <c r="J1" s="2"/>
      <c r="K1" s="2"/>
      <c r="L1" s="2"/>
      <c r="M1" s="2"/>
    </row>
    <row r="2" spans="1:14" ht="18">
      <c r="A2" s="3" t="s">
        <v>1</v>
      </c>
      <c r="B2" s="4"/>
      <c r="C2" s="4"/>
      <c r="D2" s="4"/>
      <c r="E2" s="4"/>
      <c r="F2" s="4"/>
      <c r="G2" s="4"/>
      <c r="H2" s="4"/>
      <c r="I2" s="4"/>
      <c r="J2" s="4"/>
      <c r="K2" s="4"/>
      <c r="L2" s="4"/>
      <c r="M2" s="4"/>
      <c r="N2"/>
    </row>
    <row r="3" spans="1:14">
      <c r="A3" s="5" t="s">
        <v>2</v>
      </c>
      <c r="B3" s="5" t="s">
        <v>5</v>
      </c>
      <c r="C3" s="5" t="s">
        <v>6</v>
      </c>
      <c r="D3" s="24" t="s">
        <v>3</v>
      </c>
      <c r="E3" s="5" t="s">
        <v>9</v>
      </c>
      <c r="F3" s="6" t="s">
        <v>10</v>
      </c>
      <c r="G3" s="6" t="s">
        <v>11</v>
      </c>
      <c r="H3" s="6" t="s">
        <v>12</v>
      </c>
      <c r="I3" s="6" t="s">
        <v>13</v>
      </c>
      <c r="J3" s="6" t="s">
        <v>14</v>
      </c>
      <c r="K3" s="6" t="s">
        <v>7</v>
      </c>
      <c r="L3" s="6" t="s">
        <v>8</v>
      </c>
      <c r="M3" s="6" t="s">
        <v>4</v>
      </c>
    </row>
    <row r="4" spans="1:14">
      <c r="A4" s="7" t="s">
        <v>15</v>
      </c>
      <c r="B4" s="7" t="s">
        <v>17</v>
      </c>
      <c r="C4" s="7" t="s">
        <v>18</v>
      </c>
      <c r="D4" s="25" t="s">
        <v>16</v>
      </c>
      <c r="E4" s="8"/>
      <c r="F4" s="8"/>
      <c r="G4" s="8"/>
      <c r="H4" s="8"/>
      <c r="I4" s="8"/>
      <c r="J4" s="8"/>
      <c r="K4" s="9">
        <f>K89</f>
        <v>1</v>
      </c>
      <c r="L4" s="10">
        <f>L89</f>
        <v>16617.579999999998</v>
      </c>
      <c r="M4" s="10">
        <f>M89</f>
        <v>16617.580000000002</v>
      </c>
    </row>
    <row r="5" spans="1:14">
      <c r="A5" s="11"/>
      <c r="B5" s="11"/>
      <c r="C5" s="11"/>
      <c r="D5" s="15"/>
      <c r="E5" s="11"/>
      <c r="F5" s="11"/>
      <c r="G5" s="11"/>
      <c r="H5" s="11"/>
      <c r="I5" s="11"/>
      <c r="J5" s="11"/>
      <c r="K5" s="11"/>
      <c r="L5" s="11"/>
      <c r="M5" s="11"/>
      <c r="N5"/>
    </row>
    <row r="6" spans="1:14">
      <c r="A6" s="12" t="s">
        <v>19</v>
      </c>
      <c r="B6" s="12" t="s">
        <v>21</v>
      </c>
      <c r="C6" s="12" t="s">
        <v>22</v>
      </c>
      <c r="D6" s="26" t="s">
        <v>20</v>
      </c>
      <c r="E6" s="11"/>
      <c r="F6" s="11"/>
      <c r="G6" s="11"/>
      <c r="H6" s="11"/>
      <c r="I6" s="11"/>
      <c r="J6" s="11"/>
      <c r="K6" s="13">
        <f>K9</f>
        <v>4.1999999999999993</v>
      </c>
      <c r="L6" s="14">
        <f>L9</f>
        <v>64.900000000000006</v>
      </c>
      <c r="M6" s="14">
        <f>M9</f>
        <v>272.58</v>
      </c>
    </row>
    <row r="7" spans="1:14" ht="112.5">
      <c r="A7" s="11"/>
      <c r="B7" s="11"/>
      <c r="C7" s="11"/>
      <c r="D7" s="15" t="s">
        <v>23</v>
      </c>
      <c r="E7" s="11"/>
      <c r="F7" s="11"/>
      <c r="G7" s="11"/>
      <c r="H7" s="11"/>
      <c r="I7" s="11"/>
      <c r="J7" s="11"/>
      <c r="K7" s="11"/>
      <c r="L7" s="11"/>
      <c r="M7" s="11"/>
      <c r="N7"/>
    </row>
    <row r="8" spans="1:14">
      <c r="A8" s="11"/>
      <c r="B8" s="11"/>
      <c r="C8" s="11"/>
      <c r="D8" s="15"/>
      <c r="E8" s="12" t="s">
        <v>24</v>
      </c>
      <c r="F8" s="11">
        <v>1</v>
      </c>
      <c r="G8" s="16">
        <v>1.4</v>
      </c>
      <c r="H8" s="16">
        <v>0</v>
      </c>
      <c r="I8" s="16">
        <v>3</v>
      </c>
      <c r="J8" s="14">
        <f>F8*(G8+ (G8= 0))*(H8+ (H8= 0))*(I8+ (I8= 0))</f>
        <v>4.1999999999999993</v>
      </c>
      <c r="K8" s="11"/>
      <c r="L8" s="11"/>
      <c r="M8" s="11"/>
      <c r="N8"/>
    </row>
    <row r="9" spans="1:14">
      <c r="A9" s="11"/>
      <c r="B9" s="11"/>
      <c r="C9" s="11"/>
      <c r="D9" s="15"/>
      <c r="E9" s="11"/>
      <c r="F9" s="11"/>
      <c r="G9" s="11"/>
      <c r="H9" s="11"/>
      <c r="I9" s="11"/>
      <c r="J9" s="17" t="s">
        <v>25</v>
      </c>
      <c r="K9" s="18">
        <f>SUM(J8:J8)</f>
        <v>4.1999999999999993</v>
      </c>
      <c r="L9" s="16">
        <v>64.900000000000006</v>
      </c>
      <c r="M9" s="10">
        <f>ROUND(L9*K9,2)</f>
        <v>272.58</v>
      </c>
    </row>
    <row r="10" spans="1:14" ht="0.95" customHeight="1">
      <c r="A10" s="19"/>
      <c r="B10" s="19"/>
      <c r="C10" s="19"/>
      <c r="D10" s="27"/>
      <c r="E10" s="19"/>
      <c r="F10" s="19"/>
      <c r="G10" s="19"/>
      <c r="H10" s="19"/>
      <c r="I10" s="19"/>
      <c r="J10" s="19"/>
      <c r="K10" s="19"/>
      <c r="L10" s="19"/>
      <c r="M10" s="19"/>
      <c r="N10"/>
    </row>
    <row r="11" spans="1:14">
      <c r="A11" s="12" t="s">
        <v>26</v>
      </c>
      <c r="B11" s="12" t="s">
        <v>21</v>
      </c>
      <c r="C11" s="12" t="s">
        <v>28</v>
      </c>
      <c r="D11" s="26" t="s">
        <v>27</v>
      </c>
      <c r="E11" s="11"/>
      <c r="F11" s="11"/>
      <c r="G11" s="11"/>
      <c r="H11" s="11"/>
      <c r="I11" s="11"/>
      <c r="J11" s="11"/>
      <c r="K11" s="13">
        <f>K14</f>
        <v>2</v>
      </c>
      <c r="L11" s="14">
        <f>L14</f>
        <v>212.46</v>
      </c>
      <c r="M11" s="14">
        <f>M14</f>
        <v>424.92</v>
      </c>
    </row>
    <row r="12" spans="1:14" ht="67.5">
      <c r="A12" s="11"/>
      <c r="B12" s="11"/>
      <c r="C12" s="11"/>
      <c r="D12" s="15" t="s">
        <v>29</v>
      </c>
      <c r="E12" s="11"/>
      <c r="F12" s="11"/>
      <c r="G12" s="11"/>
      <c r="H12" s="11"/>
      <c r="I12" s="11"/>
      <c r="J12" s="11"/>
      <c r="K12" s="11"/>
      <c r="L12" s="11"/>
      <c r="M12" s="11"/>
      <c r="N12"/>
    </row>
    <row r="13" spans="1:14">
      <c r="A13" s="11"/>
      <c r="B13" s="11"/>
      <c r="C13" s="11"/>
      <c r="D13" s="15"/>
      <c r="E13" s="12" t="s">
        <v>18</v>
      </c>
      <c r="F13" s="11">
        <v>2</v>
      </c>
      <c r="G13" s="16">
        <v>0</v>
      </c>
      <c r="H13" s="16">
        <v>0</v>
      </c>
      <c r="I13" s="16">
        <v>0</v>
      </c>
      <c r="J13" s="14">
        <f>F13*(G13+ (G13= 0))*(H13+ (H13= 0))*(I13+ (I13= 0))</f>
        <v>2</v>
      </c>
      <c r="K13" s="11"/>
      <c r="L13" s="11"/>
      <c r="M13" s="11"/>
      <c r="N13"/>
    </row>
    <row r="14" spans="1:14">
      <c r="A14" s="11"/>
      <c r="B14" s="11"/>
      <c r="C14" s="11"/>
      <c r="D14" s="15"/>
      <c r="E14" s="11"/>
      <c r="F14" s="11"/>
      <c r="G14" s="11"/>
      <c r="H14" s="11"/>
      <c r="I14" s="11"/>
      <c r="J14" s="17" t="s">
        <v>30</v>
      </c>
      <c r="K14" s="18">
        <f>SUM(J13:J13)</f>
        <v>2</v>
      </c>
      <c r="L14" s="16">
        <v>212.46</v>
      </c>
      <c r="M14" s="10">
        <f>ROUND(L14*K14,2)</f>
        <v>424.92</v>
      </c>
    </row>
    <row r="15" spans="1:14" ht="0.95" customHeight="1">
      <c r="A15" s="19"/>
      <c r="B15" s="19"/>
      <c r="C15" s="19"/>
      <c r="D15" s="27"/>
      <c r="E15" s="19"/>
      <c r="F15" s="19"/>
      <c r="G15" s="19"/>
      <c r="H15" s="19"/>
      <c r="I15" s="19"/>
      <c r="J15" s="19"/>
      <c r="K15" s="19"/>
      <c r="L15" s="19"/>
      <c r="M15" s="19"/>
      <c r="N15"/>
    </row>
    <row r="16" spans="1:14">
      <c r="A16" s="12" t="s">
        <v>31</v>
      </c>
      <c r="B16" s="12" t="s">
        <v>21</v>
      </c>
      <c r="C16" s="12" t="s">
        <v>22</v>
      </c>
      <c r="D16" s="26" t="s">
        <v>32</v>
      </c>
      <c r="E16" s="11"/>
      <c r="F16" s="11"/>
      <c r="G16" s="11"/>
      <c r="H16" s="11"/>
      <c r="I16" s="11"/>
      <c r="J16" s="11"/>
      <c r="K16" s="13">
        <f>K28</f>
        <v>186.63000000000002</v>
      </c>
      <c r="L16" s="14">
        <f>L28</f>
        <v>14.16</v>
      </c>
      <c r="M16" s="14">
        <f>M28</f>
        <v>2642.68</v>
      </c>
    </row>
    <row r="17" spans="1:14" ht="78.75">
      <c r="A17" s="11"/>
      <c r="B17" s="11"/>
      <c r="C17" s="11"/>
      <c r="D17" s="15" t="s">
        <v>33</v>
      </c>
      <c r="E17" s="11"/>
      <c r="F17" s="11"/>
      <c r="G17" s="11"/>
      <c r="H17" s="11"/>
      <c r="I17" s="11"/>
      <c r="J17" s="11"/>
      <c r="K17" s="11"/>
      <c r="L17" s="11"/>
      <c r="M17" s="11"/>
      <c r="N17"/>
    </row>
    <row r="18" spans="1:14">
      <c r="A18" s="11"/>
      <c r="B18" s="11"/>
      <c r="C18" s="11"/>
      <c r="D18" s="15"/>
      <c r="E18" s="12" t="s">
        <v>34</v>
      </c>
      <c r="F18" s="11">
        <v>1</v>
      </c>
      <c r="G18" s="16">
        <v>0</v>
      </c>
      <c r="H18" s="16">
        <v>0</v>
      </c>
      <c r="I18" s="16">
        <v>0</v>
      </c>
      <c r="J18" s="16">
        <v>58.49</v>
      </c>
      <c r="K18" s="12" t="s">
        <v>35</v>
      </c>
      <c r="L18" s="11"/>
      <c r="M18" s="11"/>
      <c r="N18"/>
    </row>
    <row r="19" spans="1:14">
      <c r="A19" s="11"/>
      <c r="B19" s="11"/>
      <c r="C19" s="11"/>
      <c r="D19" s="15"/>
      <c r="E19" s="12" t="s">
        <v>36</v>
      </c>
      <c r="F19" s="11">
        <v>1</v>
      </c>
      <c r="G19" s="16">
        <v>0</v>
      </c>
      <c r="H19" s="16">
        <v>0</v>
      </c>
      <c r="I19" s="16">
        <v>0</v>
      </c>
      <c r="J19" s="16">
        <v>18.14</v>
      </c>
      <c r="K19" s="12" t="s">
        <v>37</v>
      </c>
      <c r="L19" s="11"/>
      <c r="M19" s="11"/>
      <c r="N19"/>
    </row>
    <row r="20" spans="1:14">
      <c r="A20" s="11"/>
      <c r="B20" s="11"/>
      <c r="C20" s="11"/>
      <c r="D20" s="15"/>
      <c r="E20" s="12" t="s">
        <v>38</v>
      </c>
      <c r="F20" s="11">
        <v>1</v>
      </c>
      <c r="G20" s="16">
        <v>0</v>
      </c>
      <c r="H20" s="16">
        <v>0</v>
      </c>
      <c r="I20" s="16">
        <v>0</v>
      </c>
      <c r="J20" s="16">
        <v>6.7</v>
      </c>
      <c r="K20" s="12" t="s">
        <v>39</v>
      </c>
      <c r="L20" s="11"/>
      <c r="M20" s="11"/>
      <c r="N20"/>
    </row>
    <row r="21" spans="1:14">
      <c r="A21" s="11"/>
      <c r="B21" s="11"/>
      <c r="C21" s="11"/>
      <c r="D21" s="15"/>
      <c r="E21" s="12" t="s">
        <v>40</v>
      </c>
      <c r="F21" s="11">
        <v>1</v>
      </c>
      <c r="G21" s="16">
        <v>0</v>
      </c>
      <c r="H21" s="16">
        <v>0</v>
      </c>
      <c r="I21" s="16">
        <v>0</v>
      </c>
      <c r="J21" s="16">
        <v>53.02</v>
      </c>
      <c r="K21" s="12" t="s">
        <v>41</v>
      </c>
      <c r="L21" s="11"/>
      <c r="M21" s="11"/>
      <c r="N21"/>
    </row>
    <row r="22" spans="1:14">
      <c r="A22" s="11"/>
      <c r="B22" s="11"/>
      <c r="C22" s="11"/>
      <c r="D22" s="15"/>
      <c r="E22" s="12" t="s">
        <v>42</v>
      </c>
      <c r="F22" s="11">
        <v>1</v>
      </c>
      <c r="G22" s="16">
        <v>0</v>
      </c>
      <c r="H22" s="16">
        <v>0</v>
      </c>
      <c r="I22" s="16">
        <v>0</v>
      </c>
      <c r="J22" s="16">
        <v>15.3</v>
      </c>
      <c r="K22" s="12" t="s">
        <v>43</v>
      </c>
      <c r="L22" s="11"/>
      <c r="M22" s="11"/>
      <c r="N22"/>
    </row>
    <row r="23" spans="1:14">
      <c r="A23" s="11"/>
      <c r="B23" s="11"/>
      <c r="C23" s="11"/>
      <c r="D23" s="15"/>
      <c r="E23" s="12" t="s">
        <v>44</v>
      </c>
      <c r="F23" s="11">
        <v>1</v>
      </c>
      <c r="G23" s="16">
        <v>0</v>
      </c>
      <c r="H23" s="16">
        <v>0</v>
      </c>
      <c r="I23" s="16">
        <v>0</v>
      </c>
      <c r="J23" s="16">
        <v>2.06</v>
      </c>
      <c r="K23" s="12" t="s">
        <v>45</v>
      </c>
      <c r="L23" s="11"/>
      <c r="M23" s="11"/>
      <c r="N23"/>
    </row>
    <row r="24" spans="1:14">
      <c r="A24" s="11"/>
      <c r="B24" s="11"/>
      <c r="C24" s="11"/>
      <c r="D24" s="15"/>
      <c r="E24" s="12" t="s">
        <v>46</v>
      </c>
      <c r="F24" s="11">
        <v>1</v>
      </c>
      <c r="G24" s="16">
        <v>0</v>
      </c>
      <c r="H24" s="16">
        <v>0</v>
      </c>
      <c r="I24" s="16">
        <v>0</v>
      </c>
      <c r="J24" s="16">
        <v>1.36</v>
      </c>
      <c r="K24" s="12" t="s">
        <v>47</v>
      </c>
      <c r="L24" s="11"/>
      <c r="M24" s="11"/>
      <c r="N24"/>
    </row>
    <row r="25" spans="1:14">
      <c r="A25" s="11"/>
      <c r="B25" s="11"/>
      <c r="C25" s="11"/>
      <c r="D25" s="15"/>
      <c r="E25" s="12" t="s">
        <v>48</v>
      </c>
      <c r="F25" s="11">
        <v>1</v>
      </c>
      <c r="G25" s="16">
        <v>0</v>
      </c>
      <c r="H25" s="16">
        <v>0</v>
      </c>
      <c r="I25" s="16">
        <v>0</v>
      </c>
      <c r="J25" s="16">
        <v>15.13</v>
      </c>
      <c r="K25" s="12" t="s">
        <v>49</v>
      </c>
      <c r="L25" s="11"/>
      <c r="M25" s="11"/>
      <c r="N25"/>
    </row>
    <row r="26" spans="1:14">
      <c r="A26" s="11"/>
      <c r="B26" s="11"/>
      <c r="C26" s="11"/>
      <c r="D26" s="15"/>
      <c r="E26" s="12" t="s">
        <v>50</v>
      </c>
      <c r="F26" s="11">
        <v>1</v>
      </c>
      <c r="G26" s="16">
        <v>0</v>
      </c>
      <c r="H26" s="16">
        <v>0</v>
      </c>
      <c r="I26" s="16">
        <v>0</v>
      </c>
      <c r="J26" s="16">
        <v>14.13</v>
      </c>
      <c r="K26" s="12" t="s">
        <v>51</v>
      </c>
      <c r="L26" s="11"/>
      <c r="M26" s="11"/>
      <c r="N26"/>
    </row>
    <row r="27" spans="1:14">
      <c r="A27" s="11"/>
      <c r="B27" s="11"/>
      <c r="C27" s="11"/>
      <c r="D27" s="15"/>
      <c r="E27" s="12" t="s">
        <v>52</v>
      </c>
      <c r="F27" s="11">
        <v>1</v>
      </c>
      <c r="G27" s="16">
        <v>0</v>
      </c>
      <c r="H27" s="16">
        <v>0</v>
      </c>
      <c r="I27" s="16">
        <v>0</v>
      </c>
      <c r="J27" s="16">
        <v>2.2999999999999998</v>
      </c>
      <c r="K27" s="12" t="s">
        <v>53</v>
      </c>
      <c r="L27" s="11"/>
      <c r="M27" s="11"/>
      <c r="N27"/>
    </row>
    <row r="28" spans="1:14">
      <c r="A28" s="11"/>
      <c r="B28" s="11"/>
      <c r="C28" s="11"/>
      <c r="D28" s="15"/>
      <c r="E28" s="11"/>
      <c r="F28" s="11"/>
      <c r="G28" s="11"/>
      <c r="H28" s="11"/>
      <c r="I28" s="11"/>
      <c r="J28" s="17" t="s">
        <v>54</v>
      </c>
      <c r="K28" s="18">
        <f>SUM(J18:J27)</f>
        <v>186.63000000000002</v>
      </c>
      <c r="L28" s="16">
        <v>14.16</v>
      </c>
      <c r="M28" s="10">
        <f>ROUND(L28*K28,2)</f>
        <v>2642.68</v>
      </c>
    </row>
    <row r="29" spans="1:14" ht="0.95" customHeight="1">
      <c r="A29" s="19"/>
      <c r="B29" s="19"/>
      <c r="C29" s="19"/>
      <c r="D29" s="27"/>
      <c r="E29" s="19"/>
      <c r="F29" s="19"/>
      <c r="G29" s="19"/>
      <c r="H29" s="19"/>
      <c r="I29" s="19"/>
      <c r="J29" s="19"/>
      <c r="K29" s="19"/>
      <c r="L29" s="19"/>
      <c r="M29" s="19"/>
      <c r="N29"/>
    </row>
    <row r="30" spans="1:14">
      <c r="A30" s="12" t="s">
        <v>55</v>
      </c>
      <c r="B30" s="12" t="s">
        <v>21</v>
      </c>
      <c r="C30" s="12" t="s">
        <v>57</v>
      </c>
      <c r="D30" s="26" t="s">
        <v>56</v>
      </c>
      <c r="E30" s="11"/>
      <c r="F30" s="11"/>
      <c r="G30" s="11"/>
      <c r="H30" s="11"/>
      <c r="I30" s="11"/>
      <c r="J30" s="11"/>
      <c r="K30" s="13">
        <f>K48</f>
        <v>170.44139999999999</v>
      </c>
      <c r="L30" s="14">
        <f>L48</f>
        <v>20.65</v>
      </c>
      <c r="M30" s="14">
        <f>M48</f>
        <v>3519.61</v>
      </c>
    </row>
    <row r="31" spans="1:14" ht="90">
      <c r="A31" s="11"/>
      <c r="B31" s="11"/>
      <c r="C31" s="11"/>
      <c r="D31" s="15" t="s">
        <v>58</v>
      </c>
      <c r="E31" s="11"/>
      <c r="F31" s="11"/>
      <c r="G31" s="11"/>
      <c r="H31" s="11"/>
      <c r="I31" s="11"/>
      <c r="J31" s="11"/>
      <c r="K31" s="11"/>
      <c r="L31" s="11"/>
      <c r="M31" s="11"/>
      <c r="N31"/>
    </row>
    <row r="32" spans="1:14">
      <c r="A32" s="11"/>
      <c r="B32" s="11"/>
      <c r="C32" s="11"/>
      <c r="D32" s="15"/>
      <c r="E32" s="12" t="s">
        <v>18</v>
      </c>
      <c r="F32" s="11">
        <v>1</v>
      </c>
      <c r="G32" s="16">
        <v>3.22</v>
      </c>
      <c r="H32" s="16">
        <v>0</v>
      </c>
      <c r="I32" s="16">
        <v>1.2</v>
      </c>
      <c r="J32" s="14">
        <f t="shared" ref="J32:J47" si="0">F32*(G32+ (G32= 0))*(H32+ (H32= 0))*(I32+ (I32= 0))</f>
        <v>3.8639999999999999</v>
      </c>
      <c r="K32" s="11"/>
      <c r="L32" s="11"/>
      <c r="M32" s="11"/>
      <c r="N32"/>
    </row>
    <row r="33" spans="1:14">
      <c r="A33" s="11"/>
      <c r="B33" s="11"/>
      <c r="C33" s="11"/>
      <c r="D33" s="15"/>
      <c r="E33" s="12" t="s">
        <v>18</v>
      </c>
      <c r="F33" s="11">
        <v>1</v>
      </c>
      <c r="G33" s="16">
        <v>1.55</v>
      </c>
      <c r="H33" s="16">
        <v>0</v>
      </c>
      <c r="I33" s="16">
        <v>1.2</v>
      </c>
      <c r="J33" s="14">
        <f t="shared" si="0"/>
        <v>1.8599999999999999</v>
      </c>
      <c r="K33" s="11"/>
      <c r="L33" s="11"/>
      <c r="M33" s="11"/>
      <c r="N33"/>
    </row>
    <row r="34" spans="1:14">
      <c r="A34" s="11"/>
      <c r="B34" s="11"/>
      <c r="C34" s="11"/>
      <c r="D34" s="15"/>
      <c r="E34" s="12" t="s">
        <v>18</v>
      </c>
      <c r="F34" s="11">
        <v>2</v>
      </c>
      <c r="G34" s="16">
        <v>1.31</v>
      </c>
      <c r="H34" s="16">
        <v>0</v>
      </c>
      <c r="I34" s="16">
        <v>3.3</v>
      </c>
      <c r="J34" s="14">
        <f t="shared" si="0"/>
        <v>8.645999999999999</v>
      </c>
      <c r="K34" s="11"/>
      <c r="L34" s="11"/>
      <c r="M34" s="11"/>
      <c r="N34"/>
    </row>
    <row r="35" spans="1:14">
      <c r="A35" s="11"/>
      <c r="B35" s="11"/>
      <c r="C35" s="11"/>
      <c r="D35" s="15"/>
      <c r="E35" s="12" t="s">
        <v>18</v>
      </c>
      <c r="F35" s="11">
        <v>1</v>
      </c>
      <c r="G35" s="16">
        <v>3.04</v>
      </c>
      <c r="H35" s="16">
        <v>0</v>
      </c>
      <c r="I35" s="16">
        <v>3.3</v>
      </c>
      <c r="J35" s="14">
        <f t="shared" si="0"/>
        <v>10.032</v>
      </c>
      <c r="K35" s="11"/>
      <c r="L35" s="11"/>
      <c r="M35" s="11"/>
      <c r="N35"/>
    </row>
    <row r="36" spans="1:14">
      <c r="A36" s="11"/>
      <c r="B36" s="11"/>
      <c r="C36" s="11"/>
      <c r="D36" s="15"/>
      <c r="E36" s="12" t="s">
        <v>18</v>
      </c>
      <c r="F36" s="11">
        <v>1</v>
      </c>
      <c r="G36" s="16">
        <v>2.6</v>
      </c>
      <c r="H36" s="16">
        <v>0</v>
      </c>
      <c r="I36" s="16">
        <v>3.3</v>
      </c>
      <c r="J36" s="14">
        <f t="shared" si="0"/>
        <v>8.58</v>
      </c>
      <c r="K36" s="11"/>
      <c r="L36" s="11"/>
      <c r="M36" s="11"/>
      <c r="N36"/>
    </row>
    <row r="37" spans="1:14">
      <c r="A37" s="11"/>
      <c r="B37" s="11"/>
      <c r="C37" s="11"/>
      <c r="D37" s="15"/>
      <c r="E37" s="12" t="s">
        <v>18</v>
      </c>
      <c r="F37" s="11">
        <v>1</v>
      </c>
      <c r="G37" s="16">
        <v>5.27</v>
      </c>
      <c r="H37" s="16">
        <v>0</v>
      </c>
      <c r="I37" s="16">
        <v>3.3</v>
      </c>
      <c r="J37" s="14">
        <f t="shared" si="0"/>
        <v>17.390999999999998</v>
      </c>
      <c r="K37" s="11"/>
      <c r="L37" s="11"/>
      <c r="M37" s="11"/>
      <c r="N37"/>
    </row>
    <row r="38" spans="1:14">
      <c r="A38" s="11"/>
      <c r="B38" s="11"/>
      <c r="C38" s="11"/>
      <c r="D38" s="15"/>
      <c r="E38" s="12" t="s">
        <v>18</v>
      </c>
      <c r="F38" s="11">
        <v>2</v>
      </c>
      <c r="G38" s="16">
        <v>2.2200000000000002</v>
      </c>
      <c r="H38" s="16">
        <v>0</v>
      </c>
      <c r="I38" s="16">
        <v>3.3</v>
      </c>
      <c r="J38" s="14">
        <f t="shared" si="0"/>
        <v>14.652000000000001</v>
      </c>
      <c r="K38" s="11"/>
      <c r="L38" s="11"/>
      <c r="M38" s="11"/>
      <c r="N38"/>
    </row>
    <row r="39" spans="1:14">
      <c r="A39" s="11"/>
      <c r="B39" s="11"/>
      <c r="C39" s="11"/>
      <c r="D39" s="15"/>
      <c r="E39" s="12" t="s">
        <v>18</v>
      </c>
      <c r="F39" s="11">
        <v>1</v>
      </c>
      <c r="G39" s="16">
        <v>1.37</v>
      </c>
      <c r="H39" s="16">
        <v>0</v>
      </c>
      <c r="I39" s="16">
        <v>3.3</v>
      </c>
      <c r="J39" s="14">
        <f t="shared" si="0"/>
        <v>4.5209999999999999</v>
      </c>
      <c r="K39" s="11"/>
      <c r="L39" s="11"/>
      <c r="M39" s="11"/>
      <c r="N39"/>
    </row>
    <row r="40" spans="1:14">
      <c r="A40" s="11"/>
      <c r="B40" s="11"/>
      <c r="C40" s="11"/>
      <c r="D40" s="15"/>
      <c r="E40" s="12" t="s">
        <v>18</v>
      </c>
      <c r="F40" s="11">
        <v>1</v>
      </c>
      <c r="G40" s="16">
        <v>2.61</v>
      </c>
      <c r="H40" s="16">
        <v>0</v>
      </c>
      <c r="I40" s="16">
        <v>3.3</v>
      </c>
      <c r="J40" s="14">
        <f t="shared" si="0"/>
        <v>8.6129999999999995</v>
      </c>
      <c r="K40" s="11"/>
      <c r="L40" s="11"/>
      <c r="M40" s="11"/>
      <c r="N40"/>
    </row>
    <row r="41" spans="1:14">
      <c r="A41" s="11"/>
      <c r="B41" s="11"/>
      <c r="C41" s="11"/>
      <c r="D41" s="15"/>
      <c r="E41" s="12" t="s">
        <v>18</v>
      </c>
      <c r="F41" s="11">
        <v>1</v>
      </c>
      <c r="G41" s="16">
        <v>2.15</v>
      </c>
      <c r="H41" s="16">
        <v>0</v>
      </c>
      <c r="I41" s="16">
        <v>1.2</v>
      </c>
      <c r="J41" s="14">
        <f t="shared" si="0"/>
        <v>2.5799999999999996</v>
      </c>
      <c r="K41" s="11"/>
      <c r="L41" s="11"/>
      <c r="M41" s="11"/>
      <c r="N41"/>
    </row>
    <row r="42" spans="1:14">
      <c r="A42" s="11"/>
      <c r="B42" s="11"/>
      <c r="C42" s="11"/>
      <c r="D42" s="15"/>
      <c r="E42" s="12" t="s">
        <v>18</v>
      </c>
      <c r="F42" s="11">
        <v>1</v>
      </c>
      <c r="G42" s="16">
        <v>2.44</v>
      </c>
      <c r="H42" s="16">
        <v>0</v>
      </c>
      <c r="I42" s="16">
        <v>1.2</v>
      </c>
      <c r="J42" s="14">
        <f t="shared" si="0"/>
        <v>2.9279999999999999</v>
      </c>
      <c r="K42" s="11"/>
      <c r="L42" s="11"/>
      <c r="M42" s="11"/>
      <c r="N42"/>
    </row>
    <row r="43" spans="1:14">
      <c r="A43" s="11"/>
      <c r="B43" s="11"/>
      <c r="C43" s="11"/>
      <c r="D43" s="15"/>
      <c r="E43" s="12" t="s">
        <v>18</v>
      </c>
      <c r="F43" s="11">
        <v>1</v>
      </c>
      <c r="G43" s="16">
        <v>3.37</v>
      </c>
      <c r="H43" s="16">
        <v>0</v>
      </c>
      <c r="I43" s="16">
        <v>4.1399999999999997</v>
      </c>
      <c r="J43" s="14">
        <f t="shared" si="0"/>
        <v>13.951799999999999</v>
      </c>
      <c r="K43" s="11"/>
      <c r="L43" s="11"/>
      <c r="M43" s="11"/>
      <c r="N43"/>
    </row>
    <row r="44" spans="1:14">
      <c r="A44" s="11"/>
      <c r="B44" s="11"/>
      <c r="C44" s="11"/>
      <c r="D44" s="15"/>
      <c r="E44" s="12" t="s">
        <v>18</v>
      </c>
      <c r="F44" s="11">
        <v>1</v>
      </c>
      <c r="G44" s="16">
        <v>5.38</v>
      </c>
      <c r="H44" s="16">
        <v>0</v>
      </c>
      <c r="I44" s="16">
        <v>4.1399999999999997</v>
      </c>
      <c r="J44" s="14">
        <f t="shared" si="0"/>
        <v>22.273199999999999</v>
      </c>
      <c r="K44" s="11"/>
      <c r="L44" s="11"/>
      <c r="M44" s="11"/>
      <c r="N44"/>
    </row>
    <row r="45" spans="1:14">
      <c r="A45" s="11"/>
      <c r="B45" s="11"/>
      <c r="C45" s="11"/>
      <c r="D45" s="15"/>
      <c r="E45" s="12" t="s">
        <v>18</v>
      </c>
      <c r="F45" s="11">
        <v>2</v>
      </c>
      <c r="G45" s="16">
        <v>2.66</v>
      </c>
      <c r="H45" s="16">
        <v>0</v>
      </c>
      <c r="I45" s="16">
        <v>4.1399999999999997</v>
      </c>
      <c r="J45" s="14">
        <f t="shared" si="0"/>
        <v>22.024799999999999</v>
      </c>
      <c r="K45" s="11"/>
      <c r="L45" s="11"/>
      <c r="M45" s="11"/>
      <c r="N45"/>
    </row>
    <row r="46" spans="1:14">
      <c r="A46" s="11"/>
      <c r="B46" s="11"/>
      <c r="C46" s="11"/>
      <c r="D46" s="15"/>
      <c r="E46" s="12" t="s">
        <v>18</v>
      </c>
      <c r="F46" s="11">
        <v>1</v>
      </c>
      <c r="G46" s="16">
        <v>6.35</v>
      </c>
      <c r="H46" s="16">
        <v>0</v>
      </c>
      <c r="I46" s="16">
        <v>4.1399999999999997</v>
      </c>
      <c r="J46" s="14">
        <f t="shared" si="0"/>
        <v>26.288999999999998</v>
      </c>
      <c r="K46" s="11"/>
      <c r="L46" s="11"/>
      <c r="M46" s="11"/>
      <c r="N46"/>
    </row>
    <row r="47" spans="1:14">
      <c r="A47" s="11"/>
      <c r="B47" s="11"/>
      <c r="C47" s="11"/>
      <c r="D47" s="15"/>
      <c r="E47" s="12" t="s">
        <v>18</v>
      </c>
      <c r="F47" s="11">
        <v>1</v>
      </c>
      <c r="G47" s="16">
        <v>0.54</v>
      </c>
      <c r="H47" s="16">
        <v>0</v>
      </c>
      <c r="I47" s="16">
        <v>4.1399999999999997</v>
      </c>
      <c r="J47" s="14">
        <f t="shared" si="0"/>
        <v>2.2355999999999998</v>
      </c>
      <c r="K47" s="11"/>
      <c r="L47" s="11"/>
      <c r="M47" s="11"/>
      <c r="N47"/>
    </row>
    <row r="48" spans="1:14">
      <c r="A48" s="11"/>
      <c r="B48" s="11"/>
      <c r="C48" s="11"/>
      <c r="D48" s="15"/>
      <c r="E48" s="11"/>
      <c r="F48" s="11"/>
      <c r="G48" s="11"/>
      <c r="H48" s="11"/>
      <c r="I48" s="11"/>
      <c r="J48" s="17" t="s">
        <v>59</v>
      </c>
      <c r="K48" s="18">
        <f>SUM(J32:J47)</f>
        <v>170.44139999999999</v>
      </c>
      <c r="L48" s="16">
        <v>20.65</v>
      </c>
      <c r="M48" s="10">
        <f>ROUND(L48*K48,2)</f>
        <v>3519.61</v>
      </c>
    </row>
    <row r="49" spans="1:14" ht="0.95" customHeight="1">
      <c r="A49" s="19"/>
      <c r="B49" s="19"/>
      <c r="C49" s="19"/>
      <c r="D49" s="27"/>
      <c r="E49" s="19"/>
      <c r="F49" s="19"/>
      <c r="G49" s="19"/>
      <c r="H49" s="19"/>
      <c r="I49" s="19"/>
      <c r="J49" s="19"/>
      <c r="K49" s="19"/>
      <c r="L49" s="19"/>
      <c r="M49" s="19"/>
      <c r="N49"/>
    </row>
    <row r="50" spans="1:14">
      <c r="A50" s="12" t="s">
        <v>60</v>
      </c>
      <c r="B50" s="12" t="s">
        <v>21</v>
      </c>
      <c r="C50" s="12" t="s">
        <v>22</v>
      </c>
      <c r="D50" s="26" t="s">
        <v>61</v>
      </c>
      <c r="E50" s="11"/>
      <c r="F50" s="11"/>
      <c r="G50" s="11"/>
      <c r="H50" s="11"/>
      <c r="I50" s="11"/>
      <c r="J50" s="11"/>
      <c r="K50" s="13">
        <f>K54</f>
        <v>172.095</v>
      </c>
      <c r="L50" s="14">
        <f>L54</f>
        <v>18.29</v>
      </c>
      <c r="M50" s="14">
        <f>M54</f>
        <v>3147.62</v>
      </c>
    </row>
    <row r="51" spans="1:14" ht="67.5">
      <c r="A51" s="11"/>
      <c r="B51" s="11"/>
      <c r="C51" s="11"/>
      <c r="D51" s="15" t="s">
        <v>62</v>
      </c>
      <c r="E51" s="11"/>
      <c r="F51" s="11"/>
      <c r="G51" s="11"/>
      <c r="H51" s="11"/>
      <c r="I51" s="11"/>
      <c r="J51" s="11"/>
      <c r="K51" s="11"/>
      <c r="L51" s="11"/>
      <c r="M51" s="11"/>
      <c r="N51"/>
    </row>
    <row r="52" spans="1:14">
      <c r="A52" s="11"/>
      <c r="B52" s="11"/>
      <c r="C52" s="11"/>
      <c r="D52" s="15"/>
      <c r="E52" s="12" t="s">
        <v>63</v>
      </c>
      <c r="F52" s="11">
        <v>0</v>
      </c>
      <c r="G52" s="16">
        <v>0</v>
      </c>
      <c r="H52" s="16">
        <v>0</v>
      </c>
      <c r="I52" s="16">
        <v>0</v>
      </c>
      <c r="J52" s="14">
        <f>F52*(G52+ (G52= 0))*(H52+ (H52= 0))*(I52+ (I52= 0))</f>
        <v>0</v>
      </c>
      <c r="K52" s="11"/>
      <c r="L52" s="11"/>
      <c r="M52" s="11"/>
      <c r="N52"/>
    </row>
    <row r="53" spans="1:14">
      <c r="A53" s="11"/>
      <c r="B53" s="11"/>
      <c r="C53" s="11"/>
      <c r="D53" s="15"/>
      <c r="E53" s="12" t="s">
        <v>18</v>
      </c>
      <c r="F53" s="11">
        <v>1</v>
      </c>
      <c r="G53" s="16">
        <v>52.15</v>
      </c>
      <c r="H53" s="16">
        <v>0</v>
      </c>
      <c r="I53" s="16">
        <v>3.3</v>
      </c>
      <c r="J53" s="14">
        <f>F53*(G53+ (G53= 0))*(H53+ (H53= 0))*(I53+ (I53= 0))</f>
        <v>172.095</v>
      </c>
      <c r="K53" s="11"/>
      <c r="L53" s="11"/>
      <c r="M53" s="11"/>
      <c r="N53"/>
    </row>
    <row r="54" spans="1:14">
      <c r="A54" s="11"/>
      <c r="B54" s="11"/>
      <c r="C54" s="11"/>
      <c r="D54" s="15"/>
      <c r="E54" s="11"/>
      <c r="F54" s="11"/>
      <c r="G54" s="11"/>
      <c r="H54" s="11"/>
      <c r="I54" s="11"/>
      <c r="J54" s="17" t="s">
        <v>64</v>
      </c>
      <c r="K54" s="18">
        <f>SUM(J52:J53)</f>
        <v>172.095</v>
      </c>
      <c r="L54" s="16">
        <v>18.29</v>
      </c>
      <c r="M54" s="10">
        <f>ROUND(L54*K54,2)</f>
        <v>3147.62</v>
      </c>
    </row>
    <row r="55" spans="1:14" ht="0.95" customHeight="1">
      <c r="A55" s="19"/>
      <c r="B55" s="19"/>
      <c r="C55" s="19"/>
      <c r="D55" s="27"/>
      <c r="E55" s="19"/>
      <c r="F55" s="19"/>
      <c r="G55" s="19"/>
      <c r="H55" s="19"/>
      <c r="I55" s="19"/>
      <c r="J55" s="19"/>
      <c r="K55" s="19"/>
      <c r="L55" s="19"/>
      <c r="M55" s="19"/>
      <c r="N55"/>
    </row>
    <row r="56" spans="1:14">
      <c r="A56" s="12" t="s">
        <v>65</v>
      </c>
      <c r="B56" s="12" t="s">
        <v>21</v>
      </c>
      <c r="C56" s="12" t="s">
        <v>28</v>
      </c>
      <c r="D56" s="26" t="s">
        <v>66</v>
      </c>
      <c r="E56" s="11"/>
      <c r="F56" s="11"/>
      <c r="G56" s="11"/>
      <c r="H56" s="11"/>
      <c r="I56" s="11"/>
      <c r="J56" s="11"/>
      <c r="K56" s="13">
        <f>K59</f>
        <v>1</v>
      </c>
      <c r="L56" s="14">
        <f>L59</f>
        <v>3245</v>
      </c>
      <c r="M56" s="14">
        <f>M59</f>
        <v>3245</v>
      </c>
    </row>
    <row r="57" spans="1:14" ht="270">
      <c r="A57" s="11"/>
      <c r="B57" s="11"/>
      <c r="C57" s="11"/>
      <c r="D57" s="15" t="s">
        <v>67</v>
      </c>
      <c r="E57" s="11"/>
      <c r="F57" s="11"/>
      <c r="G57" s="11"/>
      <c r="H57" s="11"/>
      <c r="I57" s="11"/>
      <c r="J57" s="11"/>
      <c r="K57" s="11"/>
      <c r="L57" s="11"/>
      <c r="M57" s="11"/>
      <c r="N57"/>
    </row>
    <row r="58" spans="1:14">
      <c r="A58" s="11"/>
      <c r="B58" s="11"/>
      <c r="C58" s="11"/>
      <c r="D58" s="15"/>
      <c r="E58" s="12" t="s">
        <v>18</v>
      </c>
      <c r="F58" s="11">
        <v>1</v>
      </c>
      <c r="G58" s="16">
        <v>0</v>
      </c>
      <c r="H58" s="16">
        <v>0</v>
      </c>
      <c r="I58" s="16">
        <v>0</v>
      </c>
      <c r="J58" s="14">
        <f>F58*(G58+ (G58= 0))*(H58+ (H58= 0))*(I58+ (I58= 0))</f>
        <v>1</v>
      </c>
      <c r="K58" s="11"/>
      <c r="L58" s="11"/>
      <c r="M58" s="11"/>
      <c r="N58"/>
    </row>
    <row r="59" spans="1:14">
      <c r="A59" s="11"/>
      <c r="B59" s="11"/>
      <c r="C59" s="11"/>
      <c r="D59" s="15"/>
      <c r="E59" s="11"/>
      <c r="F59" s="11"/>
      <c r="G59" s="11"/>
      <c r="H59" s="11"/>
      <c r="I59" s="11"/>
      <c r="J59" s="17" t="s">
        <v>68</v>
      </c>
      <c r="K59" s="18">
        <f>SUM(J58:J58)</f>
        <v>1</v>
      </c>
      <c r="L59" s="16">
        <v>3245</v>
      </c>
      <c r="M59" s="10">
        <f>ROUND(L59*K59,2)</f>
        <v>3245</v>
      </c>
    </row>
    <row r="60" spans="1:14" ht="0.95" customHeight="1">
      <c r="A60" s="19"/>
      <c r="B60" s="19"/>
      <c r="C60" s="19"/>
      <c r="D60" s="27"/>
      <c r="E60" s="19"/>
      <c r="F60" s="19"/>
      <c r="G60" s="19"/>
      <c r="H60" s="19"/>
      <c r="I60" s="19"/>
      <c r="J60" s="19"/>
      <c r="K60" s="19"/>
      <c r="L60" s="19"/>
      <c r="M60" s="19"/>
      <c r="N60"/>
    </row>
    <row r="61" spans="1:14">
      <c r="A61" s="12" t="s">
        <v>69</v>
      </c>
      <c r="B61" s="12" t="s">
        <v>21</v>
      </c>
      <c r="C61" s="12" t="s">
        <v>28</v>
      </c>
      <c r="D61" s="26" t="s">
        <v>70</v>
      </c>
      <c r="E61" s="11"/>
      <c r="F61" s="11"/>
      <c r="G61" s="11"/>
      <c r="H61" s="11"/>
      <c r="I61" s="11"/>
      <c r="J61" s="11"/>
      <c r="K61" s="13">
        <f>K64</f>
        <v>2</v>
      </c>
      <c r="L61" s="14">
        <f>L64</f>
        <v>64.900000000000006</v>
      </c>
      <c r="M61" s="14">
        <f>M64</f>
        <v>129.80000000000001</v>
      </c>
    </row>
    <row r="62" spans="1:14" ht="78.75">
      <c r="A62" s="11"/>
      <c r="B62" s="11"/>
      <c r="C62" s="11"/>
      <c r="D62" s="15" t="s">
        <v>71</v>
      </c>
      <c r="E62" s="11"/>
      <c r="F62" s="11"/>
      <c r="G62" s="11"/>
      <c r="H62" s="11"/>
      <c r="I62" s="11"/>
      <c r="J62" s="11"/>
      <c r="K62" s="11"/>
      <c r="L62" s="11"/>
      <c r="M62" s="11"/>
      <c r="N62"/>
    </row>
    <row r="63" spans="1:14">
      <c r="A63" s="11"/>
      <c r="B63" s="11"/>
      <c r="C63" s="11"/>
      <c r="D63" s="15"/>
      <c r="E63" s="12" t="s">
        <v>18</v>
      </c>
      <c r="F63" s="11">
        <v>2</v>
      </c>
      <c r="G63" s="16">
        <v>0</v>
      </c>
      <c r="H63" s="16">
        <v>0</v>
      </c>
      <c r="I63" s="16">
        <v>0</v>
      </c>
      <c r="J63" s="14">
        <f>F63*(G63+ (G63= 0))*(H63+ (H63= 0))*(I63+ (I63= 0))</f>
        <v>2</v>
      </c>
      <c r="K63" s="11"/>
      <c r="L63" s="11"/>
      <c r="M63" s="11"/>
      <c r="N63"/>
    </row>
    <row r="64" spans="1:14">
      <c r="A64" s="11"/>
      <c r="B64" s="11"/>
      <c r="C64" s="11"/>
      <c r="D64" s="15"/>
      <c r="E64" s="11"/>
      <c r="F64" s="11"/>
      <c r="G64" s="11"/>
      <c r="H64" s="11"/>
      <c r="I64" s="11"/>
      <c r="J64" s="17" t="s">
        <v>72</v>
      </c>
      <c r="K64" s="18">
        <f>SUM(J63:J63)</f>
        <v>2</v>
      </c>
      <c r="L64" s="16">
        <v>64.900000000000006</v>
      </c>
      <c r="M64" s="10">
        <f>ROUND(L64*K64,2)</f>
        <v>129.80000000000001</v>
      </c>
    </row>
    <row r="65" spans="1:14" ht="0.95" customHeight="1">
      <c r="A65" s="19"/>
      <c r="B65" s="19"/>
      <c r="C65" s="19"/>
      <c r="D65" s="27"/>
      <c r="E65" s="19"/>
      <c r="F65" s="19"/>
      <c r="G65" s="19"/>
      <c r="H65" s="19"/>
      <c r="I65" s="19"/>
      <c r="J65" s="19"/>
      <c r="K65" s="19"/>
      <c r="L65" s="19"/>
      <c r="M65" s="19"/>
      <c r="N65"/>
    </row>
    <row r="66" spans="1:14">
      <c r="A66" s="12" t="s">
        <v>73</v>
      </c>
      <c r="B66" s="12" t="s">
        <v>21</v>
      </c>
      <c r="C66" s="12" t="s">
        <v>57</v>
      </c>
      <c r="D66" s="26" t="s">
        <v>74</v>
      </c>
      <c r="E66" s="11"/>
      <c r="F66" s="11"/>
      <c r="G66" s="11"/>
      <c r="H66" s="11"/>
      <c r="I66" s="11"/>
      <c r="J66" s="11"/>
      <c r="K66" s="13">
        <f>K77</f>
        <v>25.786999999999999</v>
      </c>
      <c r="L66" s="14">
        <f>L77</f>
        <v>22.42</v>
      </c>
      <c r="M66" s="14">
        <f>M77</f>
        <v>578.14</v>
      </c>
    </row>
    <row r="67" spans="1:14" ht="56.25">
      <c r="A67" s="11"/>
      <c r="B67" s="11"/>
      <c r="C67" s="11"/>
      <c r="D67" s="15" t="s">
        <v>75</v>
      </c>
      <c r="E67" s="11"/>
      <c r="F67" s="11"/>
      <c r="G67" s="11"/>
      <c r="H67" s="11"/>
      <c r="I67" s="11"/>
      <c r="J67" s="11"/>
      <c r="K67" s="11"/>
      <c r="L67" s="11"/>
      <c r="M67" s="11"/>
      <c r="N67"/>
    </row>
    <row r="68" spans="1:14">
      <c r="A68" s="11"/>
      <c r="B68" s="11"/>
      <c r="C68" s="11"/>
      <c r="D68" s="15"/>
      <c r="E68" s="12" t="s">
        <v>76</v>
      </c>
      <c r="F68" s="11">
        <v>1</v>
      </c>
      <c r="G68" s="16">
        <v>2.44</v>
      </c>
      <c r="H68" s="16">
        <v>0</v>
      </c>
      <c r="I68" s="16">
        <v>1.2</v>
      </c>
      <c r="J68" s="14">
        <f t="shared" ref="J68:J76" si="1">F68*(G68+ (G68= 0))*(H68+ (H68= 0))*(I68+ (I68= 0))</f>
        <v>2.9279999999999999</v>
      </c>
      <c r="K68" s="11"/>
      <c r="L68" s="11"/>
      <c r="M68" s="11"/>
      <c r="N68"/>
    </row>
    <row r="69" spans="1:14">
      <c r="A69" s="11"/>
      <c r="B69" s="11"/>
      <c r="C69" s="11"/>
      <c r="D69" s="15"/>
      <c r="E69" s="12" t="s">
        <v>18</v>
      </c>
      <c r="F69" s="11">
        <v>1</v>
      </c>
      <c r="G69" s="16">
        <v>2.15</v>
      </c>
      <c r="H69" s="16">
        <v>0</v>
      </c>
      <c r="I69" s="16">
        <v>1.2</v>
      </c>
      <c r="J69" s="14">
        <f t="shared" si="1"/>
        <v>2.5799999999999996</v>
      </c>
      <c r="K69" s="11"/>
      <c r="L69" s="11"/>
      <c r="M69" s="11"/>
      <c r="N69"/>
    </row>
    <row r="70" spans="1:14">
      <c r="A70" s="11"/>
      <c r="B70" s="11"/>
      <c r="C70" s="11"/>
      <c r="D70" s="15"/>
      <c r="E70" s="12" t="s">
        <v>18</v>
      </c>
      <c r="F70" s="11">
        <v>1</v>
      </c>
      <c r="G70" s="16">
        <v>0.8</v>
      </c>
      <c r="H70" s="16">
        <v>0</v>
      </c>
      <c r="I70" s="16">
        <v>1</v>
      </c>
      <c r="J70" s="14">
        <f t="shared" si="1"/>
        <v>0.8</v>
      </c>
      <c r="K70" s="11"/>
      <c r="L70" s="11"/>
      <c r="M70" s="11"/>
      <c r="N70"/>
    </row>
    <row r="71" spans="1:14">
      <c r="A71" s="11"/>
      <c r="B71" s="11"/>
      <c r="C71" s="11"/>
      <c r="D71" s="15"/>
      <c r="E71" s="12" t="s">
        <v>18</v>
      </c>
      <c r="F71" s="11">
        <v>1</v>
      </c>
      <c r="G71" s="16">
        <v>3.22</v>
      </c>
      <c r="H71" s="16">
        <v>0</v>
      </c>
      <c r="I71" s="16">
        <v>1.2</v>
      </c>
      <c r="J71" s="14">
        <f t="shared" si="1"/>
        <v>3.8639999999999999</v>
      </c>
      <c r="K71" s="11"/>
      <c r="L71" s="11"/>
      <c r="M71" s="11"/>
      <c r="N71"/>
    </row>
    <row r="72" spans="1:14">
      <c r="A72" s="11"/>
      <c r="B72" s="11"/>
      <c r="C72" s="11"/>
      <c r="D72" s="15"/>
      <c r="E72" s="12" t="s">
        <v>18</v>
      </c>
      <c r="F72" s="11">
        <v>1</v>
      </c>
      <c r="G72" s="16">
        <v>1.55</v>
      </c>
      <c r="H72" s="16">
        <v>0</v>
      </c>
      <c r="I72" s="16">
        <v>1.2</v>
      </c>
      <c r="J72" s="14">
        <f t="shared" si="1"/>
        <v>1.8599999999999999</v>
      </c>
      <c r="K72" s="11"/>
      <c r="L72" s="11"/>
      <c r="M72" s="11"/>
      <c r="N72"/>
    </row>
    <row r="73" spans="1:14">
      <c r="A73" s="11"/>
      <c r="B73" s="11"/>
      <c r="C73" s="11"/>
      <c r="D73" s="15"/>
      <c r="E73" s="12" t="s">
        <v>77</v>
      </c>
      <c r="F73" s="11">
        <v>1</v>
      </c>
      <c r="G73" s="16">
        <v>1.1000000000000001</v>
      </c>
      <c r="H73" s="16">
        <v>0</v>
      </c>
      <c r="I73" s="16">
        <v>2.1</v>
      </c>
      <c r="J73" s="14">
        <f t="shared" si="1"/>
        <v>2.3100000000000005</v>
      </c>
      <c r="K73" s="11"/>
      <c r="L73" s="11"/>
      <c r="M73" s="11"/>
      <c r="N73"/>
    </row>
    <row r="74" spans="1:14">
      <c r="A74" s="11"/>
      <c r="B74" s="11"/>
      <c r="C74" s="11"/>
      <c r="D74" s="15"/>
      <c r="E74" s="12" t="s">
        <v>18</v>
      </c>
      <c r="F74" s="11">
        <v>3</v>
      </c>
      <c r="G74" s="16">
        <v>0.83</v>
      </c>
      <c r="H74" s="16">
        <v>0</v>
      </c>
      <c r="I74" s="16">
        <v>2.1</v>
      </c>
      <c r="J74" s="14">
        <f t="shared" si="1"/>
        <v>5.2290000000000001</v>
      </c>
      <c r="K74" s="11"/>
      <c r="L74" s="11"/>
      <c r="M74" s="11"/>
      <c r="N74"/>
    </row>
    <row r="75" spans="1:14">
      <c r="A75" s="11"/>
      <c r="B75" s="11"/>
      <c r="C75" s="11"/>
      <c r="D75" s="15"/>
      <c r="E75" s="12" t="s">
        <v>18</v>
      </c>
      <c r="F75" s="11">
        <v>1</v>
      </c>
      <c r="G75" s="16">
        <v>1</v>
      </c>
      <c r="H75" s="16">
        <v>0</v>
      </c>
      <c r="I75" s="16">
        <v>2.1</v>
      </c>
      <c r="J75" s="14">
        <f t="shared" si="1"/>
        <v>2.1</v>
      </c>
      <c r="K75" s="11"/>
      <c r="L75" s="11"/>
      <c r="M75" s="11"/>
      <c r="N75"/>
    </row>
    <row r="76" spans="1:14">
      <c r="A76" s="11"/>
      <c r="B76" s="11"/>
      <c r="C76" s="11"/>
      <c r="D76" s="15"/>
      <c r="E76" s="12" t="s">
        <v>18</v>
      </c>
      <c r="F76" s="11">
        <v>1</v>
      </c>
      <c r="G76" s="16">
        <v>1.96</v>
      </c>
      <c r="H76" s="16">
        <v>0</v>
      </c>
      <c r="I76" s="16">
        <v>2.1</v>
      </c>
      <c r="J76" s="14">
        <f t="shared" si="1"/>
        <v>4.1159999999999997</v>
      </c>
      <c r="K76" s="11"/>
      <c r="L76" s="11"/>
      <c r="M76" s="11"/>
      <c r="N76"/>
    </row>
    <row r="77" spans="1:14">
      <c r="A77" s="11"/>
      <c r="B77" s="11"/>
      <c r="C77" s="11"/>
      <c r="D77" s="15"/>
      <c r="E77" s="11"/>
      <c r="F77" s="11"/>
      <c r="G77" s="11"/>
      <c r="H77" s="11"/>
      <c r="I77" s="11"/>
      <c r="J77" s="17" t="s">
        <v>78</v>
      </c>
      <c r="K77" s="18">
        <f>SUM(J68:J76)</f>
        <v>25.786999999999999</v>
      </c>
      <c r="L77" s="16">
        <v>22.42</v>
      </c>
      <c r="M77" s="10">
        <f>ROUND(L77*K77,2)</f>
        <v>578.14</v>
      </c>
    </row>
    <row r="78" spans="1:14" ht="0.95" customHeight="1">
      <c r="A78" s="19"/>
      <c r="B78" s="19"/>
      <c r="C78" s="19"/>
      <c r="D78" s="27"/>
      <c r="E78" s="19"/>
      <c r="F78" s="19"/>
      <c r="G78" s="19"/>
      <c r="H78" s="19"/>
      <c r="I78" s="19"/>
      <c r="J78" s="19"/>
      <c r="K78" s="19"/>
      <c r="L78" s="19"/>
      <c r="M78" s="19"/>
      <c r="N78"/>
    </row>
    <row r="79" spans="1:14">
      <c r="A79" s="12" t="s">
        <v>79</v>
      </c>
      <c r="B79" s="12" t="s">
        <v>21</v>
      </c>
      <c r="C79" s="12" t="s">
        <v>57</v>
      </c>
      <c r="D79" s="26" t="s">
        <v>80</v>
      </c>
      <c r="E79" s="11"/>
      <c r="F79" s="11"/>
      <c r="G79" s="11"/>
      <c r="H79" s="11"/>
      <c r="I79" s="11"/>
      <c r="J79" s="11"/>
      <c r="K79" s="13">
        <f>K82</f>
        <v>93.868000000000009</v>
      </c>
      <c r="L79" s="14">
        <f>L82</f>
        <v>18.88</v>
      </c>
      <c r="M79" s="14">
        <f>M82</f>
        <v>1772.23</v>
      </c>
    </row>
    <row r="80" spans="1:14" ht="56.25">
      <c r="A80" s="11"/>
      <c r="B80" s="11"/>
      <c r="C80" s="11"/>
      <c r="D80" s="15" t="s">
        <v>81</v>
      </c>
      <c r="E80" s="11"/>
      <c r="F80" s="11"/>
      <c r="G80" s="11"/>
      <c r="H80" s="11"/>
      <c r="I80" s="11"/>
      <c r="J80" s="11"/>
      <c r="K80" s="11"/>
      <c r="L80" s="11"/>
      <c r="M80" s="11"/>
      <c r="N80"/>
    </row>
    <row r="81" spans="1:14">
      <c r="A81" s="11"/>
      <c r="B81" s="11"/>
      <c r="C81" s="11"/>
      <c r="D81" s="15"/>
      <c r="E81" s="12" t="s">
        <v>18</v>
      </c>
      <c r="F81" s="11">
        <v>1</v>
      </c>
      <c r="G81" s="16">
        <v>30.28</v>
      </c>
      <c r="H81" s="16">
        <v>0</v>
      </c>
      <c r="I81" s="16">
        <v>3.1</v>
      </c>
      <c r="J81" s="14">
        <f>F81*(G81+ (G81= 0))*(H81+ (H81= 0))*(I81+ (I81= 0))</f>
        <v>93.868000000000009</v>
      </c>
      <c r="K81" s="11"/>
      <c r="L81" s="11"/>
      <c r="M81" s="11"/>
      <c r="N81"/>
    </row>
    <row r="82" spans="1:14">
      <c r="A82" s="11"/>
      <c r="B82" s="11"/>
      <c r="C82" s="11"/>
      <c r="D82" s="15"/>
      <c r="E82" s="11"/>
      <c r="F82" s="11"/>
      <c r="G82" s="11"/>
      <c r="H82" s="11"/>
      <c r="I82" s="11"/>
      <c r="J82" s="17" t="s">
        <v>82</v>
      </c>
      <c r="K82" s="18">
        <f>SUM(J81:J81)</f>
        <v>93.868000000000009</v>
      </c>
      <c r="L82" s="16">
        <v>18.88</v>
      </c>
      <c r="M82" s="10">
        <f>ROUND(L82*K82,2)</f>
        <v>1772.23</v>
      </c>
    </row>
    <row r="83" spans="1:14" ht="0.95" customHeight="1">
      <c r="A83" s="19"/>
      <c r="B83" s="19"/>
      <c r="C83" s="19"/>
      <c r="D83" s="27"/>
      <c r="E83" s="19"/>
      <c r="F83" s="19"/>
      <c r="G83" s="19"/>
      <c r="H83" s="19"/>
      <c r="I83" s="19"/>
      <c r="J83" s="19"/>
      <c r="K83" s="19"/>
      <c r="L83" s="19"/>
      <c r="M83" s="19"/>
      <c r="N83"/>
    </row>
    <row r="84" spans="1:14">
      <c r="A84" s="12" t="s">
        <v>83</v>
      </c>
      <c r="B84" s="12" t="s">
        <v>21</v>
      </c>
      <c r="C84" s="12" t="s">
        <v>28</v>
      </c>
      <c r="D84" s="26" t="s">
        <v>84</v>
      </c>
      <c r="E84" s="11"/>
      <c r="F84" s="11"/>
      <c r="G84" s="11"/>
      <c r="H84" s="11"/>
      <c r="I84" s="11"/>
      <c r="J84" s="11"/>
      <c r="K84" s="13">
        <f>K87</f>
        <v>3</v>
      </c>
      <c r="L84" s="14">
        <f>L87</f>
        <v>295</v>
      </c>
      <c r="M84" s="14">
        <f>M87</f>
        <v>885</v>
      </c>
    </row>
    <row r="85" spans="1:14" ht="45">
      <c r="A85" s="11"/>
      <c r="B85" s="11"/>
      <c r="C85" s="11"/>
      <c r="D85" s="15" t="s">
        <v>85</v>
      </c>
      <c r="E85" s="11"/>
      <c r="F85" s="11"/>
      <c r="G85" s="11"/>
      <c r="H85" s="11"/>
      <c r="I85" s="11"/>
      <c r="J85" s="11"/>
      <c r="K85" s="11"/>
      <c r="L85" s="11"/>
      <c r="M85" s="11"/>
      <c r="N85"/>
    </row>
    <row r="86" spans="1:14">
      <c r="A86" s="11"/>
      <c r="B86" s="11"/>
      <c r="C86" s="11"/>
      <c r="D86" s="15"/>
      <c r="E86" s="12" t="s">
        <v>18</v>
      </c>
      <c r="F86" s="11">
        <v>3</v>
      </c>
      <c r="G86" s="16">
        <v>0</v>
      </c>
      <c r="H86" s="16">
        <v>0</v>
      </c>
      <c r="I86" s="16">
        <v>0</v>
      </c>
      <c r="J86" s="14">
        <f>F86*(G86+ (G86= 0))*(H86+ (H86= 0))*(I86+ (I86= 0))</f>
        <v>3</v>
      </c>
      <c r="K86" s="11"/>
      <c r="L86" s="11"/>
      <c r="M86" s="11"/>
      <c r="N86"/>
    </row>
    <row r="87" spans="1:14">
      <c r="A87" s="11"/>
      <c r="B87" s="11"/>
      <c r="C87" s="11"/>
      <c r="D87" s="15"/>
      <c r="E87" s="11"/>
      <c r="F87" s="11"/>
      <c r="G87" s="11"/>
      <c r="H87" s="11"/>
      <c r="I87" s="11"/>
      <c r="J87" s="17" t="s">
        <v>86</v>
      </c>
      <c r="K87" s="18">
        <f>SUM(J86:J86)</f>
        <v>3</v>
      </c>
      <c r="L87" s="16">
        <v>295</v>
      </c>
      <c r="M87" s="10">
        <f>ROUND(L87*K87,2)</f>
        <v>885</v>
      </c>
    </row>
    <row r="88" spans="1:14" ht="0.95" customHeight="1">
      <c r="A88" s="19"/>
      <c r="B88" s="19"/>
      <c r="C88" s="19"/>
      <c r="D88" s="27"/>
      <c r="E88" s="19"/>
      <c r="F88" s="19"/>
      <c r="G88" s="19"/>
      <c r="H88" s="19"/>
      <c r="I88" s="19"/>
      <c r="J88" s="19"/>
      <c r="K88" s="19"/>
      <c r="L88" s="19"/>
      <c r="M88" s="19"/>
      <c r="N88"/>
    </row>
    <row r="89" spans="1:14">
      <c r="A89" s="11"/>
      <c r="B89" s="11"/>
      <c r="C89" s="11"/>
      <c r="D89" s="15"/>
      <c r="E89" s="11"/>
      <c r="F89" s="11"/>
      <c r="G89" s="11"/>
      <c r="H89" s="11"/>
      <c r="I89" s="11"/>
      <c r="J89" s="17" t="s">
        <v>87</v>
      </c>
      <c r="K89" s="20">
        <v>1</v>
      </c>
      <c r="L89" s="10">
        <f>M9+M14+M28+M48+M54+M59+M64+M77+M82+M87</f>
        <v>16617.579999999998</v>
      </c>
      <c r="M89" s="10">
        <f>ROUND(L89*K89,2)</f>
        <v>16617.580000000002</v>
      </c>
    </row>
    <row r="90" spans="1:14" ht="0.95" customHeight="1">
      <c r="A90" s="19"/>
      <c r="B90" s="19"/>
      <c r="C90" s="19"/>
      <c r="D90" s="27"/>
      <c r="E90" s="19"/>
      <c r="F90" s="19"/>
      <c r="G90" s="19"/>
      <c r="H90" s="19"/>
      <c r="I90" s="19"/>
      <c r="J90" s="19"/>
      <c r="K90" s="19"/>
      <c r="L90" s="19"/>
      <c r="M90" s="19"/>
      <c r="N90"/>
    </row>
    <row r="91" spans="1:14">
      <c r="A91" s="7" t="s">
        <v>88</v>
      </c>
      <c r="B91" s="7" t="s">
        <v>17</v>
      </c>
      <c r="C91" s="7" t="s">
        <v>18</v>
      </c>
      <c r="D91" s="25" t="s">
        <v>89</v>
      </c>
      <c r="E91" s="8"/>
      <c r="F91" s="8"/>
      <c r="G91" s="8"/>
      <c r="H91" s="8"/>
      <c r="I91" s="8"/>
      <c r="J91" s="8"/>
      <c r="K91" s="9">
        <f>K142</f>
        <v>1</v>
      </c>
      <c r="L91" s="10">
        <f>L142</f>
        <v>11132.139999999998</v>
      </c>
      <c r="M91" s="10">
        <f>M142</f>
        <v>11132.14</v>
      </c>
    </row>
    <row r="92" spans="1:14" ht="22.5">
      <c r="A92" s="12" t="s">
        <v>90</v>
      </c>
      <c r="B92" s="12" t="s">
        <v>21</v>
      </c>
      <c r="C92" s="12" t="s">
        <v>57</v>
      </c>
      <c r="D92" s="26" t="s">
        <v>91</v>
      </c>
      <c r="E92" s="11"/>
      <c r="F92" s="11"/>
      <c r="G92" s="11"/>
      <c r="H92" s="11"/>
      <c r="I92" s="11"/>
      <c r="J92" s="11"/>
      <c r="K92" s="13">
        <f>K96</f>
        <v>46.58</v>
      </c>
      <c r="L92" s="14">
        <f>L96</f>
        <v>9.44</v>
      </c>
      <c r="M92" s="14">
        <f>M96</f>
        <v>439.72</v>
      </c>
    </row>
    <row r="93" spans="1:14" ht="157.5">
      <c r="A93" s="11"/>
      <c r="B93" s="11"/>
      <c r="C93" s="11"/>
      <c r="D93" s="15" t="s">
        <v>92</v>
      </c>
      <c r="E93" s="11"/>
      <c r="F93" s="11"/>
      <c r="G93" s="11"/>
      <c r="H93" s="11"/>
      <c r="I93" s="11"/>
      <c r="J93" s="11"/>
      <c r="K93" s="11"/>
      <c r="L93" s="11"/>
      <c r="M93" s="11"/>
      <c r="N93"/>
    </row>
    <row r="94" spans="1:14">
      <c r="A94" s="11"/>
      <c r="B94" s="11"/>
      <c r="C94" s="11"/>
      <c r="D94" s="15"/>
      <c r="E94" s="12" t="s">
        <v>18</v>
      </c>
      <c r="F94" s="11">
        <v>1</v>
      </c>
      <c r="G94" s="16">
        <v>0</v>
      </c>
      <c r="H94" s="16">
        <v>0</v>
      </c>
      <c r="I94" s="16">
        <v>0</v>
      </c>
      <c r="J94" s="16">
        <v>5.08</v>
      </c>
      <c r="K94" s="12" t="s">
        <v>93</v>
      </c>
      <c r="L94" s="11"/>
      <c r="M94" s="11"/>
      <c r="N94"/>
    </row>
    <row r="95" spans="1:14">
      <c r="A95" s="11"/>
      <c r="B95" s="11"/>
      <c r="C95" s="11"/>
      <c r="D95" s="15"/>
      <c r="E95" s="12" t="s">
        <v>18</v>
      </c>
      <c r="F95" s="11">
        <v>1</v>
      </c>
      <c r="G95" s="16">
        <v>0</v>
      </c>
      <c r="H95" s="16">
        <v>0</v>
      </c>
      <c r="I95" s="16">
        <v>0</v>
      </c>
      <c r="J95" s="16">
        <v>41.5</v>
      </c>
      <c r="K95" s="12" t="s">
        <v>94</v>
      </c>
      <c r="L95" s="11"/>
      <c r="M95" s="11"/>
      <c r="N95"/>
    </row>
    <row r="96" spans="1:14">
      <c r="A96" s="11"/>
      <c r="B96" s="11"/>
      <c r="C96" s="11"/>
      <c r="D96" s="15"/>
      <c r="E96" s="11"/>
      <c r="F96" s="11"/>
      <c r="G96" s="11"/>
      <c r="H96" s="11"/>
      <c r="I96" s="11"/>
      <c r="J96" s="17" t="s">
        <v>95</v>
      </c>
      <c r="K96" s="18">
        <f>SUM(J94:J95)</f>
        <v>46.58</v>
      </c>
      <c r="L96" s="16">
        <v>9.44</v>
      </c>
      <c r="M96" s="10">
        <f>ROUND(L96*K96,2)</f>
        <v>439.72</v>
      </c>
    </row>
    <row r="97" spans="1:14" ht="0.95" customHeight="1">
      <c r="A97" s="19"/>
      <c r="B97" s="19"/>
      <c r="C97" s="19"/>
      <c r="D97" s="27"/>
      <c r="E97" s="19"/>
      <c r="F97" s="19"/>
      <c r="G97" s="19"/>
      <c r="H97" s="19"/>
      <c r="I97" s="19"/>
      <c r="J97" s="19"/>
      <c r="K97" s="19"/>
      <c r="L97" s="19"/>
      <c r="M97" s="19"/>
      <c r="N97"/>
    </row>
    <row r="98" spans="1:14" ht="22.5">
      <c r="A98" s="12" t="s">
        <v>96</v>
      </c>
      <c r="B98" s="12" t="s">
        <v>21</v>
      </c>
      <c r="C98" s="12" t="s">
        <v>57</v>
      </c>
      <c r="D98" s="26" t="s">
        <v>97</v>
      </c>
      <c r="E98" s="11"/>
      <c r="F98" s="11"/>
      <c r="G98" s="11"/>
      <c r="H98" s="11"/>
      <c r="I98" s="11"/>
      <c r="J98" s="11"/>
      <c r="K98" s="13">
        <f>K104</f>
        <v>93.16</v>
      </c>
      <c r="L98" s="14">
        <f>L104</f>
        <v>24.78</v>
      </c>
      <c r="M98" s="14">
        <f>M104</f>
        <v>2308.5</v>
      </c>
    </row>
    <row r="99" spans="1:14" ht="101.25">
      <c r="A99" s="11"/>
      <c r="B99" s="11"/>
      <c r="C99" s="11"/>
      <c r="D99" s="15" t="s">
        <v>98</v>
      </c>
      <c r="E99" s="11"/>
      <c r="F99" s="11"/>
      <c r="G99" s="11"/>
      <c r="H99" s="11"/>
      <c r="I99" s="11"/>
      <c r="J99" s="11"/>
      <c r="K99" s="11"/>
      <c r="L99" s="11"/>
      <c r="M99" s="11"/>
      <c r="N99"/>
    </row>
    <row r="100" spans="1:14">
      <c r="A100" s="11"/>
      <c r="B100" s="11"/>
      <c r="C100" s="11"/>
      <c r="D100" s="15"/>
      <c r="E100" s="12" t="s">
        <v>18</v>
      </c>
      <c r="F100" s="11">
        <v>1</v>
      </c>
      <c r="G100" s="16">
        <v>0</v>
      </c>
      <c r="H100" s="16">
        <v>0</v>
      </c>
      <c r="I100" s="16">
        <v>0</v>
      </c>
      <c r="J100" s="16">
        <v>5.08</v>
      </c>
      <c r="K100" s="12" t="s">
        <v>93</v>
      </c>
      <c r="L100" s="11"/>
      <c r="M100" s="11"/>
      <c r="N100"/>
    </row>
    <row r="101" spans="1:14">
      <c r="A101" s="11"/>
      <c r="B101" s="11"/>
      <c r="C101" s="11"/>
      <c r="D101" s="15"/>
      <c r="E101" s="12" t="s">
        <v>18</v>
      </c>
      <c r="F101" s="11">
        <v>1</v>
      </c>
      <c r="G101" s="16">
        <v>0</v>
      </c>
      <c r="H101" s="16">
        <v>0</v>
      </c>
      <c r="I101" s="16">
        <v>0</v>
      </c>
      <c r="J101" s="16">
        <v>41.5</v>
      </c>
      <c r="K101" s="12" t="s">
        <v>94</v>
      </c>
      <c r="L101" s="11"/>
      <c r="M101" s="11"/>
      <c r="N101"/>
    </row>
    <row r="102" spans="1:14">
      <c r="A102" s="11"/>
      <c r="B102" s="11"/>
      <c r="C102" s="11"/>
      <c r="D102" s="15"/>
      <c r="E102" s="12" t="s">
        <v>18</v>
      </c>
      <c r="F102" s="11">
        <v>1</v>
      </c>
      <c r="G102" s="16">
        <v>0</v>
      </c>
      <c r="H102" s="16">
        <v>0</v>
      </c>
      <c r="I102" s="16">
        <v>0</v>
      </c>
      <c r="J102" s="16">
        <v>5.08</v>
      </c>
      <c r="K102" s="12" t="s">
        <v>93</v>
      </c>
      <c r="L102" s="11"/>
      <c r="M102" s="11"/>
      <c r="N102"/>
    </row>
    <row r="103" spans="1:14">
      <c r="A103" s="11"/>
      <c r="B103" s="11"/>
      <c r="C103" s="11"/>
      <c r="D103" s="15"/>
      <c r="E103" s="12" t="s">
        <v>18</v>
      </c>
      <c r="F103" s="11">
        <v>1</v>
      </c>
      <c r="G103" s="16">
        <v>0</v>
      </c>
      <c r="H103" s="16">
        <v>0</v>
      </c>
      <c r="I103" s="16">
        <v>0</v>
      </c>
      <c r="J103" s="16">
        <v>41.5</v>
      </c>
      <c r="K103" s="12" t="s">
        <v>94</v>
      </c>
      <c r="L103" s="11"/>
      <c r="M103" s="11"/>
      <c r="N103"/>
    </row>
    <row r="104" spans="1:14">
      <c r="A104" s="11"/>
      <c r="B104" s="11"/>
      <c r="C104" s="11"/>
      <c r="D104" s="15"/>
      <c r="E104" s="11"/>
      <c r="F104" s="11"/>
      <c r="G104" s="11"/>
      <c r="H104" s="11"/>
      <c r="I104" s="11"/>
      <c r="J104" s="17" t="s">
        <v>99</v>
      </c>
      <c r="K104" s="18">
        <f>SUM(J100:J103)</f>
        <v>93.16</v>
      </c>
      <c r="L104" s="16">
        <v>24.78</v>
      </c>
      <c r="M104" s="10">
        <f>ROUND(L104*K104,2)</f>
        <v>2308.5</v>
      </c>
    </row>
    <row r="105" spans="1:14" ht="0.95" customHeight="1">
      <c r="A105" s="19"/>
      <c r="B105" s="19"/>
      <c r="C105" s="19"/>
      <c r="D105" s="27"/>
      <c r="E105" s="19"/>
      <c r="F105" s="19"/>
      <c r="G105" s="19"/>
      <c r="H105" s="19"/>
      <c r="I105" s="19"/>
      <c r="J105" s="19"/>
      <c r="K105" s="19"/>
      <c r="L105" s="19"/>
      <c r="M105" s="19"/>
      <c r="N105"/>
    </row>
    <row r="106" spans="1:14">
      <c r="A106" s="12" t="s">
        <v>100</v>
      </c>
      <c r="B106" s="12" t="s">
        <v>21</v>
      </c>
      <c r="C106" s="12" t="s">
        <v>57</v>
      </c>
      <c r="D106" s="26" t="s">
        <v>101</v>
      </c>
      <c r="E106" s="11"/>
      <c r="F106" s="11"/>
      <c r="G106" s="11"/>
      <c r="H106" s="11"/>
      <c r="I106" s="11"/>
      <c r="J106" s="11"/>
      <c r="K106" s="13">
        <f>K110</f>
        <v>46.58</v>
      </c>
      <c r="L106" s="14">
        <f>L110</f>
        <v>161.66</v>
      </c>
      <c r="M106" s="14">
        <f>M110</f>
        <v>7530.12</v>
      </c>
    </row>
    <row r="107" spans="1:14" ht="146.25">
      <c r="A107" s="11"/>
      <c r="B107" s="11"/>
      <c r="C107" s="11"/>
      <c r="D107" s="15" t="s">
        <v>102</v>
      </c>
      <c r="E107" s="11"/>
      <c r="F107" s="11"/>
      <c r="G107" s="11"/>
      <c r="H107" s="11"/>
      <c r="I107" s="11"/>
      <c r="J107" s="11"/>
      <c r="K107" s="11"/>
      <c r="L107" s="11"/>
      <c r="M107" s="11"/>
      <c r="N107"/>
    </row>
    <row r="108" spans="1:14">
      <c r="A108" s="11"/>
      <c r="B108" s="11"/>
      <c r="C108" s="11"/>
      <c r="D108" s="15"/>
      <c r="E108" s="12" t="s">
        <v>18</v>
      </c>
      <c r="F108" s="11">
        <v>1</v>
      </c>
      <c r="G108" s="16">
        <v>0</v>
      </c>
      <c r="H108" s="16">
        <v>0</v>
      </c>
      <c r="I108" s="16">
        <v>0</v>
      </c>
      <c r="J108" s="16">
        <v>5.08</v>
      </c>
      <c r="K108" s="12" t="s">
        <v>93</v>
      </c>
      <c r="L108" s="11"/>
      <c r="M108" s="11"/>
      <c r="N108"/>
    </row>
    <row r="109" spans="1:14">
      <c r="A109" s="11"/>
      <c r="B109" s="11"/>
      <c r="C109" s="11"/>
      <c r="D109" s="15"/>
      <c r="E109" s="12" t="s">
        <v>18</v>
      </c>
      <c r="F109" s="11">
        <v>1</v>
      </c>
      <c r="G109" s="16">
        <v>0</v>
      </c>
      <c r="H109" s="16">
        <v>0</v>
      </c>
      <c r="I109" s="16">
        <v>0</v>
      </c>
      <c r="J109" s="16">
        <v>41.5</v>
      </c>
      <c r="K109" s="12" t="s">
        <v>94</v>
      </c>
      <c r="L109" s="11"/>
      <c r="M109" s="11"/>
      <c r="N109"/>
    </row>
    <row r="110" spans="1:14">
      <c r="A110" s="11"/>
      <c r="B110" s="11"/>
      <c r="C110" s="11"/>
      <c r="D110" s="15"/>
      <c r="E110" s="11"/>
      <c r="F110" s="11"/>
      <c r="G110" s="11"/>
      <c r="H110" s="11"/>
      <c r="I110" s="11"/>
      <c r="J110" s="17" t="s">
        <v>103</v>
      </c>
      <c r="K110" s="18">
        <f>SUM(J108:J109)</f>
        <v>46.58</v>
      </c>
      <c r="L110" s="16">
        <v>161.66</v>
      </c>
      <c r="M110" s="10">
        <f>ROUND(L110*K110,2)</f>
        <v>7530.12</v>
      </c>
    </row>
    <row r="111" spans="1:14" ht="0.95" customHeight="1">
      <c r="A111" s="19"/>
      <c r="B111" s="19"/>
      <c r="C111" s="19"/>
      <c r="D111" s="27"/>
      <c r="E111" s="19"/>
      <c r="F111" s="19"/>
      <c r="G111" s="19"/>
      <c r="H111" s="19"/>
      <c r="I111" s="19"/>
      <c r="J111" s="19"/>
      <c r="K111" s="19"/>
      <c r="L111" s="19"/>
      <c r="M111" s="19"/>
      <c r="N111"/>
    </row>
    <row r="112" spans="1:14">
      <c r="A112" s="12" t="s">
        <v>104</v>
      </c>
      <c r="B112" s="12" t="s">
        <v>21</v>
      </c>
      <c r="C112" s="12" t="s">
        <v>6</v>
      </c>
      <c r="D112" s="26" t="s">
        <v>105</v>
      </c>
      <c r="E112" s="11"/>
      <c r="F112" s="11"/>
      <c r="G112" s="11"/>
      <c r="H112" s="11"/>
      <c r="I112" s="11"/>
      <c r="J112" s="11"/>
      <c r="K112" s="13">
        <f>K115</f>
        <v>1</v>
      </c>
      <c r="L112" s="14">
        <f>L115</f>
        <v>256.72000000000003</v>
      </c>
      <c r="M112" s="14">
        <f>M115</f>
        <v>256.72000000000003</v>
      </c>
    </row>
    <row r="113" spans="1:14" ht="157.5">
      <c r="A113" s="11"/>
      <c r="B113" s="11"/>
      <c r="C113" s="11"/>
      <c r="D113" s="15" t="s">
        <v>106</v>
      </c>
      <c r="E113" s="11"/>
      <c r="F113" s="11"/>
      <c r="G113" s="11"/>
      <c r="H113" s="11"/>
      <c r="I113" s="11"/>
      <c r="J113" s="11"/>
      <c r="K113" s="11"/>
      <c r="L113" s="11"/>
      <c r="M113" s="11"/>
      <c r="N113"/>
    </row>
    <row r="114" spans="1:14">
      <c r="A114" s="11"/>
      <c r="B114" s="11"/>
      <c r="C114" s="11"/>
      <c r="D114" s="15"/>
      <c r="E114" s="12" t="s">
        <v>18</v>
      </c>
      <c r="F114" s="11">
        <v>1</v>
      </c>
      <c r="G114" s="16">
        <v>0</v>
      </c>
      <c r="H114" s="16">
        <v>0</v>
      </c>
      <c r="I114" s="16">
        <v>0</v>
      </c>
      <c r="J114" s="14">
        <f>F114*(G114+ (G114= 0))*(H114+ (H114= 0))*(I114+ (I114= 0))</f>
        <v>1</v>
      </c>
      <c r="K114" s="11"/>
      <c r="L114" s="11"/>
      <c r="M114" s="11"/>
      <c r="N114"/>
    </row>
    <row r="115" spans="1:14">
      <c r="A115" s="11"/>
      <c r="B115" s="11"/>
      <c r="C115" s="11"/>
      <c r="D115" s="15"/>
      <c r="E115" s="11"/>
      <c r="F115" s="11"/>
      <c r="G115" s="11"/>
      <c r="H115" s="11"/>
      <c r="I115" s="11"/>
      <c r="J115" s="17" t="s">
        <v>107</v>
      </c>
      <c r="K115" s="18">
        <f>SUM(J114:J114)</f>
        <v>1</v>
      </c>
      <c r="L115" s="16">
        <v>256.72000000000003</v>
      </c>
      <c r="M115" s="10">
        <f>ROUND(L115*K115,2)</f>
        <v>256.72000000000003</v>
      </c>
    </row>
    <row r="116" spans="1:14" ht="0.95" customHeight="1">
      <c r="A116" s="19"/>
      <c r="B116" s="19"/>
      <c r="C116" s="19"/>
      <c r="D116" s="27"/>
      <c r="E116" s="19"/>
      <c r="F116" s="19"/>
      <c r="G116" s="19"/>
      <c r="H116" s="19"/>
      <c r="I116" s="19"/>
      <c r="J116" s="19"/>
      <c r="K116" s="19"/>
      <c r="L116" s="19"/>
      <c r="M116" s="19"/>
      <c r="N116"/>
    </row>
    <row r="117" spans="1:14" ht="22.5">
      <c r="A117" s="12" t="s">
        <v>108</v>
      </c>
      <c r="B117" s="12" t="s">
        <v>21</v>
      </c>
      <c r="C117" s="12" t="s">
        <v>6</v>
      </c>
      <c r="D117" s="26" t="s">
        <v>109</v>
      </c>
      <c r="E117" s="11"/>
      <c r="F117" s="11"/>
      <c r="G117" s="11"/>
      <c r="H117" s="11"/>
      <c r="I117" s="11"/>
      <c r="J117" s="11"/>
      <c r="K117" s="13">
        <f>K120</f>
        <v>1</v>
      </c>
      <c r="L117" s="14">
        <f>L120</f>
        <v>123.9</v>
      </c>
      <c r="M117" s="14">
        <f>M120</f>
        <v>123.9</v>
      </c>
    </row>
    <row r="118" spans="1:14" ht="146.25">
      <c r="A118" s="11"/>
      <c r="B118" s="11"/>
      <c r="C118" s="11"/>
      <c r="D118" s="15" t="s">
        <v>110</v>
      </c>
      <c r="E118" s="11"/>
      <c r="F118" s="11"/>
      <c r="G118" s="11"/>
      <c r="H118" s="11"/>
      <c r="I118" s="11"/>
      <c r="J118" s="11"/>
      <c r="K118" s="11"/>
      <c r="L118" s="11"/>
      <c r="M118" s="11"/>
      <c r="N118"/>
    </row>
    <row r="119" spans="1:14">
      <c r="A119" s="11"/>
      <c r="B119" s="11"/>
      <c r="C119" s="11"/>
      <c r="D119" s="15"/>
      <c r="E119" s="12" t="s">
        <v>18</v>
      </c>
      <c r="F119" s="11">
        <v>1</v>
      </c>
      <c r="G119" s="16">
        <v>0</v>
      </c>
      <c r="H119" s="16">
        <v>0</v>
      </c>
      <c r="I119" s="16">
        <v>0</v>
      </c>
      <c r="J119" s="14">
        <f>F119*(G119+ (G119= 0))*(H119+ (H119= 0))*(I119+ (I119= 0))</f>
        <v>1</v>
      </c>
      <c r="K119" s="11"/>
      <c r="L119" s="11"/>
      <c r="M119" s="11"/>
      <c r="N119"/>
    </row>
    <row r="120" spans="1:14">
      <c r="A120" s="11"/>
      <c r="B120" s="11"/>
      <c r="C120" s="11"/>
      <c r="D120" s="15"/>
      <c r="E120" s="11"/>
      <c r="F120" s="11"/>
      <c r="G120" s="11"/>
      <c r="H120" s="11"/>
      <c r="I120" s="11"/>
      <c r="J120" s="17" t="s">
        <v>111</v>
      </c>
      <c r="K120" s="18">
        <f>SUM(J119:J119)</f>
        <v>1</v>
      </c>
      <c r="L120" s="16">
        <v>123.9</v>
      </c>
      <c r="M120" s="10">
        <f>ROUND(L120*K120,2)</f>
        <v>123.9</v>
      </c>
    </row>
    <row r="121" spans="1:14" ht="0.95" customHeight="1">
      <c r="A121" s="19"/>
      <c r="B121" s="19"/>
      <c r="C121" s="19"/>
      <c r="D121" s="27"/>
      <c r="E121" s="19"/>
      <c r="F121" s="19"/>
      <c r="G121" s="19"/>
      <c r="H121" s="19"/>
      <c r="I121" s="19"/>
      <c r="J121" s="19"/>
      <c r="K121" s="19"/>
      <c r="L121" s="19"/>
      <c r="M121" s="19"/>
      <c r="N121"/>
    </row>
    <row r="122" spans="1:14">
      <c r="A122" s="12" t="s">
        <v>112</v>
      </c>
      <c r="B122" s="12" t="s">
        <v>21</v>
      </c>
      <c r="C122" s="12" t="s">
        <v>6</v>
      </c>
      <c r="D122" s="26" t="s">
        <v>113</v>
      </c>
      <c r="E122" s="11"/>
      <c r="F122" s="11"/>
      <c r="G122" s="11"/>
      <c r="H122" s="11"/>
      <c r="I122" s="11"/>
      <c r="J122" s="11"/>
      <c r="K122" s="13">
        <f>K125</f>
        <v>1</v>
      </c>
      <c r="L122" s="14">
        <f>L125</f>
        <v>114.46</v>
      </c>
      <c r="M122" s="14">
        <f>M125</f>
        <v>114.46</v>
      </c>
    </row>
    <row r="123" spans="1:14" ht="101.25">
      <c r="A123" s="11"/>
      <c r="B123" s="11"/>
      <c r="C123" s="11"/>
      <c r="D123" s="15" t="s">
        <v>114</v>
      </c>
      <c r="E123" s="11"/>
      <c r="F123" s="11"/>
      <c r="G123" s="11"/>
      <c r="H123" s="11"/>
      <c r="I123" s="11"/>
      <c r="J123" s="11"/>
      <c r="K123" s="11"/>
      <c r="L123" s="11"/>
      <c r="M123" s="11"/>
      <c r="N123"/>
    </row>
    <row r="124" spans="1:14">
      <c r="A124" s="11"/>
      <c r="B124" s="11"/>
      <c r="C124" s="11"/>
      <c r="D124" s="15"/>
      <c r="E124" s="12" t="s">
        <v>18</v>
      </c>
      <c r="F124" s="11">
        <v>1</v>
      </c>
      <c r="G124" s="16">
        <v>0</v>
      </c>
      <c r="H124" s="16">
        <v>0</v>
      </c>
      <c r="I124" s="16">
        <v>0</v>
      </c>
      <c r="J124" s="14">
        <f>F124*(G124+ (G124= 0))*(H124+ (H124= 0))*(I124+ (I124= 0))</f>
        <v>1</v>
      </c>
      <c r="K124" s="11"/>
      <c r="L124" s="11"/>
      <c r="M124" s="11"/>
      <c r="N124"/>
    </row>
    <row r="125" spans="1:14">
      <c r="A125" s="11"/>
      <c r="B125" s="11"/>
      <c r="C125" s="11"/>
      <c r="D125" s="15"/>
      <c r="E125" s="11"/>
      <c r="F125" s="11"/>
      <c r="G125" s="11"/>
      <c r="H125" s="11"/>
      <c r="I125" s="11"/>
      <c r="J125" s="17" t="s">
        <v>115</v>
      </c>
      <c r="K125" s="18">
        <f>SUM(J124:J124)</f>
        <v>1</v>
      </c>
      <c r="L125" s="16">
        <v>114.46</v>
      </c>
      <c r="M125" s="10">
        <f>ROUND(L125*K125,2)</f>
        <v>114.46</v>
      </c>
    </row>
    <row r="126" spans="1:14" ht="0.95" customHeight="1">
      <c r="A126" s="19"/>
      <c r="B126" s="19"/>
      <c r="C126" s="19"/>
      <c r="D126" s="27"/>
      <c r="E126" s="19"/>
      <c r="F126" s="19"/>
      <c r="G126" s="19"/>
      <c r="H126" s="19"/>
      <c r="I126" s="19"/>
      <c r="J126" s="19"/>
      <c r="K126" s="19"/>
      <c r="L126" s="19"/>
      <c r="M126" s="19"/>
      <c r="N126"/>
    </row>
    <row r="127" spans="1:14">
      <c r="A127" s="12" t="s">
        <v>116</v>
      </c>
      <c r="B127" s="12" t="s">
        <v>21</v>
      </c>
      <c r="C127" s="12" t="s">
        <v>6</v>
      </c>
      <c r="D127" s="26" t="s">
        <v>117</v>
      </c>
      <c r="E127" s="11"/>
      <c r="F127" s="11"/>
      <c r="G127" s="11"/>
      <c r="H127" s="11"/>
      <c r="I127" s="11"/>
      <c r="J127" s="11"/>
      <c r="K127" s="13">
        <f>K130</f>
        <v>1</v>
      </c>
      <c r="L127" s="14">
        <f>L130</f>
        <v>130.97999999999999</v>
      </c>
      <c r="M127" s="14">
        <f>M130</f>
        <v>130.97999999999999</v>
      </c>
    </row>
    <row r="128" spans="1:14" ht="123.75">
      <c r="A128" s="11"/>
      <c r="B128" s="11"/>
      <c r="C128" s="11"/>
      <c r="D128" s="15" t="s">
        <v>118</v>
      </c>
      <c r="E128" s="11"/>
      <c r="F128" s="11"/>
      <c r="G128" s="11"/>
      <c r="H128" s="11"/>
      <c r="I128" s="11"/>
      <c r="J128" s="11"/>
      <c r="K128" s="11"/>
      <c r="L128" s="11"/>
      <c r="M128" s="11"/>
      <c r="N128"/>
    </row>
    <row r="129" spans="1:14">
      <c r="A129" s="11"/>
      <c r="B129" s="11"/>
      <c r="C129" s="11"/>
      <c r="D129" s="15"/>
      <c r="E129" s="12" t="s">
        <v>18</v>
      </c>
      <c r="F129" s="11">
        <v>1</v>
      </c>
      <c r="G129" s="16">
        <v>0</v>
      </c>
      <c r="H129" s="16">
        <v>0</v>
      </c>
      <c r="I129" s="16">
        <v>0</v>
      </c>
      <c r="J129" s="14">
        <f>F129*(G129+ (G129= 0))*(H129+ (H129= 0))*(I129+ (I129= 0))</f>
        <v>1</v>
      </c>
      <c r="K129" s="11"/>
      <c r="L129" s="11"/>
      <c r="M129" s="11"/>
      <c r="N129"/>
    </row>
    <row r="130" spans="1:14">
      <c r="A130" s="11"/>
      <c r="B130" s="11"/>
      <c r="C130" s="11"/>
      <c r="D130" s="15"/>
      <c r="E130" s="11"/>
      <c r="F130" s="11"/>
      <c r="G130" s="11"/>
      <c r="H130" s="11"/>
      <c r="I130" s="11"/>
      <c r="J130" s="17" t="s">
        <v>119</v>
      </c>
      <c r="K130" s="18">
        <f>SUM(J129:J129)</f>
        <v>1</v>
      </c>
      <c r="L130" s="16">
        <v>130.97999999999999</v>
      </c>
      <c r="M130" s="10">
        <f>ROUND(L130*K130,2)</f>
        <v>130.97999999999999</v>
      </c>
    </row>
    <row r="131" spans="1:14" ht="0.95" customHeight="1">
      <c r="A131" s="19"/>
      <c r="B131" s="19"/>
      <c r="C131" s="19"/>
      <c r="D131" s="27"/>
      <c r="E131" s="19"/>
      <c r="F131" s="19"/>
      <c r="G131" s="19"/>
      <c r="H131" s="19"/>
      <c r="I131" s="19"/>
      <c r="J131" s="19"/>
      <c r="K131" s="19"/>
      <c r="L131" s="19"/>
      <c r="M131" s="19"/>
      <c r="N131"/>
    </row>
    <row r="132" spans="1:14">
      <c r="A132" s="12" t="s">
        <v>120</v>
      </c>
      <c r="B132" s="12" t="s">
        <v>21</v>
      </c>
      <c r="C132" s="12" t="s">
        <v>6</v>
      </c>
      <c r="D132" s="26" t="s">
        <v>121</v>
      </c>
      <c r="E132" s="11"/>
      <c r="F132" s="11"/>
      <c r="G132" s="11"/>
      <c r="H132" s="11"/>
      <c r="I132" s="11"/>
      <c r="J132" s="11"/>
      <c r="K132" s="13">
        <f>K135</f>
        <v>1</v>
      </c>
      <c r="L132" s="14">
        <f>L135</f>
        <v>100.3</v>
      </c>
      <c r="M132" s="14">
        <f>M135</f>
        <v>100.3</v>
      </c>
    </row>
    <row r="133" spans="1:14" ht="90">
      <c r="A133" s="11"/>
      <c r="B133" s="11"/>
      <c r="C133" s="11"/>
      <c r="D133" s="15" t="s">
        <v>122</v>
      </c>
      <c r="E133" s="11"/>
      <c r="F133" s="11"/>
      <c r="G133" s="11"/>
      <c r="H133" s="11"/>
      <c r="I133" s="11"/>
      <c r="J133" s="11"/>
      <c r="K133" s="11"/>
      <c r="L133" s="11"/>
      <c r="M133" s="11"/>
      <c r="N133"/>
    </row>
    <row r="134" spans="1:14">
      <c r="A134" s="11"/>
      <c r="B134" s="11"/>
      <c r="C134" s="11"/>
      <c r="D134" s="15"/>
      <c r="E134" s="12" t="s">
        <v>18</v>
      </c>
      <c r="F134" s="11">
        <v>1</v>
      </c>
      <c r="G134" s="16">
        <v>0</v>
      </c>
      <c r="H134" s="16">
        <v>0</v>
      </c>
      <c r="I134" s="16">
        <v>0</v>
      </c>
      <c r="J134" s="14">
        <f>F134*(G134+ (G134= 0))*(H134+ (H134= 0))*(I134+ (I134= 0))</f>
        <v>1</v>
      </c>
      <c r="K134" s="11"/>
      <c r="L134" s="11"/>
      <c r="M134" s="11"/>
      <c r="N134"/>
    </row>
    <row r="135" spans="1:14">
      <c r="A135" s="11"/>
      <c r="B135" s="11"/>
      <c r="C135" s="11"/>
      <c r="D135" s="15"/>
      <c r="E135" s="11"/>
      <c r="F135" s="11"/>
      <c r="G135" s="11"/>
      <c r="H135" s="11"/>
      <c r="I135" s="11"/>
      <c r="J135" s="17" t="s">
        <v>123</v>
      </c>
      <c r="K135" s="18">
        <f>SUM(J134:J134)</f>
        <v>1</v>
      </c>
      <c r="L135" s="16">
        <v>100.3</v>
      </c>
      <c r="M135" s="10">
        <f>ROUND(L135*K135,2)</f>
        <v>100.3</v>
      </c>
    </row>
    <row r="136" spans="1:14" ht="0.95" customHeight="1">
      <c r="A136" s="19"/>
      <c r="B136" s="19"/>
      <c r="C136" s="19"/>
      <c r="D136" s="27"/>
      <c r="E136" s="19"/>
      <c r="F136" s="19"/>
      <c r="G136" s="19"/>
      <c r="H136" s="19"/>
      <c r="I136" s="19"/>
      <c r="J136" s="19"/>
      <c r="K136" s="19"/>
      <c r="L136" s="19"/>
      <c r="M136" s="19"/>
      <c r="N136"/>
    </row>
    <row r="137" spans="1:14" ht="22.5">
      <c r="A137" s="12" t="s">
        <v>124</v>
      </c>
      <c r="B137" s="12" t="s">
        <v>21</v>
      </c>
      <c r="C137" s="12" t="s">
        <v>6</v>
      </c>
      <c r="D137" s="26" t="s">
        <v>125</v>
      </c>
      <c r="E137" s="11"/>
      <c r="F137" s="11"/>
      <c r="G137" s="11"/>
      <c r="H137" s="11"/>
      <c r="I137" s="11"/>
      <c r="J137" s="11"/>
      <c r="K137" s="13">
        <f>K140</f>
        <v>1</v>
      </c>
      <c r="L137" s="14">
        <f>L140</f>
        <v>127.44</v>
      </c>
      <c r="M137" s="14">
        <f>M140</f>
        <v>127.44</v>
      </c>
    </row>
    <row r="138" spans="1:14" ht="90">
      <c r="A138" s="11"/>
      <c r="B138" s="11"/>
      <c r="C138" s="11"/>
      <c r="D138" s="15" t="s">
        <v>126</v>
      </c>
      <c r="E138" s="11"/>
      <c r="F138" s="11"/>
      <c r="G138" s="11"/>
      <c r="H138" s="11"/>
      <c r="I138" s="11"/>
      <c r="J138" s="11"/>
      <c r="K138" s="11"/>
      <c r="L138" s="11"/>
      <c r="M138" s="11"/>
      <c r="N138"/>
    </row>
    <row r="139" spans="1:14">
      <c r="A139" s="11"/>
      <c r="B139" s="11"/>
      <c r="C139" s="11"/>
      <c r="D139" s="15"/>
      <c r="E139" s="12" t="s">
        <v>18</v>
      </c>
      <c r="F139" s="11">
        <v>1</v>
      </c>
      <c r="G139" s="16">
        <v>0</v>
      </c>
      <c r="H139" s="16">
        <v>0</v>
      </c>
      <c r="I139" s="16">
        <v>0</v>
      </c>
      <c r="J139" s="14">
        <f>F139*(G139+ (G139= 0))*(H139+ (H139= 0))*(I139+ (I139= 0))</f>
        <v>1</v>
      </c>
      <c r="K139" s="11"/>
      <c r="L139" s="11"/>
      <c r="M139" s="11"/>
      <c r="N139"/>
    </row>
    <row r="140" spans="1:14">
      <c r="A140" s="11"/>
      <c r="B140" s="11"/>
      <c r="C140" s="11"/>
      <c r="D140" s="15"/>
      <c r="E140" s="11"/>
      <c r="F140" s="11"/>
      <c r="G140" s="11"/>
      <c r="H140" s="11"/>
      <c r="I140" s="11"/>
      <c r="J140" s="17" t="s">
        <v>127</v>
      </c>
      <c r="K140" s="18">
        <f>SUM(J139:J139)</f>
        <v>1</v>
      </c>
      <c r="L140" s="16">
        <v>127.44</v>
      </c>
      <c r="M140" s="10">
        <f>ROUND(L140*K140,2)</f>
        <v>127.44</v>
      </c>
    </row>
    <row r="141" spans="1:14" ht="0.95" customHeight="1">
      <c r="A141" s="19"/>
      <c r="B141" s="19"/>
      <c r="C141" s="19"/>
      <c r="D141" s="27"/>
      <c r="E141" s="19"/>
      <c r="F141" s="19"/>
      <c r="G141" s="19"/>
      <c r="H141" s="19"/>
      <c r="I141" s="19"/>
      <c r="J141" s="19"/>
      <c r="K141" s="19"/>
      <c r="L141" s="19"/>
      <c r="M141" s="19"/>
      <c r="N141"/>
    </row>
    <row r="142" spans="1:14">
      <c r="A142" s="11"/>
      <c r="B142" s="11"/>
      <c r="C142" s="11"/>
      <c r="D142" s="15"/>
      <c r="E142" s="11"/>
      <c r="F142" s="11"/>
      <c r="G142" s="11"/>
      <c r="H142" s="11"/>
      <c r="I142" s="11"/>
      <c r="J142" s="17" t="s">
        <v>128</v>
      </c>
      <c r="K142" s="20">
        <v>1</v>
      </c>
      <c r="L142" s="10">
        <f>M96+M104+M110+M115+M120+M125+M130+M135+M140</f>
        <v>11132.139999999998</v>
      </c>
      <c r="M142" s="10">
        <f>ROUND(L142*K142,2)</f>
        <v>11132.14</v>
      </c>
    </row>
    <row r="143" spans="1:14" ht="0.95" customHeight="1">
      <c r="A143" s="19"/>
      <c r="B143" s="19"/>
      <c r="C143" s="19"/>
      <c r="D143" s="27"/>
      <c r="E143" s="19"/>
      <c r="F143" s="19"/>
      <c r="G143" s="19"/>
      <c r="H143" s="19"/>
      <c r="I143" s="19"/>
      <c r="J143" s="19"/>
      <c r="K143" s="19"/>
      <c r="L143" s="19"/>
      <c r="M143" s="19"/>
      <c r="N143"/>
    </row>
    <row r="144" spans="1:14" ht="22.5">
      <c r="A144" s="7" t="s">
        <v>129</v>
      </c>
      <c r="B144" s="7" t="s">
        <v>17</v>
      </c>
      <c r="C144" s="7" t="s">
        <v>18</v>
      </c>
      <c r="D144" s="25" t="s">
        <v>130</v>
      </c>
      <c r="E144" s="8"/>
      <c r="F144" s="8"/>
      <c r="G144" s="8"/>
      <c r="H144" s="8"/>
      <c r="I144" s="8"/>
      <c r="J144" s="8"/>
      <c r="K144" s="9">
        <f>K206</f>
        <v>1</v>
      </c>
      <c r="L144" s="10">
        <f>L206</f>
        <v>19456.48</v>
      </c>
      <c r="M144" s="10">
        <f>M206</f>
        <v>19456.48</v>
      </c>
    </row>
    <row r="145" spans="1:14">
      <c r="A145" s="12" t="s">
        <v>131</v>
      </c>
      <c r="B145" s="12" t="s">
        <v>21</v>
      </c>
      <c r="C145" s="12" t="s">
        <v>57</v>
      </c>
      <c r="D145" s="26" t="s">
        <v>132</v>
      </c>
      <c r="E145" s="11"/>
      <c r="F145" s="11"/>
      <c r="G145" s="11"/>
      <c r="H145" s="11"/>
      <c r="I145" s="11"/>
      <c r="J145" s="11"/>
      <c r="K145" s="13">
        <f>K156</f>
        <v>91.394600000000011</v>
      </c>
      <c r="L145" s="14">
        <f>L156</f>
        <v>44.31</v>
      </c>
      <c r="M145" s="14">
        <f>M156</f>
        <v>4049.69</v>
      </c>
    </row>
    <row r="146" spans="1:14" ht="225">
      <c r="A146" s="11"/>
      <c r="B146" s="11"/>
      <c r="C146" s="11"/>
      <c r="D146" s="15" t="s">
        <v>133</v>
      </c>
      <c r="E146" s="11"/>
      <c r="F146" s="11"/>
      <c r="G146" s="11"/>
      <c r="H146" s="11"/>
      <c r="I146" s="11"/>
      <c r="J146" s="11"/>
      <c r="K146" s="11"/>
      <c r="L146" s="11"/>
      <c r="M146" s="11"/>
      <c r="N146"/>
    </row>
    <row r="147" spans="1:14">
      <c r="A147" s="11"/>
      <c r="B147" s="11"/>
      <c r="C147" s="11"/>
      <c r="D147" s="15"/>
      <c r="E147" s="12" t="s">
        <v>18</v>
      </c>
      <c r="F147" s="11">
        <v>1</v>
      </c>
      <c r="G147" s="16">
        <v>0.5</v>
      </c>
      <c r="H147" s="16">
        <v>0</v>
      </c>
      <c r="I147" s="16">
        <v>4.8600000000000003</v>
      </c>
      <c r="J147" s="14">
        <f t="shared" ref="J147:J155" si="2">F147*(G147+ (G147= 0))*(H147+ (H147= 0))*(I147+ (I147= 0))</f>
        <v>2.4300000000000002</v>
      </c>
      <c r="K147" s="11"/>
      <c r="L147" s="11"/>
      <c r="M147" s="11"/>
      <c r="N147"/>
    </row>
    <row r="148" spans="1:14">
      <c r="A148" s="11"/>
      <c r="B148" s="11"/>
      <c r="C148" s="11"/>
      <c r="D148" s="15"/>
      <c r="E148" s="12" t="s">
        <v>18</v>
      </c>
      <c r="F148" s="11">
        <v>2</v>
      </c>
      <c r="G148" s="16">
        <v>0.45</v>
      </c>
      <c r="H148" s="16">
        <v>0</v>
      </c>
      <c r="I148" s="16">
        <v>4.8600000000000003</v>
      </c>
      <c r="J148" s="14">
        <f t="shared" si="2"/>
        <v>4.3740000000000006</v>
      </c>
      <c r="K148" s="11"/>
      <c r="L148" s="11"/>
      <c r="M148" s="11"/>
      <c r="N148"/>
    </row>
    <row r="149" spans="1:14">
      <c r="A149" s="11"/>
      <c r="B149" s="11"/>
      <c r="C149" s="11"/>
      <c r="D149" s="15"/>
      <c r="E149" s="12" t="s">
        <v>18</v>
      </c>
      <c r="F149" s="11">
        <v>1</v>
      </c>
      <c r="G149" s="16">
        <v>7.61</v>
      </c>
      <c r="H149" s="16">
        <v>0</v>
      </c>
      <c r="I149" s="16">
        <v>4.8600000000000003</v>
      </c>
      <c r="J149" s="14">
        <f t="shared" si="2"/>
        <v>36.984600000000007</v>
      </c>
      <c r="K149" s="11"/>
      <c r="L149" s="11"/>
      <c r="M149" s="11"/>
      <c r="N149"/>
    </row>
    <row r="150" spans="1:14">
      <c r="A150" s="11"/>
      <c r="B150" s="11"/>
      <c r="C150" s="11"/>
      <c r="D150" s="15"/>
      <c r="E150" s="12" t="s">
        <v>18</v>
      </c>
      <c r="F150" s="11">
        <v>1</v>
      </c>
      <c r="G150" s="16">
        <v>2.1</v>
      </c>
      <c r="H150" s="16">
        <v>0</v>
      </c>
      <c r="I150" s="16">
        <v>4.8600000000000003</v>
      </c>
      <c r="J150" s="14">
        <f t="shared" si="2"/>
        <v>10.206000000000001</v>
      </c>
      <c r="K150" s="11"/>
      <c r="L150" s="11"/>
      <c r="M150" s="11"/>
      <c r="N150"/>
    </row>
    <row r="151" spans="1:14">
      <c r="A151" s="11"/>
      <c r="B151" s="11"/>
      <c r="C151" s="11"/>
      <c r="D151" s="15"/>
      <c r="E151" s="12" t="s">
        <v>18</v>
      </c>
      <c r="F151" s="11">
        <v>1</v>
      </c>
      <c r="G151" s="16">
        <v>3.6</v>
      </c>
      <c r="H151" s="16">
        <v>0</v>
      </c>
      <c r="I151" s="16">
        <v>4</v>
      </c>
      <c r="J151" s="14">
        <f t="shared" si="2"/>
        <v>14.4</v>
      </c>
      <c r="K151" s="11"/>
      <c r="L151" s="11"/>
      <c r="M151" s="11"/>
      <c r="N151"/>
    </row>
    <row r="152" spans="1:14">
      <c r="A152" s="11"/>
      <c r="B152" s="11"/>
      <c r="C152" s="11"/>
      <c r="D152" s="15"/>
      <c r="E152" s="12" t="s">
        <v>18</v>
      </c>
      <c r="F152" s="11">
        <v>1</v>
      </c>
      <c r="G152" s="16">
        <v>0.45</v>
      </c>
      <c r="H152" s="16">
        <v>0</v>
      </c>
      <c r="I152" s="16">
        <v>4</v>
      </c>
      <c r="J152" s="14">
        <f t="shared" si="2"/>
        <v>1.8</v>
      </c>
      <c r="K152" s="11"/>
      <c r="L152" s="11"/>
      <c r="M152" s="11"/>
      <c r="N152"/>
    </row>
    <row r="153" spans="1:14">
      <c r="A153" s="11"/>
      <c r="B153" s="11"/>
      <c r="C153" s="11"/>
      <c r="D153" s="15"/>
      <c r="E153" s="12" t="s">
        <v>18</v>
      </c>
      <c r="F153" s="11">
        <v>2</v>
      </c>
      <c r="G153" s="16">
        <v>1</v>
      </c>
      <c r="H153" s="16">
        <v>0</v>
      </c>
      <c r="I153" s="16">
        <v>4</v>
      </c>
      <c r="J153" s="14">
        <f t="shared" si="2"/>
        <v>8</v>
      </c>
      <c r="K153" s="11"/>
      <c r="L153" s="11"/>
      <c r="M153" s="11"/>
      <c r="N153"/>
    </row>
    <row r="154" spans="1:14">
      <c r="A154" s="11"/>
      <c r="B154" s="11"/>
      <c r="C154" s="11"/>
      <c r="D154" s="15"/>
      <c r="E154" s="12" t="s">
        <v>18</v>
      </c>
      <c r="F154" s="11">
        <v>1</v>
      </c>
      <c r="G154" s="16">
        <v>0.6</v>
      </c>
      <c r="H154" s="16">
        <v>0</v>
      </c>
      <c r="I154" s="16">
        <v>4</v>
      </c>
      <c r="J154" s="14">
        <f t="shared" si="2"/>
        <v>2.4</v>
      </c>
      <c r="K154" s="11"/>
      <c r="L154" s="11"/>
      <c r="M154" s="11"/>
      <c r="N154"/>
    </row>
    <row r="155" spans="1:14">
      <c r="A155" s="11"/>
      <c r="B155" s="11"/>
      <c r="C155" s="11"/>
      <c r="D155" s="15"/>
      <c r="E155" s="12" t="s">
        <v>18</v>
      </c>
      <c r="F155" s="11">
        <v>1</v>
      </c>
      <c r="G155" s="16">
        <v>2.7</v>
      </c>
      <c r="H155" s="16">
        <v>0</v>
      </c>
      <c r="I155" s="16">
        <v>4</v>
      </c>
      <c r="J155" s="14">
        <f t="shared" si="2"/>
        <v>10.8</v>
      </c>
      <c r="K155" s="11"/>
      <c r="L155" s="11"/>
      <c r="M155" s="11"/>
      <c r="N155"/>
    </row>
    <row r="156" spans="1:14">
      <c r="A156" s="11"/>
      <c r="B156" s="11"/>
      <c r="C156" s="11"/>
      <c r="D156" s="15"/>
      <c r="E156" s="11"/>
      <c r="F156" s="11"/>
      <c r="G156" s="11"/>
      <c r="H156" s="11"/>
      <c r="I156" s="11"/>
      <c r="J156" s="17" t="s">
        <v>134</v>
      </c>
      <c r="K156" s="18">
        <f>SUM(J147:J155)</f>
        <v>91.394600000000011</v>
      </c>
      <c r="L156" s="16">
        <v>44.31</v>
      </c>
      <c r="M156" s="10">
        <f>ROUND(L156*K156,2)</f>
        <v>4049.69</v>
      </c>
    </row>
    <row r="157" spans="1:14" ht="0.95" customHeight="1">
      <c r="A157" s="19"/>
      <c r="B157" s="19"/>
      <c r="C157" s="19"/>
      <c r="D157" s="27"/>
      <c r="E157" s="19"/>
      <c r="F157" s="19"/>
      <c r="G157" s="19"/>
      <c r="H157" s="19"/>
      <c r="I157" s="19"/>
      <c r="J157" s="19"/>
      <c r="K157" s="19"/>
      <c r="L157" s="19"/>
      <c r="M157" s="19"/>
      <c r="N157"/>
    </row>
    <row r="158" spans="1:14">
      <c r="A158" s="12" t="s">
        <v>135</v>
      </c>
      <c r="B158" s="12" t="s">
        <v>21</v>
      </c>
      <c r="C158" s="12" t="s">
        <v>57</v>
      </c>
      <c r="D158" s="26" t="s">
        <v>136</v>
      </c>
      <c r="E158" s="11"/>
      <c r="F158" s="11"/>
      <c r="G158" s="11"/>
      <c r="H158" s="11"/>
      <c r="I158" s="11"/>
      <c r="J158" s="11"/>
      <c r="K158" s="13">
        <f>K166</f>
        <v>69.007599999999996</v>
      </c>
      <c r="L158" s="14">
        <f>L166</f>
        <v>47.26</v>
      </c>
      <c r="M158" s="14">
        <f>M166</f>
        <v>3261.3</v>
      </c>
    </row>
    <row r="159" spans="1:14" ht="191.25">
      <c r="A159" s="11"/>
      <c r="B159" s="11"/>
      <c r="C159" s="11"/>
      <c r="D159" s="15" t="s">
        <v>137</v>
      </c>
      <c r="E159" s="11"/>
      <c r="F159" s="11"/>
      <c r="G159" s="11"/>
      <c r="H159" s="11"/>
      <c r="I159" s="11"/>
      <c r="J159" s="11"/>
      <c r="K159" s="11"/>
      <c r="L159" s="11"/>
      <c r="M159" s="11"/>
      <c r="N159"/>
    </row>
    <row r="160" spans="1:14">
      <c r="A160" s="11"/>
      <c r="B160" s="11"/>
      <c r="C160" s="11"/>
      <c r="D160" s="15"/>
      <c r="E160" s="12" t="s">
        <v>18</v>
      </c>
      <c r="F160" s="11">
        <v>1</v>
      </c>
      <c r="G160" s="16">
        <v>0.97</v>
      </c>
      <c r="H160" s="16">
        <v>0</v>
      </c>
      <c r="I160" s="16">
        <v>4</v>
      </c>
      <c r="J160" s="14">
        <f t="shared" ref="J160:J165" si="3">F160*(G160+ (G160= 0))*(H160+ (H160= 0))*(I160+ (I160= 0))</f>
        <v>3.88</v>
      </c>
      <c r="K160" s="11"/>
      <c r="L160" s="11"/>
      <c r="M160" s="11"/>
      <c r="N160"/>
    </row>
    <row r="161" spans="1:14">
      <c r="A161" s="11"/>
      <c r="B161" s="11"/>
      <c r="C161" s="11"/>
      <c r="D161" s="15"/>
      <c r="E161" s="12" t="s">
        <v>18</v>
      </c>
      <c r="F161" s="11">
        <v>1</v>
      </c>
      <c r="G161" s="16">
        <v>0.59</v>
      </c>
      <c r="H161" s="16">
        <v>0</v>
      </c>
      <c r="I161" s="16">
        <v>4</v>
      </c>
      <c r="J161" s="14">
        <f t="shared" si="3"/>
        <v>2.36</v>
      </c>
      <c r="K161" s="11"/>
      <c r="L161" s="11"/>
      <c r="M161" s="11"/>
      <c r="N161"/>
    </row>
    <row r="162" spans="1:14">
      <c r="A162" s="11"/>
      <c r="B162" s="11"/>
      <c r="C162" s="11"/>
      <c r="D162" s="15"/>
      <c r="E162" s="12" t="s">
        <v>18</v>
      </c>
      <c r="F162" s="11">
        <v>1</v>
      </c>
      <c r="G162" s="16">
        <v>1.2</v>
      </c>
      <c r="H162" s="16">
        <v>0</v>
      </c>
      <c r="I162" s="16">
        <v>4</v>
      </c>
      <c r="J162" s="14">
        <f t="shared" si="3"/>
        <v>4.8</v>
      </c>
      <c r="K162" s="11"/>
      <c r="L162" s="11"/>
      <c r="M162" s="11"/>
      <c r="N162"/>
    </row>
    <row r="163" spans="1:14">
      <c r="A163" s="11"/>
      <c r="B163" s="11"/>
      <c r="C163" s="11"/>
      <c r="D163" s="15"/>
      <c r="E163" s="12" t="s">
        <v>18</v>
      </c>
      <c r="F163" s="11">
        <v>1</v>
      </c>
      <c r="G163" s="16">
        <v>9.6999999999999993</v>
      </c>
      <c r="H163" s="16">
        <v>0</v>
      </c>
      <c r="I163" s="16">
        <v>4</v>
      </c>
      <c r="J163" s="14">
        <f t="shared" si="3"/>
        <v>38.799999999999997</v>
      </c>
      <c r="K163" s="11"/>
      <c r="L163" s="11"/>
      <c r="M163" s="11"/>
      <c r="N163"/>
    </row>
    <row r="164" spans="1:14">
      <c r="A164" s="11"/>
      <c r="B164" s="11"/>
      <c r="C164" s="11"/>
      <c r="D164" s="15"/>
      <c r="E164" s="12" t="s">
        <v>18</v>
      </c>
      <c r="F164" s="11">
        <v>1</v>
      </c>
      <c r="G164" s="16">
        <v>1.56</v>
      </c>
      <c r="H164" s="16">
        <v>0</v>
      </c>
      <c r="I164" s="16">
        <v>4</v>
      </c>
      <c r="J164" s="14">
        <f t="shared" si="3"/>
        <v>6.24</v>
      </c>
      <c r="K164" s="11"/>
      <c r="L164" s="11"/>
      <c r="M164" s="11"/>
      <c r="N164"/>
    </row>
    <row r="165" spans="1:14">
      <c r="A165" s="11"/>
      <c r="B165" s="11"/>
      <c r="C165" s="11"/>
      <c r="D165" s="15"/>
      <c r="E165" s="12" t="s">
        <v>18</v>
      </c>
      <c r="F165" s="11">
        <v>1</v>
      </c>
      <c r="G165" s="16">
        <v>2.66</v>
      </c>
      <c r="H165" s="16">
        <v>0</v>
      </c>
      <c r="I165" s="16">
        <v>4.8600000000000003</v>
      </c>
      <c r="J165" s="14">
        <f t="shared" si="3"/>
        <v>12.927600000000002</v>
      </c>
      <c r="K165" s="11"/>
      <c r="L165" s="11"/>
      <c r="M165" s="11"/>
      <c r="N165"/>
    </row>
    <row r="166" spans="1:14">
      <c r="A166" s="11"/>
      <c r="B166" s="11"/>
      <c r="C166" s="11"/>
      <c r="D166" s="15"/>
      <c r="E166" s="11"/>
      <c r="F166" s="11"/>
      <c r="G166" s="11"/>
      <c r="H166" s="11"/>
      <c r="I166" s="11"/>
      <c r="J166" s="17" t="s">
        <v>138</v>
      </c>
      <c r="K166" s="18">
        <f>SUM(J160:J165)</f>
        <v>69.007599999999996</v>
      </c>
      <c r="L166" s="16">
        <v>47.26</v>
      </c>
      <c r="M166" s="10">
        <f>ROUND(L166*K166,2)</f>
        <v>3261.3</v>
      </c>
    </row>
    <row r="167" spans="1:14" ht="0.95" customHeight="1">
      <c r="A167" s="19"/>
      <c r="B167" s="19"/>
      <c r="C167" s="19"/>
      <c r="D167" s="27"/>
      <c r="E167" s="19"/>
      <c r="F167" s="19"/>
      <c r="G167" s="19"/>
      <c r="H167" s="19"/>
      <c r="I167" s="19"/>
      <c r="J167" s="19"/>
      <c r="K167" s="19"/>
      <c r="L167" s="19"/>
      <c r="M167" s="19"/>
      <c r="N167"/>
    </row>
    <row r="168" spans="1:14" ht="22.5">
      <c r="A168" s="12" t="s">
        <v>139</v>
      </c>
      <c r="B168" s="12" t="s">
        <v>21</v>
      </c>
      <c r="C168" s="12" t="s">
        <v>57</v>
      </c>
      <c r="D168" s="26" t="s">
        <v>140</v>
      </c>
      <c r="E168" s="11"/>
      <c r="F168" s="11"/>
      <c r="G168" s="11"/>
      <c r="H168" s="11"/>
      <c r="I168" s="11"/>
      <c r="J168" s="11"/>
      <c r="K168" s="13">
        <f>K172</f>
        <v>39.400000000000006</v>
      </c>
      <c r="L168" s="14">
        <f>L172</f>
        <v>35.28</v>
      </c>
      <c r="M168" s="14">
        <f>M172</f>
        <v>1390.03</v>
      </c>
    </row>
    <row r="169" spans="1:14" ht="180">
      <c r="A169" s="11"/>
      <c r="B169" s="11"/>
      <c r="C169" s="11"/>
      <c r="D169" s="15" t="s">
        <v>141</v>
      </c>
      <c r="E169" s="11"/>
      <c r="F169" s="11"/>
      <c r="G169" s="11"/>
      <c r="H169" s="11"/>
      <c r="I169" s="11"/>
      <c r="J169" s="11"/>
      <c r="K169" s="11"/>
      <c r="L169" s="11"/>
      <c r="M169" s="11"/>
      <c r="N169"/>
    </row>
    <row r="170" spans="1:14">
      <c r="A170" s="11"/>
      <c r="B170" s="11"/>
      <c r="C170" s="11"/>
      <c r="D170" s="15"/>
      <c r="E170" s="12" t="s">
        <v>18</v>
      </c>
      <c r="F170" s="11">
        <v>1</v>
      </c>
      <c r="G170" s="16">
        <v>7.4</v>
      </c>
      <c r="H170" s="16">
        <v>0</v>
      </c>
      <c r="I170" s="16">
        <v>4</v>
      </c>
      <c r="J170" s="14">
        <f>F170*(G170+ (G170= 0))*(H170+ (H170= 0))*(I170+ (I170= 0))</f>
        <v>29.6</v>
      </c>
      <c r="K170" s="11"/>
      <c r="L170" s="11"/>
      <c r="M170" s="11"/>
      <c r="N170"/>
    </row>
    <row r="171" spans="1:14">
      <c r="A171" s="11"/>
      <c r="B171" s="11"/>
      <c r="C171" s="11"/>
      <c r="D171" s="15"/>
      <c r="E171" s="12" t="s">
        <v>18</v>
      </c>
      <c r="F171" s="11">
        <v>1</v>
      </c>
      <c r="G171" s="16">
        <v>2.4500000000000002</v>
      </c>
      <c r="H171" s="16">
        <v>0</v>
      </c>
      <c r="I171" s="16">
        <v>4</v>
      </c>
      <c r="J171" s="14">
        <f>F171*(G171+ (G171= 0))*(H171+ (H171= 0))*(I171+ (I171= 0))</f>
        <v>9.8000000000000007</v>
      </c>
      <c r="K171" s="11"/>
      <c r="L171" s="11"/>
      <c r="M171" s="11"/>
      <c r="N171"/>
    </row>
    <row r="172" spans="1:14">
      <c r="A172" s="11"/>
      <c r="B172" s="11"/>
      <c r="C172" s="11"/>
      <c r="D172" s="15"/>
      <c r="E172" s="11"/>
      <c r="F172" s="11"/>
      <c r="G172" s="11"/>
      <c r="H172" s="11"/>
      <c r="I172" s="11"/>
      <c r="J172" s="17" t="s">
        <v>142</v>
      </c>
      <c r="K172" s="18">
        <f>SUM(J170:J171)</f>
        <v>39.400000000000006</v>
      </c>
      <c r="L172" s="16">
        <v>35.28</v>
      </c>
      <c r="M172" s="10">
        <f>ROUND(L172*K172,2)</f>
        <v>1390.03</v>
      </c>
    </row>
    <row r="173" spans="1:14" ht="0.95" customHeight="1">
      <c r="A173" s="19"/>
      <c r="B173" s="19"/>
      <c r="C173" s="19"/>
      <c r="D173" s="27"/>
      <c r="E173" s="19"/>
      <c r="F173" s="19"/>
      <c r="G173" s="19"/>
      <c r="H173" s="19"/>
      <c r="I173" s="19"/>
      <c r="J173" s="19"/>
      <c r="K173" s="19"/>
      <c r="L173" s="19"/>
      <c r="M173" s="19"/>
      <c r="N173"/>
    </row>
    <row r="174" spans="1:14">
      <c r="A174" s="12" t="s">
        <v>143</v>
      </c>
      <c r="B174" s="12" t="s">
        <v>21</v>
      </c>
      <c r="C174" s="12" t="s">
        <v>57</v>
      </c>
      <c r="D174" s="26" t="s">
        <v>144</v>
      </c>
      <c r="E174" s="11"/>
      <c r="F174" s="11"/>
      <c r="G174" s="11"/>
      <c r="H174" s="11"/>
      <c r="I174" s="11"/>
      <c r="J174" s="11"/>
      <c r="K174" s="13">
        <f>K180</f>
        <v>112.3742</v>
      </c>
      <c r="L174" s="14">
        <f>L180</f>
        <v>30.09</v>
      </c>
      <c r="M174" s="14">
        <f>M180</f>
        <v>3381.34</v>
      </c>
    </row>
    <row r="175" spans="1:14" ht="236.25">
      <c r="A175" s="11"/>
      <c r="B175" s="11"/>
      <c r="C175" s="11"/>
      <c r="D175" s="15" t="s">
        <v>145</v>
      </c>
      <c r="E175" s="11"/>
      <c r="F175" s="11"/>
      <c r="G175" s="11"/>
      <c r="H175" s="11"/>
      <c r="I175" s="11"/>
      <c r="J175" s="11"/>
      <c r="K175" s="11"/>
      <c r="L175" s="11"/>
      <c r="M175" s="11"/>
      <c r="N175"/>
    </row>
    <row r="176" spans="1:14">
      <c r="A176" s="11"/>
      <c r="B176" s="11"/>
      <c r="C176" s="11"/>
      <c r="D176" s="15"/>
      <c r="E176" s="12" t="s">
        <v>18</v>
      </c>
      <c r="F176" s="11">
        <v>1</v>
      </c>
      <c r="G176" s="16">
        <v>3.14</v>
      </c>
      <c r="H176" s="16">
        <v>0</v>
      </c>
      <c r="I176" s="16">
        <v>4</v>
      </c>
      <c r="J176" s="14">
        <f>F176*(G176+ (G176= 0))*(H176+ (H176= 0))*(I176+ (I176= 0))</f>
        <v>12.56</v>
      </c>
      <c r="K176" s="11"/>
      <c r="L176" s="11"/>
      <c r="M176" s="11"/>
      <c r="N176"/>
    </row>
    <row r="177" spans="1:14">
      <c r="A177" s="11"/>
      <c r="B177" s="11"/>
      <c r="C177" s="11"/>
      <c r="D177" s="15"/>
      <c r="E177" s="12" t="s">
        <v>18</v>
      </c>
      <c r="F177" s="11">
        <v>1</v>
      </c>
      <c r="G177" s="16">
        <v>17.7</v>
      </c>
      <c r="H177" s="16">
        <v>0</v>
      </c>
      <c r="I177" s="16">
        <v>4</v>
      </c>
      <c r="J177" s="14">
        <f>F177*(G177+ (G177= 0))*(H177+ (H177= 0))*(I177+ (I177= 0))</f>
        <v>70.8</v>
      </c>
      <c r="K177" s="11"/>
      <c r="L177" s="11"/>
      <c r="M177" s="11"/>
      <c r="N177"/>
    </row>
    <row r="178" spans="1:14">
      <c r="A178" s="11"/>
      <c r="B178" s="11"/>
      <c r="C178" s="11"/>
      <c r="D178" s="15"/>
      <c r="E178" s="12" t="s">
        <v>18</v>
      </c>
      <c r="F178" s="11">
        <v>1</v>
      </c>
      <c r="G178" s="16">
        <v>3.54</v>
      </c>
      <c r="H178" s="16">
        <v>0</v>
      </c>
      <c r="I178" s="16">
        <v>4.8600000000000003</v>
      </c>
      <c r="J178" s="14">
        <f>F178*(G178+ (G178= 0))*(H178+ (H178= 0))*(I178+ (I178= 0))</f>
        <v>17.2044</v>
      </c>
      <c r="K178" s="11"/>
      <c r="L178" s="11"/>
      <c r="M178" s="11"/>
      <c r="N178"/>
    </row>
    <row r="179" spans="1:14">
      <c r="A179" s="11"/>
      <c r="B179" s="11"/>
      <c r="C179" s="11"/>
      <c r="D179" s="15"/>
      <c r="E179" s="12" t="s">
        <v>18</v>
      </c>
      <c r="F179" s="11">
        <v>1</v>
      </c>
      <c r="G179" s="16">
        <v>2.4300000000000002</v>
      </c>
      <c r="H179" s="16">
        <v>0</v>
      </c>
      <c r="I179" s="16">
        <v>4.8600000000000003</v>
      </c>
      <c r="J179" s="14">
        <f>F179*(G179+ (G179= 0))*(H179+ (H179= 0))*(I179+ (I179= 0))</f>
        <v>11.809800000000001</v>
      </c>
      <c r="K179" s="11"/>
      <c r="L179" s="11"/>
      <c r="M179" s="11"/>
      <c r="N179"/>
    </row>
    <row r="180" spans="1:14">
      <c r="A180" s="11"/>
      <c r="B180" s="11"/>
      <c r="C180" s="11"/>
      <c r="D180" s="15"/>
      <c r="E180" s="11"/>
      <c r="F180" s="11"/>
      <c r="G180" s="11"/>
      <c r="H180" s="11"/>
      <c r="I180" s="11"/>
      <c r="J180" s="17" t="s">
        <v>146</v>
      </c>
      <c r="K180" s="18">
        <f>SUM(J176:J179)</f>
        <v>112.3742</v>
      </c>
      <c r="L180" s="16">
        <v>30.09</v>
      </c>
      <c r="M180" s="10">
        <f>ROUND(L180*K180,2)</f>
        <v>3381.34</v>
      </c>
    </row>
    <row r="181" spans="1:14" ht="0.95" customHeight="1">
      <c r="A181" s="19"/>
      <c r="B181" s="19"/>
      <c r="C181" s="19"/>
      <c r="D181" s="27"/>
      <c r="E181" s="19"/>
      <c r="F181" s="19"/>
      <c r="G181" s="19"/>
      <c r="H181" s="19"/>
      <c r="I181" s="19"/>
      <c r="J181" s="19"/>
      <c r="K181" s="19"/>
      <c r="L181" s="19"/>
      <c r="M181" s="19"/>
      <c r="N181"/>
    </row>
    <row r="182" spans="1:14" ht="22.5">
      <c r="A182" s="12" t="s">
        <v>147</v>
      </c>
      <c r="B182" s="12" t="s">
        <v>21</v>
      </c>
      <c r="C182" s="12" t="s">
        <v>57</v>
      </c>
      <c r="D182" s="26" t="s">
        <v>148</v>
      </c>
      <c r="E182" s="11"/>
      <c r="F182" s="11"/>
      <c r="G182" s="11"/>
      <c r="H182" s="11"/>
      <c r="I182" s="11"/>
      <c r="J182" s="11"/>
      <c r="K182" s="13">
        <f>K186</f>
        <v>73.28</v>
      </c>
      <c r="L182" s="14">
        <f>L186</f>
        <v>77.64</v>
      </c>
      <c r="M182" s="14">
        <f>M186</f>
        <v>5689.46</v>
      </c>
    </row>
    <row r="183" spans="1:14" ht="247.5">
      <c r="A183" s="11"/>
      <c r="B183" s="11"/>
      <c r="C183" s="11"/>
      <c r="D183" s="15" t="s">
        <v>149</v>
      </c>
      <c r="E183" s="11"/>
      <c r="F183" s="11"/>
      <c r="G183" s="11"/>
      <c r="H183" s="11"/>
      <c r="I183" s="11"/>
      <c r="J183" s="11"/>
      <c r="K183" s="11"/>
      <c r="L183" s="11"/>
      <c r="M183" s="11"/>
      <c r="N183"/>
    </row>
    <row r="184" spans="1:14">
      <c r="A184" s="11"/>
      <c r="B184" s="11"/>
      <c r="C184" s="11"/>
      <c r="D184" s="15"/>
      <c r="E184" s="12" t="s">
        <v>18</v>
      </c>
      <c r="F184" s="11">
        <v>1</v>
      </c>
      <c r="G184" s="16">
        <v>10.55</v>
      </c>
      <c r="H184" s="16">
        <v>0</v>
      </c>
      <c r="I184" s="16">
        <v>4</v>
      </c>
      <c r="J184" s="14">
        <f>F184*(G184+ (G184= 0))*(H184+ (H184= 0))*(I184+ (I184= 0))</f>
        <v>42.2</v>
      </c>
      <c r="K184" s="11"/>
      <c r="L184" s="11"/>
      <c r="M184" s="11"/>
      <c r="N184"/>
    </row>
    <row r="185" spans="1:14">
      <c r="A185" s="11"/>
      <c r="B185" s="11"/>
      <c r="C185" s="11"/>
      <c r="D185" s="15"/>
      <c r="E185" s="12" t="s">
        <v>18</v>
      </c>
      <c r="F185" s="11">
        <v>1</v>
      </c>
      <c r="G185" s="16">
        <v>7.77</v>
      </c>
      <c r="H185" s="16">
        <v>0</v>
      </c>
      <c r="I185" s="16">
        <v>4</v>
      </c>
      <c r="J185" s="14">
        <f>F185*(G185+ (G185= 0))*(H185+ (H185= 0))*(I185+ (I185= 0))</f>
        <v>31.08</v>
      </c>
      <c r="K185" s="11"/>
      <c r="L185" s="11"/>
      <c r="M185" s="11"/>
      <c r="N185"/>
    </row>
    <row r="186" spans="1:14">
      <c r="A186" s="11"/>
      <c r="B186" s="11"/>
      <c r="C186" s="11"/>
      <c r="D186" s="15"/>
      <c r="E186" s="11"/>
      <c r="F186" s="11"/>
      <c r="G186" s="11"/>
      <c r="H186" s="11"/>
      <c r="I186" s="11"/>
      <c r="J186" s="17" t="s">
        <v>150</v>
      </c>
      <c r="K186" s="18">
        <f>SUM(J184:J185)</f>
        <v>73.28</v>
      </c>
      <c r="L186" s="16">
        <v>77.64</v>
      </c>
      <c r="M186" s="10">
        <f>ROUND(L186*K186,2)</f>
        <v>5689.46</v>
      </c>
    </row>
    <row r="187" spans="1:14" ht="0.95" customHeight="1">
      <c r="A187" s="19"/>
      <c r="B187" s="19"/>
      <c r="C187" s="19"/>
      <c r="D187" s="27"/>
      <c r="E187" s="19"/>
      <c r="F187" s="19"/>
      <c r="G187" s="19"/>
      <c r="H187" s="19"/>
      <c r="I187" s="19"/>
      <c r="J187" s="19"/>
      <c r="K187" s="19"/>
      <c r="L187" s="19"/>
      <c r="M187" s="19"/>
      <c r="N187"/>
    </row>
    <row r="188" spans="1:14" ht="22.5">
      <c r="A188" s="12" t="s">
        <v>151</v>
      </c>
      <c r="B188" s="12" t="s">
        <v>21</v>
      </c>
      <c r="C188" s="12" t="s">
        <v>6</v>
      </c>
      <c r="D188" s="26" t="s">
        <v>152</v>
      </c>
      <c r="E188" s="11"/>
      <c r="F188" s="11"/>
      <c r="G188" s="11"/>
      <c r="H188" s="11"/>
      <c r="I188" s="11"/>
      <c r="J188" s="11"/>
      <c r="K188" s="13">
        <f>K191</f>
        <v>12</v>
      </c>
      <c r="L188" s="14">
        <f>L191</f>
        <v>35.4</v>
      </c>
      <c r="M188" s="14">
        <f>M191</f>
        <v>424.8</v>
      </c>
    </row>
    <row r="189" spans="1:14" ht="67.5">
      <c r="A189" s="11"/>
      <c r="B189" s="11"/>
      <c r="C189" s="11"/>
      <c r="D189" s="15" t="s">
        <v>153</v>
      </c>
      <c r="E189" s="11"/>
      <c r="F189" s="11"/>
      <c r="G189" s="11"/>
      <c r="H189" s="11"/>
      <c r="I189" s="11"/>
      <c r="J189" s="11"/>
      <c r="K189" s="11"/>
      <c r="L189" s="11"/>
      <c r="M189" s="11"/>
      <c r="N189"/>
    </row>
    <row r="190" spans="1:14">
      <c r="A190" s="11"/>
      <c r="B190" s="11"/>
      <c r="C190" s="11"/>
      <c r="D190" s="15"/>
      <c r="E190" s="12" t="s">
        <v>154</v>
      </c>
      <c r="F190" s="11">
        <v>1</v>
      </c>
      <c r="G190" s="16">
        <v>12</v>
      </c>
      <c r="H190" s="16">
        <v>0</v>
      </c>
      <c r="I190" s="16">
        <v>0</v>
      </c>
      <c r="J190" s="14">
        <f>F190*(G190+ (G190= 0))*(H190+ (H190= 0))*(I190+ (I190= 0))</f>
        <v>12</v>
      </c>
      <c r="K190" s="11"/>
      <c r="L190" s="11"/>
      <c r="M190" s="11"/>
      <c r="N190"/>
    </row>
    <row r="191" spans="1:14">
      <c r="A191" s="11"/>
      <c r="B191" s="11"/>
      <c r="C191" s="11"/>
      <c r="D191" s="15"/>
      <c r="E191" s="11"/>
      <c r="F191" s="11"/>
      <c r="G191" s="11"/>
      <c r="H191" s="11"/>
      <c r="I191" s="11"/>
      <c r="J191" s="17" t="s">
        <v>155</v>
      </c>
      <c r="K191" s="18">
        <f>SUM(J190:J190)</f>
        <v>12</v>
      </c>
      <c r="L191" s="16">
        <v>35.4</v>
      </c>
      <c r="M191" s="10">
        <f>ROUND(L191*K191,2)</f>
        <v>424.8</v>
      </c>
    </row>
    <row r="192" spans="1:14" ht="0.95" customHeight="1">
      <c r="A192" s="19"/>
      <c r="B192" s="19"/>
      <c r="C192" s="19"/>
      <c r="D192" s="27"/>
      <c r="E192" s="19"/>
      <c r="F192" s="19"/>
      <c r="G192" s="19"/>
      <c r="H192" s="19"/>
      <c r="I192" s="19"/>
      <c r="J192" s="19"/>
      <c r="K192" s="19"/>
      <c r="L192" s="19"/>
      <c r="M192" s="19"/>
      <c r="N192"/>
    </row>
    <row r="193" spans="1:14">
      <c r="A193" s="12" t="s">
        <v>156</v>
      </c>
      <c r="B193" s="12" t="s">
        <v>21</v>
      </c>
      <c r="C193" s="12" t="s">
        <v>6</v>
      </c>
      <c r="D193" s="26" t="s">
        <v>157</v>
      </c>
      <c r="E193" s="11"/>
      <c r="F193" s="11"/>
      <c r="G193" s="11"/>
      <c r="H193" s="11"/>
      <c r="I193" s="11"/>
      <c r="J193" s="11"/>
      <c r="K193" s="13">
        <f>K199</f>
        <v>7</v>
      </c>
      <c r="L193" s="14">
        <f>L199</f>
        <v>29.5</v>
      </c>
      <c r="M193" s="14">
        <f>M199</f>
        <v>206.5</v>
      </c>
    </row>
    <row r="194" spans="1:14" ht="33.75">
      <c r="A194" s="11"/>
      <c r="B194" s="11"/>
      <c r="C194" s="11"/>
      <c r="D194" s="15" t="s">
        <v>158</v>
      </c>
      <c r="E194" s="11"/>
      <c r="F194" s="11"/>
      <c r="G194" s="11"/>
      <c r="H194" s="11"/>
      <c r="I194" s="11"/>
      <c r="J194" s="11"/>
      <c r="K194" s="11"/>
      <c r="L194" s="11"/>
      <c r="M194" s="11"/>
      <c r="N194"/>
    </row>
    <row r="195" spans="1:14">
      <c r="A195" s="11"/>
      <c r="B195" s="11"/>
      <c r="C195" s="11"/>
      <c r="D195" s="15"/>
      <c r="E195" s="12" t="s">
        <v>159</v>
      </c>
      <c r="F195" s="11">
        <v>2</v>
      </c>
      <c r="G195" s="16">
        <v>0</v>
      </c>
      <c r="H195" s="16">
        <v>0</v>
      </c>
      <c r="I195" s="16">
        <v>0</v>
      </c>
      <c r="J195" s="14">
        <f>F195*(G195+ (G195= 0))*(H195+ (H195= 0))*(I195+ (I195= 0))</f>
        <v>2</v>
      </c>
      <c r="K195" s="11"/>
      <c r="L195" s="11"/>
      <c r="M195" s="11"/>
      <c r="N195"/>
    </row>
    <row r="196" spans="1:14">
      <c r="A196" s="11"/>
      <c r="B196" s="11"/>
      <c r="C196" s="11"/>
      <c r="D196" s="15"/>
      <c r="E196" s="12" t="s">
        <v>160</v>
      </c>
      <c r="F196" s="11">
        <v>2</v>
      </c>
      <c r="G196" s="16">
        <v>0</v>
      </c>
      <c r="H196" s="16">
        <v>0</v>
      </c>
      <c r="I196" s="16">
        <v>0</v>
      </c>
      <c r="J196" s="14">
        <f>F196*(G196+ (G196= 0))*(H196+ (H196= 0))*(I196+ (I196= 0))</f>
        <v>2</v>
      </c>
      <c r="K196" s="11"/>
      <c r="L196" s="11"/>
      <c r="M196" s="11"/>
      <c r="N196"/>
    </row>
    <row r="197" spans="1:14">
      <c r="A197" s="11"/>
      <c r="B197" s="11"/>
      <c r="C197" s="11"/>
      <c r="D197" s="15"/>
      <c r="E197" s="12" t="s">
        <v>161</v>
      </c>
      <c r="F197" s="11">
        <v>2</v>
      </c>
      <c r="G197" s="16">
        <v>0</v>
      </c>
      <c r="H197" s="16">
        <v>0</v>
      </c>
      <c r="I197" s="16">
        <v>0</v>
      </c>
      <c r="J197" s="14">
        <f>F197*(G197+ (G197= 0))*(H197+ (H197= 0))*(I197+ (I197= 0))</f>
        <v>2</v>
      </c>
      <c r="K197" s="11"/>
      <c r="L197" s="11"/>
      <c r="M197" s="11"/>
      <c r="N197"/>
    </row>
    <row r="198" spans="1:14">
      <c r="A198" s="11"/>
      <c r="B198" s="11"/>
      <c r="C198" s="11"/>
      <c r="D198" s="15"/>
      <c r="E198" s="12" t="s">
        <v>162</v>
      </c>
      <c r="F198" s="11">
        <v>1</v>
      </c>
      <c r="G198" s="16">
        <v>0</v>
      </c>
      <c r="H198" s="16">
        <v>0</v>
      </c>
      <c r="I198" s="16">
        <v>0</v>
      </c>
      <c r="J198" s="14">
        <f>F198*(G198+ (G198= 0))*(H198+ (H198= 0))*(I198+ (I198= 0))</f>
        <v>1</v>
      </c>
      <c r="K198" s="11"/>
      <c r="L198" s="11"/>
      <c r="M198" s="11"/>
      <c r="N198"/>
    </row>
    <row r="199" spans="1:14">
      <c r="A199" s="11"/>
      <c r="B199" s="11"/>
      <c r="C199" s="11"/>
      <c r="D199" s="15"/>
      <c r="E199" s="11"/>
      <c r="F199" s="11"/>
      <c r="G199" s="11"/>
      <c r="H199" s="11"/>
      <c r="I199" s="11"/>
      <c r="J199" s="17" t="s">
        <v>163</v>
      </c>
      <c r="K199" s="18">
        <f>SUM(J195:J198)</f>
        <v>7</v>
      </c>
      <c r="L199" s="16">
        <v>29.5</v>
      </c>
      <c r="M199" s="10">
        <f>ROUND(L199*K199,2)</f>
        <v>206.5</v>
      </c>
    </row>
    <row r="200" spans="1:14" ht="0.95" customHeight="1">
      <c r="A200" s="19"/>
      <c r="B200" s="19"/>
      <c r="C200" s="19"/>
      <c r="D200" s="27"/>
      <c r="E200" s="19"/>
      <c r="F200" s="19"/>
      <c r="G200" s="19"/>
      <c r="H200" s="19"/>
      <c r="I200" s="19"/>
      <c r="J200" s="19"/>
      <c r="K200" s="19"/>
      <c r="L200" s="19"/>
      <c r="M200" s="19"/>
      <c r="N200"/>
    </row>
    <row r="201" spans="1:14" ht="22.5">
      <c r="A201" s="12" t="s">
        <v>164</v>
      </c>
      <c r="B201" s="12" t="s">
        <v>21</v>
      </c>
      <c r="C201" s="12" t="s">
        <v>166</v>
      </c>
      <c r="D201" s="26" t="s">
        <v>165</v>
      </c>
      <c r="E201" s="11"/>
      <c r="F201" s="11"/>
      <c r="G201" s="11"/>
      <c r="H201" s="11"/>
      <c r="I201" s="11"/>
      <c r="J201" s="11"/>
      <c r="K201" s="13">
        <f>K204</f>
        <v>46.2</v>
      </c>
      <c r="L201" s="14">
        <f>L204</f>
        <v>22.8</v>
      </c>
      <c r="M201" s="14">
        <f>M204</f>
        <v>1053.3599999999999</v>
      </c>
    </row>
    <row r="202" spans="1:14" ht="90">
      <c r="A202" s="11"/>
      <c r="B202" s="11"/>
      <c r="C202" s="11"/>
      <c r="D202" s="15" t="s">
        <v>167</v>
      </c>
      <c r="E202" s="11"/>
      <c r="F202" s="11"/>
      <c r="G202" s="11"/>
      <c r="H202" s="11"/>
      <c r="I202" s="11"/>
      <c r="J202" s="11"/>
      <c r="K202" s="11"/>
      <c r="L202" s="11"/>
      <c r="M202" s="11"/>
      <c r="N202"/>
    </row>
    <row r="203" spans="1:14">
      <c r="A203" s="11"/>
      <c r="B203" s="11"/>
      <c r="C203" s="11"/>
      <c r="D203" s="15"/>
      <c r="E203" s="12" t="s">
        <v>18</v>
      </c>
      <c r="F203" s="11">
        <v>1</v>
      </c>
      <c r="G203" s="16">
        <v>11</v>
      </c>
      <c r="H203" s="16">
        <v>0</v>
      </c>
      <c r="I203" s="16">
        <v>4</v>
      </c>
      <c r="J203" s="16">
        <v>46.2</v>
      </c>
      <c r="K203" s="12" t="s">
        <v>168</v>
      </c>
      <c r="L203" s="11"/>
      <c r="M203" s="11"/>
      <c r="N203"/>
    </row>
    <row r="204" spans="1:14">
      <c r="A204" s="11"/>
      <c r="B204" s="11"/>
      <c r="C204" s="11"/>
      <c r="D204" s="15"/>
      <c r="E204" s="11"/>
      <c r="F204" s="11"/>
      <c r="G204" s="11"/>
      <c r="H204" s="11"/>
      <c r="I204" s="11"/>
      <c r="J204" s="17" t="s">
        <v>169</v>
      </c>
      <c r="K204" s="18">
        <f>SUM(J203:J203)</f>
        <v>46.2</v>
      </c>
      <c r="L204" s="16">
        <v>22.8</v>
      </c>
      <c r="M204" s="10">
        <f>ROUND(L204*K204,2)</f>
        <v>1053.3599999999999</v>
      </c>
    </row>
    <row r="205" spans="1:14" ht="0.95" customHeight="1">
      <c r="A205" s="19"/>
      <c r="B205" s="19"/>
      <c r="C205" s="19"/>
      <c r="D205" s="27"/>
      <c r="E205" s="19"/>
      <c r="F205" s="19"/>
      <c r="G205" s="19"/>
      <c r="H205" s="19"/>
      <c r="I205" s="19"/>
      <c r="J205" s="19"/>
      <c r="K205" s="19"/>
      <c r="L205" s="19"/>
      <c r="M205" s="19"/>
      <c r="N205"/>
    </row>
    <row r="206" spans="1:14">
      <c r="A206" s="11"/>
      <c r="B206" s="11"/>
      <c r="C206" s="11"/>
      <c r="D206" s="15"/>
      <c r="E206" s="11"/>
      <c r="F206" s="11"/>
      <c r="G206" s="11"/>
      <c r="H206" s="11"/>
      <c r="I206" s="11"/>
      <c r="J206" s="17" t="s">
        <v>170</v>
      </c>
      <c r="K206" s="20">
        <v>1</v>
      </c>
      <c r="L206" s="10">
        <f>M156+M166+M172+M180+M186+M191+M199+M204</f>
        <v>19456.48</v>
      </c>
      <c r="M206" s="10">
        <f>ROUND(L206*K206,2)</f>
        <v>19456.48</v>
      </c>
    </row>
    <row r="207" spans="1:14" ht="0.95" customHeight="1">
      <c r="A207" s="19"/>
      <c r="B207" s="19"/>
      <c r="C207" s="19"/>
      <c r="D207" s="27"/>
      <c r="E207" s="19"/>
      <c r="F207" s="19"/>
      <c r="G207" s="19"/>
      <c r="H207" s="19"/>
      <c r="I207" s="19"/>
      <c r="J207" s="19"/>
      <c r="K207" s="19"/>
      <c r="L207" s="19"/>
      <c r="M207" s="19"/>
      <c r="N207"/>
    </row>
    <row r="208" spans="1:14">
      <c r="A208" s="7" t="s">
        <v>171</v>
      </c>
      <c r="B208" s="7" t="s">
        <v>17</v>
      </c>
      <c r="C208" s="7" t="s">
        <v>18</v>
      </c>
      <c r="D208" s="25" t="s">
        <v>172</v>
      </c>
      <c r="E208" s="8"/>
      <c r="F208" s="8"/>
      <c r="G208" s="8"/>
      <c r="H208" s="8"/>
      <c r="I208" s="8"/>
      <c r="J208" s="8"/>
      <c r="K208" s="9">
        <f>K241</f>
        <v>1</v>
      </c>
      <c r="L208" s="10">
        <f>L241</f>
        <v>9003.75</v>
      </c>
      <c r="M208" s="10">
        <f>M241</f>
        <v>9003.75</v>
      </c>
    </row>
    <row r="209" spans="1:14">
      <c r="A209" s="12" t="s">
        <v>173</v>
      </c>
      <c r="B209" s="12" t="s">
        <v>21</v>
      </c>
      <c r="C209" s="12" t="s">
        <v>57</v>
      </c>
      <c r="D209" s="26" t="s">
        <v>174</v>
      </c>
      <c r="E209" s="11"/>
      <c r="F209" s="11"/>
      <c r="G209" s="11"/>
      <c r="H209" s="11"/>
      <c r="I209" s="11"/>
      <c r="J209" s="11"/>
      <c r="K209" s="13">
        <f>K223</f>
        <v>152.76</v>
      </c>
      <c r="L209" s="14">
        <f>L223</f>
        <v>32.450000000000003</v>
      </c>
      <c r="M209" s="14">
        <f>M223</f>
        <v>4957.0600000000004</v>
      </c>
    </row>
    <row r="210" spans="1:14" ht="191.25">
      <c r="A210" s="11"/>
      <c r="B210" s="11"/>
      <c r="C210" s="11"/>
      <c r="D210" s="15" t="s">
        <v>175</v>
      </c>
      <c r="E210" s="11"/>
      <c r="F210" s="11"/>
      <c r="G210" s="11"/>
      <c r="H210" s="11"/>
      <c r="I210" s="11"/>
      <c r="J210" s="11"/>
      <c r="K210" s="11"/>
      <c r="L210" s="11"/>
      <c r="M210" s="11"/>
      <c r="N210"/>
    </row>
    <row r="211" spans="1:14">
      <c r="A211" s="11"/>
      <c r="B211" s="11"/>
      <c r="C211" s="11"/>
      <c r="D211" s="15"/>
      <c r="E211" s="12" t="s">
        <v>176</v>
      </c>
      <c r="F211" s="11">
        <v>1</v>
      </c>
      <c r="G211" s="16">
        <v>0</v>
      </c>
      <c r="H211" s="16">
        <v>0</v>
      </c>
      <c r="I211" s="16">
        <v>0</v>
      </c>
      <c r="J211" s="16">
        <v>4.08</v>
      </c>
      <c r="K211" s="12" t="s">
        <v>177</v>
      </c>
      <c r="L211" s="11"/>
      <c r="M211" s="11"/>
      <c r="N211"/>
    </row>
    <row r="212" spans="1:14">
      <c r="A212" s="11"/>
      <c r="B212" s="11"/>
      <c r="C212" s="11"/>
      <c r="D212" s="15"/>
      <c r="E212" s="12" t="s">
        <v>178</v>
      </c>
      <c r="F212" s="11">
        <v>1</v>
      </c>
      <c r="G212" s="16">
        <v>0</v>
      </c>
      <c r="H212" s="16">
        <v>0</v>
      </c>
      <c r="I212" s="16">
        <v>0</v>
      </c>
      <c r="J212" s="16">
        <v>9.14</v>
      </c>
      <c r="K212" s="12" t="s">
        <v>179</v>
      </c>
      <c r="L212" s="11"/>
      <c r="M212" s="11"/>
      <c r="N212"/>
    </row>
    <row r="213" spans="1:14">
      <c r="A213" s="11"/>
      <c r="B213" s="11"/>
      <c r="C213" s="11"/>
      <c r="D213" s="15"/>
      <c r="E213" s="12" t="s">
        <v>180</v>
      </c>
      <c r="F213" s="11">
        <v>1</v>
      </c>
      <c r="G213" s="16">
        <v>0</v>
      </c>
      <c r="H213" s="16">
        <v>0</v>
      </c>
      <c r="I213" s="16">
        <v>0</v>
      </c>
      <c r="J213" s="16">
        <v>2.79</v>
      </c>
      <c r="K213" s="12" t="s">
        <v>181</v>
      </c>
      <c r="L213" s="11"/>
      <c r="M213" s="11"/>
      <c r="N213"/>
    </row>
    <row r="214" spans="1:14">
      <c r="A214" s="11"/>
      <c r="B214" s="11"/>
      <c r="C214" s="11"/>
      <c r="D214" s="15"/>
      <c r="E214" s="12" t="s">
        <v>182</v>
      </c>
      <c r="F214" s="11">
        <v>1</v>
      </c>
      <c r="G214" s="16">
        <v>0</v>
      </c>
      <c r="H214" s="16">
        <v>0</v>
      </c>
      <c r="I214" s="16">
        <v>0</v>
      </c>
      <c r="J214" s="16">
        <v>69.709999999999994</v>
      </c>
      <c r="K214" s="12" t="s">
        <v>183</v>
      </c>
      <c r="L214" s="11"/>
      <c r="M214" s="11"/>
      <c r="N214"/>
    </row>
    <row r="215" spans="1:14">
      <c r="A215" s="11"/>
      <c r="B215" s="11"/>
      <c r="C215" s="11"/>
      <c r="D215" s="15"/>
      <c r="E215" s="12" t="s">
        <v>184</v>
      </c>
      <c r="F215" s="11">
        <v>1</v>
      </c>
      <c r="G215" s="16">
        <v>0</v>
      </c>
      <c r="H215" s="16">
        <v>0</v>
      </c>
      <c r="I215" s="16">
        <v>0</v>
      </c>
      <c r="J215" s="16">
        <v>24.77</v>
      </c>
      <c r="K215" s="12" t="s">
        <v>185</v>
      </c>
      <c r="L215" s="11"/>
      <c r="M215" s="11"/>
      <c r="N215"/>
    </row>
    <row r="216" spans="1:14">
      <c r="A216" s="11"/>
      <c r="B216" s="11"/>
      <c r="C216" s="11"/>
      <c r="D216" s="15"/>
      <c r="E216" s="12" t="s">
        <v>186</v>
      </c>
      <c r="F216" s="11">
        <v>1</v>
      </c>
      <c r="G216" s="16">
        <v>0</v>
      </c>
      <c r="H216" s="16">
        <v>0</v>
      </c>
      <c r="I216" s="16">
        <v>0</v>
      </c>
      <c r="J216" s="16">
        <v>20.260000000000002</v>
      </c>
      <c r="K216" s="12" t="s">
        <v>187</v>
      </c>
      <c r="L216" s="11"/>
      <c r="M216" s="11"/>
      <c r="N216"/>
    </row>
    <row r="217" spans="1:14">
      <c r="A217" s="11"/>
      <c r="B217" s="11"/>
      <c r="C217" s="11"/>
      <c r="D217" s="15"/>
      <c r="E217" s="12" t="s">
        <v>188</v>
      </c>
      <c r="F217" s="11">
        <v>1</v>
      </c>
      <c r="G217" s="16">
        <v>0</v>
      </c>
      <c r="H217" s="16">
        <v>0</v>
      </c>
      <c r="I217" s="16">
        <v>0</v>
      </c>
      <c r="J217" s="16">
        <v>1.2</v>
      </c>
      <c r="K217" s="12" t="s">
        <v>189</v>
      </c>
      <c r="L217" s="11"/>
      <c r="M217" s="11"/>
      <c r="N217"/>
    </row>
    <row r="218" spans="1:14">
      <c r="A218" s="11"/>
      <c r="B218" s="11"/>
      <c r="C218" s="11"/>
      <c r="D218" s="15"/>
      <c r="E218" s="12" t="s">
        <v>190</v>
      </c>
      <c r="F218" s="11">
        <v>1</v>
      </c>
      <c r="G218" s="16">
        <v>0</v>
      </c>
      <c r="H218" s="16">
        <v>0</v>
      </c>
      <c r="I218" s="16">
        <v>0</v>
      </c>
      <c r="J218" s="16">
        <v>1.2</v>
      </c>
      <c r="K218" s="12" t="s">
        <v>189</v>
      </c>
      <c r="L218" s="11"/>
      <c r="M218" s="11"/>
      <c r="N218"/>
    </row>
    <row r="219" spans="1:14">
      <c r="A219" s="11"/>
      <c r="B219" s="11"/>
      <c r="C219" s="11"/>
      <c r="D219" s="15"/>
      <c r="E219" s="12" t="s">
        <v>191</v>
      </c>
      <c r="F219" s="11">
        <v>1</v>
      </c>
      <c r="G219" s="16">
        <v>0</v>
      </c>
      <c r="H219" s="16">
        <v>0</v>
      </c>
      <c r="I219" s="16">
        <v>0</v>
      </c>
      <c r="J219" s="16">
        <v>0.86</v>
      </c>
      <c r="K219" s="12" t="s">
        <v>192</v>
      </c>
      <c r="L219" s="11"/>
      <c r="M219" s="11"/>
      <c r="N219"/>
    </row>
    <row r="220" spans="1:14">
      <c r="A220" s="11"/>
      <c r="B220" s="11"/>
      <c r="C220" s="11"/>
      <c r="D220" s="15"/>
      <c r="E220" s="12" t="s">
        <v>193</v>
      </c>
      <c r="F220" s="11">
        <v>1</v>
      </c>
      <c r="G220" s="16">
        <v>0</v>
      </c>
      <c r="H220" s="16">
        <v>0</v>
      </c>
      <c r="I220" s="16">
        <v>0</v>
      </c>
      <c r="J220" s="16">
        <v>5.96</v>
      </c>
      <c r="K220" s="12" t="s">
        <v>194</v>
      </c>
      <c r="L220" s="11"/>
      <c r="M220" s="11"/>
      <c r="N220"/>
    </row>
    <row r="221" spans="1:14">
      <c r="A221" s="11"/>
      <c r="B221" s="11"/>
      <c r="C221" s="11"/>
      <c r="D221" s="15"/>
      <c r="E221" s="12" t="s">
        <v>195</v>
      </c>
      <c r="F221" s="11">
        <v>1</v>
      </c>
      <c r="G221" s="16">
        <v>0</v>
      </c>
      <c r="H221" s="16">
        <v>0</v>
      </c>
      <c r="I221" s="16">
        <v>0</v>
      </c>
      <c r="J221" s="16">
        <v>11.67</v>
      </c>
      <c r="K221" s="12" t="s">
        <v>196</v>
      </c>
      <c r="L221" s="11"/>
      <c r="M221" s="11"/>
      <c r="N221"/>
    </row>
    <row r="222" spans="1:14">
      <c r="A222" s="11"/>
      <c r="B222" s="11"/>
      <c r="C222" s="11"/>
      <c r="D222" s="15"/>
      <c r="E222" s="12" t="s">
        <v>52</v>
      </c>
      <c r="F222" s="11">
        <v>1</v>
      </c>
      <c r="G222" s="16">
        <v>0</v>
      </c>
      <c r="H222" s="16">
        <v>0</v>
      </c>
      <c r="I222" s="16">
        <v>0</v>
      </c>
      <c r="J222" s="16">
        <v>1.1200000000000001</v>
      </c>
      <c r="K222" s="12" t="s">
        <v>197</v>
      </c>
      <c r="L222" s="11"/>
      <c r="M222" s="11"/>
      <c r="N222"/>
    </row>
    <row r="223" spans="1:14">
      <c r="A223" s="11"/>
      <c r="B223" s="11"/>
      <c r="C223" s="11"/>
      <c r="D223" s="15"/>
      <c r="E223" s="11"/>
      <c r="F223" s="11"/>
      <c r="G223" s="11"/>
      <c r="H223" s="11"/>
      <c r="I223" s="11"/>
      <c r="J223" s="17" t="s">
        <v>198</v>
      </c>
      <c r="K223" s="18">
        <f>SUM(J211:J222)</f>
        <v>152.76</v>
      </c>
      <c r="L223" s="16">
        <v>32.450000000000003</v>
      </c>
      <c r="M223" s="10">
        <f>ROUND(L223*K223,2)</f>
        <v>4957.0600000000004</v>
      </c>
    </row>
    <row r="224" spans="1:14" ht="0.95" customHeight="1">
      <c r="A224" s="19"/>
      <c r="B224" s="19"/>
      <c r="C224" s="19"/>
      <c r="D224" s="27"/>
      <c r="E224" s="19"/>
      <c r="F224" s="19"/>
      <c r="G224" s="19"/>
      <c r="H224" s="19"/>
      <c r="I224" s="19"/>
      <c r="J224" s="19"/>
      <c r="K224" s="19"/>
      <c r="L224" s="19"/>
      <c r="M224" s="19"/>
      <c r="N224"/>
    </row>
    <row r="225" spans="1:14">
      <c r="A225" s="12" t="s">
        <v>199</v>
      </c>
      <c r="B225" s="12" t="s">
        <v>21</v>
      </c>
      <c r="C225" s="12" t="s">
        <v>57</v>
      </c>
      <c r="D225" s="26" t="s">
        <v>200</v>
      </c>
      <c r="E225" s="11"/>
      <c r="F225" s="11"/>
      <c r="G225" s="11"/>
      <c r="H225" s="11"/>
      <c r="I225" s="11"/>
      <c r="J225" s="11"/>
      <c r="K225" s="13">
        <f>K230</f>
        <v>11.65</v>
      </c>
      <c r="L225" s="14">
        <f>L230</f>
        <v>35.4</v>
      </c>
      <c r="M225" s="14">
        <f>M230</f>
        <v>412.41</v>
      </c>
    </row>
    <row r="226" spans="1:14" ht="168.75">
      <c r="A226" s="11"/>
      <c r="B226" s="11"/>
      <c r="C226" s="11"/>
      <c r="D226" s="15" t="s">
        <v>201</v>
      </c>
      <c r="E226" s="11"/>
      <c r="F226" s="11"/>
      <c r="G226" s="11"/>
      <c r="H226" s="11"/>
      <c r="I226" s="11"/>
      <c r="J226" s="11"/>
      <c r="K226" s="11"/>
      <c r="L226" s="11"/>
      <c r="M226" s="11"/>
      <c r="N226"/>
    </row>
    <row r="227" spans="1:14">
      <c r="A227" s="11"/>
      <c r="B227" s="11"/>
      <c r="C227" s="11"/>
      <c r="D227" s="15"/>
      <c r="E227" s="12" t="s">
        <v>202</v>
      </c>
      <c r="F227" s="11">
        <v>1</v>
      </c>
      <c r="G227" s="16">
        <v>0</v>
      </c>
      <c r="H227" s="16">
        <v>0</v>
      </c>
      <c r="I227" s="16">
        <v>0</v>
      </c>
      <c r="J227" s="16">
        <v>2.09</v>
      </c>
      <c r="K227" s="12" t="s">
        <v>203</v>
      </c>
      <c r="L227" s="11"/>
      <c r="M227" s="11"/>
      <c r="N227"/>
    </row>
    <row r="228" spans="1:14">
      <c r="A228" s="11"/>
      <c r="B228" s="11"/>
      <c r="C228" s="11"/>
      <c r="D228" s="15"/>
      <c r="E228" s="12" t="s">
        <v>204</v>
      </c>
      <c r="F228" s="11">
        <v>1</v>
      </c>
      <c r="G228" s="16">
        <v>0</v>
      </c>
      <c r="H228" s="16">
        <v>0</v>
      </c>
      <c r="I228" s="16">
        <v>0</v>
      </c>
      <c r="J228" s="16">
        <v>5.71</v>
      </c>
      <c r="K228" s="12" t="s">
        <v>205</v>
      </c>
      <c r="L228" s="11"/>
      <c r="M228" s="11"/>
      <c r="N228"/>
    </row>
    <row r="229" spans="1:14">
      <c r="A229" s="11"/>
      <c r="B229" s="11"/>
      <c r="C229" s="11"/>
      <c r="D229" s="15"/>
      <c r="E229" s="12" t="s">
        <v>206</v>
      </c>
      <c r="F229" s="11">
        <v>1</v>
      </c>
      <c r="G229" s="16">
        <v>0</v>
      </c>
      <c r="H229" s="16">
        <v>0</v>
      </c>
      <c r="I229" s="16">
        <v>0</v>
      </c>
      <c r="J229" s="16">
        <v>3.85</v>
      </c>
      <c r="K229" s="12" t="s">
        <v>207</v>
      </c>
      <c r="L229" s="11"/>
      <c r="M229" s="11"/>
      <c r="N229"/>
    </row>
    <row r="230" spans="1:14">
      <c r="A230" s="11"/>
      <c r="B230" s="11"/>
      <c r="C230" s="11"/>
      <c r="D230" s="15"/>
      <c r="E230" s="11"/>
      <c r="F230" s="11"/>
      <c r="G230" s="11"/>
      <c r="H230" s="11"/>
      <c r="I230" s="11"/>
      <c r="J230" s="17" t="s">
        <v>208</v>
      </c>
      <c r="K230" s="18">
        <f>SUM(J227:J229)</f>
        <v>11.65</v>
      </c>
      <c r="L230" s="16">
        <v>35.4</v>
      </c>
      <c r="M230" s="10">
        <f>ROUND(L230*K230,2)</f>
        <v>412.41</v>
      </c>
    </row>
    <row r="231" spans="1:14" ht="0.95" customHeight="1">
      <c r="A231" s="19"/>
      <c r="B231" s="19"/>
      <c r="C231" s="19"/>
      <c r="D231" s="27"/>
      <c r="E231" s="19"/>
      <c r="F231" s="19"/>
      <c r="G231" s="19"/>
      <c r="H231" s="19"/>
      <c r="I231" s="19"/>
      <c r="J231" s="19"/>
      <c r="K231" s="19"/>
      <c r="L231" s="19"/>
      <c r="M231" s="19"/>
      <c r="N231"/>
    </row>
    <row r="232" spans="1:14">
      <c r="A232" s="12" t="s">
        <v>209</v>
      </c>
      <c r="B232" s="12" t="s">
        <v>21</v>
      </c>
      <c r="C232" s="12" t="s">
        <v>211</v>
      </c>
      <c r="D232" s="26" t="s">
        <v>210</v>
      </c>
      <c r="E232" s="11"/>
      <c r="F232" s="11"/>
      <c r="G232" s="11"/>
      <c r="H232" s="11"/>
      <c r="I232" s="11"/>
      <c r="J232" s="11"/>
      <c r="K232" s="13">
        <f>K239</f>
        <v>81.050000000000011</v>
      </c>
      <c r="L232" s="14">
        <f>L239</f>
        <v>44.84</v>
      </c>
      <c r="M232" s="14">
        <f>M239</f>
        <v>3634.28</v>
      </c>
    </row>
    <row r="233" spans="1:14" ht="146.25">
      <c r="A233" s="11"/>
      <c r="B233" s="11"/>
      <c r="C233" s="11"/>
      <c r="D233" s="15" t="s">
        <v>212</v>
      </c>
      <c r="E233" s="11"/>
      <c r="F233" s="11"/>
      <c r="G233" s="11"/>
      <c r="H233" s="11"/>
      <c r="I233" s="11"/>
      <c r="J233" s="11"/>
      <c r="K233" s="11"/>
      <c r="L233" s="11"/>
      <c r="M233" s="11"/>
      <c r="N233"/>
    </row>
    <row r="234" spans="1:14">
      <c r="A234" s="11"/>
      <c r="B234" s="11"/>
      <c r="C234" s="11"/>
      <c r="D234" s="15"/>
      <c r="E234" s="12" t="s">
        <v>213</v>
      </c>
      <c r="F234" s="11">
        <v>1</v>
      </c>
      <c r="G234" s="16">
        <v>1.37</v>
      </c>
      <c r="H234" s="16">
        <v>0</v>
      </c>
      <c r="I234" s="16">
        <v>0</v>
      </c>
      <c r="J234" s="14">
        <f>F234*(G234+ (G234= 0))*(H234+ (H234= 0))*(I234+ (I234= 0))</f>
        <v>1.37</v>
      </c>
      <c r="K234" s="11"/>
      <c r="L234" s="11"/>
      <c r="M234" s="11"/>
      <c r="N234"/>
    </row>
    <row r="235" spans="1:14">
      <c r="A235" s="11"/>
      <c r="B235" s="11"/>
      <c r="C235" s="11"/>
      <c r="D235" s="15"/>
      <c r="E235" s="12" t="s">
        <v>18</v>
      </c>
      <c r="F235" s="11">
        <v>1</v>
      </c>
      <c r="G235" s="16">
        <v>6.37</v>
      </c>
      <c r="H235" s="16">
        <v>0</v>
      </c>
      <c r="I235" s="16">
        <v>0</v>
      </c>
      <c r="J235" s="14">
        <f>F235*(G235+ (G235= 0))*(H235+ (H235= 0))*(I235+ (I235= 0))</f>
        <v>6.37</v>
      </c>
      <c r="K235" s="11"/>
      <c r="L235" s="11"/>
      <c r="M235" s="11"/>
      <c r="N235"/>
    </row>
    <row r="236" spans="1:14">
      <c r="A236" s="11"/>
      <c r="B236" s="11"/>
      <c r="C236" s="11"/>
      <c r="D236" s="15"/>
      <c r="E236" s="12" t="s">
        <v>18</v>
      </c>
      <c r="F236" s="11">
        <v>1</v>
      </c>
      <c r="G236" s="16">
        <v>5</v>
      </c>
      <c r="H236" s="16">
        <v>0</v>
      </c>
      <c r="I236" s="16">
        <v>0</v>
      </c>
      <c r="J236" s="14">
        <f>F236*(G236+ (G236= 0))*(H236+ (H236= 0))*(I236+ (I236= 0))</f>
        <v>5</v>
      </c>
      <c r="K236" s="11"/>
      <c r="L236" s="11"/>
      <c r="M236" s="11"/>
      <c r="N236"/>
    </row>
    <row r="237" spans="1:14">
      <c r="A237" s="11"/>
      <c r="B237" s="11"/>
      <c r="C237" s="11"/>
      <c r="D237" s="15"/>
      <c r="E237" s="12" t="s">
        <v>18</v>
      </c>
      <c r="F237" s="11">
        <v>1</v>
      </c>
      <c r="G237" s="16">
        <v>43.31</v>
      </c>
      <c r="H237" s="16">
        <v>0</v>
      </c>
      <c r="I237" s="16">
        <v>0</v>
      </c>
      <c r="J237" s="14">
        <f>F237*(G237+ (G237= 0))*(H237+ (H237= 0))*(I237+ (I237= 0))</f>
        <v>43.31</v>
      </c>
      <c r="K237" s="11"/>
      <c r="L237" s="11"/>
      <c r="M237" s="11"/>
      <c r="N237"/>
    </row>
    <row r="238" spans="1:14">
      <c r="A238" s="11"/>
      <c r="B238" s="11"/>
      <c r="C238" s="11"/>
      <c r="D238" s="15"/>
      <c r="E238" s="12" t="s">
        <v>214</v>
      </c>
      <c r="F238" s="11">
        <v>1</v>
      </c>
      <c r="G238" s="16">
        <v>25</v>
      </c>
      <c r="H238" s="16">
        <v>0</v>
      </c>
      <c r="I238" s="16">
        <v>0</v>
      </c>
      <c r="J238" s="14">
        <f>F238*(G238+ (G238= 0))*(H238+ (H238= 0))*(I238+ (I238= 0))</f>
        <v>25</v>
      </c>
      <c r="K238" s="11"/>
      <c r="L238" s="11"/>
      <c r="M238" s="11"/>
      <c r="N238"/>
    </row>
    <row r="239" spans="1:14">
      <c r="A239" s="11"/>
      <c r="B239" s="11"/>
      <c r="C239" s="11"/>
      <c r="D239" s="15"/>
      <c r="E239" s="11"/>
      <c r="F239" s="11"/>
      <c r="G239" s="11"/>
      <c r="H239" s="11"/>
      <c r="I239" s="11"/>
      <c r="J239" s="17" t="s">
        <v>215</v>
      </c>
      <c r="K239" s="18">
        <f>SUM(J234:J238)</f>
        <v>81.050000000000011</v>
      </c>
      <c r="L239" s="16">
        <v>44.84</v>
      </c>
      <c r="M239" s="10">
        <f>ROUND(L239*K239,2)</f>
        <v>3634.28</v>
      </c>
    </row>
    <row r="240" spans="1:14" ht="0.95" customHeight="1">
      <c r="A240" s="19"/>
      <c r="B240" s="19"/>
      <c r="C240" s="19"/>
      <c r="D240" s="27"/>
      <c r="E240" s="19"/>
      <c r="F240" s="19"/>
      <c r="G240" s="19"/>
      <c r="H240" s="19"/>
      <c r="I240" s="19"/>
      <c r="J240" s="19"/>
      <c r="K240" s="19"/>
      <c r="L240" s="19"/>
      <c r="M240" s="19"/>
      <c r="N240"/>
    </row>
    <row r="241" spans="1:14">
      <c r="A241" s="11"/>
      <c r="B241" s="11"/>
      <c r="C241" s="11"/>
      <c r="D241" s="15"/>
      <c r="E241" s="11"/>
      <c r="F241" s="11"/>
      <c r="G241" s="11"/>
      <c r="H241" s="11"/>
      <c r="I241" s="11"/>
      <c r="J241" s="17" t="s">
        <v>216</v>
      </c>
      <c r="K241" s="20">
        <v>1</v>
      </c>
      <c r="L241" s="10">
        <f>M223+M230+M239</f>
        <v>9003.75</v>
      </c>
      <c r="M241" s="10">
        <f>ROUND(L241*K241,2)</f>
        <v>9003.75</v>
      </c>
    </row>
    <row r="242" spans="1:14" ht="0.95" customHeight="1">
      <c r="A242" s="19"/>
      <c r="B242" s="19"/>
      <c r="C242" s="19"/>
      <c r="D242" s="27"/>
      <c r="E242" s="19"/>
      <c r="F242" s="19"/>
      <c r="G242" s="19"/>
      <c r="H242" s="19"/>
      <c r="I242" s="19"/>
      <c r="J242" s="19"/>
      <c r="K242" s="19"/>
      <c r="L242" s="19"/>
      <c r="M242" s="19"/>
      <c r="N242"/>
    </row>
    <row r="243" spans="1:14">
      <c r="A243" s="7" t="s">
        <v>217</v>
      </c>
      <c r="B243" s="7" t="s">
        <v>17</v>
      </c>
      <c r="C243" s="7" t="s">
        <v>18</v>
      </c>
      <c r="D243" s="25" t="s">
        <v>218</v>
      </c>
      <c r="E243" s="8"/>
      <c r="F243" s="8"/>
      <c r="G243" s="8"/>
      <c r="H243" s="8"/>
      <c r="I243" s="8"/>
      <c r="J243" s="8"/>
      <c r="K243" s="9">
        <f>K303</f>
        <v>1</v>
      </c>
      <c r="L243" s="10">
        <f>L303</f>
        <v>3830.2</v>
      </c>
      <c r="M243" s="10">
        <f>M303</f>
        <v>3830.2</v>
      </c>
    </row>
    <row r="244" spans="1:14">
      <c r="A244" s="12" t="s">
        <v>219</v>
      </c>
      <c r="B244" s="12" t="s">
        <v>21</v>
      </c>
      <c r="C244" s="12" t="s">
        <v>57</v>
      </c>
      <c r="D244" s="26" t="s">
        <v>220</v>
      </c>
      <c r="E244" s="11"/>
      <c r="F244" s="11"/>
      <c r="G244" s="11"/>
      <c r="H244" s="11"/>
      <c r="I244" s="11"/>
      <c r="J244" s="11"/>
      <c r="K244" s="13">
        <f>K261</f>
        <v>164.40999999999997</v>
      </c>
      <c r="L244" s="14">
        <f>L261</f>
        <v>0</v>
      </c>
      <c r="M244" s="14">
        <f>M261</f>
        <v>0</v>
      </c>
    </row>
    <row r="245" spans="1:14" ht="180">
      <c r="A245" s="11"/>
      <c r="B245" s="11"/>
      <c r="C245" s="11"/>
      <c r="D245" s="15" t="s">
        <v>221</v>
      </c>
      <c r="E245" s="11"/>
      <c r="F245" s="11"/>
      <c r="G245" s="11"/>
      <c r="H245" s="11"/>
      <c r="I245" s="11"/>
      <c r="J245" s="11"/>
      <c r="K245" s="11"/>
      <c r="L245" s="11"/>
      <c r="M245" s="11"/>
      <c r="N245"/>
    </row>
    <row r="246" spans="1:14">
      <c r="A246" s="11"/>
      <c r="B246" s="11"/>
      <c r="C246" s="11"/>
      <c r="D246" s="15"/>
      <c r="E246" s="12" t="s">
        <v>204</v>
      </c>
      <c r="F246" s="11">
        <v>1</v>
      </c>
      <c r="G246" s="16">
        <v>0</v>
      </c>
      <c r="H246" s="16">
        <v>0</v>
      </c>
      <c r="I246" s="16">
        <v>0</v>
      </c>
      <c r="J246" s="16">
        <v>5.71</v>
      </c>
      <c r="K246" s="12" t="s">
        <v>205</v>
      </c>
      <c r="L246" s="11"/>
      <c r="M246" s="11"/>
      <c r="N246"/>
    </row>
    <row r="247" spans="1:14">
      <c r="A247" s="11"/>
      <c r="B247" s="11"/>
      <c r="C247" s="11"/>
      <c r="D247" s="15"/>
      <c r="E247" s="12" t="s">
        <v>206</v>
      </c>
      <c r="F247" s="11">
        <v>1</v>
      </c>
      <c r="G247" s="16">
        <v>0</v>
      </c>
      <c r="H247" s="16">
        <v>0</v>
      </c>
      <c r="I247" s="16">
        <v>0</v>
      </c>
      <c r="J247" s="16">
        <v>3.85</v>
      </c>
      <c r="K247" s="12" t="s">
        <v>207</v>
      </c>
      <c r="L247" s="11"/>
      <c r="M247" s="11"/>
      <c r="N247"/>
    </row>
    <row r="248" spans="1:14">
      <c r="A248" s="11"/>
      <c r="B248" s="11"/>
      <c r="C248" s="11"/>
      <c r="D248" s="15"/>
      <c r="E248" s="12" t="s">
        <v>222</v>
      </c>
      <c r="F248" s="11">
        <v>1</v>
      </c>
      <c r="G248" s="16">
        <v>0</v>
      </c>
      <c r="H248" s="16">
        <v>0</v>
      </c>
      <c r="I248" s="16">
        <v>0</v>
      </c>
      <c r="J248" s="16">
        <v>0.86</v>
      </c>
      <c r="K248" s="12" t="s">
        <v>192</v>
      </c>
      <c r="L248" s="11"/>
      <c r="M248" s="11"/>
      <c r="N248"/>
    </row>
    <row r="249" spans="1:14">
      <c r="A249" s="11"/>
      <c r="B249" s="11"/>
      <c r="C249" s="11"/>
      <c r="D249" s="15"/>
      <c r="E249" s="12" t="s">
        <v>176</v>
      </c>
      <c r="F249" s="11">
        <v>1</v>
      </c>
      <c r="G249" s="16">
        <v>0</v>
      </c>
      <c r="H249" s="16">
        <v>0</v>
      </c>
      <c r="I249" s="16">
        <v>0</v>
      </c>
      <c r="J249" s="16">
        <v>4.08</v>
      </c>
      <c r="K249" s="12" t="s">
        <v>177</v>
      </c>
      <c r="L249" s="11"/>
      <c r="M249" s="11"/>
      <c r="N249"/>
    </row>
    <row r="250" spans="1:14">
      <c r="A250" s="11"/>
      <c r="B250" s="11"/>
      <c r="C250" s="11"/>
      <c r="D250" s="15"/>
      <c r="E250" s="12" t="s">
        <v>178</v>
      </c>
      <c r="F250" s="11">
        <v>1</v>
      </c>
      <c r="G250" s="16">
        <v>0</v>
      </c>
      <c r="H250" s="16">
        <v>0</v>
      </c>
      <c r="I250" s="16">
        <v>0</v>
      </c>
      <c r="J250" s="16">
        <v>9.14</v>
      </c>
      <c r="K250" s="12" t="s">
        <v>179</v>
      </c>
      <c r="L250" s="11"/>
      <c r="M250" s="11"/>
      <c r="N250"/>
    </row>
    <row r="251" spans="1:14">
      <c r="A251" s="11"/>
      <c r="B251" s="11"/>
      <c r="C251" s="11"/>
      <c r="D251" s="15"/>
      <c r="E251" s="12" t="s">
        <v>180</v>
      </c>
      <c r="F251" s="11">
        <v>1</v>
      </c>
      <c r="G251" s="16">
        <v>0</v>
      </c>
      <c r="H251" s="16">
        <v>0</v>
      </c>
      <c r="I251" s="16">
        <v>0</v>
      </c>
      <c r="J251" s="16">
        <v>2.79</v>
      </c>
      <c r="K251" s="12" t="s">
        <v>181</v>
      </c>
      <c r="L251" s="11"/>
      <c r="M251" s="11"/>
      <c r="N251"/>
    </row>
    <row r="252" spans="1:14">
      <c r="A252" s="11"/>
      <c r="B252" s="11"/>
      <c r="C252" s="11"/>
      <c r="D252" s="15"/>
      <c r="E252" s="12" t="s">
        <v>182</v>
      </c>
      <c r="F252" s="11">
        <v>1</v>
      </c>
      <c r="G252" s="16">
        <v>0</v>
      </c>
      <c r="H252" s="16">
        <v>0</v>
      </c>
      <c r="I252" s="16">
        <v>0</v>
      </c>
      <c r="J252" s="16">
        <v>69.709999999999994</v>
      </c>
      <c r="K252" s="12" t="s">
        <v>183</v>
      </c>
      <c r="L252" s="11"/>
      <c r="M252" s="11"/>
      <c r="N252"/>
    </row>
    <row r="253" spans="1:14">
      <c r="A253" s="11"/>
      <c r="B253" s="11"/>
      <c r="C253" s="11"/>
      <c r="D253" s="15"/>
      <c r="E253" s="12" t="s">
        <v>184</v>
      </c>
      <c r="F253" s="11">
        <v>1</v>
      </c>
      <c r="G253" s="16">
        <v>0</v>
      </c>
      <c r="H253" s="16">
        <v>0</v>
      </c>
      <c r="I253" s="16">
        <v>0</v>
      </c>
      <c r="J253" s="16">
        <v>24.77</v>
      </c>
      <c r="K253" s="12" t="s">
        <v>185</v>
      </c>
      <c r="L253" s="11"/>
      <c r="M253" s="11"/>
      <c r="N253"/>
    </row>
    <row r="254" spans="1:14">
      <c r="A254" s="11"/>
      <c r="B254" s="11"/>
      <c r="C254" s="11"/>
      <c r="D254" s="15"/>
      <c r="E254" s="12" t="s">
        <v>186</v>
      </c>
      <c r="F254" s="11">
        <v>1</v>
      </c>
      <c r="G254" s="16">
        <v>0</v>
      </c>
      <c r="H254" s="16">
        <v>0</v>
      </c>
      <c r="I254" s="16">
        <v>0</v>
      </c>
      <c r="J254" s="16">
        <v>20.260000000000002</v>
      </c>
      <c r="K254" s="12" t="s">
        <v>187</v>
      </c>
      <c r="L254" s="11"/>
      <c r="M254" s="11"/>
      <c r="N254"/>
    </row>
    <row r="255" spans="1:14">
      <c r="A255" s="11"/>
      <c r="B255" s="11"/>
      <c r="C255" s="11"/>
      <c r="D255" s="15"/>
      <c r="E255" s="12" t="s">
        <v>188</v>
      </c>
      <c r="F255" s="11">
        <v>1</v>
      </c>
      <c r="G255" s="16">
        <v>0</v>
      </c>
      <c r="H255" s="16">
        <v>0</v>
      </c>
      <c r="I255" s="16">
        <v>0</v>
      </c>
      <c r="J255" s="16">
        <v>1.2</v>
      </c>
      <c r="K255" s="12" t="s">
        <v>189</v>
      </c>
      <c r="L255" s="11"/>
      <c r="M255" s="11"/>
      <c r="N255"/>
    </row>
    <row r="256" spans="1:14">
      <c r="A256" s="11"/>
      <c r="B256" s="11"/>
      <c r="C256" s="11"/>
      <c r="D256" s="15"/>
      <c r="E256" s="12" t="s">
        <v>190</v>
      </c>
      <c r="F256" s="11">
        <v>1</v>
      </c>
      <c r="G256" s="16">
        <v>0</v>
      </c>
      <c r="H256" s="16">
        <v>0</v>
      </c>
      <c r="I256" s="16">
        <v>0</v>
      </c>
      <c r="J256" s="16">
        <v>1.2</v>
      </c>
      <c r="K256" s="12" t="s">
        <v>189</v>
      </c>
      <c r="L256" s="11"/>
      <c r="M256" s="11"/>
      <c r="N256"/>
    </row>
    <row r="257" spans="1:14">
      <c r="A257" s="11"/>
      <c r="B257" s="11"/>
      <c r="C257" s="11"/>
      <c r="D257" s="15"/>
      <c r="E257" s="12" t="s">
        <v>193</v>
      </c>
      <c r="F257" s="11">
        <v>1</v>
      </c>
      <c r="G257" s="16">
        <v>0</v>
      </c>
      <c r="H257" s="16">
        <v>0</v>
      </c>
      <c r="I257" s="16">
        <v>0</v>
      </c>
      <c r="J257" s="16">
        <v>2.09</v>
      </c>
      <c r="K257" s="12" t="s">
        <v>203</v>
      </c>
      <c r="L257" s="11"/>
      <c r="M257" s="11"/>
      <c r="N257"/>
    </row>
    <row r="258" spans="1:14">
      <c r="A258" s="11"/>
      <c r="B258" s="11"/>
      <c r="C258" s="11"/>
      <c r="D258" s="15"/>
      <c r="E258" s="12" t="s">
        <v>223</v>
      </c>
      <c r="F258" s="11">
        <v>1</v>
      </c>
      <c r="G258" s="16">
        <v>0</v>
      </c>
      <c r="H258" s="16">
        <v>0</v>
      </c>
      <c r="I258" s="16">
        <v>0</v>
      </c>
      <c r="J258" s="16">
        <v>5.96</v>
      </c>
      <c r="K258" s="12" t="s">
        <v>194</v>
      </c>
      <c r="L258" s="11"/>
      <c r="M258" s="11"/>
      <c r="N258"/>
    </row>
    <row r="259" spans="1:14">
      <c r="A259" s="11"/>
      <c r="B259" s="11"/>
      <c r="C259" s="11"/>
      <c r="D259" s="15"/>
      <c r="E259" s="12" t="s">
        <v>195</v>
      </c>
      <c r="F259" s="11">
        <v>1</v>
      </c>
      <c r="G259" s="16">
        <v>0</v>
      </c>
      <c r="H259" s="16">
        <v>0</v>
      </c>
      <c r="I259" s="16">
        <v>0</v>
      </c>
      <c r="J259" s="16">
        <v>11.67</v>
      </c>
      <c r="K259" s="12" t="s">
        <v>196</v>
      </c>
      <c r="L259" s="11"/>
      <c r="M259" s="11"/>
      <c r="N259"/>
    </row>
    <row r="260" spans="1:14">
      <c r="A260" s="11"/>
      <c r="B260" s="11"/>
      <c r="C260" s="11"/>
      <c r="D260" s="15"/>
      <c r="E260" s="12" t="s">
        <v>52</v>
      </c>
      <c r="F260" s="11">
        <v>1</v>
      </c>
      <c r="G260" s="16">
        <v>0</v>
      </c>
      <c r="H260" s="16">
        <v>0</v>
      </c>
      <c r="I260" s="16">
        <v>0</v>
      </c>
      <c r="J260" s="16">
        <v>1.1200000000000001</v>
      </c>
      <c r="K260" s="12" t="s">
        <v>197</v>
      </c>
      <c r="L260" s="11"/>
      <c r="M260" s="11"/>
      <c r="N260"/>
    </row>
    <row r="261" spans="1:14">
      <c r="A261" s="11"/>
      <c r="B261" s="11"/>
      <c r="C261" s="11"/>
      <c r="D261" s="15"/>
      <c r="E261" s="11"/>
      <c r="F261" s="11"/>
      <c r="G261" s="11"/>
      <c r="H261" s="11"/>
      <c r="I261" s="11"/>
      <c r="J261" s="17" t="s">
        <v>224</v>
      </c>
      <c r="K261" s="18">
        <f>SUM(J246:J260)</f>
        <v>164.40999999999997</v>
      </c>
      <c r="L261" s="29">
        <v>0</v>
      </c>
      <c r="M261" s="10">
        <f>ROUND(L261*K261,2)</f>
        <v>0</v>
      </c>
      <c r="N261" s="30" t="s">
        <v>704</v>
      </c>
    </row>
    <row r="262" spans="1:14" ht="0.95" customHeight="1">
      <c r="A262" s="19"/>
      <c r="B262" s="19"/>
      <c r="C262" s="19"/>
      <c r="D262" s="27"/>
      <c r="E262" s="19"/>
      <c r="F262" s="19"/>
      <c r="G262" s="19"/>
      <c r="H262" s="19"/>
      <c r="I262" s="19"/>
      <c r="J262" s="19"/>
      <c r="K262" s="19"/>
      <c r="L262" s="19"/>
      <c r="M262" s="19"/>
      <c r="N262"/>
    </row>
    <row r="263" spans="1:14">
      <c r="A263" s="12" t="s">
        <v>225</v>
      </c>
      <c r="B263" s="12" t="s">
        <v>21</v>
      </c>
      <c r="C263" s="12" t="s">
        <v>211</v>
      </c>
      <c r="D263" s="26" t="s">
        <v>226</v>
      </c>
      <c r="E263" s="11"/>
      <c r="F263" s="11"/>
      <c r="G263" s="11"/>
      <c r="H263" s="11"/>
      <c r="I263" s="11"/>
      <c r="J263" s="11"/>
      <c r="K263" s="13">
        <f>K276</f>
        <v>134.70450000000002</v>
      </c>
      <c r="L263" s="14">
        <f>L276</f>
        <v>0</v>
      </c>
      <c r="M263" s="14">
        <f>M276</f>
        <v>0</v>
      </c>
    </row>
    <row r="264" spans="1:14" ht="168.75">
      <c r="A264" s="11"/>
      <c r="B264" s="11"/>
      <c r="C264" s="11"/>
      <c r="D264" s="15" t="s">
        <v>227</v>
      </c>
      <c r="E264" s="11"/>
      <c r="F264" s="11"/>
      <c r="G264" s="11"/>
      <c r="H264" s="11"/>
      <c r="I264" s="11"/>
      <c r="J264" s="11"/>
      <c r="K264" s="11"/>
      <c r="L264" s="11"/>
      <c r="M264" s="11"/>
      <c r="N264"/>
    </row>
    <row r="265" spans="1:14">
      <c r="A265" s="11"/>
      <c r="B265" s="11"/>
      <c r="C265" s="11"/>
      <c r="D265" s="15"/>
      <c r="E265" s="12" t="s">
        <v>18</v>
      </c>
      <c r="F265" s="11">
        <v>1</v>
      </c>
      <c r="G265" s="16">
        <v>43.17</v>
      </c>
      <c r="H265" s="16">
        <v>0</v>
      </c>
      <c r="I265" s="16">
        <v>0</v>
      </c>
      <c r="J265" s="16">
        <v>45.328500000000005</v>
      </c>
      <c r="K265" s="12" t="s">
        <v>168</v>
      </c>
      <c r="L265" s="11"/>
      <c r="M265" s="11"/>
      <c r="N265"/>
    </row>
    <row r="266" spans="1:14">
      <c r="A266" s="11"/>
      <c r="B266" s="11"/>
      <c r="C266" s="11"/>
      <c r="D266" s="15"/>
      <c r="E266" s="12" t="s">
        <v>18</v>
      </c>
      <c r="F266" s="11">
        <v>1</v>
      </c>
      <c r="G266" s="16">
        <v>2.2400000000000002</v>
      </c>
      <c r="H266" s="16">
        <v>0</v>
      </c>
      <c r="I266" s="16">
        <v>0</v>
      </c>
      <c r="J266" s="16">
        <v>2.3520000000000003</v>
      </c>
      <c r="K266" s="12" t="s">
        <v>168</v>
      </c>
      <c r="L266" s="11"/>
      <c r="M266" s="11"/>
      <c r="N266"/>
    </row>
    <row r="267" spans="1:14">
      <c r="A267" s="11"/>
      <c r="B267" s="11"/>
      <c r="C267" s="11"/>
      <c r="D267" s="15"/>
      <c r="E267" s="12" t="s">
        <v>18</v>
      </c>
      <c r="F267" s="11">
        <v>1</v>
      </c>
      <c r="G267" s="16">
        <v>1.93</v>
      </c>
      <c r="H267" s="16">
        <v>0</v>
      </c>
      <c r="I267" s="16">
        <v>0</v>
      </c>
      <c r="J267" s="16">
        <v>2.0265</v>
      </c>
      <c r="K267" s="12" t="s">
        <v>168</v>
      </c>
      <c r="L267" s="11"/>
      <c r="M267" s="11"/>
      <c r="N267"/>
    </row>
    <row r="268" spans="1:14">
      <c r="A268" s="11"/>
      <c r="B268" s="11"/>
      <c r="C268" s="11"/>
      <c r="D268" s="15"/>
      <c r="E268" s="12" t="s">
        <v>18</v>
      </c>
      <c r="F268" s="11">
        <v>1</v>
      </c>
      <c r="G268" s="16">
        <v>2.84</v>
      </c>
      <c r="H268" s="16">
        <v>0</v>
      </c>
      <c r="I268" s="16">
        <v>0</v>
      </c>
      <c r="J268" s="16">
        <v>2.9819999999999998</v>
      </c>
      <c r="K268" s="12" t="s">
        <v>168</v>
      </c>
      <c r="L268" s="11"/>
      <c r="M268" s="11"/>
      <c r="N268"/>
    </row>
    <row r="269" spans="1:14">
      <c r="A269" s="11"/>
      <c r="B269" s="11"/>
      <c r="C269" s="11"/>
      <c r="D269" s="15"/>
      <c r="E269" s="12" t="s">
        <v>18</v>
      </c>
      <c r="F269" s="11">
        <v>1</v>
      </c>
      <c r="G269" s="16">
        <v>2.16</v>
      </c>
      <c r="H269" s="16">
        <v>0</v>
      </c>
      <c r="I269" s="16">
        <v>0</v>
      </c>
      <c r="J269" s="16">
        <v>2.2680000000000002</v>
      </c>
      <c r="K269" s="12" t="s">
        <v>168</v>
      </c>
      <c r="L269" s="11"/>
      <c r="M269" s="11"/>
      <c r="N269"/>
    </row>
    <row r="270" spans="1:14">
      <c r="A270" s="11"/>
      <c r="B270" s="11"/>
      <c r="C270" s="11"/>
      <c r="D270" s="15"/>
      <c r="E270" s="12" t="s">
        <v>18</v>
      </c>
      <c r="F270" s="11">
        <v>1</v>
      </c>
      <c r="G270" s="16">
        <v>11.22</v>
      </c>
      <c r="H270" s="16">
        <v>0</v>
      </c>
      <c r="I270" s="16">
        <v>0</v>
      </c>
      <c r="J270" s="16">
        <v>11.781000000000001</v>
      </c>
      <c r="K270" s="12" t="s">
        <v>168</v>
      </c>
      <c r="L270" s="11"/>
      <c r="M270" s="11"/>
      <c r="N270"/>
    </row>
    <row r="271" spans="1:14">
      <c r="A271" s="11"/>
      <c r="B271" s="11"/>
      <c r="C271" s="11"/>
      <c r="D271" s="15"/>
      <c r="E271" s="12" t="s">
        <v>18</v>
      </c>
      <c r="F271" s="11">
        <v>1</v>
      </c>
      <c r="G271" s="16">
        <v>6.5</v>
      </c>
      <c r="H271" s="16">
        <v>0</v>
      </c>
      <c r="I271" s="16">
        <v>0</v>
      </c>
      <c r="J271" s="16">
        <v>6.8250000000000002</v>
      </c>
      <c r="K271" s="12" t="s">
        <v>168</v>
      </c>
      <c r="L271" s="11"/>
      <c r="M271" s="11"/>
      <c r="N271"/>
    </row>
    <row r="272" spans="1:14">
      <c r="A272" s="11"/>
      <c r="B272" s="11"/>
      <c r="C272" s="11"/>
      <c r="D272" s="15"/>
      <c r="E272" s="12" t="s">
        <v>18</v>
      </c>
      <c r="F272" s="11">
        <v>1</v>
      </c>
      <c r="G272" s="16">
        <v>14.57</v>
      </c>
      <c r="H272" s="16">
        <v>0</v>
      </c>
      <c r="I272" s="16">
        <v>0</v>
      </c>
      <c r="J272" s="16">
        <v>15.298500000000001</v>
      </c>
      <c r="K272" s="12" t="s">
        <v>168</v>
      </c>
      <c r="L272" s="11"/>
      <c r="M272" s="11"/>
      <c r="N272"/>
    </row>
    <row r="273" spans="1:14">
      <c r="A273" s="11"/>
      <c r="B273" s="11"/>
      <c r="C273" s="11"/>
      <c r="D273" s="15"/>
      <c r="E273" s="12" t="s">
        <v>18</v>
      </c>
      <c r="F273" s="11">
        <v>1</v>
      </c>
      <c r="G273" s="16">
        <v>17.77</v>
      </c>
      <c r="H273" s="16">
        <v>0</v>
      </c>
      <c r="I273" s="16">
        <v>0</v>
      </c>
      <c r="J273" s="16">
        <v>18.6585</v>
      </c>
      <c r="K273" s="12" t="s">
        <v>168</v>
      </c>
      <c r="L273" s="11"/>
      <c r="M273" s="11"/>
      <c r="N273"/>
    </row>
    <row r="274" spans="1:14">
      <c r="A274" s="11"/>
      <c r="B274" s="11"/>
      <c r="C274" s="11"/>
      <c r="D274" s="15"/>
      <c r="E274" s="12" t="s">
        <v>18</v>
      </c>
      <c r="F274" s="11">
        <v>1</v>
      </c>
      <c r="G274" s="16">
        <v>1.93</v>
      </c>
      <c r="H274" s="16">
        <v>0</v>
      </c>
      <c r="I274" s="16">
        <v>0</v>
      </c>
      <c r="J274" s="16">
        <v>2.0265</v>
      </c>
      <c r="K274" s="12" t="s">
        <v>168</v>
      </c>
      <c r="L274" s="11"/>
      <c r="M274" s="11"/>
      <c r="N274"/>
    </row>
    <row r="275" spans="1:14">
      <c r="A275" s="11"/>
      <c r="B275" s="11"/>
      <c r="C275" s="11"/>
      <c r="D275" s="15"/>
      <c r="E275" s="12" t="s">
        <v>18</v>
      </c>
      <c r="F275" s="11">
        <v>1</v>
      </c>
      <c r="G275" s="16">
        <v>23.96</v>
      </c>
      <c r="H275" s="16">
        <v>0</v>
      </c>
      <c r="I275" s="16">
        <v>0</v>
      </c>
      <c r="J275" s="16">
        <v>25.158000000000001</v>
      </c>
      <c r="K275" s="12" t="s">
        <v>168</v>
      </c>
      <c r="L275" s="11"/>
      <c r="M275" s="11"/>
      <c r="N275"/>
    </row>
    <row r="276" spans="1:14">
      <c r="A276" s="11"/>
      <c r="B276" s="11"/>
      <c r="C276" s="11"/>
      <c r="D276" s="15"/>
      <c r="E276" s="11"/>
      <c r="F276" s="11"/>
      <c r="G276" s="11"/>
      <c r="H276" s="11"/>
      <c r="I276" s="11"/>
      <c r="J276" s="17" t="s">
        <v>228</v>
      </c>
      <c r="K276" s="18">
        <f>SUM(J265:J275)</f>
        <v>134.70450000000002</v>
      </c>
      <c r="L276" s="29">
        <v>0</v>
      </c>
      <c r="M276" s="10">
        <f>ROUND(L276*K276,2)</f>
        <v>0</v>
      </c>
      <c r="N276" s="30" t="s">
        <v>704</v>
      </c>
    </row>
    <row r="277" spans="1:14" ht="0.95" customHeight="1">
      <c r="A277" s="19"/>
      <c r="B277" s="19"/>
      <c r="C277" s="19"/>
      <c r="D277" s="27"/>
      <c r="E277" s="19"/>
      <c r="F277" s="19"/>
      <c r="G277" s="19"/>
      <c r="H277" s="19"/>
      <c r="I277" s="19"/>
      <c r="J277" s="19"/>
      <c r="K277" s="19"/>
      <c r="L277" s="19"/>
      <c r="M277" s="19"/>
      <c r="N277"/>
    </row>
    <row r="278" spans="1:14">
      <c r="A278" s="12" t="s">
        <v>229</v>
      </c>
      <c r="B278" s="12" t="s">
        <v>21</v>
      </c>
      <c r="C278" s="12" t="s">
        <v>57</v>
      </c>
      <c r="D278" s="26" t="s">
        <v>230</v>
      </c>
      <c r="E278" s="11"/>
      <c r="F278" s="11"/>
      <c r="G278" s="11"/>
      <c r="H278" s="11"/>
      <c r="I278" s="11"/>
      <c r="J278" s="11"/>
      <c r="K278" s="13">
        <f>K295</f>
        <v>180.851</v>
      </c>
      <c r="L278" s="14">
        <f>L295</f>
        <v>0</v>
      </c>
      <c r="M278" s="14">
        <f>M295</f>
        <v>0</v>
      </c>
    </row>
    <row r="279" spans="1:14" ht="112.5">
      <c r="A279" s="11"/>
      <c r="B279" s="11"/>
      <c r="C279" s="11"/>
      <c r="D279" s="15" t="s">
        <v>231</v>
      </c>
      <c r="E279" s="11"/>
      <c r="F279" s="11"/>
      <c r="G279" s="11"/>
      <c r="H279" s="11"/>
      <c r="I279" s="11"/>
      <c r="J279" s="11"/>
      <c r="K279" s="11"/>
      <c r="L279" s="11"/>
      <c r="M279" s="11"/>
      <c r="N279"/>
    </row>
    <row r="280" spans="1:14">
      <c r="A280" s="11"/>
      <c r="B280" s="11"/>
      <c r="C280" s="11"/>
      <c r="D280" s="15"/>
      <c r="E280" s="12" t="s">
        <v>204</v>
      </c>
      <c r="F280" s="11">
        <v>1.1000000000000001</v>
      </c>
      <c r="G280" s="16">
        <v>0</v>
      </c>
      <c r="H280" s="16">
        <v>0</v>
      </c>
      <c r="I280" s="16">
        <v>0</v>
      </c>
      <c r="J280" s="16">
        <v>6.2810000000000006</v>
      </c>
      <c r="K280" s="12" t="s">
        <v>205</v>
      </c>
      <c r="L280" s="11"/>
      <c r="M280" s="11"/>
      <c r="N280"/>
    </row>
    <row r="281" spans="1:14">
      <c r="A281" s="11"/>
      <c r="B281" s="11"/>
      <c r="C281" s="11"/>
      <c r="D281" s="15"/>
      <c r="E281" s="12" t="s">
        <v>206</v>
      </c>
      <c r="F281" s="11">
        <v>1.1000000000000001</v>
      </c>
      <c r="G281" s="16">
        <v>0</v>
      </c>
      <c r="H281" s="16">
        <v>0</v>
      </c>
      <c r="I281" s="16">
        <v>0</v>
      </c>
      <c r="J281" s="16">
        <v>4.2350000000000003</v>
      </c>
      <c r="K281" s="12" t="s">
        <v>207</v>
      </c>
      <c r="L281" s="11"/>
      <c r="M281" s="11"/>
      <c r="N281"/>
    </row>
    <row r="282" spans="1:14">
      <c r="A282" s="11"/>
      <c r="B282" s="11"/>
      <c r="C282" s="11"/>
      <c r="D282" s="15"/>
      <c r="E282" s="12" t="s">
        <v>191</v>
      </c>
      <c r="F282" s="11">
        <v>1.1000000000000001</v>
      </c>
      <c r="G282" s="16">
        <v>0</v>
      </c>
      <c r="H282" s="16">
        <v>0</v>
      </c>
      <c r="I282" s="16">
        <v>0</v>
      </c>
      <c r="J282" s="16">
        <v>0.94600000000000006</v>
      </c>
      <c r="K282" s="12" t="s">
        <v>192</v>
      </c>
      <c r="L282" s="11"/>
      <c r="M282" s="11"/>
      <c r="N282"/>
    </row>
    <row r="283" spans="1:14">
      <c r="A283" s="11"/>
      <c r="B283" s="11"/>
      <c r="C283" s="11"/>
      <c r="D283" s="15"/>
      <c r="E283" s="12" t="s">
        <v>176</v>
      </c>
      <c r="F283" s="11">
        <v>1.1000000000000001</v>
      </c>
      <c r="G283" s="16">
        <v>0</v>
      </c>
      <c r="H283" s="16">
        <v>0</v>
      </c>
      <c r="I283" s="16">
        <v>0</v>
      </c>
      <c r="J283" s="16">
        <v>4.4880000000000004</v>
      </c>
      <c r="K283" s="12" t="s">
        <v>177</v>
      </c>
      <c r="L283" s="11"/>
      <c r="M283" s="11"/>
      <c r="N283"/>
    </row>
    <row r="284" spans="1:14">
      <c r="A284" s="11"/>
      <c r="B284" s="11"/>
      <c r="C284" s="11"/>
      <c r="D284" s="15"/>
      <c r="E284" s="12" t="s">
        <v>178</v>
      </c>
      <c r="F284" s="11">
        <v>1.1000000000000001</v>
      </c>
      <c r="G284" s="16">
        <v>0</v>
      </c>
      <c r="H284" s="16">
        <v>0</v>
      </c>
      <c r="I284" s="16">
        <v>0</v>
      </c>
      <c r="J284" s="16">
        <v>10.054000000000002</v>
      </c>
      <c r="K284" s="12" t="s">
        <v>179</v>
      </c>
      <c r="L284" s="11"/>
      <c r="M284" s="11"/>
      <c r="N284"/>
    </row>
    <row r="285" spans="1:14">
      <c r="A285" s="11"/>
      <c r="B285" s="11"/>
      <c r="C285" s="11"/>
      <c r="D285" s="15"/>
      <c r="E285" s="12" t="s">
        <v>180</v>
      </c>
      <c r="F285" s="11">
        <v>1.1000000000000001</v>
      </c>
      <c r="G285" s="16">
        <v>0</v>
      </c>
      <c r="H285" s="16">
        <v>0</v>
      </c>
      <c r="I285" s="16">
        <v>0</v>
      </c>
      <c r="J285" s="16">
        <v>3.0690000000000004</v>
      </c>
      <c r="K285" s="12" t="s">
        <v>181</v>
      </c>
      <c r="L285" s="11"/>
      <c r="M285" s="11"/>
      <c r="N285"/>
    </row>
    <row r="286" spans="1:14">
      <c r="A286" s="11"/>
      <c r="B286" s="11"/>
      <c r="C286" s="11"/>
      <c r="D286" s="15"/>
      <c r="E286" s="12" t="s">
        <v>182</v>
      </c>
      <c r="F286" s="11">
        <v>1.1000000000000001</v>
      </c>
      <c r="G286" s="16">
        <v>0</v>
      </c>
      <c r="H286" s="16">
        <v>0</v>
      </c>
      <c r="I286" s="16">
        <v>0</v>
      </c>
      <c r="J286" s="16">
        <v>76.680999999999997</v>
      </c>
      <c r="K286" s="12" t="s">
        <v>183</v>
      </c>
      <c r="L286" s="11"/>
      <c r="M286" s="11"/>
      <c r="N286"/>
    </row>
    <row r="287" spans="1:14">
      <c r="A287" s="11"/>
      <c r="B287" s="11"/>
      <c r="C287" s="11"/>
      <c r="D287" s="15"/>
      <c r="E287" s="12" t="s">
        <v>184</v>
      </c>
      <c r="F287" s="11">
        <v>1.1000000000000001</v>
      </c>
      <c r="G287" s="16">
        <v>0</v>
      </c>
      <c r="H287" s="16">
        <v>0</v>
      </c>
      <c r="I287" s="16">
        <v>0</v>
      </c>
      <c r="J287" s="16">
        <v>27.247000000000003</v>
      </c>
      <c r="K287" s="12" t="s">
        <v>185</v>
      </c>
      <c r="L287" s="11"/>
      <c r="M287" s="11"/>
      <c r="N287"/>
    </row>
    <row r="288" spans="1:14">
      <c r="A288" s="11"/>
      <c r="B288" s="11"/>
      <c r="C288" s="11"/>
      <c r="D288" s="15"/>
      <c r="E288" s="12" t="s">
        <v>186</v>
      </c>
      <c r="F288" s="11">
        <v>1.1000000000000001</v>
      </c>
      <c r="G288" s="16">
        <v>0</v>
      </c>
      <c r="H288" s="16">
        <v>0</v>
      </c>
      <c r="I288" s="16">
        <v>0</v>
      </c>
      <c r="J288" s="16">
        <v>22.286000000000005</v>
      </c>
      <c r="K288" s="12" t="s">
        <v>187</v>
      </c>
      <c r="L288" s="11"/>
      <c r="M288" s="11"/>
      <c r="N288"/>
    </row>
    <row r="289" spans="1:14">
      <c r="A289" s="11"/>
      <c r="B289" s="11"/>
      <c r="C289" s="11"/>
      <c r="D289" s="15"/>
      <c r="E289" s="12" t="s">
        <v>188</v>
      </c>
      <c r="F289" s="11">
        <v>1.1000000000000001</v>
      </c>
      <c r="G289" s="16">
        <v>0</v>
      </c>
      <c r="H289" s="16">
        <v>0</v>
      </c>
      <c r="I289" s="16">
        <v>0</v>
      </c>
      <c r="J289" s="16">
        <v>1.32</v>
      </c>
      <c r="K289" s="12" t="s">
        <v>189</v>
      </c>
      <c r="L289" s="11"/>
      <c r="M289" s="11"/>
      <c r="N289"/>
    </row>
    <row r="290" spans="1:14">
      <c r="A290" s="11"/>
      <c r="B290" s="11"/>
      <c r="C290" s="11"/>
      <c r="D290" s="15"/>
      <c r="E290" s="12" t="s">
        <v>190</v>
      </c>
      <c r="F290" s="11">
        <v>1.1000000000000001</v>
      </c>
      <c r="G290" s="16">
        <v>0</v>
      </c>
      <c r="H290" s="16">
        <v>0</v>
      </c>
      <c r="I290" s="16">
        <v>0</v>
      </c>
      <c r="J290" s="16">
        <v>1.32</v>
      </c>
      <c r="K290" s="12" t="s">
        <v>189</v>
      </c>
      <c r="L290" s="11"/>
      <c r="M290" s="11"/>
      <c r="N290"/>
    </row>
    <row r="291" spans="1:14">
      <c r="A291" s="11"/>
      <c r="B291" s="11"/>
      <c r="C291" s="11"/>
      <c r="D291" s="15"/>
      <c r="E291" s="12" t="s">
        <v>202</v>
      </c>
      <c r="F291" s="11">
        <v>1.1000000000000001</v>
      </c>
      <c r="G291" s="16">
        <v>0</v>
      </c>
      <c r="H291" s="16">
        <v>0</v>
      </c>
      <c r="I291" s="16">
        <v>0</v>
      </c>
      <c r="J291" s="16">
        <v>2.2989999999999999</v>
      </c>
      <c r="K291" s="12" t="s">
        <v>203</v>
      </c>
      <c r="L291" s="11"/>
      <c r="M291" s="11"/>
      <c r="N291"/>
    </row>
    <row r="292" spans="1:14">
      <c r="A292" s="11"/>
      <c r="B292" s="11"/>
      <c r="C292" s="11"/>
      <c r="D292" s="15"/>
      <c r="E292" s="12" t="s">
        <v>193</v>
      </c>
      <c r="F292" s="11">
        <v>1.1000000000000001</v>
      </c>
      <c r="G292" s="16">
        <v>0</v>
      </c>
      <c r="H292" s="16">
        <v>0</v>
      </c>
      <c r="I292" s="16">
        <v>0</v>
      </c>
      <c r="J292" s="16">
        <v>6.556</v>
      </c>
      <c r="K292" s="12" t="s">
        <v>194</v>
      </c>
      <c r="L292" s="11"/>
      <c r="M292" s="11"/>
      <c r="N292"/>
    </row>
    <row r="293" spans="1:14">
      <c r="A293" s="11"/>
      <c r="B293" s="11"/>
      <c r="C293" s="11"/>
      <c r="D293" s="15"/>
      <c r="E293" s="12" t="s">
        <v>195</v>
      </c>
      <c r="F293" s="11">
        <v>1.1000000000000001</v>
      </c>
      <c r="G293" s="16">
        <v>0</v>
      </c>
      <c r="H293" s="16">
        <v>0</v>
      </c>
      <c r="I293" s="16">
        <v>0</v>
      </c>
      <c r="J293" s="16">
        <v>12.837000000000002</v>
      </c>
      <c r="K293" s="12" t="s">
        <v>196</v>
      </c>
      <c r="L293" s="11"/>
      <c r="M293" s="11"/>
      <c r="N293"/>
    </row>
    <row r="294" spans="1:14">
      <c r="A294" s="11"/>
      <c r="B294" s="11"/>
      <c r="C294" s="11"/>
      <c r="D294" s="15"/>
      <c r="E294" s="12" t="s">
        <v>52</v>
      </c>
      <c r="F294" s="11">
        <v>1.1000000000000001</v>
      </c>
      <c r="G294" s="16">
        <v>0</v>
      </c>
      <c r="H294" s="16">
        <v>0</v>
      </c>
      <c r="I294" s="16">
        <v>0</v>
      </c>
      <c r="J294" s="16">
        <v>1.2320000000000002</v>
      </c>
      <c r="K294" s="12" t="s">
        <v>197</v>
      </c>
      <c r="L294" s="11"/>
      <c r="M294" s="11"/>
      <c r="N294"/>
    </row>
    <row r="295" spans="1:14">
      <c r="A295" s="11"/>
      <c r="B295" s="11"/>
      <c r="C295" s="11"/>
      <c r="D295" s="15"/>
      <c r="E295" s="11"/>
      <c r="F295" s="11"/>
      <c r="G295" s="11"/>
      <c r="H295" s="11"/>
      <c r="I295" s="11"/>
      <c r="J295" s="17" t="s">
        <v>232</v>
      </c>
      <c r="K295" s="18">
        <f>SUM(J280:J294)</f>
        <v>180.851</v>
      </c>
      <c r="L295" s="29">
        <v>0</v>
      </c>
      <c r="M295" s="10">
        <f>ROUND(L295*K295,2)</f>
        <v>0</v>
      </c>
      <c r="N295" s="30" t="s">
        <v>704</v>
      </c>
    </row>
    <row r="296" spans="1:14" ht="0.95" customHeight="1">
      <c r="A296" s="19"/>
      <c r="B296" s="19"/>
      <c r="C296" s="19"/>
      <c r="D296" s="27"/>
      <c r="E296" s="19"/>
      <c r="F296" s="19"/>
      <c r="G296" s="19"/>
      <c r="H296" s="19"/>
      <c r="I296" s="19"/>
      <c r="J296" s="19"/>
      <c r="K296" s="19"/>
      <c r="L296" s="19"/>
      <c r="M296" s="19"/>
      <c r="N296"/>
    </row>
    <row r="297" spans="1:14" ht="22.5">
      <c r="A297" s="12" t="s">
        <v>233</v>
      </c>
      <c r="B297" s="12" t="s">
        <v>21</v>
      </c>
      <c r="C297" s="12" t="s">
        <v>57</v>
      </c>
      <c r="D297" s="26" t="s">
        <v>234</v>
      </c>
      <c r="E297" s="11"/>
      <c r="F297" s="11"/>
      <c r="G297" s="11"/>
      <c r="H297" s="11"/>
      <c r="I297" s="11"/>
      <c r="J297" s="11"/>
      <c r="K297" s="13">
        <f>K301</f>
        <v>49.225000000000009</v>
      </c>
      <c r="L297" s="14">
        <f>L301</f>
        <v>77.81</v>
      </c>
      <c r="M297" s="14">
        <f>M301</f>
        <v>3830.2</v>
      </c>
    </row>
    <row r="298" spans="1:14" ht="168.75">
      <c r="A298" s="11"/>
      <c r="B298" s="11"/>
      <c r="C298" s="11"/>
      <c r="D298" s="15" t="s">
        <v>235</v>
      </c>
      <c r="E298" s="11"/>
      <c r="F298" s="11"/>
      <c r="G298" s="11"/>
      <c r="H298" s="11"/>
      <c r="I298" s="11"/>
      <c r="J298" s="11"/>
      <c r="K298" s="11"/>
      <c r="L298" s="11"/>
      <c r="M298" s="11"/>
      <c r="N298"/>
    </row>
    <row r="299" spans="1:14">
      <c r="A299" s="11"/>
      <c r="B299" s="11"/>
      <c r="C299" s="11"/>
      <c r="D299" s="15"/>
      <c r="E299" s="12" t="s">
        <v>236</v>
      </c>
      <c r="F299" s="11">
        <v>1</v>
      </c>
      <c r="G299" s="16">
        <v>9.82</v>
      </c>
      <c r="H299" s="16">
        <v>0</v>
      </c>
      <c r="I299" s="16">
        <v>2.5</v>
      </c>
      <c r="J299" s="16">
        <v>27.005000000000003</v>
      </c>
      <c r="K299" s="12" t="s">
        <v>237</v>
      </c>
      <c r="L299" s="11"/>
      <c r="M299" s="11"/>
      <c r="N299"/>
    </row>
    <row r="300" spans="1:14">
      <c r="A300" s="11"/>
      <c r="B300" s="11"/>
      <c r="C300" s="11"/>
      <c r="D300" s="15"/>
      <c r="E300" s="12" t="s">
        <v>238</v>
      </c>
      <c r="F300" s="11">
        <v>1</v>
      </c>
      <c r="G300" s="16">
        <v>8.08</v>
      </c>
      <c r="H300" s="16">
        <v>0</v>
      </c>
      <c r="I300" s="16">
        <v>2.5</v>
      </c>
      <c r="J300" s="16">
        <v>22.220000000000006</v>
      </c>
      <c r="K300" s="12" t="s">
        <v>237</v>
      </c>
      <c r="L300" s="11"/>
      <c r="M300" s="11"/>
      <c r="N300"/>
    </row>
    <row r="301" spans="1:14">
      <c r="A301" s="11"/>
      <c r="B301" s="11"/>
      <c r="C301" s="11"/>
      <c r="D301" s="15"/>
      <c r="E301" s="11"/>
      <c r="F301" s="11"/>
      <c r="G301" s="11"/>
      <c r="H301" s="11"/>
      <c r="I301" s="11"/>
      <c r="J301" s="17" t="s">
        <v>239</v>
      </c>
      <c r="K301" s="18">
        <f>SUM(J299:J300)</f>
        <v>49.225000000000009</v>
      </c>
      <c r="L301" s="16">
        <v>77.81</v>
      </c>
      <c r="M301" s="10">
        <f>ROUND(L301*K301,2)</f>
        <v>3830.2</v>
      </c>
    </row>
    <row r="302" spans="1:14" ht="0.95" customHeight="1">
      <c r="A302" s="19"/>
      <c r="B302" s="19"/>
      <c r="C302" s="19"/>
      <c r="D302" s="27"/>
      <c r="E302" s="19"/>
      <c r="F302" s="19"/>
      <c r="G302" s="19"/>
      <c r="H302" s="19"/>
      <c r="I302" s="19"/>
      <c r="J302" s="19"/>
      <c r="K302" s="19"/>
      <c r="L302" s="19"/>
      <c r="M302" s="19"/>
      <c r="N302"/>
    </row>
    <row r="303" spans="1:14">
      <c r="A303" s="11"/>
      <c r="B303" s="11"/>
      <c r="C303" s="11"/>
      <c r="D303" s="15"/>
      <c r="E303" s="11"/>
      <c r="F303" s="11"/>
      <c r="G303" s="11"/>
      <c r="H303" s="11"/>
      <c r="I303" s="11"/>
      <c r="J303" s="17" t="s">
        <v>240</v>
      </c>
      <c r="K303" s="20">
        <v>1</v>
      </c>
      <c r="L303" s="10">
        <f>M261+M276+M295+M301</f>
        <v>3830.2</v>
      </c>
      <c r="M303" s="10">
        <f>ROUND(L303*K303,2)</f>
        <v>3830.2</v>
      </c>
    </row>
    <row r="304" spans="1:14" ht="0.95" customHeight="1">
      <c r="A304" s="19"/>
      <c r="B304" s="19"/>
      <c r="C304" s="19"/>
      <c r="D304" s="27"/>
      <c r="E304" s="19"/>
      <c r="F304" s="19"/>
      <c r="G304" s="19"/>
      <c r="H304" s="19"/>
      <c r="I304" s="19"/>
      <c r="J304" s="19"/>
      <c r="K304" s="19"/>
      <c r="L304" s="19"/>
      <c r="M304" s="19"/>
      <c r="N304"/>
    </row>
    <row r="305" spans="1:14">
      <c r="A305" s="7" t="s">
        <v>241</v>
      </c>
      <c r="B305" s="7" t="s">
        <v>17</v>
      </c>
      <c r="C305" s="7" t="s">
        <v>18</v>
      </c>
      <c r="D305" s="25" t="s">
        <v>242</v>
      </c>
      <c r="E305" s="8"/>
      <c r="F305" s="8"/>
      <c r="G305" s="8"/>
      <c r="H305" s="8"/>
      <c r="I305" s="8"/>
      <c r="J305" s="8"/>
      <c r="K305" s="9">
        <f>K343</f>
        <v>1</v>
      </c>
      <c r="L305" s="10">
        <f>L343</f>
        <v>13181.2</v>
      </c>
      <c r="M305" s="10">
        <f>M343</f>
        <v>13181.2</v>
      </c>
    </row>
    <row r="306" spans="1:14">
      <c r="A306" s="12" t="s">
        <v>243</v>
      </c>
      <c r="B306" s="12" t="s">
        <v>21</v>
      </c>
      <c r="C306" s="12" t="s">
        <v>6</v>
      </c>
      <c r="D306" s="26" t="s">
        <v>244</v>
      </c>
      <c r="E306" s="11"/>
      <c r="F306" s="11"/>
      <c r="G306" s="11"/>
      <c r="H306" s="11"/>
      <c r="I306" s="11"/>
      <c r="J306" s="11"/>
      <c r="K306" s="13">
        <f>K309</f>
        <v>1</v>
      </c>
      <c r="L306" s="14">
        <f>L309</f>
        <v>1026.5999999999999</v>
      </c>
      <c r="M306" s="14">
        <f>M309</f>
        <v>1026.5999999999999</v>
      </c>
    </row>
    <row r="307" spans="1:14" ht="135">
      <c r="A307" s="11"/>
      <c r="B307" s="11"/>
      <c r="C307" s="11"/>
      <c r="D307" s="15" t="s">
        <v>245</v>
      </c>
      <c r="E307" s="11"/>
      <c r="F307" s="11"/>
      <c r="G307" s="11"/>
      <c r="H307" s="11"/>
      <c r="I307" s="11"/>
      <c r="J307" s="11"/>
      <c r="K307" s="11"/>
      <c r="L307" s="11"/>
      <c r="M307" s="11"/>
      <c r="N307"/>
    </row>
    <row r="308" spans="1:14">
      <c r="A308" s="11"/>
      <c r="B308" s="11"/>
      <c r="C308" s="11"/>
      <c r="D308" s="15"/>
      <c r="E308" s="12" t="s">
        <v>246</v>
      </c>
      <c r="F308" s="11">
        <v>1</v>
      </c>
      <c r="G308" s="16">
        <v>0</v>
      </c>
      <c r="H308" s="16">
        <v>0</v>
      </c>
      <c r="I308" s="16">
        <v>0</v>
      </c>
      <c r="J308" s="14">
        <f>F308*(G308+ (G308= 0))*(H308+ (H308= 0))*(I308+ (I308= 0))</f>
        <v>1</v>
      </c>
      <c r="K308" s="11"/>
      <c r="L308" s="11"/>
      <c r="M308" s="11"/>
      <c r="N308"/>
    </row>
    <row r="309" spans="1:14">
      <c r="A309" s="11"/>
      <c r="B309" s="11"/>
      <c r="C309" s="11"/>
      <c r="D309" s="15"/>
      <c r="E309" s="11"/>
      <c r="F309" s="11"/>
      <c r="G309" s="11"/>
      <c r="H309" s="11"/>
      <c r="I309" s="11"/>
      <c r="J309" s="17" t="s">
        <v>247</v>
      </c>
      <c r="K309" s="18">
        <f>SUM(J308:J308)</f>
        <v>1</v>
      </c>
      <c r="L309" s="16">
        <v>1026.5999999999999</v>
      </c>
      <c r="M309" s="10">
        <f>ROUND(L309*K309,2)</f>
        <v>1026.5999999999999</v>
      </c>
    </row>
    <row r="310" spans="1:14" ht="0.95" customHeight="1">
      <c r="A310" s="19"/>
      <c r="B310" s="19"/>
      <c r="C310" s="19"/>
      <c r="D310" s="27"/>
      <c r="E310" s="19"/>
      <c r="F310" s="19"/>
      <c r="G310" s="19"/>
      <c r="H310" s="19"/>
      <c r="I310" s="19"/>
      <c r="J310" s="19"/>
      <c r="K310" s="19"/>
      <c r="L310" s="19"/>
      <c r="M310" s="19"/>
      <c r="N310"/>
    </row>
    <row r="311" spans="1:14">
      <c r="A311" s="12" t="s">
        <v>248</v>
      </c>
      <c r="B311" s="12" t="s">
        <v>21</v>
      </c>
      <c r="C311" s="12" t="s">
        <v>6</v>
      </c>
      <c r="D311" s="26" t="s">
        <v>249</v>
      </c>
      <c r="E311" s="11"/>
      <c r="F311" s="11"/>
      <c r="G311" s="11"/>
      <c r="H311" s="11"/>
      <c r="I311" s="11"/>
      <c r="J311" s="11"/>
      <c r="K311" s="13">
        <f>K316</f>
        <v>3</v>
      </c>
      <c r="L311" s="14">
        <f>L316</f>
        <v>660.8</v>
      </c>
      <c r="M311" s="14">
        <f>M316</f>
        <v>1982.4</v>
      </c>
    </row>
    <row r="312" spans="1:14" ht="112.5">
      <c r="A312" s="11"/>
      <c r="B312" s="11"/>
      <c r="C312" s="11"/>
      <c r="D312" s="15" t="s">
        <v>250</v>
      </c>
      <c r="E312" s="11"/>
      <c r="F312" s="11"/>
      <c r="G312" s="11"/>
      <c r="H312" s="11"/>
      <c r="I312" s="11"/>
      <c r="J312" s="11"/>
      <c r="K312" s="11"/>
      <c r="L312" s="11"/>
      <c r="M312" s="11"/>
      <c r="N312"/>
    </row>
    <row r="313" spans="1:14">
      <c r="A313" s="11"/>
      <c r="B313" s="11"/>
      <c r="C313" s="11"/>
      <c r="D313" s="15"/>
      <c r="E313" s="12" t="s">
        <v>251</v>
      </c>
      <c r="F313" s="11">
        <v>1</v>
      </c>
      <c r="G313" s="16">
        <v>0</v>
      </c>
      <c r="H313" s="16">
        <v>0</v>
      </c>
      <c r="I313" s="16">
        <v>0</v>
      </c>
      <c r="J313" s="14">
        <f>F313*(G313+ (G313= 0))*(H313+ (H313= 0))*(I313+ (I313= 0))</f>
        <v>1</v>
      </c>
      <c r="K313" s="11"/>
      <c r="L313" s="11"/>
      <c r="M313" s="11"/>
      <c r="N313"/>
    </row>
    <row r="314" spans="1:14">
      <c r="A314" s="11"/>
      <c r="B314" s="11"/>
      <c r="C314" s="11"/>
      <c r="D314" s="15"/>
      <c r="E314" s="12" t="s">
        <v>193</v>
      </c>
      <c r="F314" s="11">
        <v>1</v>
      </c>
      <c r="G314" s="16">
        <v>0</v>
      </c>
      <c r="H314" s="16">
        <v>0</v>
      </c>
      <c r="I314" s="16">
        <v>0</v>
      </c>
      <c r="J314" s="14">
        <f>F314*(G314+ (G314= 0))*(H314+ (H314= 0))*(I314+ (I314= 0))</f>
        <v>1</v>
      </c>
      <c r="K314" s="11"/>
      <c r="L314" s="11"/>
      <c r="M314" s="11"/>
      <c r="N314"/>
    </row>
    <row r="315" spans="1:14">
      <c r="A315" s="11"/>
      <c r="B315" s="11"/>
      <c r="C315" s="11"/>
      <c r="D315" s="15"/>
      <c r="E315" s="12" t="s">
        <v>223</v>
      </c>
      <c r="F315" s="11">
        <v>1</v>
      </c>
      <c r="G315" s="16">
        <v>0</v>
      </c>
      <c r="H315" s="16">
        <v>0</v>
      </c>
      <c r="I315" s="16">
        <v>0</v>
      </c>
      <c r="J315" s="14">
        <f>F315*(G315+ (G315= 0))*(H315+ (H315= 0))*(I315+ (I315= 0))</f>
        <v>1</v>
      </c>
      <c r="K315" s="11"/>
      <c r="L315" s="11"/>
      <c r="M315" s="11"/>
      <c r="N315"/>
    </row>
    <row r="316" spans="1:14">
      <c r="A316" s="11"/>
      <c r="B316" s="11"/>
      <c r="C316" s="11"/>
      <c r="D316" s="15"/>
      <c r="E316" s="11"/>
      <c r="F316" s="11"/>
      <c r="G316" s="11"/>
      <c r="H316" s="11"/>
      <c r="I316" s="11"/>
      <c r="J316" s="17" t="s">
        <v>252</v>
      </c>
      <c r="K316" s="18">
        <f>SUM(J313:J315)</f>
        <v>3</v>
      </c>
      <c r="L316" s="16">
        <v>660.8</v>
      </c>
      <c r="M316" s="10">
        <f>ROUND(L316*K316,2)</f>
        <v>1982.4</v>
      </c>
    </row>
    <row r="317" spans="1:14" ht="0.95" customHeight="1">
      <c r="A317" s="19"/>
      <c r="B317" s="19"/>
      <c r="C317" s="19"/>
      <c r="D317" s="27"/>
      <c r="E317" s="19"/>
      <c r="F317" s="19"/>
      <c r="G317" s="19"/>
      <c r="H317" s="19"/>
      <c r="I317" s="19"/>
      <c r="J317" s="19"/>
      <c r="K317" s="19"/>
      <c r="L317" s="19"/>
      <c r="M317" s="19"/>
      <c r="N317"/>
    </row>
    <row r="318" spans="1:14">
      <c r="A318" s="12" t="s">
        <v>253</v>
      </c>
      <c r="B318" s="12" t="s">
        <v>21</v>
      </c>
      <c r="C318" s="12" t="s">
        <v>6</v>
      </c>
      <c r="D318" s="26" t="s">
        <v>254</v>
      </c>
      <c r="E318" s="11"/>
      <c r="F318" s="11"/>
      <c r="G318" s="11"/>
      <c r="H318" s="11"/>
      <c r="I318" s="11"/>
      <c r="J318" s="11"/>
      <c r="K318" s="13">
        <f>K321</f>
        <v>1</v>
      </c>
      <c r="L318" s="14">
        <f>L321</f>
        <v>4024.19</v>
      </c>
      <c r="M318" s="14">
        <f>M321</f>
        <v>4024.19</v>
      </c>
    </row>
    <row r="319" spans="1:14" ht="112.5">
      <c r="A319" s="11"/>
      <c r="B319" s="11"/>
      <c r="C319" s="11"/>
      <c r="D319" s="15" t="s">
        <v>255</v>
      </c>
      <c r="E319" s="11"/>
      <c r="F319" s="11"/>
      <c r="G319" s="11"/>
      <c r="H319" s="11"/>
      <c r="I319" s="11"/>
      <c r="J319" s="11"/>
      <c r="K319" s="11"/>
      <c r="L319" s="11"/>
      <c r="M319" s="11"/>
      <c r="N319"/>
    </row>
    <row r="320" spans="1:14">
      <c r="A320" s="11"/>
      <c r="B320" s="11"/>
      <c r="C320" s="11"/>
      <c r="D320" s="15"/>
      <c r="E320" s="12" t="s">
        <v>18</v>
      </c>
      <c r="F320" s="11">
        <v>1</v>
      </c>
      <c r="G320" s="16">
        <v>0</v>
      </c>
      <c r="H320" s="16">
        <v>0</v>
      </c>
      <c r="I320" s="16">
        <v>0</v>
      </c>
      <c r="J320" s="14">
        <f>F320*(G320+ (G320= 0))*(H320+ (H320= 0))*(I320+ (I320= 0))</f>
        <v>1</v>
      </c>
      <c r="K320" s="11"/>
      <c r="L320" s="11"/>
      <c r="M320" s="11"/>
      <c r="N320"/>
    </row>
    <row r="321" spans="1:14">
      <c r="A321" s="11"/>
      <c r="B321" s="11"/>
      <c r="C321" s="11"/>
      <c r="D321" s="15"/>
      <c r="E321" s="11"/>
      <c r="F321" s="11"/>
      <c r="G321" s="11"/>
      <c r="H321" s="11"/>
      <c r="I321" s="11"/>
      <c r="J321" s="17" t="s">
        <v>256</v>
      </c>
      <c r="K321" s="18">
        <f>SUM(J320:J320)</f>
        <v>1</v>
      </c>
      <c r="L321" s="16">
        <v>4024.19</v>
      </c>
      <c r="M321" s="10">
        <f>ROUND(L321*K321,2)</f>
        <v>4024.19</v>
      </c>
    </row>
    <row r="322" spans="1:14" ht="0.95" customHeight="1">
      <c r="A322" s="19"/>
      <c r="B322" s="19"/>
      <c r="C322" s="19"/>
      <c r="D322" s="27"/>
      <c r="E322" s="19"/>
      <c r="F322" s="19"/>
      <c r="G322" s="19"/>
      <c r="H322" s="19"/>
      <c r="I322" s="19"/>
      <c r="J322" s="19"/>
      <c r="K322" s="19"/>
      <c r="L322" s="19"/>
      <c r="M322" s="19"/>
      <c r="N322"/>
    </row>
    <row r="323" spans="1:14">
      <c r="A323" s="12" t="s">
        <v>257</v>
      </c>
      <c r="B323" s="12" t="s">
        <v>21</v>
      </c>
      <c r="C323" s="12" t="s">
        <v>6</v>
      </c>
      <c r="D323" s="26" t="s">
        <v>258</v>
      </c>
      <c r="E323" s="11"/>
      <c r="F323" s="11"/>
      <c r="G323" s="11"/>
      <c r="H323" s="11"/>
      <c r="I323" s="11"/>
      <c r="J323" s="11"/>
      <c r="K323" s="13">
        <f>K326</f>
        <v>1</v>
      </c>
      <c r="L323" s="14">
        <f>L326</f>
        <v>1400.61</v>
      </c>
      <c r="M323" s="14">
        <f>M326</f>
        <v>1400.61</v>
      </c>
    </row>
    <row r="324" spans="1:14" ht="56.25">
      <c r="A324" s="11"/>
      <c r="B324" s="11"/>
      <c r="C324" s="11"/>
      <c r="D324" s="15" t="s">
        <v>259</v>
      </c>
      <c r="E324" s="11"/>
      <c r="F324" s="11"/>
      <c r="G324" s="11"/>
      <c r="H324" s="11"/>
      <c r="I324" s="11"/>
      <c r="J324" s="11"/>
      <c r="K324" s="11"/>
      <c r="L324" s="11"/>
      <c r="M324" s="11"/>
      <c r="N324"/>
    </row>
    <row r="325" spans="1:14">
      <c r="A325" s="11"/>
      <c r="B325" s="11"/>
      <c r="C325" s="11"/>
      <c r="D325" s="15"/>
      <c r="E325" s="12" t="s">
        <v>18</v>
      </c>
      <c r="F325" s="11">
        <v>1</v>
      </c>
      <c r="G325" s="16">
        <v>0</v>
      </c>
      <c r="H325" s="16">
        <v>0</v>
      </c>
      <c r="I325" s="16">
        <v>0</v>
      </c>
      <c r="J325" s="14">
        <f>F325*(G325+ (G325= 0))*(H325+ (H325= 0))*(I325+ (I325= 0))</f>
        <v>1</v>
      </c>
      <c r="K325" s="11"/>
      <c r="L325" s="11"/>
      <c r="M325" s="11"/>
      <c r="N325"/>
    </row>
    <row r="326" spans="1:14">
      <c r="A326" s="11"/>
      <c r="B326" s="11"/>
      <c r="C326" s="11"/>
      <c r="D326" s="15"/>
      <c r="E326" s="11"/>
      <c r="F326" s="11"/>
      <c r="G326" s="11"/>
      <c r="H326" s="11"/>
      <c r="I326" s="11"/>
      <c r="J326" s="17" t="s">
        <v>260</v>
      </c>
      <c r="K326" s="18">
        <f>SUM(J325:J325)</f>
        <v>1</v>
      </c>
      <c r="L326" s="16">
        <v>1400.61</v>
      </c>
      <c r="M326" s="10">
        <f>ROUND(L326*K326,2)</f>
        <v>1400.61</v>
      </c>
    </row>
    <row r="327" spans="1:14" ht="0.95" customHeight="1">
      <c r="A327" s="19"/>
      <c r="B327" s="19"/>
      <c r="C327" s="19"/>
      <c r="D327" s="27"/>
      <c r="E327" s="19"/>
      <c r="F327" s="19"/>
      <c r="G327" s="19"/>
      <c r="H327" s="19"/>
      <c r="I327" s="19"/>
      <c r="J327" s="19"/>
      <c r="K327" s="19"/>
      <c r="L327" s="19"/>
      <c r="M327" s="19"/>
      <c r="N327"/>
    </row>
    <row r="328" spans="1:14">
      <c r="A328" s="12" t="s">
        <v>261</v>
      </c>
      <c r="B328" s="12" t="s">
        <v>21</v>
      </c>
      <c r="C328" s="12" t="s">
        <v>6</v>
      </c>
      <c r="D328" s="26" t="s">
        <v>262</v>
      </c>
      <c r="E328" s="11"/>
      <c r="F328" s="11"/>
      <c r="G328" s="11"/>
      <c r="H328" s="11"/>
      <c r="I328" s="11"/>
      <c r="J328" s="11"/>
      <c r="K328" s="13">
        <f>K331</f>
        <v>1</v>
      </c>
      <c r="L328" s="14">
        <f>L331</f>
        <v>1416</v>
      </c>
      <c r="M328" s="14">
        <f>M331</f>
        <v>1416</v>
      </c>
    </row>
    <row r="329" spans="1:14" ht="90">
      <c r="A329" s="11"/>
      <c r="B329" s="11"/>
      <c r="C329" s="11"/>
      <c r="D329" s="15" t="s">
        <v>263</v>
      </c>
      <c r="E329" s="11"/>
      <c r="F329" s="11"/>
      <c r="G329" s="11"/>
      <c r="H329" s="11"/>
      <c r="I329" s="11"/>
      <c r="J329" s="11"/>
      <c r="K329" s="11"/>
      <c r="L329" s="11"/>
      <c r="M329" s="11"/>
      <c r="N329"/>
    </row>
    <row r="330" spans="1:14">
      <c r="A330" s="11"/>
      <c r="B330" s="11"/>
      <c r="C330" s="11"/>
      <c r="D330" s="15"/>
      <c r="E330" s="12" t="s">
        <v>18</v>
      </c>
      <c r="F330" s="11">
        <v>1</v>
      </c>
      <c r="G330" s="16">
        <v>0</v>
      </c>
      <c r="H330" s="16">
        <v>0</v>
      </c>
      <c r="I330" s="16">
        <v>0</v>
      </c>
      <c r="J330" s="14">
        <f>F330*(G330+ (G330= 0))*(H330+ (H330= 0))*(I330+ (I330= 0))</f>
        <v>1</v>
      </c>
      <c r="K330" s="11"/>
      <c r="L330" s="11"/>
      <c r="M330" s="11"/>
      <c r="N330"/>
    </row>
    <row r="331" spans="1:14">
      <c r="A331" s="11"/>
      <c r="B331" s="11"/>
      <c r="C331" s="11"/>
      <c r="D331" s="15"/>
      <c r="E331" s="11"/>
      <c r="F331" s="11"/>
      <c r="G331" s="11"/>
      <c r="H331" s="11"/>
      <c r="I331" s="11"/>
      <c r="J331" s="17" t="s">
        <v>264</v>
      </c>
      <c r="K331" s="18">
        <f>SUM(J330:J330)</f>
        <v>1</v>
      </c>
      <c r="L331" s="16">
        <v>1416</v>
      </c>
      <c r="M331" s="10">
        <f>ROUND(L331*K331,2)</f>
        <v>1416</v>
      </c>
    </row>
    <row r="332" spans="1:14" ht="0.95" customHeight="1">
      <c r="A332" s="19"/>
      <c r="B332" s="19"/>
      <c r="C332" s="19"/>
      <c r="D332" s="27"/>
      <c r="E332" s="19"/>
      <c r="F332" s="19"/>
      <c r="G332" s="19"/>
      <c r="H332" s="19"/>
      <c r="I332" s="19"/>
      <c r="J332" s="19"/>
      <c r="K332" s="19"/>
      <c r="L332" s="19"/>
      <c r="M332" s="19"/>
      <c r="N332"/>
    </row>
    <row r="333" spans="1:14">
      <c r="A333" s="12" t="s">
        <v>265</v>
      </c>
      <c r="B333" s="12" t="s">
        <v>21</v>
      </c>
      <c r="C333" s="12" t="s">
        <v>211</v>
      </c>
      <c r="D333" s="26" t="s">
        <v>266</v>
      </c>
      <c r="E333" s="11"/>
      <c r="F333" s="11"/>
      <c r="G333" s="11"/>
      <c r="H333" s="11"/>
      <c r="I333" s="11"/>
      <c r="J333" s="11"/>
      <c r="K333" s="13">
        <f>K336</f>
        <v>3.6</v>
      </c>
      <c r="L333" s="14">
        <f>L336</f>
        <v>389.4</v>
      </c>
      <c r="M333" s="14">
        <f>M336</f>
        <v>1401.84</v>
      </c>
    </row>
    <row r="334" spans="1:14" ht="56.25">
      <c r="A334" s="11"/>
      <c r="B334" s="11"/>
      <c r="C334" s="11"/>
      <c r="D334" s="15" t="s">
        <v>267</v>
      </c>
      <c r="E334" s="11"/>
      <c r="F334" s="11"/>
      <c r="G334" s="11"/>
      <c r="H334" s="11"/>
      <c r="I334" s="11"/>
      <c r="J334" s="11"/>
      <c r="K334" s="11"/>
      <c r="L334" s="11"/>
      <c r="M334" s="11"/>
      <c r="N334"/>
    </row>
    <row r="335" spans="1:14">
      <c r="A335" s="11"/>
      <c r="B335" s="11"/>
      <c r="C335" s="11"/>
      <c r="D335" s="15"/>
      <c r="E335" s="12" t="s">
        <v>18</v>
      </c>
      <c r="F335" s="11">
        <v>1</v>
      </c>
      <c r="G335" s="16">
        <v>3.6</v>
      </c>
      <c r="H335" s="16">
        <v>0</v>
      </c>
      <c r="I335" s="16">
        <v>0</v>
      </c>
      <c r="J335" s="14">
        <f>F335*(G335+ (G335= 0))*(H335+ (H335= 0))*(I335+ (I335= 0))</f>
        <v>3.6</v>
      </c>
      <c r="K335" s="11"/>
      <c r="L335" s="11"/>
      <c r="M335" s="11"/>
      <c r="N335"/>
    </row>
    <row r="336" spans="1:14">
      <c r="A336" s="11"/>
      <c r="B336" s="11"/>
      <c r="C336" s="11"/>
      <c r="D336" s="15"/>
      <c r="E336" s="11"/>
      <c r="F336" s="11"/>
      <c r="G336" s="11"/>
      <c r="H336" s="11"/>
      <c r="I336" s="11"/>
      <c r="J336" s="17" t="s">
        <v>268</v>
      </c>
      <c r="K336" s="18">
        <f>SUM(J335:J335)</f>
        <v>3.6</v>
      </c>
      <c r="L336" s="16">
        <v>389.4</v>
      </c>
      <c r="M336" s="10">
        <f>ROUND(L336*K336,2)</f>
        <v>1401.84</v>
      </c>
    </row>
    <row r="337" spans="1:14" ht="0.95" customHeight="1">
      <c r="A337" s="19"/>
      <c r="B337" s="19"/>
      <c r="C337" s="19"/>
      <c r="D337" s="27"/>
      <c r="E337" s="19"/>
      <c r="F337" s="19"/>
      <c r="G337" s="19"/>
      <c r="H337" s="19"/>
      <c r="I337" s="19"/>
      <c r="J337" s="19"/>
      <c r="K337" s="19"/>
      <c r="L337" s="19"/>
      <c r="M337" s="19"/>
      <c r="N337"/>
    </row>
    <row r="338" spans="1:14">
      <c r="A338" s="12" t="s">
        <v>269</v>
      </c>
      <c r="B338" s="12" t="s">
        <v>21</v>
      </c>
      <c r="C338" s="12" t="s">
        <v>57</v>
      </c>
      <c r="D338" s="26" t="s">
        <v>270</v>
      </c>
      <c r="E338" s="11"/>
      <c r="F338" s="11"/>
      <c r="G338" s="11"/>
      <c r="H338" s="11"/>
      <c r="I338" s="11"/>
      <c r="J338" s="11"/>
      <c r="K338" s="13">
        <f>K341</f>
        <v>25.2</v>
      </c>
      <c r="L338" s="14">
        <f>L341</f>
        <v>76.569999999999993</v>
      </c>
      <c r="M338" s="14">
        <f>M341</f>
        <v>1929.56</v>
      </c>
    </row>
    <row r="339" spans="1:14" ht="67.5">
      <c r="A339" s="11"/>
      <c r="B339" s="11"/>
      <c r="C339" s="11"/>
      <c r="D339" s="15" t="s">
        <v>271</v>
      </c>
      <c r="E339" s="11"/>
      <c r="F339" s="11"/>
      <c r="G339" s="11"/>
      <c r="H339" s="11"/>
      <c r="I339" s="11"/>
      <c r="J339" s="11"/>
      <c r="K339" s="11"/>
      <c r="L339" s="11"/>
      <c r="M339" s="11"/>
      <c r="N339"/>
    </row>
    <row r="340" spans="1:14">
      <c r="A340" s="11"/>
      <c r="B340" s="11"/>
      <c r="C340" s="11"/>
      <c r="D340" s="15"/>
      <c r="E340" s="12" t="s">
        <v>18</v>
      </c>
      <c r="F340" s="11">
        <v>1</v>
      </c>
      <c r="G340" s="16">
        <v>36</v>
      </c>
      <c r="H340" s="16">
        <v>0</v>
      </c>
      <c r="I340" s="16">
        <v>0.7</v>
      </c>
      <c r="J340" s="14">
        <f>F340*(G340+ (G340= 0))*(H340+ (H340= 0))*(I340+ (I340= 0))</f>
        <v>25.2</v>
      </c>
      <c r="K340" s="11"/>
      <c r="L340" s="11"/>
      <c r="M340" s="11"/>
      <c r="N340"/>
    </row>
    <row r="341" spans="1:14">
      <c r="A341" s="11"/>
      <c r="B341" s="11"/>
      <c r="C341" s="11"/>
      <c r="D341" s="15"/>
      <c r="E341" s="11"/>
      <c r="F341" s="11"/>
      <c r="G341" s="11"/>
      <c r="H341" s="11"/>
      <c r="I341" s="11"/>
      <c r="J341" s="17" t="s">
        <v>272</v>
      </c>
      <c r="K341" s="18">
        <f>SUM(J340:J340)</f>
        <v>25.2</v>
      </c>
      <c r="L341" s="16">
        <v>76.569999999999993</v>
      </c>
      <c r="M341" s="10">
        <f>ROUND(L341*K341,2)</f>
        <v>1929.56</v>
      </c>
    </row>
    <row r="342" spans="1:14" ht="0.95" customHeight="1">
      <c r="A342" s="19"/>
      <c r="B342" s="19"/>
      <c r="C342" s="19"/>
      <c r="D342" s="27"/>
      <c r="E342" s="19"/>
      <c r="F342" s="19"/>
      <c r="G342" s="19"/>
      <c r="H342" s="19"/>
      <c r="I342" s="19"/>
      <c r="J342" s="19"/>
      <c r="K342" s="19"/>
      <c r="L342" s="19"/>
      <c r="M342" s="19"/>
      <c r="N342"/>
    </row>
    <row r="343" spans="1:14">
      <c r="A343" s="11"/>
      <c r="B343" s="11"/>
      <c r="C343" s="11"/>
      <c r="D343" s="15"/>
      <c r="E343" s="11"/>
      <c r="F343" s="11"/>
      <c r="G343" s="11"/>
      <c r="H343" s="11"/>
      <c r="I343" s="11"/>
      <c r="J343" s="17" t="s">
        <v>273</v>
      </c>
      <c r="K343" s="20">
        <v>1</v>
      </c>
      <c r="L343" s="10">
        <f>M309+M316+M321+M326+M331+M336+M341</f>
        <v>13181.2</v>
      </c>
      <c r="M343" s="10">
        <f>ROUND(L343*K343,2)</f>
        <v>13181.2</v>
      </c>
    </row>
    <row r="344" spans="1:14" ht="0.95" customHeight="1">
      <c r="A344" s="19"/>
      <c r="B344" s="19"/>
      <c r="C344" s="19"/>
      <c r="D344" s="27"/>
      <c r="E344" s="19"/>
      <c r="F344" s="19"/>
      <c r="G344" s="19"/>
      <c r="H344" s="19"/>
      <c r="I344" s="19"/>
      <c r="J344" s="19"/>
      <c r="K344" s="19"/>
      <c r="L344" s="19"/>
      <c r="M344" s="19"/>
      <c r="N344"/>
    </row>
    <row r="345" spans="1:14">
      <c r="A345" s="7" t="s">
        <v>274</v>
      </c>
      <c r="B345" s="7" t="s">
        <v>17</v>
      </c>
      <c r="C345" s="7" t="s">
        <v>18</v>
      </c>
      <c r="D345" s="25" t="s">
        <v>275</v>
      </c>
      <c r="E345" s="8"/>
      <c r="F345" s="8"/>
      <c r="G345" s="8"/>
      <c r="H345" s="8"/>
      <c r="I345" s="8"/>
      <c r="J345" s="8"/>
      <c r="K345" s="9">
        <f>K357</f>
        <v>1</v>
      </c>
      <c r="L345" s="10">
        <f>L357</f>
        <v>5167.6400000000003</v>
      </c>
      <c r="M345" s="10">
        <f>M357</f>
        <v>5167.6400000000003</v>
      </c>
    </row>
    <row r="346" spans="1:14">
      <c r="A346" s="12" t="s">
        <v>276</v>
      </c>
      <c r="B346" s="12" t="s">
        <v>21</v>
      </c>
      <c r="C346" s="12" t="s">
        <v>6</v>
      </c>
      <c r="D346" s="26" t="s">
        <v>277</v>
      </c>
      <c r="E346" s="11"/>
      <c r="F346" s="11"/>
      <c r="G346" s="11"/>
      <c r="H346" s="11"/>
      <c r="I346" s="11"/>
      <c r="J346" s="11"/>
      <c r="K346" s="13">
        <f>K349</f>
        <v>1</v>
      </c>
      <c r="L346" s="14">
        <f>L349</f>
        <v>4342.47</v>
      </c>
      <c r="M346" s="14">
        <f>M349</f>
        <v>4342.47</v>
      </c>
    </row>
    <row r="347" spans="1:14" ht="180">
      <c r="A347" s="11"/>
      <c r="B347" s="11"/>
      <c r="C347" s="11"/>
      <c r="D347" s="15" t="s">
        <v>278</v>
      </c>
      <c r="E347" s="11"/>
      <c r="F347" s="11"/>
      <c r="G347" s="11"/>
      <c r="H347" s="11"/>
      <c r="I347" s="11"/>
      <c r="J347" s="11"/>
      <c r="K347" s="11"/>
      <c r="L347" s="11"/>
      <c r="M347" s="11"/>
      <c r="N347"/>
    </row>
    <row r="348" spans="1:14">
      <c r="A348" s="11"/>
      <c r="B348" s="11"/>
      <c r="C348" s="11"/>
      <c r="D348" s="15"/>
      <c r="E348" s="12" t="s">
        <v>18</v>
      </c>
      <c r="F348" s="11">
        <v>1</v>
      </c>
      <c r="G348" s="16">
        <v>0</v>
      </c>
      <c r="H348" s="16">
        <v>0</v>
      </c>
      <c r="I348" s="16">
        <v>0</v>
      </c>
      <c r="J348" s="14">
        <f>F348*(G348+ (G348= 0))*(H348+ (H348= 0))*(I348+ (I348= 0))</f>
        <v>1</v>
      </c>
      <c r="K348" s="11"/>
      <c r="L348" s="11"/>
      <c r="M348" s="11"/>
      <c r="N348"/>
    </row>
    <row r="349" spans="1:14">
      <c r="A349" s="11"/>
      <c r="B349" s="11"/>
      <c r="C349" s="11"/>
      <c r="D349" s="15"/>
      <c r="E349" s="11"/>
      <c r="F349" s="11"/>
      <c r="G349" s="11"/>
      <c r="H349" s="11"/>
      <c r="I349" s="11"/>
      <c r="J349" s="17" t="s">
        <v>279</v>
      </c>
      <c r="K349" s="18">
        <f>SUM(J348:J348)</f>
        <v>1</v>
      </c>
      <c r="L349" s="16">
        <v>4342.47</v>
      </c>
      <c r="M349" s="10">
        <f>ROUND(L349*K349,2)</f>
        <v>4342.47</v>
      </c>
    </row>
    <row r="350" spans="1:14" ht="0.95" customHeight="1">
      <c r="A350" s="19"/>
      <c r="B350" s="19"/>
      <c r="C350" s="19"/>
      <c r="D350" s="27"/>
      <c r="E350" s="19"/>
      <c r="F350" s="19"/>
      <c r="G350" s="19"/>
      <c r="H350" s="19"/>
      <c r="I350" s="19"/>
      <c r="J350" s="19"/>
      <c r="K350" s="19"/>
      <c r="L350" s="19"/>
      <c r="M350" s="19"/>
      <c r="N350"/>
    </row>
    <row r="351" spans="1:14" ht="22.5">
      <c r="A351" s="12" t="s">
        <v>280</v>
      </c>
      <c r="B351" s="12" t="s">
        <v>21</v>
      </c>
      <c r="C351" s="12" t="s">
        <v>57</v>
      </c>
      <c r="D351" s="26" t="s">
        <v>281</v>
      </c>
      <c r="E351" s="11"/>
      <c r="F351" s="11"/>
      <c r="G351" s="11"/>
      <c r="H351" s="11"/>
      <c r="I351" s="11"/>
      <c r="J351" s="11"/>
      <c r="K351" s="13">
        <f>K355</f>
        <v>7.7700000000000005</v>
      </c>
      <c r="L351" s="14">
        <f>L355</f>
        <v>106.2</v>
      </c>
      <c r="M351" s="14">
        <f>M355</f>
        <v>825.17</v>
      </c>
    </row>
    <row r="352" spans="1:14" ht="146.25">
      <c r="A352" s="11"/>
      <c r="B352" s="11"/>
      <c r="C352" s="11"/>
      <c r="D352" s="15" t="s">
        <v>282</v>
      </c>
      <c r="E352" s="11"/>
      <c r="F352" s="11"/>
      <c r="G352" s="11"/>
      <c r="H352" s="11"/>
      <c r="I352" s="11"/>
      <c r="J352" s="11"/>
      <c r="K352" s="11"/>
      <c r="L352" s="11"/>
      <c r="M352" s="11"/>
      <c r="N352"/>
    </row>
    <row r="353" spans="1:14">
      <c r="A353" s="11"/>
      <c r="B353" s="11"/>
      <c r="C353" s="11"/>
      <c r="D353" s="15"/>
      <c r="E353" s="12" t="s">
        <v>18</v>
      </c>
      <c r="F353" s="11">
        <v>1</v>
      </c>
      <c r="G353" s="16">
        <v>1.22</v>
      </c>
      <c r="H353" s="16">
        <v>0</v>
      </c>
      <c r="I353" s="16">
        <v>3</v>
      </c>
      <c r="J353" s="14">
        <f>F353*(G353+ (G353= 0))*(H353+ (H353= 0))*(I353+ (I353= 0))</f>
        <v>3.66</v>
      </c>
      <c r="K353" s="11"/>
      <c r="L353" s="11"/>
      <c r="M353" s="11"/>
      <c r="N353"/>
    </row>
    <row r="354" spans="1:14">
      <c r="A354" s="11"/>
      <c r="B354" s="11"/>
      <c r="C354" s="11"/>
      <c r="D354" s="15"/>
      <c r="E354" s="12" t="s">
        <v>18</v>
      </c>
      <c r="F354" s="11">
        <v>1</v>
      </c>
      <c r="G354" s="16">
        <v>1.37</v>
      </c>
      <c r="H354" s="16">
        <v>0</v>
      </c>
      <c r="I354" s="16">
        <v>3</v>
      </c>
      <c r="J354" s="14">
        <f>F354*(G354+ (G354= 0))*(H354+ (H354= 0))*(I354+ (I354= 0))</f>
        <v>4.1100000000000003</v>
      </c>
      <c r="K354" s="11"/>
      <c r="L354" s="11"/>
      <c r="M354" s="11"/>
      <c r="N354"/>
    </row>
    <row r="355" spans="1:14">
      <c r="A355" s="11"/>
      <c r="B355" s="11"/>
      <c r="C355" s="11"/>
      <c r="D355" s="15"/>
      <c r="E355" s="11"/>
      <c r="F355" s="11"/>
      <c r="G355" s="11"/>
      <c r="H355" s="11"/>
      <c r="I355" s="11"/>
      <c r="J355" s="17" t="s">
        <v>283</v>
      </c>
      <c r="K355" s="18">
        <f>SUM(J353:J354)</f>
        <v>7.7700000000000005</v>
      </c>
      <c r="L355" s="16">
        <v>106.2</v>
      </c>
      <c r="M355" s="10">
        <f>ROUND(L355*K355,2)</f>
        <v>825.17</v>
      </c>
    </row>
    <row r="356" spans="1:14" ht="0.95" customHeight="1">
      <c r="A356" s="19"/>
      <c r="B356" s="19"/>
      <c r="C356" s="19"/>
      <c r="D356" s="27"/>
      <c r="E356" s="19"/>
      <c r="F356" s="19"/>
      <c r="G356" s="19"/>
      <c r="H356" s="19"/>
      <c r="I356" s="19"/>
      <c r="J356" s="19"/>
      <c r="K356" s="19"/>
      <c r="L356" s="19"/>
      <c r="M356" s="19"/>
      <c r="N356"/>
    </row>
    <row r="357" spans="1:14">
      <c r="A357" s="11"/>
      <c r="B357" s="11"/>
      <c r="C357" s="11"/>
      <c r="D357" s="15"/>
      <c r="E357" s="11"/>
      <c r="F357" s="11"/>
      <c r="G357" s="11"/>
      <c r="H357" s="11"/>
      <c r="I357" s="11"/>
      <c r="J357" s="17" t="s">
        <v>284</v>
      </c>
      <c r="K357" s="20">
        <v>1</v>
      </c>
      <c r="L357" s="10">
        <f>M349+M355</f>
        <v>5167.6400000000003</v>
      </c>
      <c r="M357" s="10">
        <f>ROUND(L357*K357,2)</f>
        <v>5167.6400000000003</v>
      </c>
    </row>
    <row r="358" spans="1:14" ht="0.95" customHeight="1">
      <c r="A358" s="19"/>
      <c r="B358" s="19"/>
      <c r="C358" s="19"/>
      <c r="D358" s="27"/>
      <c r="E358" s="19"/>
      <c r="F358" s="19"/>
      <c r="G358" s="19"/>
      <c r="H358" s="19"/>
      <c r="I358" s="19"/>
      <c r="J358" s="19"/>
      <c r="K358" s="19"/>
      <c r="L358" s="19"/>
      <c r="M358" s="19"/>
      <c r="N358"/>
    </row>
    <row r="359" spans="1:14">
      <c r="A359" s="7" t="s">
        <v>285</v>
      </c>
      <c r="B359" s="7" t="s">
        <v>17</v>
      </c>
      <c r="C359" s="7" t="s">
        <v>18</v>
      </c>
      <c r="D359" s="25" t="s">
        <v>286</v>
      </c>
      <c r="E359" s="8"/>
      <c r="F359" s="8"/>
      <c r="G359" s="8"/>
      <c r="H359" s="8"/>
      <c r="I359" s="8"/>
      <c r="J359" s="8"/>
      <c r="K359" s="9">
        <f>K396</f>
        <v>1</v>
      </c>
      <c r="L359" s="10">
        <f>L396</f>
        <v>10667.27</v>
      </c>
      <c r="M359" s="10">
        <f>M396</f>
        <v>10667.27</v>
      </c>
    </row>
    <row r="360" spans="1:14">
      <c r="A360" s="12" t="s">
        <v>287</v>
      </c>
      <c r="B360" s="12" t="s">
        <v>21</v>
      </c>
      <c r="C360" s="12" t="s">
        <v>6</v>
      </c>
      <c r="D360" s="26" t="s">
        <v>288</v>
      </c>
      <c r="E360" s="11"/>
      <c r="F360" s="11"/>
      <c r="G360" s="11"/>
      <c r="H360" s="11"/>
      <c r="I360" s="11"/>
      <c r="J360" s="11"/>
      <c r="K360" s="13">
        <f>K363</f>
        <v>2</v>
      </c>
      <c r="L360" s="14">
        <f>L363</f>
        <v>1298</v>
      </c>
      <c r="M360" s="14">
        <f>M363</f>
        <v>2596</v>
      </c>
    </row>
    <row r="361" spans="1:14" ht="56.25">
      <c r="A361" s="11"/>
      <c r="B361" s="11"/>
      <c r="C361" s="11"/>
      <c r="D361" s="15" t="s">
        <v>289</v>
      </c>
      <c r="E361" s="11"/>
      <c r="F361" s="11"/>
      <c r="G361" s="11"/>
      <c r="H361" s="11"/>
      <c r="I361" s="11"/>
      <c r="J361" s="11"/>
      <c r="K361" s="11"/>
      <c r="L361" s="11"/>
      <c r="M361" s="11"/>
      <c r="N361"/>
    </row>
    <row r="362" spans="1:14">
      <c r="A362" s="11"/>
      <c r="B362" s="11"/>
      <c r="C362" s="11"/>
      <c r="D362" s="15"/>
      <c r="E362" s="12" t="s">
        <v>18</v>
      </c>
      <c r="F362" s="11">
        <v>2</v>
      </c>
      <c r="G362" s="16">
        <v>0</v>
      </c>
      <c r="H362" s="16">
        <v>0</v>
      </c>
      <c r="I362" s="16">
        <v>0</v>
      </c>
      <c r="J362" s="14">
        <f>F362*(G362+ (G362= 0))*(H362+ (H362= 0))*(I362+ (I362= 0))</f>
        <v>2</v>
      </c>
      <c r="K362" s="11"/>
      <c r="L362" s="11"/>
      <c r="M362" s="11"/>
      <c r="N362"/>
    </row>
    <row r="363" spans="1:14">
      <c r="A363" s="11"/>
      <c r="B363" s="11"/>
      <c r="C363" s="11"/>
      <c r="D363" s="15"/>
      <c r="E363" s="11"/>
      <c r="F363" s="11"/>
      <c r="G363" s="11"/>
      <c r="H363" s="11"/>
      <c r="I363" s="11"/>
      <c r="J363" s="17" t="s">
        <v>290</v>
      </c>
      <c r="K363" s="18">
        <f>SUM(J362:J362)</f>
        <v>2</v>
      </c>
      <c r="L363" s="16">
        <v>1298</v>
      </c>
      <c r="M363" s="10">
        <f>ROUND(L363*K363,2)</f>
        <v>2596</v>
      </c>
    </row>
    <row r="364" spans="1:14" ht="0.95" customHeight="1">
      <c r="A364" s="19"/>
      <c r="B364" s="19"/>
      <c r="C364" s="19"/>
      <c r="D364" s="27"/>
      <c r="E364" s="19"/>
      <c r="F364" s="19"/>
      <c r="G364" s="19"/>
      <c r="H364" s="19"/>
      <c r="I364" s="19"/>
      <c r="J364" s="19"/>
      <c r="K364" s="19"/>
      <c r="L364" s="19"/>
      <c r="M364" s="19"/>
      <c r="N364"/>
    </row>
    <row r="365" spans="1:14">
      <c r="A365" s="12" t="s">
        <v>291</v>
      </c>
      <c r="B365" s="12" t="s">
        <v>21</v>
      </c>
      <c r="C365" s="12" t="s">
        <v>57</v>
      </c>
      <c r="D365" s="26" t="s">
        <v>292</v>
      </c>
      <c r="E365" s="11"/>
      <c r="F365" s="11"/>
      <c r="G365" s="11"/>
      <c r="H365" s="11"/>
      <c r="I365" s="11"/>
      <c r="J365" s="11"/>
      <c r="K365" s="13">
        <f>K370</f>
        <v>5.4639999999999995</v>
      </c>
      <c r="L365" s="14">
        <f>L370</f>
        <v>188.8</v>
      </c>
      <c r="M365" s="14">
        <f>M370</f>
        <v>1031.5999999999999</v>
      </c>
    </row>
    <row r="366" spans="1:14" ht="101.25">
      <c r="A366" s="11"/>
      <c r="B366" s="11"/>
      <c r="C366" s="11"/>
      <c r="D366" s="15" t="s">
        <v>293</v>
      </c>
      <c r="E366" s="11"/>
      <c r="F366" s="11"/>
      <c r="G366" s="11"/>
      <c r="H366" s="11"/>
      <c r="I366" s="11"/>
      <c r="J366" s="11"/>
      <c r="K366" s="11"/>
      <c r="L366" s="11"/>
      <c r="M366" s="11"/>
      <c r="N366"/>
    </row>
    <row r="367" spans="1:14">
      <c r="A367" s="11"/>
      <c r="B367" s="11"/>
      <c r="C367" s="11"/>
      <c r="D367" s="15"/>
      <c r="E367" s="12" t="s">
        <v>294</v>
      </c>
      <c r="F367" s="11">
        <v>1</v>
      </c>
      <c r="G367" s="16">
        <v>0.43</v>
      </c>
      <c r="H367" s="16">
        <v>0</v>
      </c>
      <c r="I367" s="16">
        <v>2.8</v>
      </c>
      <c r="J367" s="14">
        <f>F367*(G367+ (G367= 0))*(H367+ (H367= 0))*(I367+ (I367= 0))</f>
        <v>1.204</v>
      </c>
      <c r="K367" s="11"/>
      <c r="L367" s="11"/>
      <c r="M367" s="11"/>
      <c r="N367"/>
    </row>
    <row r="368" spans="1:14">
      <c r="A368" s="11"/>
      <c r="B368" s="11"/>
      <c r="C368" s="11"/>
      <c r="D368" s="15"/>
      <c r="E368" s="12" t="s">
        <v>295</v>
      </c>
      <c r="F368" s="11">
        <v>1</v>
      </c>
      <c r="G368" s="16">
        <v>1.2</v>
      </c>
      <c r="H368" s="16">
        <v>0</v>
      </c>
      <c r="I368" s="16">
        <v>2.15</v>
      </c>
      <c r="J368" s="14">
        <f>F368*(G368+ (G368= 0))*(H368+ (H368= 0))*(I368+ (I368= 0))</f>
        <v>2.5799999999999996</v>
      </c>
      <c r="K368" s="11"/>
      <c r="L368" s="11"/>
      <c r="M368" s="11"/>
      <c r="N368"/>
    </row>
    <row r="369" spans="1:14">
      <c r="A369" s="11"/>
      <c r="B369" s="11"/>
      <c r="C369" s="11"/>
      <c r="D369" s="15"/>
      <c r="E369" s="12" t="s">
        <v>296</v>
      </c>
      <c r="F369" s="11">
        <v>2</v>
      </c>
      <c r="G369" s="16">
        <v>0.3</v>
      </c>
      <c r="H369" s="16">
        <v>0</v>
      </c>
      <c r="I369" s="16">
        <v>2.8</v>
      </c>
      <c r="J369" s="14">
        <f>F369*(G369+ (G369= 0))*(H369+ (H369= 0))*(I369+ (I369= 0))</f>
        <v>1.68</v>
      </c>
      <c r="K369" s="11"/>
      <c r="L369" s="11"/>
      <c r="M369" s="11"/>
      <c r="N369"/>
    </row>
    <row r="370" spans="1:14">
      <c r="A370" s="11"/>
      <c r="B370" s="11"/>
      <c r="C370" s="11"/>
      <c r="D370" s="15"/>
      <c r="E370" s="11"/>
      <c r="F370" s="11"/>
      <c r="G370" s="11"/>
      <c r="H370" s="11"/>
      <c r="I370" s="11"/>
      <c r="J370" s="17" t="s">
        <v>297</v>
      </c>
      <c r="K370" s="18">
        <f>SUM(J367:J369)</f>
        <v>5.4639999999999995</v>
      </c>
      <c r="L370" s="16">
        <v>188.8</v>
      </c>
      <c r="M370" s="10">
        <f>ROUND(L370*K370,2)</f>
        <v>1031.5999999999999</v>
      </c>
    </row>
    <row r="371" spans="1:14" ht="0.95" customHeight="1">
      <c r="A371" s="19"/>
      <c r="B371" s="19"/>
      <c r="C371" s="19"/>
      <c r="D371" s="27"/>
      <c r="E371" s="19"/>
      <c r="F371" s="19"/>
      <c r="G371" s="19"/>
      <c r="H371" s="19"/>
      <c r="I371" s="19"/>
      <c r="J371" s="19"/>
      <c r="K371" s="19"/>
      <c r="L371" s="19"/>
      <c r="M371" s="19"/>
      <c r="N371"/>
    </row>
    <row r="372" spans="1:14">
      <c r="A372" s="12" t="s">
        <v>298</v>
      </c>
      <c r="B372" s="12" t="s">
        <v>21</v>
      </c>
      <c r="C372" s="12" t="s">
        <v>57</v>
      </c>
      <c r="D372" s="26" t="s">
        <v>299</v>
      </c>
      <c r="E372" s="11"/>
      <c r="F372" s="11"/>
      <c r="G372" s="11"/>
      <c r="H372" s="11"/>
      <c r="I372" s="11"/>
      <c r="J372" s="11"/>
      <c r="K372" s="13">
        <f>K376</f>
        <v>7.7700000000000005</v>
      </c>
      <c r="L372" s="14">
        <f>L376</f>
        <v>115.64</v>
      </c>
      <c r="M372" s="14">
        <f>M376</f>
        <v>898.52</v>
      </c>
    </row>
    <row r="373" spans="1:14" ht="157.5">
      <c r="A373" s="11"/>
      <c r="B373" s="11"/>
      <c r="C373" s="11"/>
      <c r="D373" s="15" t="s">
        <v>300</v>
      </c>
      <c r="E373" s="11"/>
      <c r="F373" s="11"/>
      <c r="G373" s="11"/>
      <c r="H373" s="11"/>
      <c r="I373" s="11"/>
      <c r="J373" s="11"/>
      <c r="K373" s="11"/>
      <c r="L373" s="11"/>
      <c r="M373" s="11"/>
      <c r="N373"/>
    </row>
    <row r="374" spans="1:14">
      <c r="A374" s="11"/>
      <c r="B374" s="11"/>
      <c r="C374" s="11"/>
      <c r="D374" s="15"/>
      <c r="E374" s="12" t="s">
        <v>301</v>
      </c>
      <c r="F374" s="11">
        <v>1</v>
      </c>
      <c r="G374" s="16">
        <v>1.22</v>
      </c>
      <c r="H374" s="16">
        <v>0</v>
      </c>
      <c r="I374" s="16">
        <v>3</v>
      </c>
      <c r="J374" s="14">
        <f>F374*(G374+ (G374= 0))*(H374+ (H374= 0))*(I374+ (I374= 0))</f>
        <v>3.66</v>
      </c>
      <c r="K374" s="11"/>
      <c r="L374" s="11"/>
      <c r="M374" s="11"/>
      <c r="N374"/>
    </row>
    <row r="375" spans="1:14">
      <c r="A375" s="11"/>
      <c r="B375" s="11"/>
      <c r="C375" s="11"/>
      <c r="D375" s="15"/>
      <c r="E375" s="12" t="s">
        <v>18</v>
      </c>
      <c r="F375" s="11">
        <v>1</v>
      </c>
      <c r="G375" s="16">
        <v>1.37</v>
      </c>
      <c r="H375" s="16">
        <v>0</v>
      </c>
      <c r="I375" s="16">
        <v>3</v>
      </c>
      <c r="J375" s="14">
        <f>F375*(G375+ (G375= 0))*(H375+ (H375= 0))*(I375+ (I375= 0))</f>
        <v>4.1100000000000003</v>
      </c>
      <c r="K375" s="11"/>
      <c r="L375" s="11"/>
      <c r="M375" s="11"/>
      <c r="N375"/>
    </row>
    <row r="376" spans="1:14">
      <c r="A376" s="11"/>
      <c r="B376" s="11"/>
      <c r="C376" s="11"/>
      <c r="D376" s="15"/>
      <c r="E376" s="11"/>
      <c r="F376" s="11"/>
      <c r="G376" s="11"/>
      <c r="H376" s="11"/>
      <c r="I376" s="11"/>
      <c r="J376" s="17" t="s">
        <v>302</v>
      </c>
      <c r="K376" s="18">
        <f>SUM(J374:J375)</f>
        <v>7.7700000000000005</v>
      </c>
      <c r="L376" s="16">
        <v>115.64</v>
      </c>
      <c r="M376" s="10">
        <f>ROUND(L376*K376,2)</f>
        <v>898.52</v>
      </c>
    </row>
    <row r="377" spans="1:14" ht="0.95" customHeight="1">
      <c r="A377" s="19"/>
      <c r="B377" s="19"/>
      <c r="C377" s="19"/>
      <c r="D377" s="27"/>
      <c r="E377" s="19"/>
      <c r="F377" s="19"/>
      <c r="G377" s="19"/>
      <c r="H377" s="19"/>
      <c r="I377" s="19"/>
      <c r="J377" s="19"/>
      <c r="K377" s="19"/>
      <c r="L377" s="19"/>
      <c r="M377" s="19"/>
      <c r="N377"/>
    </row>
    <row r="378" spans="1:14">
      <c r="A378" s="12" t="s">
        <v>303</v>
      </c>
      <c r="B378" s="12" t="s">
        <v>21</v>
      </c>
      <c r="C378" s="12" t="s">
        <v>6</v>
      </c>
      <c r="D378" s="26" t="s">
        <v>304</v>
      </c>
      <c r="E378" s="11"/>
      <c r="F378" s="11"/>
      <c r="G378" s="11"/>
      <c r="H378" s="11"/>
      <c r="I378" s="11"/>
      <c r="J378" s="11"/>
      <c r="K378" s="13">
        <f>K394</f>
        <v>69.391500000000008</v>
      </c>
      <c r="L378" s="14">
        <f>L394</f>
        <v>88.5</v>
      </c>
      <c r="M378" s="14">
        <f>M394</f>
        <v>6141.15</v>
      </c>
    </row>
    <row r="379" spans="1:14" ht="33.75">
      <c r="A379" s="11"/>
      <c r="B379" s="11"/>
      <c r="C379" s="11"/>
      <c r="D379" s="15" t="s">
        <v>305</v>
      </c>
      <c r="E379" s="11"/>
      <c r="F379" s="11"/>
      <c r="G379" s="11"/>
      <c r="H379" s="11"/>
      <c r="I379" s="11"/>
      <c r="J379" s="11"/>
      <c r="K379" s="11"/>
      <c r="L379" s="11"/>
      <c r="M379" s="11"/>
      <c r="N379"/>
    </row>
    <row r="380" spans="1:14">
      <c r="A380" s="11"/>
      <c r="B380" s="11"/>
      <c r="C380" s="11"/>
      <c r="D380" s="15"/>
      <c r="E380" s="12" t="s">
        <v>306</v>
      </c>
      <c r="F380" s="11">
        <v>1</v>
      </c>
      <c r="G380" s="16">
        <v>2.52</v>
      </c>
      <c r="H380" s="16">
        <v>0</v>
      </c>
      <c r="I380" s="16">
        <v>3</v>
      </c>
      <c r="J380" s="14">
        <f t="shared" ref="J380:J393" si="4">F380*(G380+ (G380= 0))*(H380+ (H380= 0))*(I380+ (I380= 0))</f>
        <v>7.5600000000000005</v>
      </c>
      <c r="K380" s="11"/>
      <c r="L380" s="11"/>
      <c r="M380" s="11"/>
      <c r="N380"/>
    </row>
    <row r="381" spans="1:14">
      <c r="A381" s="11"/>
      <c r="B381" s="11"/>
      <c r="C381" s="11"/>
      <c r="D381" s="15"/>
      <c r="E381" s="12" t="s">
        <v>18</v>
      </c>
      <c r="F381" s="11">
        <v>1</v>
      </c>
      <c r="G381" s="16">
        <v>0.92</v>
      </c>
      <c r="H381" s="16">
        <v>0</v>
      </c>
      <c r="I381" s="16">
        <v>1.83</v>
      </c>
      <c r="J381" s="14">
        <f t="shared" si="4"/>
        <v>1.6836000000000002</v>
      </c>
      <c r="K381" s="11"/>
      <c r="L381" s="11"/>
      <c r="M381" s="11"/>
      <c r="N381"/>
    </row>
    <row r="382" spans="1:14">
      <c r="A382" s="11"/>
      <c r="B382" s="11"/>
      <c r="C382" s="11"/>
      <c r="D382" s="15"/>
      <c r="E382" s="12" t="s">
        <v>18</v>
      </c>
      <c r="F382" s="11">
        <v>7</v>
      </c>
      <c r="G382" s="16">
        <v>1.34</v>
      </c>
      <c r="H382" s="16">
        <v>0</v>
      </c>
      <c r="I382" s="16">
        <v>1.83</v>
      </c>
      <c r="J382" s="14">
        <f t="shared" si="4"/>
        <v>17.165400000000002</v>
      </c>
      <c r="K382" s="11"/>
      <c r="L382" s="11"/>
      <c r="M382" s="11"/>
      <c r="N382"/>
    </row>
    <row r="383" spans="1:14">
      <c r="A383" s="11"/>
      <c r="B383" s="11"/>
      <c r="C383" s="11"/>
      <c r="D383" s="15"/>
      <c r="E383" s="12" t="s">
        <v>18</v>
      </c>
      <c r="F383" s="11">
        <v>1</v>
      </c>
      <c r="G383" s="16">
        <v>1.73</v>
      </c>
      <c r="H383" s="16">
        <v>0</v>
      </c>
      <c r="I383" s="16">
        <v>1.83</v>
      </c>
      <c r="J383" s="14">
        <f t="shared" si="4"/>
        <v>3.1659000000000002</v>
      </c>
      <c r="K383" s="11"/>
      <c r="L383" s="11"/>
      <c r="M383" s="11"/>
      <c r="N383"/>
    </row>
    <row r="384" spans="1:14">
      <c r="A384" s="11"/>
      <c r="B384" s="11"/>
      <c r="C384" s="11"/>
      <c r="D384" s="15"/>
      <c r="E384" s="12" t="s">
        <v>18</v>
      </c>
      <c r="F384" s="11">
        <v>1</v>
      </c>
      <c r="G384" s="16">
        <v>0.33</v>
      </c>
      <c r="H384" s="16">
        <v>0</v>
      </c>
      <c r="I384" s="16">
        <v>1.83</v>
      </c>
      <c r="J384" s="14">
        <f t="shared" si="4"/>
        <v>0.6039000000000001</v>
      </c>
      <c r="K384" s="11"/>
      <c r="L384" s="11"/>
      <c r="M384" s="11"/>
      <c r="N384"/>
    </row>
    <row r="385" spans="1:14">
      <c r="A385" s="11"/>
      <c r="B385" s="11"/>
      <c r="C385" s="11"/>
      <c r="D385" s="15"/>
      <c r="E385" s="12" t="s">
        <v>18</v>
      </c>
      <c r="F385" s="11">
        <v>1</v>
      </c>
      <c r="G385" s="16">
        <v>2.8</v>
      </c>
      <c r="H385" s="16">
        <v>0</v>
      </c>
      <c r="I385" s="16">
        <v>1.83</v>
      </c>
      <c r="J385" s="14">
        <f t="shared" si="4"/>
        <v>5.1239999999999997</v>
      </c>
      <c r="K385" s="11"/>
      <c r="L385" s="11"/>
      <c r="M385" s="11"/>
      <c r="N385"/>
    </row>
    <row r="386" spans="1:14">
      <c r="A386" s="11"/>
      <c r="B386" s="11"/>
      <c r="C386" s="11"/>
      <c r="D386" s="15"/>
      <c r="E386" s="12" t="s">
        <v>18</v>
      </c>
      <c r="F386" s="11">
        <v>1</v>
      </c>
      <c r="G386" s="16">
        <v>0.85</v>
      </c>
      <c r="H386" s="16">
        <v>0</v>
      </c>
      <c r="I386" s="16">
        <v>1.83</v>
      </c>
      <c r="J386" s="14">
        <f t="shared" si="4"/>
        <v>1.5555000000000001</v>
      </c>
      <c r="K386" s="11"/>
      <c r="L386" s="11"/>
      <c r="M386" s="11"/>
      <c r="N386"/>
    </row>
    <row r="387" spans="1:14">
      <c r="A387" s="11"/>
      <c r="B387" s="11"/>
      <c r="C387" s="11"/>
      <c r="D387" s="15"/>
      <c r="E387" s="12" t="s">
        <v>18</v>
      </c>
      <c r="F387" s="11">
        <v>1</v>
      </c>
      <c r="G387" s="16">
        <v>2.5</v>
      </c>
      <c r="H387" s="16">
        <v>0</v>
      </c>
      <c r="I387" s="16">
        <v>1.83</v>
      </c>
      <c r="J387" s="14">
        <f t="shared" si="4"/>
        <v>4.5750000000000002</v>
      </c>
      <c r="K387" s="11"/>
      <c r="L387" s="11"/>
      <c r="M387" s="11"/>
      <c r="N387"/>
    </row>
    <row r="388" spans="1:14">
      <c r="A388" s="11"/>
      <c r="B388" s="11"/>
      <c r="C388" s="11"/>
      <c r="D388" s="15"/>
      <c r="E388" s="12" t="s">
        <v>18</v>
      </c>
      <c r="F388" s="11">
        <v>1</v>
      </c>
      <c r="G388" s="16">
        <v>1.65</v>
      </c>
      <c r="H388" s="16">
        <v>0</v>
      </c>
      <c r="I388" s="16">
        <v>1.83</v>
      </c>
      <c r="J388" s="14">
        <f t="shared" si="4"/>
        <v>3.0194999999999999</v>
      </c>
      <c r="K388" s="11"/>
      <c r="L388" s="11"/>
      <c r="M388" s="11"/>
      <c r="N388"/>
    </row>
    <row r="389" spans="1:14">
      <c r="A389" s="11"/>
      <c r="B389" s="11"/>
      <c r="C389" s="11"/>
      <c r="D389" s="15"/>
      <c r="E389" s="12" t="s">
        <v>18</v>
      </c>
      <c r="F389" s="11">
        <v>1</v>
      </c>
      <c r="G389" s="16">
        <v>4</v>
      </c>
      <c r="H389" s="16">
        <v>0</v>
      </c>
      <c r="I389" s="16">
        <v>1.83</v>
      </c>
      <c r="J389" s="14">
        <f t="shared" si="4"/>
        <v>7.32</v>
      </c>
      <c r="K389" s="11"/>
      <c r="L389" s="11"/>
      <c r="M389" s="11"/>
      <c r="N389"/>
    </row>
    <row r="390" spans="1:14">
      <c r="A390" s="11"/>
      <c r="B390" s="11"/>
      <c r="C390" s="11"/>
      <c r="D390" s="15"/>
      <c r="E390" s="12" t="s">
        <v>18</v>
      </c>
      <c r="F390" s="11">
        <v>1</v>
      </c>
      <c r="G390" s="16">
        <v>1.95</v>
      </c>
      <c r="H390" s="16">
        <v>0</v>
      </c>
      <c r="I390" s="16">
        <v>1.83</v>
      </c>
      <c r="J390" s="14">
        <f t="shared" si="4"/>
        <v>3.5685000000000002</v>
      </c>
      <c r="K390" s="11"/>
      <c r="L390" s="11"/>
      <c r="M390" s="11"/>
      <c r="N390"/>
    </row>
    <row r="391" spans="1:14">
      <c r="A391" s="11"/>
      <c r="B391" s="11"/>
      <c r="C391" s="11"/>
      <c r="D391" s="15"/>
      <c r="E391" s="12" t="s">
        <v>18</v>
      </c>
      <c r="F391" s="11">
        <v>1</v>
      </c>
      <c r="G391" s="16">
        <v>1.73</v>
      </c>
      <c r="H391" s="16">
        <v>0</v>
      </c>
      <c r="I391" s="16">
        <v>1.83</v>
      </c>
      <c r="J391" s="14">
        <f t="shared" si="4"/>
        <v>3.1659000000000002</v>
      </c>
      <c r="K391" s="11"/>
      <c r="L391" s="11"/>
      <c r="M391" s="11"/>
      <c r="N391"/>
    </row>
    <row r="392" spans="1:14">
      <c r="A392" s="11"/>
      <c r="B392" s="11"/>
      <c r="C392" s="11"/>
      <c r="D392" s="15"/>
      <c r="E392" s="12" t="s">
        <v>18</v>
      </c>
      <c r="F392" s="11">
        <v>1</v>
      </c>
      <c r="G392" s="16">
        <v>0.21</v>
      </c>
      <c r="H392" s="16">
        <v>0</v>
      </c>
      <c r="I392" s="16">
        <v>1.83</v>
      </c>
      <c r="J392" s="14">
        <f t="shared" si="4"/>
        <v>0.38429999999999997</v>
      </c>
      <c r="K392" s="11"/>
      <c r="L392" s="11"/>
      <c r="M392" s="11"/>
      <c r="N392"/>
    </row>
    <row r="393" spans="1:14">
      <c r="A393" s="11"/>
      <c r="B393" s="11"/>
      <c r="C393" s="11"/>
      <c r="D393" s="15"/>
      <c r="E393" s="12" t="s">
        <v>195</v>
      </c>
      <c r="F393" s="11">
        <v>1</v>
      </c>
      <c r="G393" s="16">
        <v>3.5</v>
      </c>
      <c r="H393" s="16">
        <v>0</v>
      </c>
      <c r="I393" s="16">
        <v>3</v>
      </c>
      <c r="J393" s="14">
        <f t="shared" si="4"/>
        <v>10.5</v>
      </c>
      <c r="K393" s="11"/>
      <c r="L393" s="11"/>
      <c r="M393" s="11"/>
      <c r="N393"/>
    </row>
    <row r="394" spans="1:14">
      <c r="A394" s="11"/>
      <c r="B394" s="11"/>
      <c r="C394" s="11"/>
      <c r="D394" s="15"/>
      <c r="E394" s="11"/>
      <c r="F394" s="11"/>
      <c r="G394" s="11"/>
      <c r="H394" s="11"/>
      <c r="I394" s="11"/>
      <c r="J394" s="17" t="s">
        <v>307</v>
      </c>
      <c r="K394" s="18">
        <f>SUM(J380:J393)</f>
        <v>69.391500000000008</v>
      </c>
      <c r="L394" s="16">
        <v>88.5</v>
      </c>
      <c r="M394" s="10">
        <f>ROUND(L394*K394,2)</f>
        <v>6141.15</v>
      </c>
    </row>
    <row r="395" spans="1:14" ht="0.95" customHeight="1">
      <c r="A395" s="19"/>
      <c r="B395" s="19"/>
      <c r="C395" s="19"/>
      <c r="D395" s="27"/>
      <c r="E395" s="19"/>
      <c r="F395" s="19"/>
      <c r="G395" s="19"/>
      <c r="H395" s="19"/>
      <c r="I395" s="19"/>
      <c r="J395" s="19"/>
      <c r="K395" s="19"/>
      <c r="L395" s="19"/>
      <c r="M395" s="19"/>
      <c r="N395"/>
    </row>
    <row r="396" spans="1:14">
      <c r="A396" s="11"/>
      <c r="B396" s="11"/>
      <c r="C396" s="11"/>
      <c r="D396" s="15"/>
      <c r="E396" s="11"/>
      <c r="F396" s="11"/>
      <c r="G396" s="11"/>
      <c r="H396" s="11"/>
      <c r="I396" s="11"/>
      <c r="J396" s="17" t="s">
        <v>308</v>
      </c>
      <c r="K396" s="20">
        <v>1</v>
      </c>
      <c r="L396" s="10">
        <f>M363+M370+M376+M394</f>
        <v>10667.27</v>
      </c>
      <c r="M396" s="10">
        <f>ROUND(L396*K396,2)</f>
        <v>10667.27</v>
      </c>
    </row>
    <row r="397" spans="1:14" ht="0.95" customHeight="1">
      <c r="A397" s="19"/>
      <c r="B397" s="19"/>
      <c r="C397" s="19"/>
      <c r="D397" s="27"/>
      <c r="E397" s="19"/>
      <c r="F397" s="19"/>
      <c r="G397" s="19"/>
      <c r="H397" s="19"/>
      <c r="I397" s="19"/>
      <c r="J397" s="19"/>
      <c r="K397" s="19"/>
      <c r="L397" s="19"/>
      <c r="M397" s="19"/>
      <c r="N397"/>
    </row>
    <row r="398" spans="1:14">
      <c r="A398" s="7" t="s">
        <v>309</v>
      </c>
      <c r="B398" s="7" t="s">
        <v>17</v>
      </c>
      <c r="C398" s="7" t="s">
        <v>18</v>
      </c>
      <c r="D398" s="25" t="s">
        <v>310</v>
      </c>
      <c r="E398" s="8"/>
      <c r="F398" s="8"/>
      <c r="G398" s="8"/>
      <c r="H398" s="8"/>
      <c r="I398" s="8"/>
      <c r="J398" s="8"/>
      <c r="K398" s="9">
        <f>K473</f>
        <v>1</v>
      </c>
      <c r="L398" s="10">
        <f>L473</f>
        <v>35836.049999999996</v>
      </c>
      <c r="M398" s="10">
        <f>M473</f>
        <v>35836.050000000003</v>
      </c>
    </row>
    <row r="399" spans="1:14">
      <c r="A399" s="12" t="s">
        <v>311</v>
      </c>
      <c r="B399" s="12" t="s">
        <v>21</v>
      </c>
      <c r="C399" s="12" t="s">
        <v>313</v>
      </c>
      <c r="D399" s="26" t="s">
        <v>312</v>
      </c>
      <c r="E399" s="11"/>
      <c r="F399" s="11"/>
      <c r="G399" s="11"/>
      <c r="H399" s="11"/>
      <c r="I399" s="11"/>
      <c r="J399" s="11"/>
      <c r="K399" s="13">
        <f>K402</f>
        <v>10</v>
      </c>
      <c r="L399" s="14">
        <f>L402</f>
        <v>149.72</v>
      </c>
      <c r="M399" s="14">
        <f>M402</f>
        <v>1497.2</v>
      </c>
    </row>
    <row r="400" spans="1:14" ht="56.25">
      <c r="A400" s="11"/>
      <c r="B400" s="11"/>
      <c r="C400" s="11"/>
      <c r="D400" s="15" t="s">
        <v>314</v>
      </c>
      <c r="E400" s="11"/>
      <c r="F400" s="11"/>
      <c r="G400" s="11"/>
      <c r="H400" s="11"/>
      <c r="I400" s="11"/>
      <c r="J400" s="11"/>
      <c r="K400" s="11"/>
      <c r="L400" s="11"/>
      <c r="M400" s="11"/>
      <c r="N400"/>
    </row>
    <row r="401" spans="1:14">
      <c r="A401" s="11"/>
      <c r="B401" s="11"/>
      <c r="C401" s="11"/>
      <c r="D401" s="15"/>
      <c r="E401" s="12" t="s">
        <v>18</v>
      </c>
      <c r="F401" s="11">
        <v>10</v>
      </c>
      <c r="G401" s="16">
        <v>0</v>
      </c>
      <c r="H401" s="16">
        <v>0</v>
      </c>
      <c r="I401" s="16">
        <v>0</v>
      </c>
      <c r="J401" s="14">
        <f>F401*(G401+ (G401= 0))*(H401+ (H401= 0))*(I401+ (I401= 0))</f>
        <v>10</v>
      </c>
      <c r="K401" s="11"/>
      <c r="L401" s="11"/>
      <c r="M401" s="11"/>
      <c r="N401"/>
    </row>
    <row r="402" spans="1:14">
      <c r="A402" s="11"/>
      <c r="B402" s="11"/>
      <c r="C402" s="11"/>
      <c r="D402" s="15"/>
      <c r="E402" s="11"/>
      <c r="F402" s="11"/>
      <c r="G402" s="11"/>
      <c r="H402" s="11"/>
      <c r="I402" s="11"/>
      <c r="J402" s="17" t="s">
        <v>315</v>
      </c>
      <c r="K402" s="18">
        <f>SUM(J401:J401)</f>
        <v>10</v>
      </c>
      <c r="L402" s="16">
        <v>149.72</v>
      </c>
      <c r="M402" s="10">
        <f>ROUND(L402*K402,2)</f>
        <v>1497.2</v>
      </c>
    </row>
    <row r="403" spans="1:14" ht="0.95" customHeight="1">
      <c r="A403" s="19"/>
      <c r="B403" s="19"/>
      <c r="C403" s="19"/>
      <c r="D403" s="27"/>
      <c r="E403" s="19"/>
      <c r="F403" s="19"/>
      <c r="G403" s="19"/>
      <c r="H403" s="19"/>
      <c r="I403" s="19"/>
      <c r="J403" s="19"/>
      <c r="K403" s="19"/>
      <c r="L403" s="19"/>
      <c r="M403" s="19"/>
      <c r="N403"/>
    </row>
    <row r="404" spans="1:14" ht="22.5">
      <c r="A404" s="12" t="s">
        <v>316</v>
      </c>
      <c r="B404" s="12" t="s">
        <v>21</v>
      </c>
      <c r="C404" s="12" t="s">
        <v>318</v>
      </c>
      <c r="D404" s="26" t="s">
        <v>317</v>
      </c>
      <c r="E404" s="11"/>
      <c r="F404" s="11"/>
      <c r="G404" s="11"/>
      <c r="H404" s="11"/>
      <c r="I404" s="11"/>
      <c r="J404" s="11"/>
      <c r="K404" s="13">
        <f>K407</f>
        <v>1</v>
      </c>
      <c r="L404" s="14">
        <f>L407</f>
        <v>11362.4</v>
      </c>
      <c r="M404" s="14">
        <f>M407</f>
        <v>11362.4</v>
      </c>
    </row>
    <row r="405" spans="1:14" ht="67.5">
      <c r="A405" s="11"/>
      <c r="B405" s="11"/>
      <c r="C405" s="11"/>
      <c r="D405" s="15" t="s">
        <v>319</v>
      </c>
      <c r="E405" s="11"/>
      <c r="F405" s="11"/>
      <c r="G405" s="11"/>
      <c r="H405" s="11"/>
      <c r="I405" s="11"/>
      <c r="J405" s="11"/>
      <c r="K405" s="11"/>
      <c r="L405" s="11"/>
      <c r="M405" s="11"/>
      <c r="N405"/>
    </row>
    <row r="406" spans="1:14">
      <c r="A406" s="11"/>
      <c r="B406" s="11"/>
      <c r="C406" s="11"/>
      <c r="D406" s="15"/>
      <c r="E406" s="12" t="s">
        <v>18</v>
      </c>
      <c r="F406" s="11">
        <v>1</v>
      </c>
      <c r="G406" s="16">
        <v>0</v>
      </c>
      <c r="H406" s="16">
        <v>0</v>
      </c>
      <c r="I406" s="16">
        <v>0</v>
      </c>
      <c r="J406" s="14">
        <f>F406*(G406+ (G406= 0))*(H406+ (H406= 0))*(I406+ (I406= 0))</f>
        <v>1</v>
      </c>
      <c r="K406" s="11"/>
      <c r="L406" s="11"/>
      <c r="M406" s="11"/>
      <c r="N406"/>
    </row>
    <row r="407" spans="1:14">
      <c r="A407" s="11"/>
      <c r="B407" s="11"/>
      <c r="C407" s="11"/>
      <c r="D407" s="15"/>
      <c r="E407" s="11"/>
      <c r="F407" s="11"/>
      <c r="G407" s="11"/>
      <c r="H407" s="11"/>
      <c r="I407" s="11"/>
      <c r="J407" s="17" t="s">
        <v>320</v>
      </c>
      <c r="K407" s="18">
        <f>SUM(J406:J406)</f>
        <v>1</v>
      </c>
      <c r="L407" s="16">
        <v>11362.4</v>
      </c>
      <c r="M407" s="10">
        <f>ROUND(L407*K407,2)</f>
        <v>11362.4</v>
      </c>
    </row>
    <row r="408" spans="1:14" ht="0.95" customHeight="1">
      <c r="A408" s="19"/>
      <c r="B408" s="19"/>
      <c r="C408" s="19"/>
      <c r="D408" s="27"/>
      <c r="E408" s="19"/>
      <c r="F408" s="19"/>
      <c r="G408" s="19"/>
      <c r="H408" s="19"/>
      <c r="I408" s="19"/>
      <c r="J408" s="19"/>
      <c r="K408" s="19"/>
      <c r="L408" s="19"/>
      <c r="M408" s="19"/>
      <c r="N408"/>
    </row>
    <row r="409" spans="1:14" ht="22.5">
      <c r="A409" s="12" t="s">
        <v>321</v>
      </c>
      <c r="B409" s="12" t="s">
        <v>21</v>
      </c>
      <c r="C409" s="12" t="s">
        <v>318</v>
      </c>
      <c r="D409" s="26" t="s">
        <v>322</v>
      </c>
      <c r="E409" s="11"/>
      <c r="F409" s="11"/>
      <c r="G409" s="11"/>
      <c r="H409" s="11"/>
      <c r="I409" s="11"/>
      <c r="J409" s="11"/>
      <c r="K409" s="13">
        <f>K412</f>
        <v>1</v>
      </c>
      <c r="L409" s="14">
        <f>L412</f>
        <v>2034.53</v>
      </c>
      <c r="M409" s="14">
        <f>M412</f>
        <v>2034.53</v>
      </c>
    </row>
    <row r="410" spans="1:14" ht="112.5">
      <c r="A410" s="11"/>
      <c r="B410" s="11"/>
      <c r="C410" s="11"/>
      <c r="D410" s="15" t="s">
        <v>323</v>
      </c>
      <c r="E410" s="11"/>
      <c r="F410" s="11"/>
      <c r="G410" s="11"/>
      <c r="H410" s="11"/>
      <c r="I410" s="11"/>
      <c r="J410" s="11"/>
      <c r="K410" s="11"/>
      <c r="L410" s="11"/>
      <c r="M410" s="11"/>
      <c r="N410"/>
    </row>
    <row r="411" spans="1:14">
      <c r="A411" s="11"/>
      <c r="B411" s="11"/>
      <c r="C411" s="11"/>
      <c r="D411" s="15"/>
      <c r="E411" s="12" t="s">
        <v>18</v>
      </c>
      <c r="F411" s="11">
        <v>1</v>
      </c>
      <c r="G411" s="16">
        <v>0</v>
      </c>
      <c r="H411" s="16">
        <v>0</v>
      </c>
      <c r="I411" s="16">
        <v>0</v>
      </c>
      <c r="J411" s="14">
        <f>F411*(G411+ (G411= 0))*(H411+ (H411= 0))*(I411+ (I411= 0))</f>
        <v>1</v>
      </c>
      <c r="K411" s="11"/>
      <c r="L411" s="11"/>
      <c r="M411" s="11"/>
      <c r="N411"/>
    </row>
    <row r="412" spans="1:14">
      <c r="A412" s="11"/>
      <c r="B412" s="11"/>
      <c r="C412" s="11"/>
      <c r="D412" s="15"/>
      <c r="E412" s="11"/>
      <c r="F412" s="11"/>
      <c r="G412" s="11"/>
      <c r="H412" s="11"/>
      <c r="I412" s="11"/>
      <c r="J412" s="17" t="s">
        <v>324</v>
      </c>
      <c r="K412" s="18">
        <f>SUM(J411:J411)</f>
        <v>1</v>
      </c>
      <c r="L412" s="16">
        <v>2034.53</v>
      </c>
      <c r="M412" s="10">
        <f>ROUND(L412*K412,2)</f>
        <v>2034.53</v>
      </c>
    </row>
    <row r="413" spans="1:14" ht="0.95" customHeight="1">
      <c r="A413" s="19"/>
      <c r="B413" s="19"/>
      <c r="C413" s="19"/>
      <c r="D413" s="27"/>
      <c r="E413" s="19"/>
      <c r="F413" s="19"/>
      <c r="G413" s="19"/>
      <c r="H413" s="19"/>
      <c r="I413" s="19"/>
      <c r="J413" s="19"/>
      <c r="K413" s="19"/>
      <c r="L413" s="19"/>
      <c r="M413" s="19"/>
      <c r="N413"/>
    </row>
    <row r="414" spans="1:14" ht="22.5">
      <c r="A414" s="12" t="s">
        <v>325</v>
      </c>
      <c r="B414" s="12" t="s">
        <v>21</v>
      </c>
      <c r="C414" s="12" t="s">
        <v>318</v>
      </c>
      <c r="D414" s="26" t="s">
        <v>326</v>
      </c>
      <c r="E414" s="11"/>
      <c r="F414" s="11"/>
      <c r="G414" s="11"/>
      <c r="H414" s="11"/>
      <c r="I414" s="11"/>
      <c r="J414" s="11"/>
      <c r="K414" s="13">
        <f>K417</f>
        <v>2</v>
      </c>
      <c r="L414" s="14">
        <f>L417</f>
        <v>1993.19</v>
      </c>
      <c r="M414" s="14">
        <f>M417</f>
        <v>3986.38</v>
      </c>
    </row>
    <row r="415" spans="1:14" ht="101.25">
      <c r="A415" s="11"/>
      <c r="B415" s="11"/>
      <c r="C415" s="11"/>
      <c r="D415" s="15" t="s">
        <v>327</v>
      </c>
      <c r="E415" s="11"/>
      <c r="F415" s="11"/>
      <c r="G415" s="11"/>
      <c r="H415" s="11"/>
      <c r="I415" s="11"/>
      <c r="J415" s="11"/>
      <c r="K415" s="11"/>
      <c r="L415" s="11"/>
      <c r="M415" s="11"/>
      <c r="N415"/>
    </row>
    <row r="416" spans="1:14">
      <c r="A416" s="11"/>
      <c r="B416" s="11"/>
      <c r="C416" s="11"/>
      <c r="D416" s="15"/>
      <c r="E416" s="12" t="s">
        <v>18</v>
      </c>
      <c r="F416" s="11">
        <v>2</v>
      </c>
      <c r="G416" s="16">
        <v>0</v>
      </c>
      <c r="H416" s="16">
        <v>0</v>
      </c>
      <c r="I416" s="16">
        <v>0</v>
      </c>
      <c r="J416" s="14">
        <f>F416*(G416+ (G416= 0))*(H416+ (H416= 0))*(I416+ (I416= 0))</f>
        <v>2</v>
      </c>
      <c r="K416" s="11"/>
      <c r="L416" s="11"/>
      <c r="M416" s="11"/>
      <c r="N416"/>
    </row>
    <row r="417" spans="1:14">
      <c r="A417" s="11"/>
      <c r="B417" s="11"/>
      <c r="C417" s="11"/>
      <c r="D417" s="15"/>
      <c r="E417" s="11"/>
      <c r="F417" s="11"/>
      <c r="G417" s="11"/>
      <c r="H417" s="11"/>
      <c r="I417" s="11"/>
      <c r="J417" s="17" t="s">
        <v>328</v>
      </c>
      <c r="K417" s="18">
        <f>SUM(J416:J416)</f>
        <v>2</v>
      </c>
      <c r="L417" s="16">
        <v>1993.19</v>
      </c>
      <c r="M417" s="10">
        <f>ROUND(L417*K417,2)</f>
        <v>3986.38</v>
      </c>
    </row>
    <row r="418" spans="1:14" ht="0.95" customHeight="1">
      <c r="A418" s="19"/>
      <c r="B418" s="19"/>
      <c r="C418" s="19"/>
      <c r="D418" s="27"/>
      <c r="E418" s="19"/>
      <c r="F418" s="19"/>
      <c r="G418" s="19"/>
      <c r="H418" s="19"/>
      <c r="I418" s="19"/>
      <c r="J418" s="19"/>
      <c r="K418" s="19"/>
      <c r="L418" s="19"/>
      <c r="M418" s="19"/>
      <c r="N418"/>
    </row>
    <row r="419" spans="1:14">
      <c r="A419" s="12" t="s">
        <v>329</v>
      </c>
      <c r="B419" s="12" t="s">
        <v>21</v>
      </c>
      <c r="C419" s="12" t="s">
        <v>318</v>
      </c>
      <c r="D419" s="26" t="s">
        <v>330</v>
      </c>
      <c r="E419" s="11"/>
      <c r="F419" s="11"/>
      <c r="G419" s="11"/>
      <c r="H419" s="11"/>
      <c r="I419" s="11"/>
      <c r="J419" s="11"/>
      <c r="K419" s="13">
        <f>K422</f>
        <v>2</v>
      </c>
      <c r="L419" s="14">
        <f>L422</f>
        <v>1495.63</v>
      </c>
      <c r="M419" s="14">
        <f>M422</f>
        <v>2991.26</v>
      </c>
    </row>
    <row r="420" spans="1:14" ht="45">
      <c r="A420" s="11"/>
      <c r="B420" s="11"/>
      <c r="C420" s="11"/>
      <c r="D420" s="15" t="s">
        <v>331</v>
      </c>
      <c r="E420" s="11"/>
      <c r="F420" s="11"/>
      <c r="G420" s="11"/>
      <c r="H420" s="11"/>
      <c r="I420" s="11"/>
      <c r="J420" s="11"/>
      <c r="K420" s="11"/>
      <c r="L420" s="11"/>
      <c r="M420" s="11"/>
      <c r="N420"/>
    </row>
    <row r="421" spans="1:14">
      <c r="A421" s="11"/>
      <c r="B421" s="11"/>
      <c r="C421" s="11"/>
      <c r="D421" s="15"/>
      <c r="E421" s="12" t="s">
        <v>18</v>
      </c>
      <c r="F421" s="11">
        <v>2</v>
      </c>
      <c r="G421" s="16">
        <v>0</v>
      </c>
      <c r="H421" s="16">
        <v>0</v>
      </c>
      <c r="I421" s="16">
        <v>0</v>
      </c>
      <c r="J421" s="14">
        <f>F421*(G421+ (G421= 0))*(H421+ (H421= 0))*(I421+ (I421= 0))</f>
        <v>2</v>
      </c>
      <c r="K421" s="11"/>
      <c r="L421" s="11"/>
      <c r="M421" s="11"/>
      <c r="N421"/>
    </row>
    <row r="422" spans="1:14">
      <c r="A422" s="11"/>
      <c r="B422" s="11"/>
      <c r="C422" s="11"/>
      <c r="D422" s="15"/>
      <c r="E422" s="11"/>
      <c r="F422" s="11"/>
      <c r="G422" s="11"/>
      <c r="H422" s="11"/>
      <c r="I422" s="11"/>
      <c r="J422" s="17" t="s">
        <v>332</v>
      </c>
      <c r="K422" s="18">
        <f>SUM(J421:J421)</f>
        <v>2</v>
      </c>
      <c r="L422" s="16">
        <v>1495.63</v>
      </c>
      <c r="M422" s="10">
        <f>ROUND(L422*K422,2)</f>
        <v>2991.26</v>
      </c>
    </row>
    <row r="423" spans="1:14" ht="0.95" customHeight="1">
      <c r="A423" s="19"/>
      <c r="B423" s="19"/>
      <c r="C423" s="19"/>
      <c r="D423" s="27"/>
      <c r="E423" s="19"/>
      <c r="F423" s="19"/>
      <c r="G423" s="19"/>
      <c r="H423" s="19"/>
      <c r="I423" s="19"/>
      <c r="J423" s="19"/>
      <c r="K423" s="19"/>
      <c r="L423" s="19"/>
      <c r="M423" s="19"/>
      <c r="N423"/>
    </row>
    <row r="424" spans="1:14">
      <c r="A424" s="12" t="s">
        <v>333</v>
      </c>
      <c r="B424" s="12" t="s">
        <v>21</v>
      </c>
      <c r="C424" s="12" t="s">
        <v>211</v>
      </c>
      <c r="D424" s="26" t="s">
        <v>334</v>
      </c>
      <c r="E424" s="11"/>
      <c r="F424" s="11"/>
      <c r="G424" s="11"/>
      <c r="H424" s="11"/>
      <c r="I424" s="11"/>
      <c r="J424" s="11"/>
      <c r="K424" s="13">
        <f>K427</f>
        <v>30</v>
      </c>
      <c r="L424" s="14">
        <f>L427</f>
        <v>27.02</v>
      </c>
      <c r="M424" s="14">
        <f>M427</f>
        <v>810.6</v>
      </c>
    </row>
    <row r="425" spans="1:14" ht="135">
      <c r="A425" s="11"/>
      <c r="B425" s="11"/>
      <c r="C425" s="11"/>
      <c r="D425" s="15" t="s">
        <v>335</v>
      </c>
      <c r="E425" s="11"/>
      <c r="F425" s="11"/>
      <c r="G425" s="11"/>
      <c r="H425" s="11"/>
      <c r="I425" s="11"/>
      <c r="J425" s="11"/>
      <c r="K425" s="11"/>
      <c r="L425" s="11"/>
      <c r="M425" s="11"/>
      <c r="N425"/>
    </row>
    <row r="426" spans="1:14">
      <c r="A426" s="11"/>
      <c r="B426" s="11"/>
      <c r="C426" s="11"/>
      <c r="D426" s="15"/>
      <c r="E426" s="12" t="s">
        <v>18</v>
      </c>
      <c r="F426" s="11">
        <v>30</v>
      </c>
      <c r="G426" s="16">
        <v>0</v>
      </c>
      <c r="H426" s="16">
        <v>0</v>
      </c>
      <c r="I426" s="16">
        <v>0</v>
      </c>
      <c r="J426" s="14">
        <f>F426*(G426+ (G426= 0))*(H426+ (H426= 0))*(I426+ (I426= 0))</f>
        <v>30</v>
      </c>
      <c r="K426" s="11"/>
      <c r="L426" s="11"/>
      <c r="M426" s="11"/>
      <c r="N426"/>
    </row>
    <row r="427" spans="1:14">
      <c r="A427" s="11"/>
      <c r="B427" s="11"/>
      <c r="C427" s="11"/>
      <c r="D427" s="15"/>
      <c r="E427" s="11"/>
      <c r="F427" s="11"/>
      <c r="G427" s="11"/>
      <c r="H427" s="11"/>
      <c r="I427" s="11"/>
      <c r="J427" s="17" t="s">
        <v>336</v>
      </c>
      <c r="K427" s="18">
        <f>SUM(J426:J426)</f>
        <v>30</v>
      </c>
      <c r="L427" s="16">
        <v>27.02</v>
      </c>
      <c r="M427" s="10">
        <f>ROUND(L427*K427,2)</f>
        <v>810.6</v>
      </c>
    </row>
    <row r="428" spans="1:14" ht="0.95" customHeight="1">
      <c r="A428" s="19"/>
      <c r="B428" s="19"/>
      <c r="C428" s="19"/>
      <c r="D428" s="27"/>
      <c r="E428" s="19"/>
      <c r="F428" s="19"/>
      <c r="G428" s="19"/>
      <c r="H428" s="19"/>
      <c r="I428" s="19"/>
      <c r="J428" s="19"/>
      <c r="K428" s="19"/>
      <c r="L428" s="19"/>
      <c r="M428" s="19"/>
      <c r="N428"/>
    </row>
    <row r="429" spans="1:14">
      <c r="A429" s="12" t="s">
        <v>337</v>
      </c>
      <c r="B429" s="12" t="s">
        <v>21</v>
      </c>
      <c r="C429" s="12" t="s">
        <v>211</v>
      </c>
      <c r="D429" s="26" t="s">
        <v>338</v>
      </c>
      <c r="E429" s="11"/>
      <c r="F429" s="11"/>
      <c r="G429" s="11"/>
      <c r="H429" s="11"/>
      <c r="I429" s="11"/>
      <c r="J429" s="11"/>
      <c r="K429" s="13">
        <f>K432</f>
        <v>30</v>
      </c>
      <c r="L429" s="14">
        <f>L432</f>
        <v>28.72</v>
      </c>
      <c r="M429" s="14">
        <f>M432</f>
        <v>861.6</v>
      </c>
    </row>
    <row r="430" spans="1:14" ht="135">
      <c r="A430" s="11"/>
      <c r="B430" s="11"/>
      <c r="C430" s="11"/>
      <c r="D430" s="15" t="s">
        <v>339</v>
      </c>
      <c r="E430" s="11"/>
      <c r="F430" s="11"/>
      <c r="G430" s="11"/>
      <c r="H430" s="11"/>
      <c r="I430" s="11"/>
      <c r="J430" s="11"/>
      <c r="K430" s="11"/>
      <c r="L430" s="11"/>
      <c r="M430" s="11"/>
      <c r="N430"/>
    </row>
    <row r="431" spans="1:14">
      <c r="A431" s="11"/>
      <c r="B431" s="11"/>
      <c r="C431" s="11"/>
      <c r="D431" s="15"/>
      <c r="E431" s="12" t="s">
        <v>18</v>
      </c>
      <c r="F431" s="11">
        <v>30</v>
      </c>
      <c r="G431" s="16">
        <v>0</v>
      </c>
      <c r="H431" s="16">
        <v>0</v>
      </c>
      <c r="I431" s="16">
        <v>0</v>
      </c>
      <c r="J431" s="14">
        <f>F431*(G431+ (G431= 0))*(H431+ (H431= 0))*(I431+ (I431= 0))</f>
        <v>30</v>
      </c>
      <c r="K431" s="11"/>
      <c r="L431" s="11"/>
      <c r="M431" s="11"/>
      <c r="N431"/>
    </row>
    <row r="432" spans="1:14">
      <c r="A432" s="11"/>
      <c r="B432" s="11"/>
      <c r="C432" s="11"/>
      <c r="D432" s="15"/>
      <c r="E432" s="11"/>
      <c r="F432" s="11"/>
      <c r="G432" s="11"/>
      <c r="H432" s="11"/>
      <c r="I432" s="11"/>
      <c r="J432" s="17" t="s">
        <v>340</v>
      </c>
      <c r="K432" s="18">
        <f>SUM(J431:J431)</f>
        <v>30</v>
      </c>
      <c r="L432" s="16">
        <v>28.72</v>
      </c>
      <c r="M432" s="10">
        <f>ROUND(L432*K432,2)</f>
        <v>861.6</v>
      </c>
    </row>
    <row r="433" spans="1:14" ht="0.95" customHeight="1">
      <c r="A433" s="19"/>
      <c r="B433" s="19"/>
      <c r="C433" s="19"/>
      <c r="D433" s="27"/>
      <c r="E433" s="19"/>
      <c r="F433" s="19"/>
      <c r="G433" s="19"/>
      <c r="H433" s="19"/>
      <c r="I433" s="19"/>
      <c r="J433" s="19"/>
      <c r="K433" s="19"/>
      <c r="L433" s="19"/>
      <c r="M433" s="19"/>
      <c r="N433"/>
    </row>
    <row r="434" spans="1:14">
      <c r="A434" s="12" t="s">
        <v>341</v>
      </c>
      <c r="B434" s="12" t="s">
        <v>21</v>
      </c>
      <c r="C434" s="12" t="s">
        <v>318</v>
      </c>
      <c r="D434" s="26" t="s">
        <v>342</v>
      </c>
      <c r="E434" s="11"/>
      <c r="F434" s="11"/>
      <c r="G434" s="11"/>
      <c r="H434" s="11"/>
      <c r="I434" s="11"/>
      <c r="J434" s="11"/>
      <c r="K434" s="13">
        <f>K437</f>
        <v>1</v>
      </c>
      <c r="L434" s="14">
        <f>L437</f>
        <v>354</v>
      </c>
      <c r="M434" s="14">
        <f>M437</f>
        <v>354</v>
      </c>
    </row>
    <row r="435" spans="1:14" ht="180">
      <c r="A435" s="11"/>
      <c r="B435" s="11"/>
      <c r="C435" s="11"/>
      <c r="D435" s="15" t="s">
        <v>343</v>
      </c>
      <c r="E435" s="11"/>
      <c r="F435" s="11"/>
      <c r="G435" s="11"/>
      <c r="H435" s="11"/>
      <c r="I435" s="11"/>
      <c r="J435" s="11"/>
      <c r="K435" s="11"/>
      <c r="L435" s="11"/>
      <c r="M435" s="11"/>
      <c r="N435"/>
    </row>
    <row r="436" spans="1:14">
      <c r="A436" s="11"/>
      <c r="B436" s="11"/>
      <c r="C436" s="11"/>
      <c r="D436" s="15"/>
      <c r="E436" s="12" t="s">
        <v>18</v>
      </c>
      <c r="F436" s="11">
        <v>1</v>
      </c>
      <c r="G436" s="16">
        <v>0</v>
      </c>
      <c r="H436" s="16">
        <v>0</v>
      </c>
      <c r="I436" s="16">
        <v>0</v>
      </c>
      <c r="J436" s="14">
        <f>F436*(G436+ (G436= 0))*(H436+ (H436= 0))*(I436+ (I436= 0))</f>
        <v>1</v>
      </c>
      <c r="K436" s="11"/>
      <c r="L436" s="11"/>
      <c r="M436" s="11"/>
      <c r="N436"/>
    </row>
    <row r="437" spans="1:14">
      <c r="A437" s="11"/>
      <c r="B437" s="11"/>
      <c r="C437" s="11"/>
      <c r="D437" s="15"/>
      <c r="E437" s="11"/>
      <c r="F437" s="11"/>
      <c r="G437" s="11"/>
      <c r="H437" s="11"/>
      <c r="I437" s="11"/>
      <c r="J437" s="17" t="s">
        <v>344</v>
      </c>
      <c r="K437" s="18">
        <f>SUM(J436:J436)</f>
        <v>1</v>
      </c>
      <c r="L437" s="16">
        <v>354</v>
      </c>
      <c r="M437" s="10">
        <f>ROUND(L437*K437,2)</f>
        <v>354</v>
      </c>
    </row>
    <row r="438" spans="1:14" ht="0.95" customHeight="1">
      <c r="A438" s="19"/>
      <c r="B438" s="19"/>
      <c r="C438" s="19"/>
      <c r="D438" s="27"/>
      <c r="E438" s="19"/>
      <c r="F438" s="19"/>
      <c r="G438" s="19"/>
      <c r="H438" s="19"/>
      <c r="I438" s="19"/>
      <c r="J438" s="19"/>
      <c r="K438" s="19"/>
      <c r="L438" s="19"/>
      <c r="M438" s="19"/>
      <c r="N438"/>
    </row>
    <row r="439" spans="1:14">
      <c r="A439" s="12" t="s">
        <v>345</v>
      </c>
      <c r="B439" s="12" t="s">
        <v>21</v>
      </c>
      <c r="C439" s="12" t="s">
        <v>211</v>
      </c>
      <c r="D439" s="26" t="s">
        <v>346</v>
      </c>
      <c r="E439" s="11"/>
      <c r="F439" s="11"/>
      <c r="G439" s="11"/>
      <c r="H439" s="11"/>
      <c r="I439" s="11"/>
      <c r="J439" s="11"/>
      <c r="K439" s="13">
        <f>K443</f>
        <v>19.954000000000001</v>
      </c>
      <c r="L439" s="14">
        <f>L443</f>
        <v>49.24</v>
      </c>
      <c r="M439" s="14">
        <f>M443</f>
        <v>982.53</v>
      </c>
    </row>
    <row r="440" spans="1:14" ht="281.25">
      <c r="A440" s="11"/>
      <c r="B440" s="11"/>
      <c r="C440" s="11"/>
      <c r="D440" s="15" t="s">
        <v>347</v>
      </c>
      <c r="E440" s="11"/>
      <c r="F440" s="11"/>
      <c r="G440" s="11"/>
      <c r="H440" s="11"/>
      <c r="I440" s="11"/>
      <c r="J440" s="11"/>
      <c r="K440" s="11"/>
      <c r="L440" s="11"/>
      <c r="M440" s="11"/>
      <c r="N440"/>
    </row>
    <row r="441" spans="1:14">
      <c r="A441" s="11"/>
      <c r="B441" s="11"/>
      <c r="C441" s="11"/>
      <c r="D441" s="15"/>
      <c r="E441" s="12" t="s">
        <v>18</v>
      </c>
      <c r="F441" s="11">
        <v>1</v>
      </c>
      <c r="G441" s="16">
        <v>5.45</v>
      </c>
      <c r="H441" s="16">
        <v>0</v>
      </c>
      <c r="I441" s="16">
        <v>0</v>
      </c>
      <c r="J441" s="16">
        <v>5.995000000000001</v>
      </c>
      <c r="K441" s="12" t="s">
        <v>237</v>
      </c>
      <c r="L441" s="11"/>
      <c r="M441" s="11"/>
      <c r="N441"/>
    </row>
    <row r="442" spans="1:14">
      <c r="A442" s="11"/>
      <c r="B442" s="11"/>
      <c r="C442" s="11"/>
      <c r="D442" s="15"/>
      <c r="E442" s="12" t="s">
        <v>18</v>
      </c>
      <c r="F442" s="11">
        <v>1</v>
      </c>
      <c r="G442" s="16">
        <v>12.69</v>
      </c>
      <c r="H442" s="16">
        <v>0</v>
      </c>
      <c r="I442" s="16">
        <v>0</v>
      </c>
      <c r="J442" s="16">
        <v>13.959000000000001</v>
      </c>
      <c r="K442" s="12" t="s">
        <v>237</v>
      </c>
      <c r="L442" s="11"/>
      <c r="M442" s="11"/>
      <c r="N442"/>
    </row>
    <row r="443" spans="1:14">
      <c r="A443" s="11"/>
      <c r="B443" s="11"/>
      <c r="C443" s="11"/>
      <c r="D443" s="15"/>
      <c r="E443" s="11"/>
      <c r="F443" s="11"/>
      <c r="G443" s="11"/>
      <c r="H443" s="11"/>
      <c r="I443" s="11"/>
      <c r="J443" s="17" t="s">
        <v>348</v>
      </c>
      <c r="K443" s="18">
        <f>SUM(J441:J442)</f>
        <v>19.954000000000001</v>
      </c>
      <c r="L443" s="16">
        <v>49.24</v>
      </c>
      <c r="M443" s="10">
        <f>ROUND(L443*K443,2)</f>
        <v>982.53</v>
      </c>
    </row>
    <row r="444" spans="1:14" ht="0.95" customHeight="1">
      <c r="A444" s="19"/>
      <c r="B444" s="19"/>
      <c r="C444" s="19"/>
      <c r="D444" s="27"/>
      <c r="E444" s="19"/>
      <c r="F444" s="19"/>
      <c r="G444" s="19"/>
      <c r="H444" s="19"/>
      <c r="I444" s="19"/>
      <c r="J444" s="19"/>
      <c r="K444" s="19"/>
      <c r="L444" s="19"/>
      <c r="M444" s="19"/>
      <c r="N444"/>
    </row>
    <row r="445" spans="1:14">
      <c r="A445" s="12" t="s">
        <v>349</v>
      </c>
      <c r="B445" s="12" t="s">
        <v>21</v>
      </c>
      <c r="C445" s="12" t="s">
        <v>351</v>
      </c>
      <c r="D445" s="26" t="s">
        <v>350</v>
      </c>
      <c r="E445" s="11"/>
      <c r="F445" s="11"/>
      <c r="G445" s="11"/>
      <c r="H445" s="11"/>
      <c r="I445" s="11"/>
      <c r="J445" s="11"/>
      <c r="K445" s="13">
        <f>K451</f>
        <v>82.59899999999999</v>
      </c>
      <c r="L445" s="14">
        <f>L451</f>
        <v>70.150000000000006</v>
      </c>
      <c r="M445" s="14">
        <f>M451</f>
        <v>5794.32</v>
      </c>
    </row>
    <row r="446" spans="1:14" ht="56.25">
      <c r="A446" s="11"/>
      <c r="B446" s="11"/>
      <c r="C446" s="11"/>
      <c r="D446" s="15" t="s">
        <v>352</v>
      </c>
      <c r="E446" s="11"/>
      <c r="F446" s="11"/>
      <c r="G446" s="11"/>
      <c r="H446" s="11"/>
      <c r="I446" s="11"/>
      <c r="J446" s="11"/>
      <c r="K446" s="11"/>
      <c r="L446" s="11"/>
      <c r="M446" s="11"/>
      <c r="N446"/>
    </row>
    <row r="447" spans="1:14">
      <c r="A447" s="11"/>
      <c r="B447" s="11"/>
      <c r="C447" s="11"/>
      <c r="D447" s="15"/>
      <c r="E447" s="12" t="s">
        <v>18</v>
      </c>
      <c r="F447" s="11">
        <v>1</v>
      </c>
      <c r="G447" s="16">
        <v>40.869999999999997</v>
      </c>
      <c r="H447" s="16">
        <v>0</v>
      </c>
      <c r="I447" s="16">
        <v>0</v>
      </c>
      <c r="J447" s="16">
        <v>44.957000000000001</v>
      </c>
      <c r="K447" s="12" t="s">
        <v>237</v>
      </c>
      <c r="L447" s="11"/>
      <c r="M447" s="11"/>
      <c r="N447"/>
    </row>
    <row r="448" spans="1:14">
      <c r="A448" s="11"/>
      <c r="B448" s="11"/>
      <c r="C448" s="11"/>
      <c r="D448" s="15"/>
      <c r="E448" s="12" t="s">
        <v>18</v>
      </c>
      <c r="F448" s="11">
        <v>1</v>
      </c>
      <c r="G448" s="16">
        <v>15.15</v>
      </c>
      <c r="H448" s="16">
        <v>0</v>
      </c>
      <c r="I448" s="16">
        <v>0</v>
      </c>
      <c r="J448" s="16">
        <v>16.665000000000003</v>
      </c>
      <c r="K448" s="12" t="s">
        <v>237</v>
      </c>
      <c r="L448" s="11"/>
      <c r="M448" s="11"/>
      <c r="N448"/>
    </row>
    <row r="449" spans="1:14">
      <c r="A449" s="11"/>
      <c r="B449" s="11"/>
      <c r="C449" s="11"/>
      <c r="D449" s="15"/>
      <c r="E449" s="12" t="s">
        <v>18</v>
      </c>
      <c r="F449" s="11">
        <v>1</v>
      </c>
      <c r="G449" s="16">
        <v>17.02</v>
      </c>
      <c r="H449" s="16">
        <v>0</v>
      </c>
      <c r="I449" s="16">
        <v>0</v>
      </c>
      <c r="J449" s="16">
        <v>18.722000000000001</v>
      </c>
      <c r="K449" s="12" t="s">
        <v>237</v>
      </c>
      <c r="L449" s="11"/>
      <c r="M449" s="11"/>
      <c r="N449"/>
    </row>
    <row r="450" spans="1:14">
      <c r="A450" s="11"/>
      <c r="B450" s="11"/>
      <c r="C450" s="11"/>
      <c r="D450" s="15"/>
      <c r="E450" s="12" t="s">
        <v>18</v>
      </c>
      <c r="F450" s="11">
        <v>1</v>
      </c>
      <c r="G450" s="16">
        <v>2.0499999999999998</v>
      </c>
      <c r="H450" s="16">
        <v>0</v>
      </c>
      <c r="I450" s="16">
        <v>0</v>
      </c>
      <c r="J450" s="16">
        <v>2.2549999999999999</v>
      </c>
      <c r="K450" s="12" t="s">
        <v>237</v>
      </c>
      <c r="L450" s="11"/>
      <c r="M450" s="11"/>
      <c r="N450"/>
    </row>
    <row r="451" spans="1:14">
      <c r="A451" s="11"/>
      <c r="B451" s="11"/>
      <c r="C451" s="11"/>
      <c r="D451" s="15"/>
      <c r="E451" s="11"/>
      <c r="F451" s="11"/>
      <c r="G451" s="11"/>
      <c r="H451" s="11"/>
      <c r="I451" s="11"/>
      <c r="J451" s="17" t="s">
        <v>353</v>
      </c>
      <c r="K451" s="18">
        <f>SUM(J447:J450)</f>
        <v>82.59899999999999</v>
      </c>
      <c r="L451" s="16">
        <v>70.150000000000006</v>
      </c>
      <c r="M451" s="10">
        <f>ROUND(L451*K451,2)</f>
        <v>5794.32</v>
      </c>
    </row>
    <row r="452" spans="1:14" ht="0.95" customHeight="1">
      <c r="A452" s="19"/>
      <c r="B452" s="19"/>
      <c r="C452" s="19"/>
      <c r="D452" s="27"/>
      <c r="E452" s="19"/>
      <c r="F452" s="19"/>
      <c r="G452" s="19"/>
      <c r="H452" s="19"/>
      <c r="I452" s="19"/>
      <c r="J452" s="19"/>
      <c r="K452" s="19"/>
      <c r="L452" s="19"/>
      <c r="M452" s="19"/>
      <c r="N452"/>
    </row>
    <row r="453" spans="1:14">
      <c r="A453" s="12" t="s">
        <v>354</v>
      </c>
      <c r="B453" s="12" t="s">
        <v>21</v>
      </c>
      <c r="C453" s="12" t="s">
        <v>318</v>
      </c>
      <c r="D453" s="26" t="s">
        <v>355</v>
      </c>
      <c r="E453" s="11"/>
      <c r="F453" s="11"/>
      <c r="G453" s="11"/>
      <c r="H453" s="11"/>
      <c r="I453" s="11"/>
      <c r="J453" s="11"/>
      <c r="K453" s="13">
        <f>K456</f>
        <v>2</v>
      </c>
      <c r="L453" s="14">
        <f>L456</f>
        <v>716.34</v>
      </c>
      <c r="M453" s="14">
        <f>M456</f>
        <v>1432.68</v>
      </c>
    </row>
    <row r="454" spans="1:14" ht="90">
      <c r="A454" s="11"/>
      <c r="B454" s="11"/>
      <c r="C454" s="11"/>
      <c r="D454" s="15" t="s">
        <v>356</v>
      </c>
      <c r="E454" s="11"/>
      <c r="F454" s="11"/>
      <c r="G454" s="11"/>
      <c r="H454" s="11"/>
      <c r="I454" s="11"/>
      <c r="J454" s="11"/>
      <c r="K454" s="11"/>
      <c r="L454" s="11"/>
      <c r="M454" s="11"/>
      <c r="N454"/>
    </row>
    <row r="455" spans="1:14">
      <c r="A455" s="11"/>
      <c r="B455" s="11"/>
      <c r="C455" s="11"/>
      <c r="D455" s="15"/>
      <c r="E455" s="12" t="s">
        <v>18</v>
      </c>
      <c r="F455" s="11">
        <v>2</v>
      </c>
      <c r="G455" s="16">
        <v>0</v>
      </c>
      <c r="H455" s="16">
        <v>0</v>
      </c>
      <c r="I455" s="16">
        <v>0</v>
      </c>
      <c r="J455" s="14">
        <f>F455*(G455+ (G455= 0))*(H455+ (H455= 0))*(I455+ (I455= 0))</f>
        <v>2</v>
      </c>
      <c r="K455" s="11"/>
      <c r="L455" s="11"/>
      <c r="M455" s="11"/>
      <c r="N455"/>
    </row>
    <row r="456" spans="1:14">
      <c r="A456" s="11"/>
      <c r="B456" s="11"/>
      <c r="C456" s="11"/>
      <c r="D456" s="15"/>
      <c r="E456" s="11"/>
      <c r="F456" s="11"/>
      <c r="G456" s="11"/>
      <c r="H456" s="11"/>
      <c r="I456" s="11"/>
      <c r="J456" s="17" t="s">
        <v>357</v>
      </c>
      <c r="K456" s="18">
        <f>SUM(J455:J455)</f>
        <v>2</v>
      </c>
      <c r="L456" s="16">
        <v>716.34</v>
      </c>
      <c r="M456" s="10">
        <f>ROUND(L456*K456,2)</f>
        <v>1432.68</v>
      </c>
    </row>
    <row r="457" spans="1:14" ht="0.95" customHeight="1">
      <c r="A457" s="19"/>
      <c r="B457" s="19"/>
      <c r="C457" s="19"/>
      <c r="D457" s="27"/>
      <c r="E457" s="19"/>
      <c r="F457" s="19"/>
      <c r="G457" s="19"/>
      <c r="H457" s="19"/>
      <c r="I457" s="19"/>
      <c r="J457" s="19"/>
      <c r="K457" s="19"/>
      <c r="L457" s="19"/>
      <c r="M457" s="19"/>
      <c r="N457"/>
    </row>
    <row r="458" spans="1:14" ht="22.5">
      <c r="A458" s="12" t="s">
        <v>358</v>
      </c>
      <c r="B458" s="12" t="s">
        <v>21</v>
      </c>
      <c r="C458" s="12" t="s">
        <v>318</v>
      </c>
      <c r="D458" s="26" t="s">
        <v>359</v>
      </c>
      <c r="E458" s="11"/>
      <c r="F458" s="11"/>
      <c r="G458" s="11"/>
      <c r="H458" s="11"/>
      <c r="I458" s="11"/>
      <c r="J458" s="11"/>
      <c r="K458" s="13">
        <f>K461</f>
        <v>4</v>
      </c>
      <c r="L458" s="14">
        <f>L461</f>
        <v>155.49</v>
      </c>
      <c r="M458" s="14">
        <f>M461</f>
        <v>621.96</v>
      </c>
    </row>
    <row r="459" spans="1:14" ht="213.75">
      <c r="A459" s="11"/>
      <c r="B459" s="11"/>
      <c r="C459" s="11"/>
      <c r="D459" s="15" t="s">
        <v>360</v>
      </c>
      <c r="E459" s="11"/>
      <c r="F459" s="11"/>
      <c r="G459" s="11"/>
      <c r="H459" s="11"/>
      <c r="I459" s="11"/>
      <c r="J459" s="11"/>
      <c r="K459" s="11"/>
      <c r="L459" s="11"/>
      <c r="M459" s="11"/>
      <c r="N459"/>
    </row>
    <row r="460" spans="1:14">
      <c r="A460" s="11"/>
      <c r="B460" s="11"/>
      <c r="C460" s="11"/>
      <c r="D460" s="15"/>
      <c r="E460" s="12" t="s">
        <v>18</v>
      </c>
      <c r="F460" s="11">
        <v>4</v>
      </c>
      <c r="G460" s="16">
        <v>0</v>
      </c>
      <c r="H460" s="16">
        <v>0</v>
      </c>
      <c r="I460" s="16">
        <v>0</v>
      </c>
      <c r="J460" s="14">
        <f>F460*(G460+ (G460= 0))*(H460+ (H460= 0))*(I460+ (I460= 0))</f>
        <v>4</v>
      </c>
      <c r="K460" s="11"/>
      <c r="L460" s="11"/>
      <c r="M460" s="11"/>
      <c r="N460"/>
    </row>
    <row r="461" spans="1:14">
      <c r="A461" s="11"/>
      <c r="B461" s="11"/>
      <c r="C461" s="11"/>
      <c r="D461" s="15"/>
      <c r="E461" s="11"/>
      <c r="F461" s="11"/>
      <c r="G461" s="11"/>
      <c r="H461" s="11"/>
      <c r="I461" s="11"/>
      <c r="J461" s="17" t="s">
        <v>361</v>
      </c>
      <c r="K461" s="18">
        <f>SUM(J460:J460)</f>
        <v>4</v>
      </c>
      <c r="L461" s="16">
        <v>155.49</v>
      </c>
      <c r="M461" s="10">
        <f>ROUND(L461*K461,2)</f>
        <v>621.96</v>
      </c>
    </row>
    <row r="462" spans="1:14" ht="0.95" customHeight="1">
      <c r="A462" s="19"/>
      <c r="B462" s="19"/>
      <c r="C462" s="19"/>
      <c r="D462" s="27"/>
      <c r="E462" s="19"/>
      <c r="F462" s="19"/>
      <c r="G462" s="19"/>
      <c r="H462" s="19"/>
      <c r="I462" s="19"/>
      <c r="J462" s="19"/>
      <c r="K462" s="19"/>
      <c r="L462" s="19"/>
      <c r="M462" s="19"/>
      <c r="N462"/>
    </row>
    <row r="463" spans="1:14" ht="22.5">
      <c r="A463" s="12" t="s">
        <v>362</v>
      </c>
      <c r="B463" s="12" t="s">
        <v>21</v>
      </c>
      <c r="C463" s="12" t="s">
        <v>318</v>
      </c>
      <c r="D463" s="26" t="s">
        <v>363</v>
      </c>
      <c r="E463" s="11"/>
      <c r="F463" s="11"/>
      <c r="G463" s="11"/>
      <c r="H463" s="11"/>
      <c r="I463" s="11"/>
      <c r="J463" s="11"/>
      <c r="K463" s="13">
        <f>K466</f>
        <v>1</v>
      </c>
      <c r="L463" s="14">
        <f>L466</f>
        <v>1538.31</v>
      </c>
      <c r="M463" s="14">
        <f>M466</f>
        <v>1538.31</v>
      </c>
    </row>
    <row r="464" spans="1:14" ht="236.25">
      <c r="A464" s="11"/>
      <c r="B464" s="11"/>
      <c r="C464" s="11"/>
      <c r="D464" s="15" t="s">
        <v>364</v>
      </c>
      <c r="E464" s="11"/>
      <c r="F464" s="11"/>
      <c r="G464" s="11"/>
      <c r="H464" s="11"/>
      <c r="I464" s="11"/>
      <c r="J464" s="11"/>
      <c r="K464" s="11"/>
      <c r="L464" s="11"/>
      <c r="M464" s="11"/>
      <c r="N464"/>
    </row>
    <row r="465" spans="1:14">
      <c r="A465" s="11"/>
      <c r="B465" s="11"/>
      <c r="C465" s="11"/>
      <c r="D465" s="15"/>
      <c r="E465" s="12" t="s">
        <v>18</v>
      </c>
      <c r="F465" s="11">
        <v>1</v>
      </c>
      <c r="G465" s="16">
        <v>0</v>
      </c>
      <c r="H465" s="16">
        <v>0</v>
      </c>
      <c r="I465" s="16">
        <v>0</v>
      </c>
      <c r="J465" s="14">
        <f>F465*(G465+ (G465= 0))*(H465+ (H465= 0))*(I465+ (I465= 0))</f>
        <v>1</v>
      </c>
      <c r="K465" s="11"/>
      <c r="L465" s="11"/>
      <c r="M465" s="11"/>
      <c r="N465"/>
    </row>
    <row r="466" spans="1:14">
      <c r="A466" s="11"/>
      <c r="B466" s="11"/>
      <c r="C466" s="11"/>
      <c r="D466" s="15"/>
      <c r="E466" s="11"/>
      <c r="F466" s="11"/>
      <c r="G466" s="11"/>
      <c r="H466" s="11"/>
      <c r="I466" s="11"/>
      <c r="J466" s="17" t="s">
        <v>365</v>
      </c>
      <c r="K466" s="18">
        <f>SUM(J465:J465)</f>
        <v>1</v>
      </c>
      <c r="L466" s="16">
        <v>1538.31</v>
      </c>
      <c r="M466" s="10">
        <f>ROUND(L466*K466,2)</f>
        <v>1538.31</v>
      </c>
    </row>
    <row r="467" spans="1:14" ht="0.95" customHeight="1">
      <c r="A467" s="19"/>
      <c r="B467" s="19"/>
      <c r="C467" s="19"/>
      <c r="D467" s="27"/>
      <c r="E467" s="19"/>
      <c r="F467" s="19"/>
      <c r="G467" s="19"/>
      <c r="H467" s="19"/>
      <c r="I467" s="19"/>
      <c r="J467" s="19"/>
      <c r="K467" s="19"/>
      <c r="L467" s="19"/>
      <c r="M467" s="19"/>
      <c r="N467"/>
    </row>
    <row r="468" spans="1:14">
      <c r="A468" s="12" t="s">
        <v>366</v>
      </c>
      <c r="B468" s="12" t="s">
        <v>21</v>
      </c>
      <c r="C468" s="12" t="s">
        <v>318</v>
      </c>
      <c r="D468" s="26" t="s">
        <v>367</v>
      </c>
      <c r="E468" s="11"/>
      <c r="F468" s="11"/>
      <c r="G468" s="11"/>
      <c r="H468" s="11"/>
      <c r="I468" s="11"/>
      <c r="J468" s="11"/>
      <c r="K468" s="13">
        <f>K471</f>
        <v>14</v>
      </c>
      <c r="L468" s="14">
        <f>L471</f>
        <v>112.02</v>
      </c>
      <c r="M468" s="14">
        <f>M471</f>
        <v>1568.28</v>
      </c>
    </row>
    <row r="469" spans="1:14" ht="78.75">
      <c r="A469" s="11"/>
      <c r="B469" s="11"/>
      <c r="C469" s="11"/>
      <c r="D469" s="15" t="s">
        <v>368</v>
      </c>
      <c r="E469" s="11"/>
      <c r="F469" s="11"/>
      <c r="G469" s="11"/>
      <c r="H469" s="11"/>
      <c r="I469" s="11"/>
      <c r="J469" s="11"/>
      <c r="K469" s="11"/>
      <c r="L469" s="11"/>
      <c r="M469" s="11"/>
      <c r="N469"/>
    </row>
    <row r="470" spans="1:14">
      <c r="A470" s="11"/>
      <c r="B470" s="11"/>
      <c r="C470" s="11"/>
      <c r="D470" s="15"/>
      <c r="E470" s="12" t="s">
        <v>63</v>
      </c>
      <c r="F470" s="11">
        <v>14</v>
      </c>
      <c r="G470" s="16">
        <v>0</v>
      </c>
      <c r="H470" s="16">
        <v>0</v>
      </c>
      <c r="I470" s="16">
        <v>0</v>
      </c>
      <c r="J470" s="14">
        <f>F470*(G470+ (G470= 0))*(H470+ (H470= 0))*(I470+ (I470= 0))</f>
        <v>14</v>
      </c>
      <c r="K470" s="11"/>
      <c r="L470" s="11"/>
      <c r="M470" s="11"/>
      <c r="N470"/>
    </row>
    <row r="471" spans="1:14">
      <c r="A471" s="11"/>
      <c r="B471" s="11"/>
      <c r="C471" s="11"/>
      <c r="D471" s="15"/>
      <c r="E471" s="11"/>
      <c r="F471" s="11"/>
      <c r="G471" s="11"/>
      <c r="H471" s="11"/>
      <c r="I471" s="11"/>
      <c r="J471" s="17" t="s">
        <v>369</v>
      </c>
      <c r="K471" s="18">
        <f>SUM(J470:J470)</f>
        <v>14</v>
      </c>
      <c r="L471" s="16">
        <v>112.02</v>
      </c>
      <c r="M471" s="10">
        <f>ROUND(L471*K471,2)</f>
        <v>1568.28</v>
      </c>
    </row>
    <row r="472" spans="1:14" ht="0.95" customHeight="1">
      <c r="A472" s="19"/>
      <c r="B472" s="19"/>
      <c r="C472" s="19"/>
      <c r="D472" s="27"/>
      <c r="E472" s="19"/>
      <c r="F472" s="19"/>
      <c r="G472" s="19"/>
      <c r="H472" s="19"/>
      <c r="I472" s="19"/>
      <c r="J472" s="19"/>
      <c r="K472" s="19"/>
      <c r="L472" s="19"/>
      <c r="M472" s="19"/>
      <c r="N472"/>
    </row>
    <row r="473" spans="1:14">
      <c r="A473" s="11"/>
      <c r="B473" s="11"/>
      <c r="C473" s="11"/>
      <c r="D473" s="15"/>
      <c r="E473" s="11"/>
      <c r="F473" s="11"/>
      <c r="G473" s="11"/>
      <c r="H473" s="11"/>
      <c r="I473" s="11"/>
      <c r="J473" s="17" t="s">
        <v>370</v>
      </c>
      <c r="K473" s="20">
        <v>1</v>
      </c>
      <c r="L473" s="10">
        <f>M402+M407+M412+M417+M422+M427+M432+M437+M443+M451+M456+M461+M466+M471</f>
        <v>35836.049999999996</v>
      </c>
      <c r="M473" s="10">
        <f>ROUND(L473*K473,2)</f>
        <v>35836.050000000003</v>
      </c>
    </row>
    <row r="474" spans="1:14" ht="0.95" customHeight="1">
      <c r="A474" s="19"/>
      <c r="B474" s="19"/>
      <c r="C474" s="19"/>
      <c r="D474" s="27"/>
      <c r="E474" s="19"/>
      <c r="F474" s="19"/>
      <c r="G474" s="19"/>
      <c r="H474" s="19"/>
      <c r="I474" s="19"/>
      <c r="J474" s="19"/>
      <c r="K474" s="19"/>
      <c r="L474" s="19"/>
      <c r="M474" s="19"/>
      <c r="N474"/>
    </row>
    <row r="475" spans="1:14">
      <c r="A475" s="7" t="s">
        <v>371</v>
      </c>
      <c r="B475" s="7" t="s">
        <v>17</v>
      </c>
      <c r="C475" s="7" t="s">
        <v>18</v>
      </c>
      <c r="D475" s="25" t="s">
        <v>372</v>
      </c>
      <c r="E475" s="8"/>
      <c r="F475" s="8"/>
      <c r="G475" s="8"/>
      <c r="H475" s="8"/>
      <c r="I475" s="8"/>
      <c r="J475" s="8"/>
      <c r="K475" s="9">
        <f>K597</f>
        <v>1</v>
      </c>
      <c r="L475" s="10">
        <f>L597</f>
        <v>27074.07</v>
      </c>
      <c r="M475" s="10">
        <f>M597</f>
        <v>27074.07</v>
      </c>
    </row>
    <row r="476" spans="1:14">
      <c r="A476" s="21" t="s">
        <v>373</v>
      </c>
      <c r="B476" s="21" t="s">
        <v>17</v>
      </c>
      <c r="C476" s="21" t="s">
        <v>18</v>
      </c>
      <c r="D476" s="28" t="s">
        <v>374</v>
      </c>
      <c r="E476" s="22"/>
      <c r="F476" s="22"/>
      <c r="G476" s="22"/>
      <c r="H476" s="22"/>
      <c r="I476" s="22"/>
      <c r="J476" s="22"/>
      <c r="K476" s="18">
        <f>K595</f>
        <v>1</v>
      </c>
      <c r="L476" s="10">
        <f>L595</f>
        <v>27074.069999999996</v>
      </c>
      <c r="M476" s="10">
        <f>M595</f>
        <v>27074.07</v>
      </c>
    </row>
    <row r="477" spans="1:14">
      <c r="A477" s="21" t="s">
        <v>375</v>
      </c>
      <c r="B477" s="21" t="s">
        <v>17</v>
      </c>
      <c r="C477" s="21" t="s">
        <v>18</v>
      </c>
      <c r="D477" s="28" t="s">
        <v>376</v>
      </c>
      <c r="E477" s="22"/>
      <c r="F477" s="22"/>
      <c r="G477" s="22"/>
      <c r="H477" s="22"/>
      <c r="I477" s="22"/>
      <c r="J477" s="22"/>
      <c r="K477" s="18">
        <f>K484</f>
        <v>1</v>
      </c>
      <c r="L477" s="10">
        <f>L484</f>
        <v>306.8</v>
      </c>
      <c r="M477" s="10">
        <f>M484</f>
        <v>306.8</v>
      </c>
    </row>
    <row r="478" spans="1:14">
      <c r="A478" s="11"/>
      <c r="B478" s="11"/>
      <c r="C478" s="11"/>
      <c r="D478" s="15" t="s">
        <v>376</v>
      </c>
      <c r="E478" s="11"/>
      <c r="F478" s="11"/>
      <c r="G478" s="11"/>
      <c r="H478" s="11"/>
      <c r="I478" s="11"/>
      <c r="J478" s="11"/>
      <c r="K478" s="11"/>
      <c r="L478" s="11"/>
      <c r="M478" s="11"/>
      <c r="N478"/>
    </row>
    <row r="479" spans="1:14">
      <c r="A479" s="12" t="s">
        <v>377</v>
      </c>
      <c r="B479" s="12" t="s">
        <v>21</v>
      </c>
      <c r="C479" s="12" t="s">
        <v>379</v>
      </c>
      <c r="D479" s="26" t="s">
        <v>378</v>
      </c>
      <c r="E479" s="11"/>
      <c r="F479" s="11"/>
      <c r="G479" s="11"/>
      <c r="H479" s="11"/>
      <c r="I479" s="11"/>
      <c r="J479" s="11"/>
      <c r="K479" s="13">
        <f>K482</f>
        <v>1</v>
      </c>
      <c r="L479" s="14">
        <f>L482</f>
        <v>306.8</v>
      </c>
      <c r="M479" s="14">
        <f>M482</f>
        <v>306.8</v>
      </c>
    </row>
    <row r="480" spans="1:14" ht="78.75">
      <c r="A480" s="11"/>
      <c r="B480" s="11"/>
      <c r="C480" s="11"/>
      <c r="D480" s="15" t="s">
        <v>380</v>
      </c>
      <c r="E480" s="11"/>
      <c r="F480" s="11"/>
      <c r="G480" s="11"/>
      <c r="H480" s="11"/>
      <c r="I480" s="11"/>
      <c r="J480" s="11"/>
      <c r="K480" s="11"/>
      <c r="L480" s="11"/>
      <c r="M480" s="11"/>
      <c r="N480"/>
    </row>
    <row r="481" spans="1:14">
      <c r="A481" s="11"/>
      <c r="B481" s="11"/>
      <c r="C481" s="11"/>
      <c r="D481" s="15"/>
      <c r="E481" s="12" t="s">
        <v>381</v>
      </c>
      <c r="F481" s="11">
        <v>1</v>
      </c>
      <c r="G481" s="23">
        <v>0</v>
      </c>
      <c r="H481" s="23">
        <v>0</v>
      </c>
      <c r="I481" s="23">
        <v>0</v>
      </c>
      <c r="J481" s="13">
        <f>F481*(G481+ (G481= 0))*(H481+ (H481= 0))*(I481+ (I481= 0))</f>
        <v>1</v>
      </c>
      <c r="K481" s="11"/>
      <c r="L481" s="11"/>
      <c r="M481" s="11"/>
      <c r="N481"/>
    </row>
    <row r="482" spans="1:14">
      <c r="A482" s="11"/>
      <c r="B482" s="11"/>
      <c r="C482" s="11"/>
      <c r="D482" s="15"/>
      <c r="E482" s="11"/>
      <c r="F482" s="11"/>
      <c r="G482" s="11"/>
      <c r="H482" s="11"/>
      <c r="I482" s="11"/>
      <c r="J482" s="17" t="s">
        <v>382</v>
      </c>
      <c r="K482" s="18">
        <f>SUM(J481:J481)</f>
        <v>1</v>
      </c>
      <c r="L482" s="16">
        <v>306.8</v>
      </c>
      <c r="M482" s="10">
        <f>ROUND(L482*K482,2)</f>
        <v>306.8</v>
      </c>
    </row>
    <row r="483" spans="1:14" ht="0.95" customHeight="1">
      <c r="A483" s="19"/>
      <c r="B483" s="19"/>
      <c r="C483" s="19"/>
      <c r="D483" s="27"/>
      <c r="E483" s="19"/>
      <c r="F483" s="19"/>
      <c r="G483" s="19"/>
      <c r="H483" s="19"/>
      <c r="I483" s="19"/>
      <c r="J483" s="19"/>
      <c r="K483" s="19"/>
      <c r="L483" s="19"/>
      <c r="M483" s="19"/>
      <c r="N483"/>
    </row>
    <row r="484" spans="1:14">
      <c r="A484" s="11"/>
      <c r="B484" s="11"/>
      <c r="C484" s="11"/>
      <c r="D484" s="15"/>
      <c r="E484" s="11"/>
      <c r="F484" s="11"/>
      <c r="G484" s="11"/>
      <c r="H484" s="11"/>
      <c r="I484" s="11"/>
      <c r="J484" s="17" t="s">
        <v>383</v>
      </c>
      <c r="K484" s="23">
        <v>1</v>
      </c>
      <c r="L484" s="10">
        <f>M482</f>
        <v>306.8</v>
      </c>
      <c r="M484" s="10">
        <f>ROUND(L484*K484,2)</f>
        <v>306.8</v>
      </c>
    </row>
    <row r="485" spans="1:14" ht="0.95" customHeight="1">
      <c r="A485" s="19"/>
      <c r="B485" s="19"/>
      <c r="C485" s="19"/>
      <c r="D485" s="27"/>
      <c r="E485" s="19"/>
      <c r="F485" s="19"/>
      <c r="G485" s="19"/>
      <c r="H485" s="19"/>
      <c r="I485" s="19"/>
      <c r="J485" s="19"/>
      <c r="K485" s="19"/>
      <c r="L485" s="19"/>
      <c r="M485" s="19"/>
      <c r="N485"/>
    </row>
    <row r="486" spans="1:14">
      <c r="A486" s="21" t="s">
        <v>384</v>
      </c>
      <c r="B486" s="21" t="s">
        <v>17</v>
      </c>
      <c r="C486" s="21" t="s">
        <v>18</v>
      </c>
      <c r="D486" s="28" t="s">
        <v>385</v>
      </c>
      <c r="E486" s="22"/>
      <c r="F486" s="22"/>
      <c r="G486" s="22"/>
      <c r="H486" s="22"/>
      <c r="I486" s="22"/>
      <c r="J486" s="22"/>
      <c r="K486" s="18">
        <f>K489</f>
        <v>1</v>
      </c>
      <c r="L486" s="10">
        <f>L489</f>
        <v>701</v>
      </c>
      <c r="M486" s="10">
        <f>M489</f>
        <v>701</v>
      </c>
    </row>
    <row r="487" spans="1:14">
      <c r="A487" s="12" t="s">
        <v>386</v>
      </c>
      <c r="B487" s="12" t="s">
        <v>21</v>
      </c>
      <c r="C487" s="12" t="s">
        <v>211</v>
      </c>
      <c r="D487" s="26" t="s">
        <v>387</v>
      </c>
      <c r="E487" s="11"/>
      <c r="F487" s="11"/>
      <c r="G487" s="11"/>
      <c r="H487" s="11"/>
      <c r="I487" s="11"/>
      <c r="J487" s="11"/>
      <c r="K487" s="23">
        <v>20</v>
      </c>
      <c r="L487" s="16">
        <v>35.049999999999997</v>
      </c>
      <c r="M487" s="14">
        <f>ROUND(K487*L487,2)</f>
        <v>701</v>
      </c>
    </row>
    <row r="488" spans="1:14" ht="225">
      <c r="A488" s="11"/>
      <c r="B488" s="11"/>
      <c r="C488" s="11"/>
      <c r="D488" s="15" t="s">
        <v>388</v>
      </c>
      <c r="E488" s="11"/>
      <c r="F488" s="11"/>
      <c r="G488" s="11"/>
      <c r="H488" s="11"/>
      <c r="I488" s="11"/>
      <c r="J488" s="11"/>
      <c r="K488" s="11"/>
      <c r="L488" s="11"/>
      <c r="M488" s="11"/>
      <c r="N488"/>
    </row>
    <row r="489" spans="1:14">
      <c r="A489" s="11"/>
      <c r="B489" s="11"/>
      <c r="C489" s="11"/>
      <c r="D489" s="15"/>
      <c r="E489" s="11"/>
      <c r="F489" s="11"/>
      <c r="G489" s="11"/>
      <c r="H489" s="11"/>
      <c r="I489" s="11"/>
      <c r="J489" s="17" t="s">
        <v>389</v>
      </c>
      <c r="K489" s="23">
        <v>1</v>
      </c>
      <c r="L489" s="10">
        <f>M487</f>
        <v>701</v>
      </c>
      <c r="M489" s="10">
        <f>ROUND(L489*K489,2)</f>
        <v>701</v>
      </c>
    </row>
    <row r="490" spans="1:14" ht="0.95" customHeight="1">
      <c r="A490" s="19"/>
      <c r="B490" s="19"/>
      <c r="C490" s="19"/>
      <c r="D490" s="27"/>
      <c r="E490" s="19"/>
      <c r="F490" s="19"/>
      <c r="G490" s="19"/>
      <c r="H490" s="19"/>
      <c r="I490" s="19"/>
      <c r="J490" s="19"/>
      <c r="K490" s="19"/>
      <c r="L490" s="19"/>
      <c r="M490" s="19"/>
      <c r="N490"/>
    </row>
    <row r="491" spans="1:14">
      <c r="A491" s="21" t="s">
        <v>390</v>
      </c>
      <c r="B491" s="21" t="s">
        <v>17</v>
      </c>
      <c r="C491" s="21" t="s">
        <v>18</v>
      </c>
      <c r="D491" s="28" t="s">
        <v>391</v>
      </c>
      <c r="E491" s="22"/>
      <c r="F491" s="22"/>
      <c r="G491" s="22"/>
      <c r="H491" s="22"/>
      <c r="I491" s="22"/>
      <c r="J491" s="22"/>
      <c r="K491" s="18">
        <f>K494</f>
        <v>1</v>
      </c>
      <c r="L491" s="10">
        <f>L494</f>
        <v>4696.3999999999996</v>
      </c>
      <c r="M491" s="10">
        <f>M494</f>
        <v>4696.3999999999996</v>
      </c>
    </row>
    <row r="492" spans="1:14">
      <c r="A492" s="12" t="s">
        <v>392</v>
      </c>
      <c r="B492" s="12" t="s">
        <v>21</v>
      </c>
      <c r="C492" s="12" t="s">
        <v>379</v>
      </c>
      <c r="D492" s="26" t="s">
        <v>393</v>
      </c>
      <c r="E492" s="11"/>
      <c r="F492" s="11"/>
      <c r="G492" s="11"/>
      <c r="H492" s="11"/>
      <c r="I492" s="11"/>
      <c r="J492" s="11"/>
      <c r="K492" s="23">
        <v>1</v>
      </c>
      <c r="L492" s="16">
        <v>4696.3999999999996</v>
      </c>
      <c r="M492" s="14">
        <f>ROUND(K492*L492,2)</f>
        <v>4696.3999999999996</v>
      </c>
    </row>
    <row r="493" spans="1:14" ht="191.25">
      <c r="A493" s="11"/>
      <c r="B493" s="11"/>
      <c r="C493" s="11"/>
      <c r="D493" s="15" t="s">
        <v>394</v>
      </c>
      <c r="E493" s="11"/>
      <c r="F493" s="11"/>
      <c r="G493" s="11"/>
      <c r="H493" s="11"/>
      <c r="I493" s="11"/>
      <c r="J493" s="11"/>
      <c r="K493" s="11"/>
      <c r="L493" s="11"/>
      <c r="M493" s="11"/>
      <c r="N493"/>
    </row>
    <row r="494" spans="1:14">
      <c r="A494" s="11"/>
      <c r="B494" s="11"/>
      <c r="C494" s="11"/>
      <c r="D494" s="15"/>
      <c r="E494" s="11"/>
      <c r="F494" s="11"/>
      <c r="G494" s="11"/>
      <c r="H494" s="11"/>
      <c r="I494" s="11"/>
      <c r="J494" s="17" t="s">
        <v>395</v>
      </c>
      <c r="K494" s="23">
        <v>1</v>
      </c>
      <c r="L494" s="10">
        <f>M492</f>
        <v>4696.3999999999996</v>
      </c>
      <c r="M494" s="10">
        <f>ROUND(L494*K494,2)</f>
        <v>4696.3999999999996</v>
      </c>
    </row>
    <row r="495" spans="1:14" ht="0.95" customHeight="1">
      <c r="A495" s="19"/>
      <c r="B495" s="19"/>
      <c r="C495" s="19"/>
      <c r="D495" s="27"/>
      <c r="E495" s="19"/>
      <c r="F495" s="19"/>
      <c r="G495" s="19"/>
      <c r="H495" s="19"/>
      <c r="I495" s="19"/>
      <c r="J495" s="19"/>
      <c r="K495" s="19"/>
      <c r="L495" s="19"/>
      <c r="M495" s="19"/>
      <c r="N495"/>
    </row>
    <row r="496" spans="1:14">
      <c r="A496" s="21" t="s">
        <v>396</v>
      </c>
      <c r="B496" s="21" t="s">
        <v>17</v>
      </c>
      <c r="C496" s="21" t="s">
        <v>18</v>
      </c>
      <c r="D496" s="28" t="s">
        <v>397</v>
      </c>
      <c r="E496" s="22"/>
      <c r="F496" s="22"/>
      <c r="G496" s="22"/>
      <c r="H496" s="22"/>
      <c r="I496" s="22"/>
      <c r="J496" s="22"/>
      <c r="K496" s="18">
        <f>K499</f>
        <v>1</v>
      </c>
      <c r="L496" s="10">
        <f>L499</f>
        <v>132.19999999999999</v>
      </c>
      <c r="M496" s="10">
        <f>M499</f>
        <v>132.19999999999999</v>
      </c>
    </row>
    <row r="497" spans="1:14">
      <c r="A497" s="12" t="s">
        <v>398</v>
      </c>
      <c r="B497" s="12" t="s">
        <v>21</v>
      </c>
      <c r="C497" s="12" t="s">
        <v>211</v>
      </c>
      <c r="D497" s="26" t="s">
        <v>399</v>
      </c>
      <c r="E497" s="11"/>
      <c r="F497" s="11"/>
      <c r="G497" s="11"/>
      <c r="H497" s="11"/>
      <c r="I497" s="11"/>
      <c r="J497" s="11"/>
      <c r="K497" s="23">
        <v>20</v>
      </c>
      <c r="L497" s="16">
        <v>6.61</v>
      </c>
      <c r="M497" s="14">
        <f>ROUND(K497*L497,2)</f>
        <v>132.19999999999999</v>
      </c>
    </row>
    <row r="498" spans="1:14" ht="157.5">
      <c r="A498" s="11"/>
      <c r="B498" s="11"/>
      <c r="C498" s="11"/>
      <c r="D498" s="15" t="s">
        <v>400</v>
      </c>
      <c r="E498" s="11"/>
      <c r="F498" s="11"/>
      <c r="G498" s="11"/>
      <c r="H498" s="11"/>
      <c r="I498" s="11"/>
      <c r="J498" s="11"/>
      <c r="K498" s="11"/>
      <c r="L498" s="11"/>
      <c r="M498" s="11"/>
      <c r="N498"/>
    </row>
    <row r="499" spans="1:14">
      <c r="A499" s="11"/>
      <c r="B499" s="11"/>
      <c r="C499" s="11"/>
      <c r="D499" s="15"/>
      <c r="E499" s="11"/>
      <c r="F499" s="11"/>
      <c r="G499" s="11"/>
      <c r="H499" s="11"/>
      <c r="I499" s="11"/>
      <c r="J499" s="17" t="s">
        <v>401</v>
      </c>
      <c r="K499" s="23">
        <v>1</v>
      </c>
      <c r="L499" s="10">
        <f>M497</f>
        <v>132.19999999999999</v>
      </c>
      <c r="M499" s="10">
        <f>ROUND(L499*K499,2)</f>
        <v>132.19999999999999</v>
      </c>
    </row>
    <row r="500" spans="1:14" ht="0.95" customHeight="1">
      <c r="A500" s="19"/>
      <c r="B500" s="19"/>
      <c r="C500" s="19"/>
      <c r="D500" s="27"/>
      <c r="E500" s="19"/>
      <c r="F500" s="19"/>
      <c r="G500" s="19"/>
      <c r="H500" s="19"/>
      <c r="I500" s="19"/>
      <c r="J500" s="19"/>
      <c r="K500" s="19"/>
      <c r="L500" s="19"/>
      <c r="M500" s="19"/>
      <c r="N500"/>
    </row>
    <row r="501" spans="1:14">
      <c r="A501" s="21" t="s">
        <v>402</v>
      </c>
      <c r="B501" s="21" t="s">
        <v>17</v>
      </c>
      <c r="C501" s="21" t="s">
        <v>18</v>
      </c>
      <c r="D501" s="28" t="s">
        <v>403</v>
      </c>
      <c r="E501" s="22"/>
      <c r="F501" s="22"/>
      <c r="G501" s="22"/>
      <c r="H501" s="22"/>
      <c r="I501" s="22"/>
      <c r="J501" s="22"/>
      <c r="K501" s="18">
        <f>K516</f>
        <v>1</v>
      </c>
      <c r="L501" s="10">
        <f>L516</f>
        <v>5023.2</v>
      </c>
      <c r="M501" s="10">
        <f>M516</f>
        <v>5023.2</v>
      </c>
    </row>
    <row r="502" spans="1:14">
      <c r="A502" s="12" t="s">
        <v>404</v>
      </c>
      <c r="B502" s="12" t="s">
        <v>21</v>
      </c>
      <c r="C502" s="12" t="s">
        <v>211</v>
      </c>
      <c r="D502" s="26" t="s">
        <v>405</v>
      </c>
      <c r="E502" s="11"/>
      <c r="F502" s="11"/>
      <c r="G502" s="11"/>
      <c r="H502" s="11"/>
      <c r="I502" s="11"/>
      <c r="J502" s="11"/>
      <c r="K502" s="23">
        <v>370</v>
      </c>
      <c r="L502" s="16">
        <v>4.72</v>
      </c>
      <c r="M502" s="14">
        <f>ROUND(K502*L502,2)</f>
        <v>1746.4</v>
      </c>
    </row>
    <row r="503" spans="1:14" ht="146.25">
      <c r="A503" s="11"/>
      <c r="B503" s="11"/>
      <c r="C503" s="11"/>
      <c r="D503" s="15" t="s">
        <v>406</v>
      </c>
      <c r="E503" s="11"/>
      <c r="F503" s="11"/>
      <c r="G503" s="11"/>
      <c r="H503" s="11"/>
      <c r="I503" s="11"/>
      <c r="J503" s="11"/>
      <c r="K503" s="11"/>
      <c r="L503" s="11"/>
      <c r="M503" s="11"/>
      <c r="N503"/>
    </row>
    <row r="504" spans="1:14">
      <c r="A504" s="12" t="s">
        <v>407</v>
      </c>
      <c r="B504" s="12" t="s">
        <v>21</v>
      </c>
      <c r="C504" s="12" t="s">
        <v>211</v>
      </c>
      <c r="D504" s="26" t="s">
        <v>408</v>
      </c>
      <c r="E504" s="11"/>
      <c r="F504" s="11"/>
      <c r="G504" s="11"/>
      <c r="H504" s="11"/>
      <c r="I504" s="11"/>
      <c r="J504" s="11"/>
      <c r="K504" s="23">
        <v>550</v>
      </c>
      <c r="L504" s="16">
        <v>5.31</v>
      </c>
      <c r="M504" s="14">
        <f>ROUND(K504*L504,2)</f>
        <v>2920.5</v>
      </c>
    </row>
    <row r="505" spans="1:14" ht="146.25">
      <c r="A505" s="11"/>
      <c r="B505" s="11"/>
      <c r="C505" s="11"/>
      <c r="D505" s="15" t="s">
        <v>409</v>
      </c>
      <c r="E505" s="11"/>
      <c r="F505" s="11"/>
      <c r="G505" s="11"/>
      <c r="H505" s="11"/>
      <c r="I505" s="11"/>
      <c r="J505" s="11"/>
      <c r="K505" s="11"/>
      <c r="L505" s="11"/>
      <c r="M505" s="11"/>
      <c r="N505"/>
    </row>
    <row r="506" spans="1:14">
      <c r="A506" s="12" t="s">
        <v>410</v>
      </c>
      <c r="B506" s="12" t="s">
        <v>21</v>
      </c>
      <c r="C506" s="12" t="s">
        <v>211</v>
      </c>
      <c r="D506" s="26" t="s">
        <v>411</v>
      </c>
      <c r="E506" s="11"/>
      <c r="F506" s="11"/>
      <c r="G506" s="11"/>
      <c r="H506" s="11"/>
      <c r="I506" s="11"/>
      <c r="J506" s="11"/>
      <c r="K506" s="13">
        <f>K509</f>
        <v>25</v>
      </c>
      <c r="L506" s="14">
        <f>L509</f>
        <v>5.66</v>
      </c>
      <c r="M506" s="14">
        <f>M509</f>
        <v>141.5</v>
      </c>
    </row>
    <row r="507" spans="1:14" ht="202.5">
      <c r="A507" s="11"/>
      <c r="B507" s="11"/>
      <c r="C507" s="11"/>
      <c r="D507" s="15" t="s">
        <v>412</v>
      </c>
      <c r="E507" s="11"/>
      <c r="F507" s="11"/>
      <c r="G507" s="11"/>
      <c r="H507" s="11"/>
      <c r="I507" s="11"/>
      <c r="J507" s="11"/>
      <c r="K507" s="11"/>
      <c r="L507" s="11"/>
      <c r="M507" s="11"/>
      <c r="N507"/>
    </row>
    <row r="508" spans="1:14">
      <c r="A508" s="11"/>
      <c r="B508" s="11"/>
      <c r="C508" s="11"/>
      <c r="D508" s="15"/>
      <c r="E508" s="12" t="s">
        <v>18</v>
      </c>
      <c r="F508" s="11">
        <v>1</v>
      </c>
      <c r="G508" s="23">
        <v>25</v>
      </c>
      <c r="H508" s="23">
        <v>0</v>
      </c>
      <c r="I508" s="23">
        <v>0</v>
      </c>
      <c r="J508" s="13">
        <f>F508*(G508+ (G508= 0))*(H508+ (H508= 0))*(I508+ (I508= 0))</f>
        <v>25</v>
      </c>
      <c r="K508" s="11"/>
      <c r="L508" s="11"/>
      <c r="M508" s="11"/>
      <c r="N508"/>
    </row>
    <row r="509" spans="1:14">
      <c r="A509" s="11"/>
      <c r="B509" s="11"/>
      <c r="C509" s="11"/>
      <c r="D509" s="15"/>
      <c r="E509" s="11"/>
      <c r="F509" s="11"/>
      <c r="G509" s="11"/>
      <c r="H509" s="11"/>
      <c r="I509" s="11"/>
      <c r="J509" s="17" t="s">
        <v>413</v>
      </c>
      <c r="K509" s="18">
        <f>SUM(J508:J508)</f>
        <v>25</v>
      </c>
      <c r="L509" s="16">
        <v>5.66</v>
      </c>
      <c r="M509" s="10">
        <f>ROUND(L509*K509,2)</f>
        <v>141.5</v>
      </c>
    </row>
    <row r="510" spans="1:14" ht="0.95" customHeight="1">
      <c r="A510" s="19"/>
      <c r="B510" s="19"/>
      <c r="C510" s="19"/>
      <c r="D510" s="27"/>
      <c r="E510" s="19"/>
      <c r="F510" s="19"/>
      <c r="G510" s="19"/>
      <c r="H510" s="19"/>
      <c r="I510" s="19"/>
      <c r="J510" s="19"/>
      <c r="K510" s="19"/>
      <c r="L510" s="19"/>
      <c r="M510" s="19"/>
      <c r="N510"/>
    </row>
    <row r="511" spans="1:14">
      <c r="A511" s="12" t="s">
        <v>414</v>
      </c>
      <c r="B511" s="12" t="s">
        <v>21</v>
      </c>
      <c r="C511" s="12" t="s">
        <v>211</v>
      </c>
      <c r="D511" s="26" t="s">
        <v>415</v>
      </c>
      <c r="E511" s="11"/>
      <c r="F511" s="11"/>
      <c r="G511" s="11"/>
      <c r="H511" s="11"/>
      <c r="I511" s="11"/>
      <c r="J511" s="11"/>
      <c r="K511" s="13">
        <f>K514</f>
        <v>20</v>
      </c>
      <c r="L511" s="14">
        <f>L514</f>
        <v>10.74</v>
      </c>
      <c r="M511" s="14">
        <f>M514</f>
        <v>214.8</v>
      </c>
    </row>
    <row r="512" spans="1:14" ht="157.5">
      <c r="A512" s="11"/>
      <c r="B512" s="11"/>
      <c r="C512" s="11"/>
      <c r="D512" s="15" t="s">
        <v>416</v>
      </c>
      <c r="E512" s="11"/>
      <c r="F512" s="11"/>
      <c r="G512" s="11"/>
      <c r="H512" s="11"/>
      <c r="I512" s="11"/>
      <c r="J512" s="11"/>
      <c r="K512" s="11"/>
      <c r="L512" s="11"/>
      <c r="M512" s="11"/>
      <c r="N512"/>
    </row>
    <row r="513" spans="1:14">
      <c r="A513" s="11"/>
      <c r="B513" s="11"/>
      <c r="C513" s="11"/>
      <c r="D513" s="15"/>
      <c r="E513" s="12" t="s">
        <v>18</v>
      </c>
      <c r="F513" s="11">
        <v>1</v>
      </c>
      <c r="G513" s="23">
        <v>20</v>
      </c>
      <c r="H513" s="23">
        <v>0</v>
      </c>
      <c r="I513" s="23">
        <v>0</v>
      </c>
      <c r="J513" s="13">
        <f>F513*(G513+ (G513= 0))*(H513+ (H513= 0))*(I513+ (I513= 0))</f>
        <v>20</v>
      </c>
      <c r="K513" s="11"/>
      <c r="L513" s="11"/>
      <c r="M513" s="11"/>
      <c r="N513"/>
    </row>
    <row r="514" spans="1:14">
      <c r="A514" s="11"/>
      <c r="B514" s="11"/>
      <c r="C514" s="11"/>
      <c r="D514" s="15"/>
      <c r="E514" s="11"/>
      <c r="F514" s="11"/>
      <c r="G514" s="11"/>
      <c r="H514" s="11"/>
      <c r="I514" s="11"/>
      <c r="J514" s="17" t="s">
        <v>417</v>
      </c>
      <c r="K514" s="18">
        <f>SUM(J513:J513)</f>
        <v>20</v>
      </c>
      <c r="L514" s="16">
        <v>10.74</v>
      </c>
      <c r="M514" s="10">
        <f>ROUND(L514*K514,2)</f>
        <v>214.8</v>
      </c>
    </row>
    <row r="515" spans="1:14" ht="0.95" customHeight="1">
      <c r="A515" s="19"/>
      <c r="B515" s="19"/>
      <c r="C515" s="19"/>
      <c r="D515" s="27"/>
      <c r="E515" s="19"/>
      <c r="F515" s="19"/>
      <c r="G515" s="19"/>
      <c r="H515" s="19"/>
      <c r="I515" s="19"/>
      <c r="J515" s="19"/>
      <c r="K515" s="19"/>
      <c r="L515" s="19"/>
      <c r="M515" s="19"/>
      <c r="N515"/>
    </row>
    <row r="516" spans="1:14">
      <c r="A516" s="11"/>
      <c r="B516" s="11"/>
      <c r="C516" s="11"/>
      <c r="D516" s="15"/>
      <c r="E516" s="11"/>
      <c r="F516" s="11"/>
      <c r="G516" s="11"/>
      <c r="H516" s="11"/>
      <c r="I516" s="11"/>
      <c r="J516" s="17" t="s">
        <v>418</v>
      </c>
      <c r="K516" s="23">
        <v>1</v>
      </c>
      <c r="L516" s="10">
        <f>M502+M504+M509+M514</f>
        <v>5023.2</v>
      </c>
      <c r="M516" s="10">
        <f>ROUND(L516*K516,2)</f>
        <v>5023.2</v>
      </c>
    </row>
    <row r="517" spans="1:14" ht="0.95" customHeight="1">
      <c r="A517" s="19"/>
      <c r="B517" s="19"/>
      <c r="C517" s="19"/>
      <c r="D517" s="27"/>
      <c r="E517" s="19"/>
      <c r="F517" s="19"/>
      <c r="G517" s="19"/>
      <c r="H517" s="19"/>
      <c r="I517" s="19"/>
      <c r="J517" s="19"/>
      <c r="K517" s="19"/>
      <c r="L517" s="19"/>
      <c r="M517" s="19"/>
      <c r="N517"/>
    </row>
    <row r="518" spans="1:14">
      <c r="A518" s="21" t="s">
        <v>419</v>
      </c>
      <c r="B518" s="21" t="s">
        <v>17</v>
      </c>
      <c r="C518" s="21" t="s">
        <v>18</v>
      </c>
      <c r="D518" s="28" t="s">
        <v>420</v>
      </c>
      <c r="E518" s="22"/>
      <c r="F518" s="22"/>
      <c r="G518" s="22"/>
      <c r="H518" s="22"/>
      <c r="I518" s="22"/>
      <c r="J518" s="22"/>
      <c r="K518" s="18">
        <f>K550</f>
        <v>1</v>
      </c>
      <c r="L518" s="10">
        <f>L550</f>
        <v>4984.32</v>
      </c>
      <c r="M518" s="10">
        <f>M550</f>
        <v>4984.32</v>
      </c>
    </row>
    <row r="519" spans="1:14">
      <c r="A519" s="12" t="s">
        <v>421</v>
      </c>
      <c r="B519" s="12" t="s">
        <v>21</v>
      </c>
      <c r="C519" s="12" t="s">
        <v>379</v>
      </c>
      <c r="D519" s="26" t="s">
        <v>422</v>
      </c>
      <c r="E519" s="11"/>
      <c r="F519" s="11"/>
      <c r="G519" s="11"/>
      <c r="H519" s="11"/>
      <c r="I519" s="11"/>
      <c r="J519" s="11"/>
      <c r="K519" s="23">
        <v>19</v>
      </c>
      <c r="L519" s="16">
        <v>35.4</v>
      </c>
      <c r="M519" s="14">
        <f>ROUND(K519*L519,2)</f>
        <v>672.6</v>
      </c>
    </row>
    <row r="520" spans="1:14" ht="213.75">
      <c r="A520" s="11"/>
      <c r="B520" s="11"/>
      <c r="C520" s="11"/>
      <c r="D520" s="15" t="s">
        <v>423</v>
      </c>
      <c r="E520" s="11"/>
      <c r="F520" s="11"/>
      <c r="G520" s="11"/>
      <c r="H520" s="11"/>
      <c r="I520" s="11"/>
      <c r="J520" s="11"/>
      <c r="K520" s="11"/>
      <c r="L520" s="11"/>
      <c r="M520" s="11"/>
      <c r="N520"/>
    </row>
    <row r="521" spans="1:14">
      <c r="A521" s="12" t="s">
        <v>424</v>
      </c>
      <c r="B521" s="12" t="s">
        <v>21</v>
      </c>
      <c r="C521" s="12" t="s">
        <v>379</v>
      </c>
      <c r="D521" s="26" t="s">
        <v>425</v>
      </c>
      <c r="E521" s="11"/>
      <c r="F521" s="11"/>
      <c r="G521" s="11"/>
      <c r="H521" s="11"/>
      <c r="I521" s="11"/>
      <c r="J521" s="11"/>
      <c r="K521" s="23">
        <v>6</v>
      </c>
      <c r="L521" s="16">
        <v>68.44</v>
      </c>
      <c r="M521" s="14">
        <f>ROUND(K521*L521,2)</f>
        <v>410.64</v>
      </c>
    </row>
    <row r="522" spans="1:14" ht="213.75">
      <c r="A522" s="11"/>
      <c r="B522" s="11"/>
      <c r="C522" s="11"/>
      <c r="D522" s="15" t="s">
        <v>426</v>
      </c>
      <c r="E522" s="11"/>
      <c r="F522" s="11"/>
      <c r="G522" s="11"/>
      <c r="H522" s="11"/>
      <c r="I522" s="11"/>
      <c r="J522" s="11"/>
      <c r="K522" s="11"/>
      <c r="L522" s="11"/>
      <c r="M522" s="11"/>
      <c r="N522"/>
    </row>
    <row r="523" spans="1:14">
      <c r="A523" s="12" t="s">
        <v>427</v>
      </c>
      <c r="B523" s="12" t="s">
        <v>21</v>
      </c>
      <c r="C523" s="12" t="s">
        <v>379</v>
      </c>
      <c r="D523" s="26" t="s">
        <v>428</v>
      </c>
      <c r="E523" s="11"/>
      <c r="F523" s="11"/>
      <c r="G523" s="11"/>
      <c r="H523" s="11"/>
      <c r="I523" s="11"/>
      <c r="J523" s="11"/>
      <c r="K523" s="23">
        <v>3</v>
      </c>
      <c r="L523" s="16">
        <v>96.76</v>
      </c>
      <c r="M523" s="14">
        <f>ROUND(K523*L523,2)</f>
        <v>290.27999999999997</v>
      </c>
    </row>
    <row r="524" spans="1:14" ht="225">
      <c r="A524" s="11"/>
      <c r="B524" s="11"/>
      <c r="C524" s="11"/>
      <c r="D524" s="15" t="s">
        <v>429</v>
      </c>
      <c r="E524" s="11"/>
      <c r="F524" s="11"/>
      <c r="G524" s="11"/>
      <c r="H524" s="11"/>
      <c r="I524" s="11"/>
      <c r="J524" s="11"/>
      <c r="K524" s="11"/>
      <c r="L524" s="11"/>
      <c r="M524" s="11"/>
      <c r="N524"/>
    </row>
    <row r="525" spans="1:14">
      <c r="A525" s="12" t="s">
        <v>430</v>
      </c>
      <c r="B525" s="12" t="s">
        <v>21</v>
      </c>
      <c r="C525" s="12" t="s">
        <v>379</v>
      </c>
      <c r="D525" s="26" t="s">
        <v>431</v>
      </c>
      <c r="E525" s="11"/>
      <c r="F525" s="11"/>
      <c r="G525" s="11"/>
      <c r="H525" s="11"/>
      <c r="I525" s="11"/>
      <c r="J525" s="11"/>
      <c r="K525" s="13">
        <f>K528</f>
        <v>1</v>
      </c>
      <c r="L525" s="14">
        <f>L528</f>
        <v>466.1</v>
      </c>
      <c r="M525" s="14">
        <f>M528</f>
        <v>466.1</v>
      </c>
    </row>
    <row r="526" spans="1:14" ht="123.75">
      <c r="A526" s="11"/>
      <c r="B526" s="11"/>
      <c r="C526" s="11"/>
      <c r="D526" s="15" t="s">
        <v>432</v>
      </c>
      <c r="E526" s="11"/>
      <c r="F526" s="11"/>
      <c r="G526" s="11"/>
      <c r="H526" s="11"/>
      <c r="I526" s="11"/>
      <c r="J526" s="11"/>
      <c r="K526" s="11"/>
      <c r="L526" s="11"/>
      <c r="M526" s="11"/>
      <c r="N526"/>
    </row>
    <row r="527" spans="1:14">
      <c r="A527" s="11"/>
      <c r="B527" s="11"/>
      <c r="C527" s="11"/>
      <c r="D527" s="15"/>
      <c r="E527" s="12" t="s">
        <v>18</v>
      </c>
      <c r="F527" s="11">
        <v>1</v>
      </c>
      <c r="G527" s="23">
        <v>0</v>
      </c>
      <c r="H527" s="23">
        <v>0</v>
      </c>
      <c r="I527" s="23">
        <v>0</v>
      </c>
      <c r="J527" s="13">
        <f>F527*(G527+ (G527= 0))*(H527+ (H527= 0))*(I527+ (I527= 0))</f>
        <v>1</v>
      </c>
      <c r="K527" s="11"/>
      <c r="L527" s="11"/>
      <c r="M527" s="11"/>
      <c r="N527"/>
    </row>
    <row r="528" spans="1:14">
      <c r="A528" s="11"/>
      <c r="B528" s="11"/>
      <c r="C528" s="11"/>
      <c r="D528" s="15"/>
      <c r="E528" s="11"/>
      <c r="F528" s="11"/>
      <c r="G528" s="11"/>
      <c r="H528" s="11"/>
      <c r="I528" s="11"/>
      <c r="J528" s="17" t="s">
        <v>433</v>
      </c>
      <c r="K528" s="18">
        <f>SUM(J527:J527)</f>
        <v>1</v>
      </c>
      <c r="L528" s="16">
        <v>466.1</v>
      </c>
      <c r="M528" s="10">
        <f>ROUND(L528*K528,2)</f>
        <v>466.1</v>
      </c>
    </row>
    <row r="529" spans="1:14" ht="0.95" customHeight="1">
      <c r="A529" s="19"/>
      <c r="B529" s="19"/>
      <c r="C529" s="19"/>
      <c r="D529" s="27"/>
      <c r="E529" s="19"/>
      <c r="F529" s="19"/>
      <c r="G529" s="19"/>
      <c r="H529" s="19"/>
      <c r="I529" s="19"/>
      <c r="J529" s="19"/>
      <c r="K529" s="19"/>
      <c r="L529" s="19"/>
      <c r="M529" s="19"/>
      <c r="N529"/>
    </row>
    <row r="530" spans="1:14" ht="22.5">
      <c r="A530" s="12" t="s">
        <v>434</v>
      </c>
      <c r="B530" s="12" t="s">
        <v>21</v>
      </c>
      <c r="C530" s="12" t="s">
        <v>211</v>
      </c>
      <c r="D530" s="26" t="s">
        <v>435</v>
      </c>
      <c r="E530" s="11"/>
      <c r="F530" s="11"/>
      <c r="G530" s="11"/>
      <c r="H530" s="11"/>
      <c r="I530" s="11"/>
      <c r="J530" s="11"/>
      <c r="K530" s="23">
        <v>8</v>
      </c>
      <c r="L530" s="16">
        <v>113.28</v>
      </c>
      <c r="M530" s="14">
        <f>ROUND(K530*L530,2)</f>
        <v>906.24</v>
      </c>
    </row>
    <row r="531" spans="1:14" ht="180">
      <c r="A531" s="11"/>
      <c r="B531" s="11"/>
      <c r="C531" s="11"/>
      <c r="D531" s="15" t="s">
        <v>436</v>
      </c>
      <c r="E531" s="11"/>
      <c r="F531" s="11"/>
      <c r="G531" s="11"/>
      <c r="H531" s="11"/>
      <c r="I531" s="11"/>
      <c r="J531" s="11"/>
      <c r="K531" s="11"/>
      <c r="L531" s="11"/>
      <c r="M531" s="11"/>
      <c r="N531"/>
    </row>
    <row r="532" spans="1:14" ht="22.5">
      <c r="A532" s="12" t="s">
        <v>437</v>
      </c>
      <c r="B532" s="12" t="s">
        <v>21</v>
      </c>
      <c r="C532" s="12" t="s">
        <v>211</v>
      </c>
      <c r="D532" s="26" t="s">
        <v>438</v>
      </c>
      <c r="E532" s="11"/>
      <c r="F532" s="11"/>
      <c r="G532" s="11"/>
      <c r="H532" s="11"/>
      <c r="I532" s="11"/>
      <c r="J532" s="11"/>
      <c r="K532" s="13">
        <f>K535</f>
        <v>1</v>
      </c>
      <c r="L532" s="14">
        <f>L535</f>
        <v>277.3</v>
      </c>
      <c r="M532" s="14">
        <f>M535</f>
        <v>277.3</v>
      </c>
    </row>
    <row r="533" spans="1:14" ht="191.25">
      <c r="A533" s="11"/>
      <c r="B533" s="11"/>
      <c r="C533" s="11"/>
      <c r="D533" s="15" t="s">
        <v>439</v>
      </c>
      <c r="E533" s="11"/>
      <c r="F533" s="11"/>
      <c r="G533" s="11"/>
      <c r="H533" s="11"/>
      <c r="I533" s="11"/>
      <c r="J533" s="11"/>
      <c r="K533" s="11"/>
      <c r="L533" s="11"/>
      <c r="M533" s="11"/>
      <c r="N533"/>
    </row>
    <row r="534" spans="1:14">
      <c r="A534" s="11"/>
      <c r="B534" s="11"/>
      <c r="C534" s="11"/>
      <c r="D534" s="15"/>
      <c r="E534" s="12" t="s">
        <v>18</v>
      </c>
      <c r="F534" s="11">
        <v>1</v>
      </c>
      <c r="G534" s="23">
        <v>0</v>
      </c>
      <c r="H534" s="23">
        <v>0</v>
      </c>
      <c r="I534" s="23">
        <v>0</v>
      </c>
      <c r="J534" s="13">
        <f>F534*(G534+ (G534= 0))*(H534+ (H534= 0))*(I534+ (I534= 0))</f>
        <v>1</v>
      </c>
      <c r="K534" s="11"/>
      <c r="L534" s="11"/>
      <c r="M534" s="11"/>
      <c r="N534"/>
    </row>
    <row r="535" spans="1:14">
      <c r="A535" s="11"/>
      <c r="B535" s="11"/>
      <c r="C535" s="11"/>
      <c r="D535" s="15"/>
      <c r="E535" s="11"/>
      <c r="F535" s="11"/>
      <c r="G535" s="11"/>
      <c r="H535" s="11"/>
      <c r="I535" s="11"/>
      <c r="J535" s="17" t="s">
        <v>440</v>
      </c>
      <c r="K535" s="18">
        <f>SUM(J534:J534)</f>
        <v>1</v>
      </c>
      <c r="L535" s="16">
        <v>277.3</v>
      </c>
      <c r="M535" s="10">
        <f>ROUND(L535*K535,2)</f>
        <v>277.3</v>
      </c>
    </row>
    <row r="536" spans="1:14" ht="0.95" customHeight="1">
      <c r="A536" s="19"/>
      <c r="B536" s="19"/>
      <c r="C536" s="19"/>
      <c r="D536" s="27"/>
      <c r="E536" s="19"/>
      <c r="F536" s="19"/>
      <c r="G536" s="19"/>
      <c r="H536" s="19"/>
      <c r="I536" s="19"/>
      <c r="J536" s="19"/>
      <c r="K536" s="19"/>
      <c r="L536" s="19"/>
      <c r="M536" s="19"/>
      <c r="N536"/>
    </row>
    <row r="537" spans="1:14">
      <c r="A537" s="12" t="s">
        <v>441</v>
      </c>
      <c r="B537" s="12" t="s">
        <v>21</v>
      </c>
      <c r="C537" s="12" t="s">
        <v>379</v>
      </c>
      <c r="D537" s="26" t="s">
        <v>442</v>
      </c>
      <c r="E537" s="11"/>
      <c r="F537" s="11"/>
      <c r="G537" s="11"/>
      <c r="H537" s="11"/>
      <c r="I537" s="11"/>
      <c r="J537" s="11"/>
      <c r="K537" s="23">
        <v>30</v>
      </c>
      <c r="L537" s="16">
        <v>35.4</v>
      </c>
      <c r="M537" s="14">
        <f>ROUND(K537*L537,2)</f>
        <v>1062</v>
      </c>
    </row>
    <row r="538" spans="1:14" ht="213.75">
      <c r="A538" s="11"/>
      <c r="B538" s="11"/>
      <c r="C538" s="11"/>
      <c r="D538" s="15" t="s">
        <v>443</v>
      </c>
      <c r="E538" s="11"/>
      <c r="F538" s="11"/>
      <c r="G538" s="11"/>
      <c r="H538" s="11"/>
      <c r="I538" s="11"/>
      <c r="J538" s="11"/>
      <c r="K538" s="11"/>
      <c r="L538" s="11"/>
      <c r="M538" s="11"/>
      <c r="N538"/>
    </row>
    <row r="539" spans="1:14">
      <c r="A539" s="12" t="s">
        <v>444</v>
      </c>
      <c r="B539" s="12" t="s">
        <v>21</v>
      </c>
      <c r="C539" s="12" t="s">
        <v>379</v>
      </c>
      <c r="D539" s="26" t="s">
        <v>445</v>
      </c>
      <c r="E539" s="11"/>
      <c r="F539" s="11"/>
      <c r="G539" s="11"/>
      <c r="H539" s="11"/>
      <c r="I539" s="11"/>
      <c r="J539" s="11"/>
      <c r="K539" s="23">
        <v>11</v>
      </c>
      <c r="L539" s="16">
        <v>24.78</v>
      </c>
      <c r="M539" s="14">
        <f>ROUND(K539*L539,2)</f>
        <v>272.58</v>
      </c>
    </row>
    <row r="540" spans="1:14" ht="168.75">
      <c r="A540" s="11"/>
      <c r="B540" s="11"/>
      <c r="C540" s="11"/>
      <c r="D540" s="15" t="s">
        <v>446</v>
      </c>
      <c r="E540" s="11"/>
      <c r="F540" s="11"/>
      <c r="G540" s="11"/>
      <c r="H540" s="11"/>
      <c r="I540" s="11"/>
      <c r="J540" s="11"/>
      <c r="K540" s="11"/>
      <c r="L540" s="11"/>
      <c r="M540" s="11"/>
      <c r="N540"/>
    </row>
    <row r="541" spans="1:14">
      <c r="A541" s="12" t="s">
        <v>447</v>
      </c>
      <c r="B541" s="12" t="s">
        <v>21</v>
      </c>
      <c r="C541" s="12" t="s">
        <v>379</v>
      </c>
      <c r="D541" s="26" t="s">
        <v>448</v>
      </c>
      <c r="E541" s="11"/>
      <c r="F541" s="11"/>
      <c r="G541" s="11"/>
      <c r="H541" s="11"/>
      <c r="I541" s="11"/>
      <c r="J541" s="11"/>
      <c r="K541" s="23">
        <v>14</v>
      </c>
      <c r="L541" s="16">
        <v>24.78</v>
      </c>
      <c r="M541" s="14">
        <f>ROUND(K541*L541,2)</f>
        <v>346.92</v>
      </c>
    </row>
    <row r="542" spans="1:14" ht="180">
      <c r="A542" s="11"/>
      <c r="B542" s="11"/>
      <c r="C542" s="11"/>
      <c r="D542" s="15" t="s">
        <v>449</v>
      </c>
      <c r="E542" s="11"/>
      <c r="F542" s="11"/>
      <c r="G542" s="11"/>
      <c r="H542" s="11"/>
      <c r="I542" s="11"/>
      <c r="J542" s="11"/>
      <c r="K542" s="11"/>
      <c r="L542" s="11"/>
      <c r="M542" s="11"/>
      <c r="N542"/>
    </row>
    <row r="543" spans="1:14">
      <c r="A543" s="12" t="s">
        <v>450</v>
      </c>
      <c r="B543" s="12" t="s">
        <v>21</v>
      </c>
      <c r="C543" s="12" t="s">
        <v>379</v>
      </c>
      <c r="D543" s="26" t="s">
        <v>451</v>
      </c>
      <c r="E543" s="11"/>
      <c r="F543" s="11"/>
      <c r="G543" s="11"/>
      <c r="H543" s="11"/>
      <c r="I543" s="11"/>
      <c r="J543" s="11"/>
      <c r="K543" s="13">
        <f>K546</f>
        <v>1</v>
      </c>
      <c r="L543" s="14">
        <f>L546</f>
        <v>35.4</v>
      </c>
      <c r="M543" s="14">
        <f>M546</f>
        <v>35.4</v>
      </c>
    </row>
    <row r="544" spans="1:14" ht="225">
      <c r="A544" s="11"/>
      <c r="B544" s="11"/>
      <c r="C544" s="11"/>
      <c r="D544" s="15" t="s">
        <v>452</v>
      </c>
      <c r="E544" s="11"/>
      <c r="F544" s="11"/>
      <c r="G544" s="11"/>
      <c r="H544" s="11"/>
      <c r="I544" s="11"/>
      <c r="J544" s="11"/>
      <c r="K544" s="11"/>
      <c r="L544" s="11"/>
      <c r="M544" s="11"/>
      <c r="N544"/>
    </row>
    <row r="545" spans="1:14">
      <c r="A545" s="11"/>
      <c r="B545" s="11"/>
      <c r="C545" s="11"/>
      <c r="D545" s="15"/>
      <c r="E545" s="12" t="s">
        <v>18</v>
      </c>
      <c r="F545" s="11">
        <v>1</v>
      </c>
      <c r="G545" s="23">
        <v>0</v>
      </c>
      <c r="H545" s="23">
        <v>0</v>
      </c>
      <c r="I545" s="23">
        <v>0</v>
      </c>
      <c r="J545" s="13">
        <f>F545*(G545+ (G545= 0))*(H545+ (H545= 0))*(I545+ (I545= 0))</f>
        <v>1</v>
      </c>
      <c r="K545" s="11"/>
      <c r="L545" s="11"/>
      <c r="M545" s="11"/>
      <c r="N545"/>
    </row>
    <row r="546" spans="1:14">
      <c r="A546" s="11"/>
      <c r="B546" s="11"/>
      <c r="C546" s="11"/>
      <c r="D546" s="15"/>
      <c r="E546" s="11"/>
      <c r="F546" s="11"/>
      <c r="G546" s="11"/>
      <c r="H546" s="11"/>
      <c r="I546" s="11"/>
      <c r="J546" s="17" t="s">
        <v>453</v>
      </c>
      <c r="K546" s="18">
        <f>SUM(J545:J545)</f>
        <v>1</v>
      </c>
      <c r="L546" s="16">
        <v>35.4</v>
      </c>
      <c r="M546" s="10">
        <f>ROUND(L546*K546,2)</f>
        <v>35.4</v>
      </c>
    </row>
    <row r="547" spans="1:14" ht="0.95" customHeight="1">
      <c r="A547" s="19"/>
      <c r="B547" s="19"/>
      <c r="C547" s="19"/>
      <c r="D547" s="27"/>
      <c r="E547" s="19"/>
      <c r="F547" s="19"/>
      <c r="G547" s="19"/>
      <c r="H547" s="19"/>
      <c r="I547" s="19"/>
      <c r="J547" s="19"/>
      <c r="K547" s="19"/>
      <c r="L547" s="19"/>
      <c r="M547" s="19"/>
      <c r="N547"/>
    </row>
    <row r="548" spans="1:14">
      <c r="A548" s="12" t="s">
        <v>454</v>
      </c>
      <c r="B548" s="12" t="s">
        <v>21</v>
      </c>
      <c r="C548" s="12" t="s">
        <v>379</v>
      </c>
      <c r="D548" s="26" t="s">
        <v>455</v>
      </c>
      <c r="E548" s="11"/>
      <c r="F548" s="11"/>
      <c r="G548" s="11"/>
      <c r="H548" s="11"/>
      <c r="I548" s="11"/>
      <c r="J548" s="11"/>
      <c r="K548" s="23">
        <v>3</v>
      </c>
      <c r="L548" s="16">
        <v>81.42</v>
      </c>
      <c r="M548" s="14">
        <f>ROUND(K548*L548,2)</f>
        <v>244.26</v>
      </c>
    </row>
    <row r="549" spans="1:14" ht="180">
      <c r="A549" s="11"/>
      <c r="B549" s="11"/>
      <c r="C549" s="11"/>
      <c r="D549" s="15" t="s">
        <v>456</v>
      </c>
      <c r="E549" s="11"/>
      <c r="F549" s="11"/>
      <c r="G549" s="11"/>
      <c r="H549" s="11"/>
      <c r="I549" s="11"/>
      <c r="J549" s="11"/>
      <c r="K549" s="11"/>
      <c r="L549" s="11"/>
      <c r="M549" s="11"/>
      <c r="N549"/>
    </row>
    <row r="550" spans="1:14">
      <c r="A550" s="11"/>
      <c r="B550" s="11"/>
      <c r="C550" s="11"/>
      <c r="D550" s="15"/>
      <c r="E550" s="11"/>
      <c r="F550" s="11"/>
      <c r="G550" s="11"/>
      <c r="H550" s="11"/>
      <c r="I550" s="11"/>
      <c r="J550" s="17" t="s">
        <v>457</v>
      </c>
      <c r="K550" s="23">
        <v>1</v>
      </c>
      <c r="L550" s="10">
        <f>M519+M521+M523+M528+M530+M535+M537+M539+M541+M546+M548</f>
        <v>4984.32</v>
      </c>
      <c r="M550" s="10">
        <f>ROUND(L550*K550,2)</f>
        <v>4984.32</v>
      </c>
    </row>
    <row r="551" spans="1:14" ht="0.95" customHeight="1">
      <c r="A551" s="19"/>
      <c r="B551" s="19"/>
      <c r="C551" s="19"/>
      <c r="D551" s="27"/>
      <c r="E551" s="19"/>
      <c r="F551" s="19"/>
      <c r="G551" s="19"/>
      <c r="H551" s="19"/>
      <c r="I551" s="19"/>
      <c r="J551" s="19"/>
      <c r="K551" s="19"/>
      <c r="L551" s="19"/>
      <c r="M551" s="19"/>
      <c r="N551"/>
    </row>
    <row r="552" spans="1:14">
      <c r="A552" s="21" t="s">
        <v>458</v>
      </c>
      <c r="B552" s="21" t="s">
        <v>17</v>
      </c>
      <c r="C552" s="21" t="s">
        <v>18</v>
      </c>
      <c r="D552" s="28" t="s">
        <v>459</v>
      </c>
      <c r="E552" s="22"/>
      <c r="F552" s="22"/>
      <c r="G552" s="22"/>
      <c r="H552" s="22"/>
      <c r="I552" s="22"/>
      <c r="J552" s="22"/>
      <c r="K552" s="18">
        <f>K567</f>
        <v>1</v>
      </c>
      <c r="L552" s="10">
        <f>L567</f>
        <v>7567.4299999999994</v>
      </c>
      <c r="M552" s="10">
        <f>M567</f>
        <v>7567.43</v>
      </c>
    </row>
    <row r="553" spans="1:14">
      <c r="A553" s="12" t="s">
        <v>460</v>
      </c>
      <c r="B553" s="12" t="s">
        <v>21</v>
      </c>
      <c r="C553" s="12" t="s">
        <v>379</v>
      </c>
      <c r="D553" s="26" t="s">
        <v>461</v>
      </c>
      <c r="E553" s="11"/>
      <c r="F553" s="11"/>
      <c r="G553" s="11"/>
      <c r="H553" s="11"/>
      <c r="I553" s="11"/>
      <c r="J553" s="11"/>
      <c r="K553" s="23">
        <v>11</v>
      </c>
      <c r="L553" s="16">
        <v>43.98</v>
      </c>
      <c r="M553" s="14">
        <f>ROUND(K553*L553,2)</f>
        <v>483.78</v>
      </c>
    </row>
    <row r="554" spans="1:14" ht="112.5">
      <c r="A554" s="11"/>
      <c r="B554" s="11"/>
      <c r="C554" s="11"/>
      <c r="D554" s="15" t="s">
        <v>462</v>
      </c>
      <c r="E554" s="11"/>
      <c r="F554" s="11"/>
      <c r="G554" s="11"/>
      <c r="H554" s="11"/>
      <c r="I554" s="11"/>
      <c r="J554" s="11"/>
      <c r="K554" s="11"/>
      <c r="L554" s="11"/>
      <c r="M554" s="11"/>
      <c r="N554"/>
    </row>
    <row r="555" spans="1:14">
      <c r="A555" s="12" t="s">
        <v>463</v>
      </c>
      <c r="B555" s="12" t="s">
        <v>21</v>
      </c>
      <c r="C555" s="12" t="s">
        <v>379</v>
      </c>
      <c r="D555" s="26" t="s">
        <v>464</v>
      </c>
      <c r="E555" s="11"/>
      <c r="F555" s="11"/>
      <c r="G555" s="11"/>
      <c r="H555" s="11"/>
      <c r="I555" s="11"/>
      <c r="J555" s="11"/>
      <c r="K555" s="23">
        <v>11</v>
      </c>
      <c r="L555" s="16">
        <v>39.31</v>
      </c>
      <c r="M555" s="14">
        <f>ROUND(K555*L555,2)</f>
        <v>432.41</v>
      </c>
    </row>
    <row r="556" spans="1:14" ht="112.5">
      <c r="A556" s="11"/>
      <c r="B556" s="11"/>
      <c r="C556" s="11"/>
      <c r="D556" s="15" t="s">
        <v>465</v>
      </c>
      <c r="E556" s="11"/>
      <c r="F556" s="11"/>
      <c r="G556" s="11"/>
      <c r="H556" s="11"/>
      <c r="I556" s="11"/>
      <c r="J556" s="11"/>
      <c r="K556" s="11"/>
      <c r="L556" s="11"/>
      <c r="M556" s="11"/>
      <c r="N556"/>
    </row>
    <row r="557" spans="1:14">
      <c r="A557" s="12" t="s">
        <v>466</v>
      </c>
      <c r="B557" s="12" t="s">
        <v>21</v>
      </c>
      <c r="C557" s="12" t="s">
        <v>379</v>
      </c>
      <c r="D557" s="26" t="s">
        <v>467</v>
      </c>
      <c r="E557" s="11"/>
      <c r="F557" s="11"/>
      <c r="G557" s="11"/>
      <c r="H557" s="11"/>
      <c r="I557" s="11"/>
      <c r="J557" s="11"/>
      <c r="K557" s="23">
        <v>28</v>
      </c>
      <c r="L557" s="16">
        <v>35.33</v>
      </c>
      <c r="M557" s="14">
        <f>ROUND(K557*L557,2)</f>
        <v>989.24</v>
      </c>
    </row>
    <row r="558" spans="1:14" ht="112.5">
      <c r="A558" s="11"/>
      <c r="B558" s="11"/>
      <c r="C558" s="11"/>
      <c r="D558" s="15" t="s">
        <v>468</v>
      </c>
      <c r="E558" s="11"/>
      <c r="F558" s="11"/>
      <c r="G558" s="11"/>
      <c r="H558" s="11"/>
      <c r="I558" s="11"/>
      <c r="J558" s="11"/>
      <c r="K558" s="11"/>
      <c r="L558" s="11"/>
      <c r="M558" s="11"/>
      <c r="N558"/>
    </row>
    <row r="559" spans="1:14" ht="22.5">
      <c r="A559" s="12" t="s">
        <v>469</v>
      </c>
      <c r="B559" s="12" t="s">
        <v>21</v>
      </c>
      <c r="C559" s="12" t="s">
        <v>211</v>
      </c>
      <c r="D559" s="26" t="s">
        <v>470</v>
      </c>
      <c r="E559" s="11"/>
      <c r="F559" s="11"/>
      <c r="G559" s="11"/>
      <c r="H559" s="11"/>
      <c r="I559" s="11"/>
      <c r="J559" s="11"/>
      <c r="K559" s="23">
        <v>40</v>
      </c>
      <c r="L559" s="16">
        <v>50.69</v>
      </c>
      <c r="M559" s="14">
        <f>ROUND(K559*L559,2)</f>
        <v>2027.6</v>
      </c>
    </row>
    <row r="560" spans="1:14" ht="101.25">
      <c r="A560" s="11"/>
      <c r="B560" s="11"/>
      <c r="C560" s="11"/>
      <c r="D560" s="15" t="s">
        <v>471</v>
      </c>
      <c r="E560" s="11"/>
      <c r="F560" s="11"/>
      <c r="G560" s="11"/>
      <c r="H560" s="11"/>
      <c r="I560" s="11"/>
      <c r="J560" s="11"/>
      <c r="K560" s="11"/>
      <c r="L560" s="11"/>
      <c r="M560" s="11"/>
      <c r="N560"/>
    </row>
    <row r="561" spans="1:14" ht="22.5">
      <c r="A561" s="12" t="s">
        <v>472</v>
      </c>
      <c r="B561" s="12" t="s">
        <v>21</v>
      </c>
      <c r="C561" s="12" t="s">
        <v>211</v>
      </c>
      <c r="D561" s="26" t="s">
        <v>473</v>
      </c>
      <c r="E561" s="11"/>
      <c r="F561" s="11"/>
      <c r="G561" s="11"/>
      <c r="H561" s="11"/>
      <c r="I561" s="11"/>
      <c r="J561" s="11"/>
      <c r="K561" s="23">
        <v>40</v>
      </c>
      <c r="L561" s="16">
        <v>74.67</v>
      </c>
      <c r="M561" s="14">
        <f>ROUND(K561*L561,2)</f>
        <v>2986.8</v>
      </c>
    </row>
    <row r="562" spans="1:14" ht="112.5">
      <c r="A562" s="11"/>
      <c r="B562" s="11"/>
      <c r="C562" s="11"/>
      <c r="D562" s="15" t="s">
        <v>474</v>
      </c>
      <c r="E562" s="11"/>
      <c r="F562" s="11"/>
      <c r="G562" s="11"/>
      <c r="H562" s="11"/>
      <c r="I562" s="11"/>
      <c r="J562" s="11"/>
      <c r="K562" s="11"/>
      <c r="L562" s="11"/>
      <c r="M562" s="11"/>
      <c r="N562"/>
    </row>
    <row r="563" spans="1:14">
      <c r="A563" s="12" t="s">
        <v>475</v>
      </c>
      <c r="B563" s="12" t="s">
        <v>21</v>
      </c>
      <c r="C563" s="12" t="s">
        <v>379</v>
      </c>
      <c r="D563" s="26" t="s">
        <v>476</v>
      </c>
      <c r="E563" s="11"/>
      <c r="F563" s="11"/>
      <c r="G563" s="11"/>
      <c r="H563" s="11"/>
      <c r="I563" s="11"/>
      <c r="J563" s="11"/>
      <c r="K563" s="23">
        <v>7</v>
      </c>
      <c r="L563" s="16">
        <v>47.6</v>
      </c>
      <c r="M563" s="14">
        <f>ROUND(K563*L563,2)</f>
        <v>333.2</v>
      </c>
    </row>
    <row r="564" spans="1:14" ht="90">
      <c r="A564" s="11"/>
      <c r="B564" s="11"/>
      <c r="C564" s="11"/>
      <c r="D564" s="15" t="s">
        <v>477</v>
      </c>
      <c r="E564" s="11"/>
      <c r="F564" s="11"/>
      <c r="G564" s="11"/>
      <c r="H564" s="11"/>
      <c r="I564" s="11"/>
      <c r="J564" s="11"/>
      <c r="K564" s="11"/>
      <c r="L564" s="11"/>
      <c r="M564" s="11"/>
      <c r="N564"/>
    </row>
    <row r="565" spans="1:14" ht="22.5">
      <c r="A565" s="12" t="s">
        <v>478</v>
      </c>
      <c r="B565" s="12" t="s">
        <v>21</v>
      </c>
      <c r="C565" s="12" t="s">
        <v>379</v>
      </c>
      <c r="D565" s="26" t="s">
        <v>479</v>
      </c>
      <c r="E565" s="11"/>
      <c r="F565" s="11"/>
      <c r="G565" s="11"/>
      <c r="H565" s="11"/>
      <c r="I565" s="11"/>
      <c r="J565" s="11"/>
      <c r="K565" s="23">
        <v>6</v>
      </c>
      <c r="L565" s="16">
        <v>52.4</v>
      </c>
      <c r="M565" s="14">
        <f>ROUND(K565*L565,2)</f>
        <v>314.39999999999998</v>
      </c>
    </row>
    <row r="566" spans="1:14" ht="90">
      <c r="A566" s="11"/>
      <c r="B566" s="11"/>
      <c r="C566" s="11"/>
      <c r="D566" s="15" t="s">
        <v>480</v>
      </c>
      <c r="E566" s="11"/>
      <c r="F566" s="11"/>
      <c r="G566" s="11"/>
      <c r="H566" s="11"/>
      <c r="I566" s="11"/>
      <c r="J566" s="11"/>
      <c r="K566" s="11"/>
      <c r="L566" s="11"/>
      <c r="M566" s="11"/>
      <c r="N566"/>
    </row>
    <row r="567" spans="1:14">
      <c r="A567" s="11"/>
      <c r="B567" s="11"/>
      <c r="C567" s="11"/>
      <c r="D567" s="15"/>
      <c r="E567" s="11"/>
      <c r="F567" s="11"/>
      <c r="G567" s="11"/>
      <c r="H567" s="11"/>
      <c r="I567" s="11"/>
      <c r="J567" s="17" t="s">
        <v>481</v>
      </c>
      <c r="K567" s="23">
        <v>1</v>
      </c>
      <c r="L567" s="10">
        <f>M553+M555+M557+M559+M561+M563+M565</f>
        <v>7567.4299999999994</v>
      </c>
      <c r="M567" s="10">
        <f>ROUND(L567*K567,2)</f>
        <v>7567.43</v>
      </c>
    </row>
    <row r="568" spans="1:14" ht="0.95" customHeight="1">
      <c r="A568" s="19"/>
      <c r="B568" s="19"/>
      <c r="C568" s="19"/>
      <c r="D568" s="27"/>
      <c r="E568" s="19"/>
      <c r="F568" s="19"/>
      <c r="G568" s="19"/>
      <c r="H568" s="19"/>
      <c r="I568" s="19"/>
      <c r="J568" s="19"/>
      <c r="K568" s="19"/>
      <c r="L568" s="19"/>
      <c r="M568" s="19"/>
      <c r="N568"/>
    </row>
    <row r="569" spans="1:14">
      <c r="A569" s="21" t="s">
        <v>482</v>
      </c>
      <c r="B569" s="21" t="s">
        <v>17</v>
      </c>
      <c r="C569" s="21" t="s">
        <v>18</v>
      </c>
      <c r="D569" s="28" t="s">
        <v>483</v>
      </c>
      <c r="E569" s="22"/>
      <c r="F569" s="22"/>
      <c r="G569" s="22"/>
      <c r="H569" s="22"/>
      <c r="I569" s="22"/>
      <c r="J569" s="22"/>
      <c r="K569" s="18">
        <f>K572</f>
        <v>1</v>
      </c>
      <c r="L569" s="10">
        <f>L572</f>
        <v>1503.32</v>
      </c>
      <c r="M569" s="10">
        <f>M572</f>
        <v>1503.32</v>
      </c>
    </row>
    <row r="570" spans="1:14" ht="22.5">
      <c r="A570" s="12" t="s">
        <v>484</v>
      </c>
      <c r="B570" s="12" t="s">
        <v>21</v>
      </c>
      <c r="C570" s="12" t="s">
        <v>379</v>
      </c>
      <c r="D570" s="26" t="s">
        <v>485</v>
      </c>
      <c r="E570" s="11"/>
      <c r="F570" s="11"/>
      <c r="G570" s="11"/>
      <c r="H570" s="11"/>
      <c r="I570" s="11"/>
      <c r="J570" s="11"/>
      <c r="K570" s="23">
        <v>13</v>
      </c>
      <c r="L570" s="16">
        <v>115.64</v>
      </c>
      <c r="M570" s="14">
        <f>ROUND(K570*L570,2)</f>
        <v>1503.32</v>
      </c>
    </row>
    <row r="571" spans="1:14" ht="213.75">
      <c r="A571" s="11"/>
      <c r="B571" s="11"/>
      <c r="C571" s="11"/>
      <c r="D571" s="15" t="s">
        <v>486</v>
      </c>
      <c r="E571" s="11"/>
      <c r="F571" s="11"/>
      <c r="G571" s="11"/>
      <c r="H571" s="11"/>
      <c r="I571" s="11"/>
      <c r="J571" s="11"/>
      <c r="K571" s="11"/>
      <c r="L571" s="11"/>
      <c r="M571" s="11"/>
      <c r="N571"/>
    </row>
    <row r="572" spans="1:14">
      <c r="A572" s="11"/>
      <c r="B572" s="11"/>
      <c r="C572" s="11"/>
      <c r="D572" s="15"/>
      <c r="E572" s="11"/>
      <c r="F572" s="11"/>
      <c r="G572" s="11"/>
      <c r="H572" s="11"/>
      <c r="I572" s="11"/>
      <c r="J572" s="17" t="s">
        <v>487</v>
      </c>
      <c r="K572" s="23">
        <v>1</v>
      </c>
      <c r="L572" s="10">
        <f>M570</f>
        <v>1503.32</v>
      </c>
      <c r="M572" s="10">
        <f>ROUND(L572*K572,2)</f>
        <v>1503.32</v>
      </c>
    </row>
    <row r="573" spans="1:14" ht="0.95" customHeight="1">
      <c r="A573" s="19"/>
      <c r="B573" s="19"/>
      <c r="C573" s="19"/>
      <c r="D573" s="27"/>
      <c r="E573" s="19"/>
      <c r="F573" s="19"/>
      <c r="G573" s="19"/>
      <c r="H573" s="19"/>
      <c r="I573" s="19"/>
      <c r="J573" s="19"/>
      <c r="K573" s="19"/>
      <c r="L573" s="19"/>
      <c r="M573" s="19"/>
      <c r="N573"/>
    </row>
    <row r="574" spans="1:14">
      <c r="A574" s="21" t="s">
        <v>488</v>
      </c>
      <c r="B574" s="21" t="s">
        <v>17</v>
      </c>
      <c r="C574" s="21" t="s">
        <v>18</v>
      </c>
      <c r="D574" s="28" t="s">
        <v>489</v>
      </c>
      <c r="E574" s="22"/>
      <c r="F574" s="22"/>
      <c r="G574" s="22"/>
      <c r="H574" s="22"/>
      <c r="I574" s="22"/>
      <c r="J574" s="22"/>
      <c r="K574" s="18">
        <f>K585</f>
        <v>1</v>
      </c>
      <c r="L574" s="10">
        <f>L585</f>
        <v>896.8</v>
      </c>
      <c r="M574" s="10">
        <f>M585</f>
        <v>896.8</v>
      </c>
    </row>
    <row r="575" spans="1:14">
      <c r="A575" s="12" t="s">
        <v>490</v>
      </c>
      <c r="B575" s="12" t="s">
        <v>21</v>
      </c>
      <c r="C575" s="12" t="s">
        <v>379</v>
      </c>
      <c r="D575" s="26" t="s">
        <v>491</v>
      </c>
      <c r="E575" s="11"/>
      <c r="F575" s="11"/>
      <c r="G575" s="11"/>
      <c r="H575" s="11"/>
      <c r="I575" s="11"/>
      <c r="J575" s="11"/>
      <c r="K575" s="13">
        <f>K578</f>
        <v>1</v>
      </c>
      <c r="L575" s="14">
        <f>L578</f>
        <v>590</v>
      </c>
      <c r="M575" s="14">
        <f>M578</f>
        <v>590</v>
      </c>
    </row>
    <row r="576" spans="1:14" ht="45">
      <c r="A576" s="11"/>
      <c r="B576" s="11"/>
      <c r="C576" s="11"/>
      <c r="D576" s="15" t="s">
        <v>492</v>
      </c>
      <c r="E576" s="11"/>
      <c r="F576" s="11"/>
      <c r="G576" s="11"/>
      <c r="H576" s="11"/>
      <c r="I576" s="11"/>
      <c r="J576" s="11"/>
      <c r="K576" s="11"/>
      <c r="L576" s="11"/>
      <c r="M576" s="11"/>
      <c r="N576"/>
    </row>
    <row r="577" spans="1:14">
      <c r="A577" s="11"/>
      <c r="B577" s="11"/>
      <c r="C577" s="11"/>
      <c r="D577" s="15"/>
      <c r="E577" s="12" t="s">
        <v>381</v>
      </c>
      <c r="F577" s="11">
        <v>1</v>
      </c>
      <c r="G577" s="23">
        <v>0</v>
      </c>
      <c r="H577" s="23">
        <v>0</v>
      </c>
      <c r="I577" s="23">
        <v>0</v>
      </c>
      <c r="J577" s="13">
        <f>F577*(G577+ (G577= 0))*(H577+ (H577= 0))*(I577+ (I577= 0))</f>
        <v>1</v>
      </c>
      <c r="K577" s="11"/>
      <c r="L577" s="11"/>
      <c r="M577" s="11"/>
      <c r="N577"/>
    </row>
    <row r="578" spans="1:14">
      <c r="A578" s="11"/>
      <c r="B578" s="11"/>
      <c r="C578" s="11"/>
      <c r="D578" s="15"/>
      <c r="E578" s="11"/>
      <c r="F578" s="11"/>
      <c r="G578" s="11"/>
      <c r="H578" s="11"/>
      <c r="I578" s="11"/>
      <c r="J578" s="17" t="s">
        <v>493</v>
      </c>
      <c r="K578" s="18">
        <f>SUM(J577:J577)</f>
        <v>1</v>
      </c>
      <c r="L578" s="16">
        <v>590</v>
      </c>
      <c r="M578" s="10">
        <f>ROUND(L578*K578,2)</f>
        <v>590</v>
      </c>
    </row>
    <row r="579" spans="1:14" ht="0.95" customHeight="1">
      <c r="A579" s="19"/>
      <c r="B579" s="19"/>
      <c r="C579" s="19"/>
      <c r="D579" s="27"/>
      <c r="E579" s="19"/>
      <c r="F579" s="19"/>
      <c r="G579" s="19"/>
      <c r="H579" s="19"/>
      <c r="I579" s="19"/>
      <c r="J579" s="19"/>
      <c r="K579" s="19"/>
      <c r="L579" s="19"/>
      <c r="M579" s="19"/>
      <c r="N579"/>
    </row>
    <row r="580" spans="1:14" ht="22.5">
      <c r="A580" s="12" t="s">
        <v>494</v>
      </c>
      <c r="B580" s="12" t="s">
        <v>21</v>
      </c>
      <c r="C580" s="12" t="s">
        <v>379</v>
      </c>
      <c r="D580" s="26" t="s">
        <v>495</v>
      </c>
      <c r="E580" s="11"/>
      <c r="F580" s="11"/>
      <c r="G580" s="11"/>
      <c r="H580" s="11"/>
      <c r="I580" s="11"/>
      <c r="J580" s="11"/>
      <c r="K580" s="13">
        <f>K583</f>
        <v>1</v>
      </c>
      <c r="L580" s="14">
        <f>L583</f>
        <v>306.8</v>
      </c>
      <c r="M580" s="14">
        <f>M583</f>
        <v>306.8</v>
      </c>
    </row>
    <row r="581" spans="1:14" ht="22.5">
      <c r="A581" s="11"/>
      <c r="B581" s="11"/>
      <c r="C581" s="11"/>
      <c r="D581" s="15" t="s">
        <v>496</v>
      </c>
      <c r="E581" s="11"/>
      <c r="F581" s="11"/>
      <c r="G581" s="11"/>
      <c r="H581" s="11"/>
      <c r="I581" s="11"/>
      <c r="J581" s="11"/>
      <c r="K581" s="11"/>
      <c r="L581" s="11"/>
      <c r="M581" s="11"/>
      <c r="N581"/>
    </row>
    <row r="582" spans="1:14">
      <c r="A582" s="11"/>
      <c r="B582" s="11"/>
      <c r="C582" s="11"/>
      <c r="D582" s="15"/>
      <c r="E582" s="12" t="s">
        <v>381</v>
      </c>
      <c r="F582" s="11">
        <v>1</v>
      </c>
      <c r="G582" s="23">
        <v>0</v>
      </c>
      <c r="H582" s="23">
        <v>0</v>
      </c>
      <c r="I582" s="23">
        <v>0</v>
      </c>
      <c r="J582" s="13">
        <f>F582*(G582+ (G582= 0))*(H582+ (H582= 0))*(I582+ (I582= 0))</f>
        <v>1</v>
      </c>
      <c r="K582" s="11"/>
      <c r="L582" s="11"/>
      <c r="M582" s="11"/>
      <c r="N582"/>
    </row>
    <row r="583" spans="1:14">
      <c r="A583" s="11"/>
      <c r="B583" s="11"/>
      <c r="C583" s="11"/>
      <c r="D583" s="15"/>
      <c r="E583" s="11"/>
      <c r="F583" s="11"/>
      <c r="G583" s="11"/>
      <c r="H583" s="11"/>
      <c r="I583" s="11"/>
      <c r="J583" s="17" t="s">
        <v>497</v>
      </c>
      <c r="K583" s="18">
        <f>SUM(J582:J582)</f>
        <v>1</v>
      </c>
      <c r="L583" s="16">
        <v>306.8</v>
      </c>
      <c r="M583" s="10">
        <f>ROUND(L583*K583,2)</f>
        <v>306.8</v>
      </c>
    </row>
    <row r="584" spans="1:14" ht="0.95" customHeight="1">
      <c r="A584" s="19"/>
      <c r="B584" s="19"/>
      <c r="C584" s="19"/>
      <c r="D584" s="27"/>
      <c r="E584" s="19"/>
      <c r="F584" s="19"/>
      <c r="G584" s="19"/>
      <c r="H584" s="19"/>
      <c r="I584" s="19"/>
      <c r="J584" s="19"/>
      <c r="K584" s="19"/>
      <c r="L584" s="19"/>
      <c r="M584" s="19"/>
      <c r="N584"/>
    </row>
    <row r="585" spans="1:14">
      <c r="A585" s="11"/>
      <c r="B585" s="11"/>
      <c r="C585" s="11"/>
      <c r="D585" s="15"/>
      <c r="E585" s="11"/>
      <c r="F585" s="11"/>
      <c r="G585" s="11"/>
      <c r="H585" s="11"/>
      <c r="I585" s="11"/>
      <c r="J585" s="17" t="s">
        <v>498</v>
      </c>
      <c r="K585" s="23">
        <v>1</v>
      </c>
      <c r="L585" s="10">
        <f>M578+M583</f>
        <v>896.8</v>
      </c>
      <c r="M585" s="10">
        <f>ROUND(L585*K585,2)</f>
        <v>896.8</v>
      </c>
    </row>
    <row r="586" spans="1:14" ht="0.95" customHeight="1">
      <c r="A586" s="19"/>
      <c r="B586" s="19"/>
      <c r="C586" s="19"/>
      <c r="D586" s="27"/>
      <c r="E586" s="19"/>
      <c r="F586" s="19"/>
      <c r="G586" s="19"/>
      <c r="H586" s="19"/>
      <c r="I586" s="19"/>
      <c r="J586" s="19"/>
      <c r="K586" s="19"/>
      <c r="L586" s="19"/>
      <c r="M586" s="19"/>
      <c r="N586"/>
    </row>
    <row r="587" spans="1:14">
      <c r="A587" s="21" t="s">
        <v>499</v>
      </c>
      <c r="B587" s="21" t="s">
        <v>17</v>
      </c>
      <c r="C587" s="21" t="s">
        <v>18</v>
      </c>
      <c r="D587" s="28" t="s">
        <v>500</v>
      </c>
      <c r="E587" s="22"/>
      <c r="F587" s="22"/>
      <c r="G587" s="22"/>
      <c r="H587" s="22"/>
      <c r="I587" s="22"/>
      <c r="J587" s="22"/>
      <c r="K587" s="18">
        <f>K593</f>
        <v>1</v>
      </c>
      <c r="L587" s="10">
        <f>L593</f>
        <v>1262.5999999999999</v>
      </c>
      <c r="M587" s="10">
        <f>M593</f>
        <v>1262.5999999999999</v>
      </c>
    </row>
    <row r="588" spans="1:14">
      <c r="A588" s="12" t="s">
        <v>501</v>
      </c>
      <c r="B588" s="12" t="s">
        <v>21</v>
      </c>
      <c r="C588" s="12" t="s">
        <v>379</v>
      </c>
      <c r="D588" s="26" t="s">
        <v>502</v>
      </c>
      <c r="E588" s="11"/>
      <c r="F588" s="11"/>
      <c r="G588" s="11"/>
      <c r="H588" s="11"/>
      <c r="I588" s="11"/>
      <c r="J588" s="11"/>
      <c r="K588" s="13">
        <f>K591</f>
        <v>1</v>
      </c>
      <c r="L588" s="14">
        <f>L591</f>
        <v>1262.5999999999999</v>
      </c>
      <c r="M588" s="14">
        <f>M591</f>
        <v>1262.5999999999999</v>
      </c>
    </row>
    <row r="589" spans="1:14" ht="45">
      <c r="A589" s="11"/>
      <c r="B589" s="11"/>
      <c r="C589" s="11"/>
      <c r="D589" s="15" t="s">
        <v>503</v>
      </c>
      <c r="E589" s="11"/>
      <c r="F589" s="11"/>
      <c r="G589" s="11"/>
      <c r="H589" s="11"/>
      <c r="I589" s="11"/>
      <c r="J589" s="11"/>
      <c r="K589" s="11"/>
      <c r="L589" s="11"/>
      <c r="M589" s="11"/>
      <c r="N589"/>
    </row>
    <row r="590" spans="1:14">
      <c r="A590" s="11"/>
      <c r="B590" s="11"/>
      <c r="C590" s="11"/>
      <c r="D590" s="15"/>
      <c r="E590" s="12" t="s">
        <v>381</v>
      </c>
      <c r="F590" s="11">
        <v>1</v>
      </c>
      <c r="G590" s="23">
        <v>0</v>
      </c>
      <c r="H590" s="23">
        <v>0</v>
      </c>
      <c r="I590" s="23">
        <v>0</v>
      </c>
      <c r="J590" s="13">
        <f>F590*(G590+ (G590= 0))*(H590+ (H590= 0))*(I590+ (I590= 0))</f>
        <v>1</v>
      </c>
      <c r="K590" s="11"/>
      <c r="L590" s="11"/>
      <c r="M590" s="11"/>
      <c r="N590"/>
    </row>
    <row r="591" spans="1:14">
      <c r="A591" s="11"/>
      <c r="B591" s="11"/>
      <c r="C591" s="11"/>
      <c r="D591" s="15"/>
      <c r="E591" s="11"/>
      <c r="F591" s="11"/>
      <c r="G591" s="11"/>
      <c r="H591" s="11"/>
      <c r="I591" s="11"/>
      <c r="J591" s="17" t="s">
        <v>504</v>
      </c>
      <c r="K591" s="18">
        <f>SUM(J590:J590)</f>
        <v>1</v>
      </c>
      <c r="L591" s="16">
        <v>1262.5999999999999</v>
      </c>
      <c r="M591" s="10">
        <f>ROUND(L591*K591,2)</f>
        <v>1262.5999999999999</v>
      </c>
    </row>
    <row r="592" spans="1:14" ht="0.95" customHeight="1">
      <c r="A592" s="19"/>
      <c r="B592" s="19"/>
      <c r="C592" s="19"/>
      <c r="D592" s="27"/>
      <c r="E592" s="19"/>
      <c r="F592" s="19"/>
      <c r="G592" s="19"/>
      <c r="H592" s="19"/>
      <c r="I592" s="19"/>
      <c r="J592" s="19"/>
      <c r="K592" s="19"/>
      <c r="L592" s="19"/>
      <c r="M592" s="19"/>
      <c r="N592"/>
    </row>
    <row r="593" spans="1:14">
      <c r="A593" s="11"/>
      <c r="B593" s="11"/>
      <c r="C593" s="11"/>
      <c r="D593" s="15"/>
      <c r="E593" s="11"/>
      <c r="F593" s="11"/>
      <c r="G593" s="11"/>
      <c r="H593" s="11"/>
      <c r="I593" s="11"/>
      <c r="J593" s="17" t="s">
        <v>505</v>
      </c>
      <c r="K593" s="23">
        <v>1</v>
      </c>
      <c r="L593" s="10">
        <f>M591</f>
        <v>1262.5999999999999</v>
      </c>
      <c r="M593" s="10">
        <f>ROUND(L593*K593,2)</f>
        <v>1262.5999999999999</v>
      </c>
    </row>
    <row r="594" spans="1:14" ht="0.95" customHeight="1">
      <c r="A594" s="19"/>
      <c r="B594" s="19"/>
      <c r="C594" s="19"/>
      <c r="D594" s="27"/>
      <c r="E594" s="19"/>
      <c r="F594" s="19"/>
      <c r="G594" s="19"/>
      <c r="H594" s="19"/>
      <c r="I594" s="19"/>
      <c r="J594" s="19"/>
      <c r="K594" s="19"/>
      <c r="L594" s="19"/>
      <c r="M594" s="19"/>
      <c r="N594"/>
    </row>
    <row r="595" spans="1:14">
      <c r="A595" s="11"/>
      <c r="B595" s="11"/>
      <c r="C595" s="11"/>
      <c r="D595" s="15"/>
      <c r="E595" s="11"/>
      <c r="F595" s="11"/>
      <c r="G595" s="11"/>
      <c r="H595" s="11"/>
      <c r="I595" s="11"/>
      <c r="J595" s="17" t="s">
        <v>506</v>
      </c>
      <c r="K595" s="23">
        <v>1</v>
      </c>
      <c r="L595" s="10">
        <f>M484+M489+M494+M499+M516+M550+M567+M572+M585+M593</f>
        <v>27074.069999999996</v>
      </c>
      <c r="M595" s="10">
        <f>ROUND(L595*K595,2)</f>
        <v>27074.07</v>
      </c>
    </row>
    <row r="596" spans="1:14" ht="0.95" customHeight="1">
      <c r="A596" s="19"/>
      <c r="B596" s="19"/>
      <c r="C596" s="19"/>
      <c r="D596" s="27"/>
      <c r="E596" s="19"/>
      <c r="F596" s="19"/>
      <c r="G596" s="19"/>
      <c r="H596" s="19"/>
      <c r="I596" s="19"/>
      <c r="J596" s="19"/>
      <c r="K596" s="19"/>
      <c r="L596" s="19"/>
      <c r="M596" s="19"/>
      <c r="N596"/>
    </row>
    <row r="597" spans="1:14">
      <c r="A597" s="11"/>
      <c r="B597" s="11"/>
      <c r="C597" s="11"/>
      <c r="D597" s="15"/>
      <c r="E597" s="11"/>
      <c r="F597" s="11"/>
      <c r="G597" s="11"/>
      <c r="H597" s="11"/>
      <c r="I597" s="11"/>
      <c r="J597" s="17" t="s">
        <v>507</v>
      </c>
      <c r="K597" s="20">
        <v>1</v>
      </c>
      <c r="L597" s="10">
        <f>M595</f>
        <v>27074.07</v>
      </c>
      <c r="M597" s="10">
        <f>ROUND(L597*K597,2)</f>
        <v>27074.07</v>
      </c>
    </row>
    <row r="598" spans="1:14" ht="0.95" customHeight="1">
      <c r="A598" s="19"/>
      <c r="B598" s="19"/>
      <c r="C598" s="19"/>
      <c r="D598" s="27"/>
      <c r="E598" s="19"/>
      <c r="F598" s="19"/>
      <c r="G598" s="19"/>
      <c r="H598" s="19"/>
      <c r="I598" s="19"/>
      <c r="J598" s="19"/>
      <c r="K598" s="19"/>
      <c r="L598" s="19"/>
      <c r="M598" s="19"/>
      <c r="N598"/>
    </row>
    <row r="599" spans="1:14">
      <c r="A599" s="7" t="s">
        <v>508</v>
      </c>
      <c r="B599" s="7" t="s">
        <v>17</v>
      </c>
      <c r="C599" s="7" t="s">
        <v>18</v>
      </c>
      <c r="D599" s="25" t="s">
        <v>509</v>
      </c>
      <c r="E599" s="8"/>
      <c r="F599" s="8"/>
      <c r="G599" s="8"/>
      <c r="H599" s="8"/>
      <c r="I599" s="8"/>
      <c r="J599" s="8"/>
      <c r="K599" s="9">
        <f>K619</f>
        <v>1</v>
      </c>
      <c r="L599" s="10">
        <f>L619</f>
        <v>636.05999999999995</v>
      </c>
      <c r="M599" s="10">
        <f>M619</f>
        <v>636.05999999999995</v>
      </c>
    </row>
    <row r="600" spans="1:14">
      <c r="A600" s="21" t="s">
        <v>510</v>
      </c>
      <c r="B600" s="21" t="s">
        <v>17</v>
      </c>
      <c r="C600" s="21" t="s">
        <v>18</v>
      </c>
      <c r="D600" s="28" t="s">
        <v>511</v>
      </c>
      <c r="E600" s="22"/>
      <c r="F600" s="22"/>
      <c r="G600" s="22"/>
      <c r="H600" s="22"/>
      <c r="I600" s="22"/>
      <c r="J600" s="22"/>
      <c r="K600" s="18">
        <f>K607</f>
        <v>1</v>
      </c>
      <c r="L600" s="10">
        <f>L607</f>
        <v>391.8</v>
      </c>
      <c r="M600" s="10">
        <f>M607</f>
        <v>391.8</v>
      </c>
    </row>
    <row r="601" spans="1:14">
      <c r="A601" s="12" t="s">
        <v>512</v>
      </c>
      <c r="B601" s="12" t="s">
        <v>21</v>
      </c>
      <c r="C601" s="12" t="s">
        <v>211</v>
      </c>
      <c r="D601" s="26" t="s">
        <v>513</v>
      </c>
      <c r="E601" s="11"/>
      <c r="F601" s="11"/>
      <c r="G601" s="11"/>
      <c r="H601" s="11"/>
      <c r="I601" s="11"/>
      <c r="J601" s="11"/>
      <c r="K601" s="23">
        <v>40</v>
      </c>
      <c r="L601" s="16">
        <v>4.66</v>
      </c>
      <c r="M601" s="14">
        <f>ROUND(K601*L601,2)</f>
        <v>186.4</v>
      </c>
    </row>
    <row r="602" spans="1:14" ht="168.75">
      <c r="A602" s="11"/>
      <c r="B602" s="11"/>
      <c r="C602" s="11"/>
      <c r="D602" s="15" t="s">
        <v>514</v>
      </c>
      <c r="E602" s="11"/>
      <c r="F602" s="11"/>
      <c r="G602" s="11"/>
      <c r="H602" s="11"/>
      <c r="I602" s="11"/>
      <c r="J602" s="11"/>
      <c r="K602" s="11"/>
      <c r="L602" s="11"/>
      <c r="M602" s="11"/>
      <c r="N602"/>
    </row>
    <row r="603" spans="1:14">
      <c r="A603" s="12" t="s">
        <v>515</v>
      </c>
      <c r="B603" s="12" t="s">
        <v>21</v>
      </c>
      <c r="C603" s="12" t="s">
        <v>379</v>
      </c>
      <c r="D603" s="26" t="s">
        <v>516</v>
      </c>
      <c r="E603" s="11"/>
      <c r="F603" s="11"/>
      <c r="G603" s="11"/>
      <c r="H603" s="11"/>
      <c r="I603" s="11"/>
      <c r="J603" s="11"/>
      <c r="K603" s="23">
        <v>3</v>
      </c>
      <c r="L603" s="16">
        <v>35.4</v>
      </c>
      <c r="M603" s="14">
        <f>ROUND(K603*L603,2)</f>
        <v>106.2</v>
      </c>
    </row>
    <row r="604" spans="1:14" ht="90">
      <c r="A604" s="11"/>
      <c r="B604" s="11"/>
      <c r="C604" s="11"/>
      <c r="D604" s="15" t="s">
        <v>517</v>
      </c>
      <c r="E604" s="11"/>
      <c r="F604" s="11"/>
      <c r="G604" s="11"/>
      <c r="H604" s="11"/>
      <c r="I604" s="11"/>
      <c r="J604" s="11"/>
      <c r="K604" s="11"/>
      <c r="L604" s="11"/>
      <c r="M604" s="11"/>
      <c r="N604"/>
    </row>
    <row r="605" spans="1:14" ht="22.5">
      <c r="A605" s="12" t="s">
        <v>518</v>
      </c>
      <c r="B605" s="12" t="s">
        <v>21</v>
      </c>
      <c r="C605" s="12" t="s">
        <v>211</v>
      </c>
      <c r="D605" s="26" t="s">
        <v>519</v>
      </c>
      <c r="E605" s="11"/>
      <c r="F605" s="11"/>
      <c r="G605" s="11"/>
      <c r="H605" s="11"/>
      <c r="I605" s="11"/>
      <c r="J605" s="11"/>
      <c r="K605" s="23">
        <v>40</v>
      </c>
      <c r="L605" s="16">
        <v>2.48</v>
      </c>
      <c r="M605" s="14">
        <f>ROUND(K605*L605,2)</f>
        <v>99.2</v>
      </c>
    </row>
    <row r="606" spans="1:14" ht="157.5">
      <c r="A606" s="11"/>
      <c r="B606" s="11"/>
      <c r="C606" s="11"/>
      <c r="D606" s="15" t="s">
        <v>520</v>
      </c>
      <c r="E606" s="11"/>
      <c r="F606" s="11"/>
      <c r="G606" s="11"/>
      <c r="H606" s="11"/>
      <c r="I606" s="11"/>
      <c r="J606" s="11"/>
      <c r="K606" s="11"/>
      <c r="L606" s="11"/>
      <c r="M606" s="11"/>
      <c r="N606"/>
    </row>
    <row r="607" spans="1:14">
      <c r="A607" s="11"/>
      <c r="B607" s="11"/>
      <c r="C607" s="11"/>
      <c r="D607" s="15"/>
      <c r="E607" s="11"/>
      <c r="F607" s="11"/>
      <c r="G607" s="11"/>
      <c r="H607" s="11"/>
      <c r="I607" s="11"/>
      <c r="J607" s="17" t="s">
        <v>521</v>
      </c>
      <c r="K607" s="23">
        <v>1</v>
      </c>
      <c r="L607" s="10">
        <f>M601+M603+M605</f>
        <v>391.8</v>
      </c>
      <c r="M607" s="10">
        <f>ROUND(L607*K607,2)</f>
        <v>391.8</v>
      </c>
    </row>
    <row r="608" spans="1:14" ht="0.95" customHeight="1">
      <c r="A608" s="19"/>
      <c r="B608" s="19"/>
      <c r="C608" s="19"/>
      <c r="D608" s="27"/>
      <c r="E608" s="19"/>
      <c r="F608" s="19"/>
      <c r="G608" s="19"/>
      <c r="H608" s="19"/>
      <c r="I608" s="19"/>
      <c r="J608" s="19"/>
      <c r="K608" s="19"/>
      <c r="L608" s="19"/>
      <c r="M608" s="19"/>
      <c r="N608"/>
    </row>
    <row r="609" spans="1:14">
      <c r="A609" s="21" t="s">
        <v>522</v>
      </c>
      <c r="B609" s="21" t="s">
        <v>17</v>
      </c>
      <c r="C609" s="21" t="s">
        <v>18</v>
      </c>
      <c r="D609" s="28" t="s">
        <v>489</v>
      </c>
      <c r="E609" s="22"/>
      <c r="F609" s="22"/>
      <c r="G609" s="22"/>
      <c r="H609" s="22"/>
      <c r="I609" s="22"/>
      <c r="J609" s="22"/>
      <c r="K609" s="18">
        <f>K617</f>
        <v>1</v>
      </c>
      <c r="L609" s="10">
        <f>L617</f>
        <v>244.26</v>
      </c>
      <c r="M609" s="10">
        <f>M617</f>
        <v>244.26</v>
      </c>
    </row>
    <row r="610" spans="1:14">
      <c r="A610" s="12" t="s">
        <v>523</v>
      </c>
      <c r="B610" s="12" t="s">
        <v>21</v>
      </c>
      <c r="C610" s="12" t="s">
        <v>379</v>
      </c>
      <c r="D610" s="26" t="s">
        <v>524</v>
      </c>
      <c r="E610" s="11"/>
      <c r="F610" s="11"/>
      <c r="G610" s="11"/>
      <c r="H610" s="11"/>
      <c r="I610" s="11"/>
      <c r="J610" s="11"/>
      <c r="K610" s="23">
        <v>3</v>
      </c>
      <c r="L610" s="16">
        <v>28.32</v>
      </c>
      <c r="M610" s="14">
        <f>ROUND(K610*L610,2)</f>
        <v>84.96</v>
      </c>
    </row>
    <row r="611" spans="1:14" ht="56.25">
      <c r="A611" s="11"/>
      <c r="B611" s="11"/>
      <c r="C611" s="11"/>
      <c r="D611" s="15" t="s">
        <v>525</v>
      </c>
      <c r="E611" s="11"/>
      <c r="F611" s="11"/>
      <c r="G611" s="11"/>
      <c r="H611" s="11"/>
      <c r="I611" s="11"/>
      <c r="J611" s="11"/>
      <c r="K611" s="11"/>
      <c r="L611" s="11"/>
      <c r="M611" s="11"/>
      <c r="N611"/>
    </row>
    <row r="612" spans="1:14" ht="22.5">
      <c r="A612" s="12" t="s">
        <v>526</v>
      </c>
      <c r="B612" s="12" t="s">
        <v>21</v>
      </c>
      <c r="C612" s="12" t="s">
        <v>379</v>
      </c>
      <c r="D612" s="26" t="s">
        <v>527</v>
      </c>
      <c r="E612" s="11"/>
      <c r="F612" s="11"/>
      <c r="G612" s="11"/>
      <c r="H612" s="11"/>
      <c r="I612" s="11"/>
      <c r="J612" s="11"/>
      <c r="K612" s="13">
        <f>K615</f>
        <v>1</v>
      </c>
      <c r="L612" s="14">
        <f>L615</f>
        <v>159.30000000000001</v>
      </c>
      <c r="M612" s="14">
        <f>M615</f>
        <v>159.30000000000001</v>
      </c>
    </row>
    <row r="613" spans="1:14" ht="22.5">
      <c r="A613" s="11"/>
      <c r="B613" s="11"/>
      <c r="C613" s="11"/>
      <c r="D613" s="15" t="s">
        <v>528</v>
      </c>
      <c r="E613" s="11"/>
      <c r="F613" s="11"/>
      <c r="G613" s="11"/>
      <c r="H613" s="11"/>
      <c r="I613" s="11"/>
      <c r="J613" s="11"/>
      <c r="K613" s="11"/>
      <c r="L613" s="11"/>
      <c r="M613" s="11"/>
      <c r="N613"/>
    </row>
    <row r="614" spans="1:14">
      <c r="A614" s="11"/>
      <c r="B614" s="11"/>
      <c r="C614" s="11"/>
      <c r="D614" s="15"/>
      <c r="E614" s="12" t="s">
        <v>18</v>
      </c>
      <c r="F614" s="11">
        <v>1</v>
      </c>
      <c r="G614" s="23">
        <v>0</v>
      </c>
      <c r="H614" s="23">
        <v>0</v>
      </c>
      <c r="I614" s="23">
        <v>0</v>
      </c>
      <c r="J614" s="13">
        <f>F614*(G614+ (G614= 0))*(H614+ (H614= 0))*(I614+ (I614= 0))</f>
        <v>1</v>
      </c>
      <c r="K614" s="11"/>
      <c r="L614" s="11"/>
      <c r="M614" s="11"/>
      <c r="N614"/>
    </row>
    <row r="615" spans="1:14">
      <c r="A615" s="11"/>
      <c r="B615" s="11"/>
      <c r="C615" s="11"/>
      <c r="D615" s="15"/>
      <c r="E615" s="11"/>
      <c r="F615" s="11"/>
      <c r="G615" s="11"/>
      <c r="H615" s="11"/>
      <c r="I615" s="11"/>
      <c r="J615" s="17" t="s">
        <v>529</v>
      </c>
      <c r="K615" s="18">
        <f>SUM(J614:J614)</f>
        <v>1</v>
      </c>
      <c r="L615" s="16">
        <v>159.30000000000001</v>
      </c>
      <c r="M615" s="10">
        <f>ROUND(L615*K615,2)</f>
        <v>159.30000000000001</v>
      </c>
    </row>
    <row r="616" spans="1:14" ht="0.95" customHeight="1">
      <c r="A616" s="19"/>
      <c r="B616" s="19"/>
      <c r="C616" s="19"/>
      <c r="D616" s="27"/>
      <c r="E616" s="19"/>
      <c r="F616" s="19"/>
      <c r="G616" s="19"/>
      <c r="H616" s="19"/>
      <c r="I616" s="19"/>
      <c r="J616" s="19"/>
      <c r="K616" s="19"/>
      <c r="L616" s="19"/>
      <c r="M616" s="19"/>
      <c r="N616"/>
    </row>
    <row r="617" spans="1:14">
      <c r="A617" s="11"/>
      <c r="B617" s="11"/>
      <c r="C617" s="11"/>
      <c r="D617" s="15"/>
      <c r="E617" s="11"/>
      <c r="F617" s="11"/>
      <c r="G617" s="11"/>
      <c r="H617" s="11"/>
      <c r="I617" s="11"/>
      <c r="J617" s="17" t="s">
        <v>530</v>
      </c>
      <c r="K617" s="23">
        <v>1</v>
      </c>
      <c r="L617" s="10">
        <f>M610+M615</f>
        <v>244.26</v>
      </c>
      <c r="M617" s="10">
        <f>ROUND(L617*K617,2)</f>
        <v>244.26</v>
      </c>
    </row>
    <row r="618" spans="1:14" ht="0.95" customHeight="1">
      <c r="A618" s="19"/>
      <c r="B618" s="19"/>
      <c r="C618" s="19"/>
      <c r="D618" s="27"/>
      <c r="E618" s="19"/>
      <c r="F618" s="19"/>
      <c r="G618" s="19"/>
      <c r="H618" s="19"/>
      <c r="I618" s="19"/>
      <c r="J618" s="19"/>
      <c r="K618" s="19"/>
      <c r="L618" s="19"/>
      <c r="M618" s="19"/>
      <c r="N618"/>
    </row>
    <row r="619" spans="1:14">
      <c r="A619" s="11"/>
      <c r="B619" s="11"/>
      <c r="C619" s="11"/>
      <c r="D619" s="15"/>
      <c r="E619" s="11"/>
      <c r="F619" s="11"/>
      <c r="G619" s="11"/>
      <c r="H619" s="11"/>
      <c r="I619" s="11"/>
      <c r="J619" s="17" t="s">
        <v>531</v>
      </c>
      <c r="K619" s="20">
        <v>1</v>
      </c>
      <c r="L619" s="10">
        <f>M607+M617</f>
        <v>636.05999999999995</v>
      </c>
      <c r="M619" s="10">
        <f>ROUND(L619*K619,2)</f>
        <v>636.05999999999995</v>
      </c>
    </row>
    <row r="620" spans="1:14" ht="0.95" customHeight="1">
      <c r="A620" s="19"/>
      <c r="B620" s="19"/>
      <c r="C620" s="19"/>
      <c r="D620" s="27"/>
      <c r="E620" s="19"/>
      <c r="F620" s="19"/>
      <c r="G620" s="19"/>
      <c r="H620" s="19"/>
      <c r="I620" s="19"/>
      <c r="J620" s="19"/>
      <c r="K620" s="19"/>
      <c r="L620" s="19"/>
      <c r="M620" s="19"/>
      <c r="N620"/>
    </row>
    <row r="621" spans="1:14">
      <c r="A621" s="7" t="s">
        <v>532</v>
      </c>
      <c r="B621" s="7" t="s">
        <v>17</v>
      </c>
      <c r="C621" s="7" t="s">
        <v>18</v>
      </c>
      <c r="D621" s="25" t="s">
        <v>533</v>
      </c>
      <c r="E621" s="8"/>
      <c r="F621" s="8"/>
      <c r="G621" s="8"/>
      <c r="H621" s="8"/>
      <c r="I621" s="8"/>
      <c r="J621" s="8"/>
      <c r="K621" s="9">
        <f>K657</f>
        <v>1</v>
      </c>
      <c r="L621" s="10">
        <f>L657</f>
        <v>3304</v>
      </c>
      <c r="M621" s="10">
        <f>M657</f>
        <v>3304</v>
      </c>
    </row>
    <row r="622" spans="1:14">
      <c r="A622" s="12" t="s">
        <v>534</v>
      </c>
      <c r="B622" s="12" t="s">
        <v>21</v>
      </c>
      <c r="C622" s="12" t="s">
        <v>318</v>
      </c>
      <c r="D622" s="26" t="s">
        <v>535</v>
      </c>
      <c r="E622" s="11"/>
      <c r="F622" s="11"/>
      <c r="G622" s="11"/>
      <c r="H622" s="11"/>
      <c r="I622" s="11"/>
      <c r="J622" s="11"/>
      <c r="K622" s="13">
        <f>K625</f>
        <v>3</v>
      </c>
      <c r="L622" s="14">
        <f>L625</f>
        <v>218.3</v>
      </c>
      <c r="M622" s="14">
        <f>M625</f>
        <v>654.9</v>
      </c>
    </row>
    <row r="623" spans="1:14" ht="112.5">
      <c r="A623" s="11"/>
      <c r="B623" s="11"/>
      <c r="C623" s="11"/>
      <c r="D623" s="15" t="s">
        <v>536</v>
      </c>
      <c r="E623" s="11"/>
      <c r="F623" s="11"/>
      <c r="G623" s="11"/>
      <c r="H623" s="11"/>
      <c r="I623" s="11"/>
      <c r="J623" s="11"/>
      <c r="K623" s="11"/>
      <c r="L623" s="11"/>
      <c r="M623" s="11"/>
      <c r="N623"/>
    </row>
    <row r="624" spans="1:14">
      <c r="A624" s="11"/>
      <c r="B624" s="11"/>
      <c r="C624" s="11"/>
      <c r="D624" s="15"/>
      <c r="E624" s="12" t="s">
        <v>18</v>
      </c>
      <c r="F624" s="11">
        <v>3</v>
      </c>
      <c r="G624" s="16">
        <v>0</v>
      </c>
      <c r="H624" s="16">
        <v>0</v>
      </c>
      <c r="I624" s="16">
        <v>0</v>
      </c>
      <c r="J624" s="14">
        <f>F624*(G624+ (G624= 0))*(H624+ (H624= 0))*(I624+ (I624= 0))</f>
        <v>3</v>
      </c>
      <c r="K624" s="11"/>
      <c r="L624" s="11"/>
      <c r="M624" s="11"/>
      <c r="N624"/>
    </row>
    <row r="625" spans="1:14">
      <c r="A625" s="11"/>
      <c r="B625" s="11"/>
      <c r="C625" s="11"/>
      <c r="D625" s="15"/>
      <c r="E625" s="11"/>
      <c r="F625" s="11"/>
      <c r="G625" s="11"/>
      <c r="H625" s="11"/>
      <c r="I625" s="11"/>
      <c r="J625" s="17" t="s">
        <v>537</v>
      </c>
      <c r="K625" s="18">
        <f>SUM(J624:J624)</f>
        <v>3</v>
      </c>
      <c r="L625" s="16">
        <v>218.3</v>
      </c>
      <c r="M625" s="10">
        <f>ROUND(L625*K625,2)</f>
        <v>654.9</v>
      </c>
    </row>
    <row r="626" spans="1:14" ht="0.95" customHeight="1">
      <c r="A626" s="19"/>
      <c r="B626" s="19"/>
      <c r="C626" s="19"/>
      <c r="D626" s="27"/>
      <c r="E626" s="19"/>
      <c r="F626" s="19"/>
      <c r="G626" s="19"/>
      <c r="H626" s="19"/>
      <c r="I626" s="19"/>
      <c r="J626" s="19"/>
      <c r="K626" s="19"/>
      <c r="L626" s="19"/>
      <c r="M626" s="19"/>
      <c r="N626"/>
    </row>
    <row r="627" spans="1:14">
      <c r="A627" s="12" t="s">
        <v>538</v>
      </c>
      <c r="B627" s="12" t="s">
        <v>21</v>
      </c>
      <c r="C627" s="12" t="s">
        <v>318</v>
      </c>
      <c r="D627" s="26" t="s">
        <v>539</v>
      </c>
      <c r="E627" s="11"/>
      <c r="F627" s="11"/>
      <c r="G627" s="11"/>
      <c r="H627" s="11"/>
      <c r="I627" s="11"/>
      <c r="J627" s="11"/>
      <c r="K627" s="13">
        <f>K630</f>
        <v>2</v>
      </c>
      <c r="L627" s="14">
        <f>L630</f>
        <v>218.3</v>
      </c>
      <c r="M627" s="14">
        <f>M630</f>
        <v>436.6</v>
      </c>
    </row>
    <row r="628" spans="1:14" ht="112.5">
      <c r="A628" s="11"/>
      <c r="B628" s="11"/>
      <c r="C628" s="11"/>
      <c r="D628" s="15" t="s">
        <v>540</v>
      </c>
      <c r="E628" s="11"/>
      <c r="F628" s="11"/>
      <c r="G628" s="11"/>
      <c r="H628" s="11"/>
      <c r="I628" s="11"/>
      <c r="J628" s="11"/>
      <c r="K628" s="11"/>
      <c r="L628" s="11"/>
      <c r="M628" s="11"/>
      <c r="N628"/>
    </row>
    <row r="629" spans="1:14">
      <c r="A629" s="11"/>
      <c r="B629" s="11"/>
      <c r="C629" s="11"/>
      <c r="D629" s="15"/>
      <c r="E629" s="12" t="s">
        <v>18</v>
      </c>
      <c r="F629" s="11">
        <v>2</v>
      </c>
      <c r="G629" s="16">
        <v>0</v>
      </c>
      <c r="H629" s="16">
        <v>0</v>
      </c>
      <c r="I629" s="16">
        <v>0</v>
      </c>
      <c r="J629" s="14">
        <f>F629*(G629+ (G629= 0))*(H629+ (H629= 0))*(I629+ (I629= 0))</f>
        <v>2</v>
      </c>
      <c r="K629" s="11"/>
      <c r="L629" s="11"/>
      <c r="M629" s="11"/>
      <c r="N629"/>
    </row>
    <row r="630" spans="1:14">
      <c r="A630" s="11"/>
      <c r="B630" s="11"/>
      <c r="C630" s="11"/>
      <c r="D630" s="15"/>
      <c r="E630" s="11"/>
      <c r="F630" s="11"/>
      <c r="G630" s="11"/>
      <c r="H630" s="11"/>
      <c r="I630" s="11"/>
      <c r="J630" s="17" t="s">
        <v>541</v>
      </c>
      <c r="K630" s="18">
        <f>SUM(J629:J629)</f>
        <v>2</v>
      </c>
      <c r="L630" s="16">
        <v>218.3</v>
      </c>
      <c r="M630" s="10">
        <f>ROUND(L630*K630,2)</f>
        <v>436.6</v>
      </c>
    </row>
    <row r="631" spans="1:14" ht="0.95" customHeight="1">
      <c r="A631" s="19"/>
      <c r="B631" s="19"/>
      <c r="C631" s="19"/>
      <c r="D631" s="27"/>
      <c r="E631" s="19"/>
      <c r="F631" s="19"/>
      <c r="G631" s="19"/>
      <c r="H631" s="19"/>
      <c r="I631" s="19"/>
      <c r="J631" s="19"/>
      <c r="K631" s="19"/>
      <c r="L631" s="19"/>
      <c r="M631" s="19"/>
      <c r="N631"/>
    </row>
    <row r="632" spans="1:14">
      <c r="A632" s="12" t="s">
        <v>542</v>
      </c>
      <c r="B632" s="12" t="s">
        <v>21</v>
      </c>
      <c r="C632" s="12" t="s">
        <v>318</v>
      </c>
      <c r="D632" s="26" t="s">
        <v>543</v>
      </c>
      <c r="E632" s="11"/>
      <c r="F632" s="11"/>
      <c r="G632" s="11"/>
      <c r="H632" s="11"/>
      <c r="I632" s="11"/>
      <c r="J632" s="11"/>
      <c r="K632" s="13">
        <f>K635</f>
        <v>2</v>
      </c>
      <c r="L632" s="14">
        <f>L635</f>
        <v>218.3</v>
      </c>
      <c r="M632" s="14">
        <f>M635</f>
        <v>436.6</v>
      </c>
    </row>
    <row r="633" spans="1:14" ht="101.25">
      <c r="A633" s="11"/>
      <c r="B633" s="11"/>
      <c r="C633" s="11"/>
      <c r="D633" s="15" t="s">
        <v>544</v>
      </c>
      <c r="E633" s="11"/>
      <c r="F633" s="11"/>
      <c r="G633" s="11"/>
      <c r="H633" s="11"/>
      <c r="I633" s="11"/>
      <c r="J633" s="11"/>
      <c r="K633" s="11"/>
      <c r="L633" s="11"/>
      <c r="M633" s="11"/>
      <c r="N633"/>
    </row>
    <row r="634" spans="1:14">
      <c r="A634" s="11"/>
      <c r="B634" s="11"/>
      <c r="C634" s="11"/>
      <c r="D634" s="15"/>
      <c r="E634" s="12" t="s">
        <v>18</v>
      </c>
      <c r="F634" s="11">
        <v>2</v>
      </c>
      <c r="G634" s="16">
        <v>0</v>
      </c>
      <c r="H634" s="16">
        <v>0</v>
      </c>
      <c r="I634" s="16">
        <v>0</v>
      </c>
      <c r="J634" s="14">
        <f>F634*(G634+ (G634= 0))*(H634+ (H634= 0))*(I634+ (I634= 0))</f>
        <v>2</v>
      </c>
      <c r="K634" s="11"/>
      <c r="L634" s="11"/>
      <c r="M634" s="11"/>
      <c r="N634"/>
    </row>
    <row r="635" spans="1:14">
      <c r="A635" s="11"/>
      <c r="B635" s="11"/>
      <c r="C635" s="11"/>
      <c r="D635" s="15"/>
      <c r="E635" s="11"/>
      <c r="F635" s="11"/>
      <c r="G635" s="11"/>
      <c r="H635" s="11"/>
      <c r="I635" s="11"/>
      <c r="J635" s="17" t="s">
        <v>545</v>
      </c>
      <c r="K635" s="18">
        <f>SUM(J634:J634)</f>
        <v>2</v>
      </c>
      <c r="L635" s="16">
        <v>218.3</v>
      </c>
      <c r="M635" s="10">
        <f>ROUND(L635*K635,2)</f>
        <v>436.6</v>
      </c>
    </row>
    <row r="636" spans="1:14" ht="0.95" customHeight="1">
      <c r="A636" s="19"/>
      <c r="B636" s="19"/>
      <c r="C636" s="19"/>
      <c r="D636" s="27"/>
      <c r="E636" s="19"/>
      <c r="F636" s="19"/>
      <c r="G636" s="19"/>
      <c r="H636" s="19"/>
      <c r="I636" s="19"/>
      <c r="J636" s="19"/>
      <c r="K636" s="19"/>
      <c r="L636" s="19"/>
      <c r="M636" s="19"/>
      <c r="N636"/>
    </row>
    <row r="637" spans="1:14">
      <c r="A637" s="12" t="s">
        <v>546</v>
      </c>
      <c r="B637" s="12" t="s">
        <v>21</v>
      </c>
      <c r="C637" s="12" t="s">
        <v>318</v>
      </c>
      <c r="D637" s="26" t="s">
        <v>547</v>
      </c>
      <c r="E637" s="11"/>
      <c r="F637" s="11"/>
      <c r="G637" s="11"/>
      <c r="H637" s="11"/>
      <c r="I637" s="11"/>
      <c r="J637" s="11"/>
      <c r="K637" s="13">
        <f>K640</f>
        <v>1</v>
      </c>
      <c r="L637" s="14">
        <f>L640</f>
        <v>129.80000000000001</v>
      </c>
      <c r="M637" s="14">
        <f>M640</f>
        <v>129.80000000000001</v>
      </c>
    </row>
    <row r="638" spans="1:14" ht="101.25">
      <c r="A638" s="11"/>
      <c r="B638" s="11"/>
      <c r="C638" s="11"/>
      <c r="D638" s="15" t="s">
        <v>548</v>
      </c>
      <c r="E638" s="11"/>
      <c r="F638" s="11"/>
      <c r="G638" s="11"/>
      <c r="H638" s="11"/>
      <c r="I638" s="11"/>
      <c r="J638" s="11"/>
      <c r="K638" s="11"/>
      <c r="L638" s="11"/>
      <c r="M638" s="11"/>
      <c r="N638"/>
    </row>
    <row r="639" spans="1:14">
      <c r="A639" s="11"/>
      <c r="B639" s="11"/>
      <c r="C639" s="11"/>
      <c r="D639" s="15"/>
      <c r="E639" s="12" t="s">
        <v>18</v>
      </c>
      <c r="F639" s="11">
        <v>1</v>
      </c>
      <c r="G639" s="16">
        <v>0</v>
      </c>
      <c r="H639" s="16">
        <v>0</v>
      </c>
      <c r="I639" s="16">
        <v>0</v>
      </c>
      <c r="J639" s="14">
        <f>F639*(G639+ (G639= 0))*(H639+ (H639= 0))*(I639+ (I639= 0))</f>
        <v>1</v>
      </c>
      <c r="K639" s="11"/>
      <c r="L639" s="11"/>
      <c r="M639" s="11"/>
      <c r="N639"/>
    </row>
    <row r="640" spans="1:14">
      <c r="A640" s="11"/>
      <c r="B640" s="11"/>
      <c r="C640" s="11"/>
      <c r="D640" s="15"/>
      <c r="E640" s="11"/>
      <c r="F640" s="11"/>
      <c r="G640" s="11"/>
      <c r="H640" s="11"/>
      <c r="I640" s="11"/>
      <c r="J640" s="17" t="s">
        <v>549</v>
      </c>
      <c r="K640" s="18">
        <f>SUM(J639:J639)</f>
        <v>1</v>
      </c>
      <c r="L640" s="16">
        <v>129.80000000000001</v>
      </c>
      <c r="M640" s="10">
        <f>ROUND(L640*K640,2)</f>
        <v>129.80000000000001</v>
      </c>
    </row>
    <row r="641" spans="1:14" ht="0.95" customHeight="1">
      <c r="A641" s="19"/>
      <c r="B641" s="19"/>
      <c r="C641" s="19"/>
      <c r="D641" s="27"/>
      <c r="E641" s="19"/>
      <c r="F641" s="19"/>
      <c r="G641" s="19"/>
      <c r="H641" s="19"/>
      <c r="I641" s="19"/>
      <c r="J641" s="19"/>
      <c r="K641" s="19"/>
      <c r="L641" s="19"/>
      <c r="M641" s="19"/>
      <c r="N641"/>
    </row>
    <row r="642" spans="1:14">
      <c r="A642" s="12" t="s">
        <v>550</v>
      </c>
      <c r="B642" s="12" t="s">
        <v>21</v>
      </c>
      <c r="C642" s="12" t="s">
        <v>318</v>
      </c>
      <c r="D642" s="26" t="s">
        <v>551</v>
      </c>
      <c r="E642" s="11"/>
      <c r="F642" s="11"/>
      <c r="G642" s="11"/>
      <c r="H642" s="11"/>
      <c r="I642" s="11"/>
      <c r="J642" s="11"/>
      <c r="K642" s="13">
        <f>K645</f>
        <v>17</v>
      </c>
      <c r="L642" s="14">
        <f>L645</f>
        <v>35.4</v>
      </c>
      <c r="M642" s="14">
        <f>M645</f>
        <v>601.79999999999995</v>
      </c>
    </row>
    <row r="643" spans="1:14" ht="33.75">
      <c r="A643" s="11"/>
      <c r="B643" s="11"/>
      <c r="C643" s="11"/>
      <c r="D643" s="15" t="s">
        <v>552</v>
      </c>
      <c r="E643" s="11"/>
      <c r="F643" s="11"/>
      <c r="G643" s="11"/>
      <c r="H643" s="11"/>
      <c r="I643" s="11"/>
      <c r="J643" s="11"/>
      <c r="K643" s="11"/>
      <c r="L643" s="11"/>
      <c r="M643" s="11"/>
      <c r="N643"/>
    </row>
    <row r="644" spans="1:14">
      <c r="A644" s="11"/>
      <c r="B644" s="11"/>
      <c r="C644" s="11"/>
      <c r="D644" s="15"/>
      <c r="E644" s="12" t="s">
        <v>18</v>
      </c>
      <c r="F644" s="11">
        <v>17</v>
      </c>
      <c r="G644" s="16">
        <v>0</v>
      </c>
      <c r="H644" s="16">
        <v>0</v>
      </c>
      <c r="I644" s="16">
        <v>0</v>
      </c>
      <c r="J644" s="14">
        <f>F644*(G644+ (G644= 0))*(H644+ (H644= 0))*(I644+ (I644= 0))</f>
        <v>17</v>
      </c>
      <c r="K644" s="11"/>
      <c r="L644" s="11"/>
      <c r="M644" s="11"/>
      <c r="N644"/>
    </row>
    <row r="645" spans="1:14">
      <c r="A645" s="11"/>
      <c r="B645" s="11"/>
      <c r="C645" s="11"/>
      <c r="D645" s="15"/>
      <c r="E645" s="11"/>
      <c r="F645" s="11"/>
      <c r="G645" s="11"/>
      <c r="H645" s="11"/>
      <c r="I645" s="11"/>
      <c r="J645" s="17" t="s">
        <v>553</v>
      </c>
      <c r="K645" s="18">
        <f>SUM(J644:J644)</f>
        <v>17</v>
      </c>
      <c r="L645" s="16">
        <v>35.4</v>
      </c>
      <c r="M645" s="10">
        <f>ROUND(L645*K645,2)</f>
        <v>601.79999999999995</v>
      </c>
    </row>
    <row r="646" spans="1:14" ht="0.95" customHeight="1">
      <c r="A646" s="19"/>
      <c r="B646" s="19"/>
      <c r="C646" s="19"/>
      <c r="D646" s="27"/>
      <c r="E646" s="19"/>
      <c r="F646" s="19"/>
      <c r="G646" s="19"/>
      <c r="H646" s="19"/>
      <c r="I646" s="19"/>
      <c r="J646" s="19"/>
      <c r="K646" s="19"/>
      <c r="L646" s="19"/>
      <c r="M646" s="19"/>
      <c r="N646"/>
    </row>
    <row r="647" spans="1:14" ht="22.5">
      <c r="A647" s="12" t="s">
        <v>554</v>
      </c>
      <c r="B647" s="12" t="s">
        <v>21</v>
      </c>
      <c r="C647" s="12" t="s">
        <v>211</v>
      </c>
      <c r="D647" s="26" t="s">
        <v>555</v>
      </c>
      <c r="E647" s="11"/>
      <c r="F647" s="11"/>
      <c r="G647" s="11"/>
      <c r="H647" s="11"/>
      <c r="I647" s="11"/>
      <c r="J647" s="11"/>
      <c r="K647" s="13">
        <f>K650</f>
        <v>35</v>
      </c>
      <c r="L647" s="14">
        <f>L650</f>
        <v>17.7</v>
      </c>
      <c r="M647" s="14">
        <f>M650</f>
        <v>619.5</v>
      </c>
    </row>
    <row r="648" spans="1:14" ht="168.75">
      <c r="A648" s="11"/>
      <c r="B648" s="11"/>
      <c r="C648" s="11"/>
      <c r="D648" s="15" t="s">
        <v>556</v>
      </c>
      <c r="E648" s="11"/>
      <c r="F648" s="11"/>
      <c r="G648" s="11"/>
      <c r="H648" s="11"/>
      <c r="I648" s="11"/>
      <c r="J648" s="11"/>
      <c r="K648" s="11"/>
      <c r="L648" s="11"/>
      <c r="M648" s="11"/>
      <c r="N648"/>
    </row>
    <row r="649" spans="1:14">
      <c r="A649" s="11"/>
      <c r="B649" s="11"/>
      <c r="C649" s="11"/>
      <c r="D649" s="15"/>
      <c r="E649" s="12" t="s">
        <v>63</v>
      </c>
      <c r="F649" s="11">
        <v>1</v>
      </c>
      <c r="G649" s="16">
        <v>35</v>
      </c>
      <c r="H649" s="16">
        <v>0</v>
      </c>
      <c r="I649" s="16">
        <v>0</v>
      </c>
      <c r="J649" s="14">
        <f>F649*(G649+ (G649= 0))*(H649+ (H649= 0))*(I649+ (I649= 0))</f>
        <v>35</v>
      </c>
      <c r="K649" s="11"/>
      <c r="L649" s="11"/>
      <c r="M649" s="11"/>
      <c r="N649"/>
    </row>
    <row r="650" spans="1:14">
      <c r="A650" s="11"/>
      <c r="B650" s="11"/>
      <c r="C650" s="11"/>
      <c r="D650" s="15"/>
      <c r="E650" s="11"/>
      <c r="F650" s="11"/>
      <c r="G650" s="11"/>
      <c r="H650" s="11"/>
      <c r="I650" s="11"/>
      <c r="J650" s="17" t="s">
        <v>557</v>
      </c>
      <c r="K650" s="18">
        <f>SUM(J649:J649)</f>
        <v>35</v>
      </c>
      <c r="L650" s="16">
        <v>17.7</v>
      </c>
      <c r="M650" s="10">
        <f>ROUND(L650*K650,2)</f>
        <v>619.5</v>
      </c>
    </row>
    <row r="651" spans="1:14" ht="0.95" customHeight="1">
      <c r="A651" s="19"/>
      <c r="B651" s="19"/>
      <c r="C651" s="19"/>
      <c r="D651" s="27"/>
      <c r="E651" s="19"/>
      <c r="F651" s="19"/>
      <c r="G651" s="19"/>
      <c r="H651" s="19"/>
      <c r="I651" s="19"/>
      <c r="J651" s="19"/>
      <c r="K651" s="19"/>
      <c r="L651" s="19"/>
      <c r="M651" s="19"/>
      <c r="N651"/>
    </row>
    <row r="652" spans="1:14">
      <c r="A652" s="12" t="s">
        <v>558</v>
      </c>
      <c r="B652" s="12" t="s">
        <v>21</v>
      </c>
      <c r="C652" s="12" t="s">
        <v>318</v>
      </c>
      <c r="D652" s="26" t="s">
        <v>559</v>
      </c>
      <c r="E652" s="11"/>
      <c r="F652" s="11"/>
      <c r="G652" s="11"/>
      <c r="H652" s="11"/>
      <c r="I652" s="11"/>
      <c r="J652" s="11"/>
      <c r="K652" s="13">
        <f>K655</f>
        <v>1</v>
      </c>
      <c r="L652" s="14">
        <f>L655</f>
        <v>424.8</v>
      </c>
      <c r="M652" s="14">
        <f>M655</f>
        <v>424.8</v>
      </c>
    </row>
    <row r="653" spans="1:14" ht="168.75">
      <c r="A653" s="11"/>
      <c r="B653" s="11"/>
      <c r="C653" s="11"/>
      <c r="D653" s="15" t="s">
        <v>560</v>
      </c>
      <c r="E653" s="11"/>
      <c r="F653" s="11"/>
      <c r="G653" s="11"/>
      <c r="H653" s="11"/>
      <c r="I653" s="11"/>
      <c r="J653" s="11"/>
      <c r="K653" s="11"/>
      <c r="L653" s="11"/>
      <c r="M653" s="11"/>
      <c r="N653"/>
    </row>
    <row r="654" spans="1:14">
      <c r="A654" s="11"/>
      <c r="B654" s="11"/>
      <c r="C654" s="11"/>
      <c r="D654" s="15"/>
      <c r="E654" s="12" t="s">
        <v>18</v>
      </c>
      <c r="F654" s="11">
        <v>1</v>
      </c>
      <c r="G654" s="16">
        <v>0</v>
      </c>
      <c r="H654" s="16">
        <v>0</v>
      </c>
      <c r="I654" s="16">
        <v>0</v>
      </c>
      <c r="J654" s="14">
        <f>F654*(G654+ (G654= 0))*(H654+ (H654= 0))*(I654+ (I654= 0))</f>
        <v>1</v>
      </c>
      <c r="K654" s="11"/>
      <c r="L654" s="11"/>
      <c r="M654" s="11"/>
      <c r="N654"/>
    </row>
    <row r="655" spans="1:14">
      <c r="A655" s="11"/>
      <c r="B655" s="11"/>
      <c r="C655" s="11"/>
      <c r="D655" s="15"/>
      <c r="E655" s="11"/>
      <c r="F655" s="11"/>
      <c r="G655" s="11"/>
      <c r="H655" s="11"/>
      <c r="I655" s="11"/>
      <c r="J655" s="17" t="s">
        <v>561</v>
      </c>
      <c r="K655" s="18">
        <f>SUM(J654:J654)</f>
        <v>1</v>
      </c>
      <c r="L655" s="16">
        <v>424.8</v>
      </c>
      <c r="M655" s="10">
        <f>ROUND(L655*K655,2)</f>
        <v>424.8</v>
      </c>
    </row>
    <row r="656" spans="1:14" ht="0.95" customHeight="1">
      <c r="A656" s="19"/>
      <c r="B656" s="19"/>
      <c r="C656" s="19"/>
      <c r="D656" s="27"/>
      <c r="E656" s="19"/>
      <c r="F656" s="19"/>
      <c r="G656" s="19"/>
      <c r="H656" s="19"/>
      <c r="I656" s="19"/>
      <c r="J656" s="19"/>
      <c r="K656" s="19"/>
      <c r="L656" s="19"/>
      <c r="M656" s="19"/>
      <c r="N656"/>
    </row>
    <row r="657" spans="1:14">
      <c r="A657" s="11"/>
      <c r="B657" s="11"/>
      <c r="C657" s="11"/>
      <c r="D657" s="15"/>
      <c r="E657" s="11"/>
      <c r="F657" s="11"/>
      <c r="G657" s="11"/>
      <c r="H657" s="11"/>
      <c r="I657" s="11"/>
      <c r="J657" s="17" t="s">
        <v>562</v>
      </c>
      <c r="K657" s="20">
        <v>1</v>
      </c>
      <c r="L657" s="10">
        <f>M625+M630+M635+M640+M645+M650+M655</f>
        <v>3304</v>
      </c>
      <c r="M657" s="10">
        <f>ROUND(L657*K657,2)</f>
        <v>3304</v>
      </c>
    </row>
    <row r="658" spans="1:14" ht="0.95" customHeight="1">
      <c r="A658" s="19"/>
      <c r="B658" s="19"/>
      <c r="C658" s="19"/>
      <c r="D658" s="27"/>
      <c r="E658" s="19"/>
      <c r="F658" s="19"/>
      <c r="G658" s="19"/>
      <c r="H658" s="19"/>
      <c r="I658" s="19"/>
      <c r="J658" s="19"/>
      <c r="K658" s="19"/>
      <c r="L658" s="19"/>
      <c r="M658" s="19"/>
      <c r="N658"/>
    </row>
    <row r="659" spans="1:14">
      <c r="A659" s="7" t="s">
        <v>563</v>
      </c>
      <c r="B659" s="7" t="s">
        <v>17</v>
      </c>
      <c r="C659" s="7" t="s">
        <v>18</v>
      </c>
      <c r="D659" s="25" t="s">
        <v>564</v>
      </c>
      <c r="E659" s="8"/>
      <c r="F659" s="8"/>
      <c r="G659" s="8"/>
      <c r="H659" s="8"/>
      <c r="I659" s="8"/>
      <c r="J659" s="8"/>
      <c r="K659" s="9">
        <f>K694</f>
        <v>1</v>
      </c>
      <c r="L659" s="10">
        <f>L694</f>
        <v>899.69</v>
      </c>
      <c r="M659" s="10">
        <f>M694</f>
        <v>899.69</v>
      </c>
    </row>
    <row r="660" spans="1:14">
      <c r="A660" s="12" t="s">
        <v>565</v>
      </c>
      <c r="B660" s="12" t="s">
        <v>21</v>
      </c>
      <c r="C660" s="12" t="s">
        <v>379</v>
      </c>
      <c r="D660" s="26" t="s">
        <v>566</v>
      </c>
      <c r="E660" s="11"/>
      <c r="F660" s="11"/>
      <c r="G660" s="11"/>
      <c r="H660" s="11"/>
      <c r="I660" s="11"/>
      <c r="J660" s="11"/>
      <c r="K660" s="13">
        <f>K663</f>
        <v>1</v>
      </c>
      <c r="L660" s="14">
        <f>L663</f>
        <v>354</v>
      </c>
      <c r="M660" s="14">
        <f>M663</f>
        <v>354</v>
      </c>
    </row>
    <row r="661" spans="1:14" ht="146.25">
      <c r="A661" s="11"/>
      <c r="B661" s="11"/>
      <c r="C661" s="11"/>
      <c r="D661" s="15" t="s">
        <v>567</v>
      </c>
      <c r="E661" s="11"/>
      <c r="F661" s="11"/>
      <c r="G661" s="11"/>
      <c r="H661" s="11"/>
      <c r="I661" s="11"/>
      <c r="J661" s="11"/>
      <c r="K661" s="11"/>
      <c r="L661" s="11"/>
      <c r="M661" s="11"/>
      <c r="N661"/>
    </row>
    <row r="662" spans="1:14">
      <c r="A662" s="11"/>
      <c r="B662" s="11"/>
      <c r="C662" s="11"/>
      <c r="D662" s="15"/>
      <c r="E662" s="12" t="s">
        <v>18</v>
      </c>
      <c r="F662" s="11">
        <v>1</v>
      </c>
      <c r="G662" s="16">
        <v>0</v>
      </c>
      <c r="H662" s="16">
        <v>0</v>
      </c>
      <c r="I662" s="16">
        <v>0</v>
      </c>
      <c r="J662" s="14">
        <f>F662*(G662+ (G662= 0))*(H662+ (H662= 0))*(I662+ (I662= 0))</f>
        <v>1</v>
      </c>
      <c r="K662" s="11"/>
      <c r="L662" s="11"/>
      <c r="M662" s="11"/>
      <c r="N662"/>
    </row>
    <row r="663" spans="1:14">
      <c r="A663" s="11"/>
      <c r="B663" s="11"/>
      <c r="C663" s="11"/>
      <c r="D663" s="15"/>
      <c r="E663" s="11"/>
      <c r="F663" s="11"/>
      <c r="G663" s="11"/>
      <c r="H663" s="11"/>
      <c r="I663" s="11"/>
      <c r="J663" s="17" t="s">
        <v>568</v>
      </c>
      <c r="K663" s="18">
        <f>SUM(J662:J662)</f>
        <v>1</v>
      </c>
      <c r="L663" s="16">
        <v>354</v>
      </c>
      <c r="M663" s="10">
        <f>ROUND(L663*K663,2)</f>
        <v>354</v>
      </c>
    </row>
    <row r="664" spans="1:14" ht="0.95" customHeight="1">
      <c r="A664" s="19"/>
      <c r="B664" s="19"/>
      <c r="C664" s="19"/>
      <c r="D664" s="27"/>
      <c r="E664" s="19"/>
      <c r="F664" s="19"/>
      <c r="G664" s="19"/>
      <c r="H664" s="19"/>
      <c r="I664" s="19"/>
      <c r="J664" s="19"/>
      <c r="K664" s="19"/>
      <c r="L664" s="19"/>
      <c r="M664" s="19"/>
      <c r="N664"/>
    </row>
    <row r="665" spans="1:14">
      <c r="A665" s="12" t="s">
        <v>569</v>
      </c>
      <c r="B665" s="12" t="s">
        <v>21</v>
      </c>
      <c r="C665" s="12" t="s">
        <v>211</v>
      </c>
      <c r="D665" s="26" t="s">
        <v>570</v>
      </c>
      <c r="E665" s="11"/>
      <c r="F665" s="11"/>
      <c r="G665" s="11"/>
      <c r="H665" s="11"/>
      <c r="I665" s="11"/>
      <c r="J665" s="11"/>
      <c r="K665" s="13">
        <f>K672</f>
        <v>5.83</v>
      </c>
      <c r="L665" s="14">
        <f>L672</f>
        <v>17.7</v>
      </c>
      <c r="M665" s="14">
        <f>M672</f>
        <v>103.19</v>
      </c>
    </row>
    <row r="666" spans="1:14" ht="90">
      <c r="A666" s="11"/>
      <c r="B666" s="11"/>
      <c r="C666" s="11"/>
      <c r="D666" s="15" t="s">
        <v>571</v>
      </c>
      <c r="E666" s="11"/>
      <c r="F666" s="11"/>
      <c r="G666" s="11"/>
      <c r="H666" s="11"/>
      <c r="I666" s="11"/>
      <c r="J666" s="11"/>
      <c r="K666" s="11"/>
      <c r="L666" s="11"/>
      <c r="M666" s="11"/>
      <c r="N666"/>
    </row>
    <row r="667" spans="1:14">
      <c r="A667" s="11"/>
      <c r="B667" s="11"/>
      <c r="C667" s="11"/>
      <c r="D667" s="15"/>
      <c r="E667" s="12" t="s">
        <v>18</v>
      </c>
      <c r="F667" s="11">
        <v>1</v>
      </c>
      <c r="G667" s="16">
        <v>1.73</v>
      </c>
      <c r="H667" s="16">
        <v>0</v>
      </c>
      <c r="I667" s="16">
        <v>0</v>
      </c>
      <c r="J667" s="14">
        <f>F667*(G667+ (G667= 0))*(H667+ (H667= 0))*(I667+ (I667= 0))</f>
        <v>1.73</v>
      </c>
      <c r="K667" s="11"/>
      <c r="L667" s="11"/>
      <c r="M667" s="11"/>
      <c r="N667"/>
    </row>
    <row r="668" spans="1:14">
      <c r="A668" s="11"/>
      <c r="B668" s="11"/>
      <c r="C668" s="11"/>
      <c r="D668" s="15"/>
      <c r="E668" s="12" t="s">
        <v>18</v>
      </c>
      <c r="F668" s="11">
        <v>1</v>
      </c>
      <c r="G668" s="16">
        <v>0.8</v>
      </c>
      <c r="H668" s="16">
        <v>0</v>
      </c>
      <c r="I668" s="16">
        <v>0</v>
      </c>
      <c r="J668" s="14">
        <f>F668*(G668+ (G668= 0))*(H668+ (H668= 0))*(I668+ (I668= 0))</f>
        <v>0.8</v>
      </c>
      <c r="K668" s="11"/>
      <c r="L668" s="11"/>
      <c r="M668" s="11"/>
      <c r="N668"/>
    </row>
    <row r="669" spans="1:14">
      <c r="A669" s="11"/>
      <c r="B669" s="11"/>
      <c r="C669" s="11"/>
      <c r="D669" s="15"/>
      <c r="E669" s="12" t="s">
        <v>18</v>
      </c>
      <c r="F669" s="11">
        <v>1</v>
      </c>
      <c r="G669" s="16">
        <v>0.5</v>
      </c>
      <c r="H669" s="16">
        <v>0</v>
      </c>
      <c r="I669" s="16">
        <v>0</v>
      </c>
      <c r="J669" s="14">
        <f>F669*(G669+ (G669= 0))*(H669+ (H669= 0))*(I669+ (I669= 0))</f>
        <v>0.5</v>
      </c>
      <c r="K669" s="11"/>
      <c r="L669" s="11"/>
      <c r="M669" s="11"/>
      <c r="N669"/>
    </row>
    <row r="670" spans="1:14">
      <c r="A670" s="11"/>
      <c r="B670" s="11"/>
      <c r="C670" s="11"/>
      <c r="D670" s="15"/>
      <c r="E670" s="12" t="s">
        <v>18</v>
      </c>
      <c r="F670" s="11">
        <v>1</v>
      </c>
      <c r="G670" s="16">
        <v>2.4</v>
      </c>
      <c r="H670" s="16">
        <v>0</v>
      </c>
      <c r="I670" s="16">
        <v>0</v>
      </c>
      <c r="J670" s="14">
        <f>F670*(G670+ (G670= 0))*(H670+ (H670= 0))*(I670+ (I670= 0))</f>
        <v>2.4</v>
      </c>
      <c r="K670" s="11"/>
      <c r="L670" s="11"/>
      <c r="M670" s="11"/>
      <c r="N670"/>
    </row>
    <row r="671" spans="1:14">
      <c r="A671" s="11"/>
      <c r="B671" s="11"/>
      <c r="C671" s="11"/>
      <c r="D671" s="15"/>
      <c r="E671" s="12" t="s">
        <v>18</v>
      </c>
      <c r="F671" s="11">
        <v>1</v>
      </c>
      <c r="G671" s="16">
        <v>0.4</v>
      </c>
      <c r="H671" s="16">
        <v>0</v>
      </c>
      <c r="I671" s="16">
        <v>0</v>
      </c>
      <c r="J671" s="14">
        <f>F671*(G671+ (G671= 0))*(H671+ (H671= 0))*(I671+ (I671= 0))</f>
        <v>0.4</v>
      </c>
      <c r="K671" s="11"/>
      <c r="L671" s="11"/>
      <c r="M671" s="11"/>
      <c r="N671"/>
    </row>
    <row r="672" spans="1:14">
      <c r="A672" s="11"/>
      <c r="B672" s="11"/>
      <c r="C672" s="11"/>
      <c r="D672" s="15"/>
      <c r="E672" s="11"/>
      <c r="F672" s="11"/>
      <c r="G672" s="11"/>
      <c r="H672" s="11"/>
      <c r="I672" s="11"/>
      <c r="J672" s="17" t="s">
        <v>572</v>
      </c>
      <c r="K672" s="18">
        <f>SUM(J667:J671)</f>
        <v>5.83</v>
      </c>
      <c r="L672" s="16">
        <v>17.7</v>
      </c>
      <c r="M672" s="10">
        <f>ROUND(L672*K672,2)</f>
        <v>103.19</v>
      </c>
    </row>
    <row r="673" spans="1:14" ht="0.95" customHeight="1">
      <c r="A673" s="19"/>
      <c r="B673" s="19"/>
      <c r="C673" s="19"/>
      <c r="D673" s="27"/>
      <c r="E673" s="19"/>
      <c r="F673" s="19"/>
      <c r="G673" s="19"/>
      <c r="H673" s="19"/>
      <c r="I673" s="19"/>
      <c r="J673" s="19"/>
      <c r="K673" s="19"/>
      <c r="L673" s="19"/>
      <c r="M673" s="19"/>
      <c r="N673"/>
    </row>
    <row r="674" spans="1:14">
      <c r="A674" s="12" t="s">
        <v>573</v>
      </c>
      <c r="B674" s="12" t="s">
        <v>21</v>
      </c>
      <c r="C674" s="12" t="s">
        <v>211</v>
      </c>
      <c r="D674" s="26" t="s">
        <v>574</v>
      </c>
      <c r="E674" s="11"/>
      <c r="F674" s="11"/>
      <c r="G674" s="11"/>
      <c r="H674" s="11"/>
      <c r="I674" s="11"/>
      <c r="J674" s="11"/>
      <c r="K674" s="13">
        <f>K677</f>
        <v>6</v>
      </c>
      <c r="L674" s="14">
        <f>L677</f>
        <v>29.5</v>
      </c>
      <c r="M674" s="14">
        <f>M677</f>
        <v>177</v>
      </c>
    </row>
    <row r="675" spans="1:14" ht="90">
      <c r="A675" s="11"/>
      <c r="B675" s="11"/>
      <c r="C675" s="11"/>
      <c r="D675" s="15" t="s">
        <v>575</v>
      </c>
      <c r="E675" s="11"/>
      <c r="F675" s="11"/>
      <c r="G675" s="11"/>
      <c r="H675" s="11"/>
      <c r="I675" s="11"/>
      <c r="J675" s="11"/>
      <c r="K675" s="11"/>
      <c r="L675" s="11"/>
      <c r="M675" s="11"/>
      <c r="N675"/>
    </row>
    <row r="676" spans="1:14">
      <c r="A676" s="11"/>
      <c r="B676" s="11"/>
      <c r="C676" s="11"/>
      <c r="D676" s="15"/>
      <c r="E676" s="12" t="s">
        <v>18</v>
      </c>
      <c r="F676" s="11">
        <v>1</v>
      </c>
      <c r="G676" s="16">
        <v>6</v>
      </c>
      <c r="H676" s="16">
        <v>0</v>
      </c>
      <c r="I676" s="16">
        <v>0</v>
      </c>
      <c r="J676" s="14">
        <f>F676*(G676+ (G676= 0))*(H676+ (H676= 0))*(I676+ (I676= 0))</f>
        <v>6</v>
      </c>
      <c r="K676" s="11"/>
      <c r="L676" s="11"/>
      <c r="M676" s="11"/>
      <c r="N676"/>
    </row>
    <row r="677" spans="1:14">
      <c r="A677" s="11"/>
      <c r="B677" s="11"/>
      <c r="C677" s="11"/>
      <c r="D677" s="15"/>
      <c r="E677" s="11"/>
      <c r="F677" s="11"/>
      <c r="G677" s="11"/>
      <c r="H677" s="11"/>
      <c r="I677" s="11"/>
      <c r="J677" s="17" t="s">
        <v>576</v>
      </c>
      <c r="K677" s="18">
        <f>SUM(J676:J676)</f>
        <v>6</v>
      </c>
      <c r="L677" s="16">
        <v>29.5</v>
      </c>
      <c r="M677" s="10">
        <f>ROUND(L677*K677,2)</f>
        <v>177</v>
      </c>
    </row>
    <row r="678" spans="1:14" ht="0.95" customHeight="1">
      <c r="A678" s="19"/>
      <c r="B678" s="19"/>
      <c r="C678" s="19"/>
      <c r="D678" s="27"/>
      <c r="E678" s="19"/>
      <c r="F678" s="19"/>
      <c r="G678" s="19"/>
      <c r="H678" s="19"/>
      <c r="I678" s="19"/>
      <c r="J678" s="19"/>
      <c r="K678" s="19"/>
      <c r="L678" s="19"/>
      <c r="M678" s="19"/>
      <c r="N678"/>
    </row>
    <row r="679" spans="1:14">
      <c r="A679" s="12" t="s">
        <v>577</v>
      </c>
      <c r="B679" s="12" t="s">
        <v>21</v>
      </c>
      <c r="C679" s="12" t="s">
        <v>211</v>
      </c>
      <c r="D679" s="26" t="s">
        <v>578</v>
      </c>
      <c r="E679" s="11"/>
      <c r="F679" s="11"/>
      <c r="G679" s="11"/>
      <c r="H679" s="11"/>
      <c r="I679" s="11"/>
      <c r="J679" s="11"/>
      <c r="K679" s="13">
        <f>K682</f>
        <v>5</v>
      </c>
      <c r="L679" s="14">
        <f>L682</f>
        <v>53.1</v>
      </c>
      <c r="M679" s="14">
        <f>M682</f>
        <v>265.5</v>
      </c>
    </row>
    <row r="680" spans="1:14" ht="33.75">
      <c r="A680" s="11"/>
      <c r="B680" s="11"/>
      <c r="C680" s="11"/>
      <c r="D680" s="15" t="s">
        <v>579</v>
      </c>
      <c r="E680" s="11"/>
      <c r="F680" s="11"/>
      <c r="G680" s="11"/>
      <c r="H680" s="11"/>
      <c r="I680" s="11"/>
      <c r="J680" s="11"/>
      <c r="K680" s="11"/>
      <c r="L680" s="11"/>
      <c r="M680" s="11"/>
      <c r="N680"/>
    </row>
    <row r="681" spans="1:14">
      <c r="A681" s="11"/>
      <c r="B681" s="11"/>
      <c r="C681" s="11"/>
      <c r="D681" s="15"/>
      <c r="E681" s="12" t="s">
        <v>18</v>
      </c>
      <c r="F681" s="11">
        <v>5</v>
      </c>
      <c r="G681" s="16">
        <v>0</v>
      </c>
      <c r="H681" s="16">
        <v>0</v>
      </c>
      <c r="I681" s="16">
        <v>0</v>
      </c>
      <c r="J681" s="14">
        <f>F681*(G681+ (G681= 0))*(H681+ (H681= 0))*(I681+ (I681= 0))</f>
        <v>5</v>
      </c>
      <c r="K681" s="11"/>
      <c r="L681" s="11"/>
      <c r="M681" s="11"/>
      <c r="N681"/>
    </row>
    <row r="682" spans="1:14">
      <c r="A682" s="11"/>
      <c r="B682" s="11"/>
      <c r="C682" s="11"/>
      <c r="D682" s="15"/>
      <c r="E682" s="11"/>
      <c r="F682" s="11"/>
      <c r="G682" s="11"/>
      <c r="H682" s="11"/>
      <c r="I682" s="11"/>
      <c r="J682" s="17" t="s">
        <v>580</v>
      </c>
      <c r="K682" s="18">
        <f>SUM(J681:J681)</f>
        <v>5</v>
      </c>
      <c r="L682" s="16">
        <v>53.1</v>
      </c>
      <c r="M682" s="10">
        <f>ROUND(L682*K682,2)</f>
        <v>265.5</v>
      </c>
    </row>
    <row r="683" spans="1:14" ht="0.95" customHeight="1">
      <c r="A683" s="19"/>
      <c r="B683" s="19"/>
      <c r="C683" s="19"/>
      <c r="D683" s="27"/>
      <c r="E683" s="19"/>
      <c r="F683" s="19"/>
      <c r="G683" s="19"/>
      <c r="H683" s="19"/>
      <c r="I683" s="19"/>
      <c r="J683" s="19"/>
      <c r="K683" s="19"/>
      <c r="L683" s="19"/>
      <c r="M683" s="19"/>
      <c r="N683"/>
    </row>
    <row r="684" spans="1:14">
      <c r="A684" s="12" t="s">
        <v>581</v>
      </c>
      <c r="B684" s="12" t="s">
        <v>21</v>
      </c>
      <c r="C684" s="12" t="s">
        <v>318</v>
      </c>
      <c r="D684" s="26" t="s">
        <v>582</v>
      </c>
      <c r="E684" s="11"/>
      <c r="F684" s="11"/>
      <c r="G684" s="11"/>
      <c r="H684" s="11"/>
      <c r="I684" s="11"/>
      <c r="J684" s="11"/>
      <c r="K684" s="13">
        <f>K687</f>
        <v>2</v>
      </c>
      <c r="L684" s="14">
        <f>L687</f>
        <v>0</v>
      </c>
      <c r="M684" s="14">
        <f>M687</f>
        <v>0</v>
      </c>
    </row>
    <row r="685" spans="1:14" ht="247.5">
      <c r="A685" s="11"/>
      <c r="B685" s="11"/>
      <c r="C685" s="11"/>
      <c r="D685" s="15" t="s">
        <v>583</v>
      </c>
      <c r="E685" s="11"/>
      <c r="F685" s="11"/>
      <c r="G685" s="11"/>
      <c r="H685" s="11"/>
      <c r="I685" s="11"/>
      <c r="J685" s="11"/>
      <c r="K685" s="11"/>
      <c r="L685" s="11"/>
      <c r="M685" s="11"/>
      <c r="N685"/>
    </row>
    <row r="686" spans="1:14">
      <c r="A686" s="11"/>
      <c r="B686" s="11"/>
      <c r="C686" s="11"/>
      <c r="D686" s="15"/>
      <c r="E686" s="12" t="s">
        <v>18</v>
      </c>
      <c r="F686" s="11">
        <v>2</v>
      </c>
      <c r="G686" s="16">
        <v>0</v>
      </c>
      <c r="H686" s="16">
        <v>0</v>
      </c>
      <c r="I686" s="16">
        <v>0</v>
      </c>
      <c r="J686" s="14">
        <f>F686*(G686+ (G686= 0))*(H686+ (H686= 0))*(I686+ (I686= 0))</f>
        <v>2</v>
      </c>
      <c r="K686" s="11"/>
      <c r="L686" s="11"/>
      <c r="M686" s="11"/>
      <c r="N686"/>
    </row>
    <row r="687" spans="1:14">
      <c r="A687" s="11"/>
      <c r="B687" s="11"/>
      <c r="C687" s="11"/>
      <c r="D687" s="15"/>
      <c r="E687" s="11"/>
      <c r="F687" s="11"/>
      <c r="G687" s="11"/>
      <c r="H687" s="11"/>
      <c r="I687" s="11"/>
      <c r="J687" s="17" t="s">
        <v>584</v>
      </c>
      <c r="K687" s="18">
        <f>SUM(J686:J686)</f>
        <v>2</v>
      </c>
      <c r="L687" s="31">
        <v>0</v>
      </c>
      <c r="M687" s="10">
        <f>ROUND(L687*K687,2)</f>
        <v>0</v>
      </c>
      <c r="N687" s="30" t="s">
        <v>705</v>
      </c>
    </row>
    <row r="688" spans="1:14" ht="0.95" customHeight="1">
      <c r="A688" s="19"/>
      <c r="B688" s="19"/>
      <c r="C688" s="19"/>
      <c r="D688" s="27"/>
      <c r="E688" s="19"/>
      <c r="F688" s="19"/>
      <c r="G688" s="19"/>
      <c r="H688" s="19"/>
      <c r="I688" s="19"/>
      <c r="J688" s="19"/>
      <c r="K688" s="19"/>
      <c r="L688" s="19"/>
      <c r="M688" s="19"/>
      <c r="N688"/>
    </row>
    <row r="689" spans="1:14">
      <c r="A689" s="12" t="s">
        <v>585</v>
      </c>
      <c r="B689" s="12" t="s">
        <v>21</v>
      </c>
      <c r="C689" s="12" t="s">
        <v>318</v>
      </c>
      <c r="D689" s="26" t="s">
        <v>586</v>
      </c>
      <c r="E689" s="11"/>
      <c r="F689" s="11"/>
      <c r="G689" s="11"/>
      <c r="H689" s="11"/>
      <c r="I689" s="11"/>
      <c r="J689" s="11"/>
      <c r="K689" s="13">
        <f>K692</f>
        <v>5</v>
      </c>
      <c r="L689" s="14">
        <f>L692</f>
        <v>0</v>
      </c>
      <c r="M689" s="14">
        <f>M692</f>
        <v>0</v>
      </c>
    </row>
    <row r="690" spans="1:14" ht="236.25">
      <c r="A690" s="11"/>
      <c r="B690" s="11"/>
      <c r="C690" s="11"/>
      <c r="D690" s="15" t="s">
        <v>587</v>
      </c>
      <c r="E690" s="11"/>
      <c r="F690" s="11"/>
      <c r="G690" s="11"/>
      <c r="H690" s="11"/>
      <c r="I690" s="11"/>
      <c r="J690" s="11"/>
      <c r="K690" s="11"/>
      <c r="L690" s="11"/>
      <c r="M690" s="11"/>
      <c r="N690"/>
    </row>
    <row r="691" spans="1:14">
      <c r="A691" s="11"/>
      <c r="B691" s="11"/>
      <c r="C691" s="11"/>
      <c r="D691" s="15"/>
      <c r="E691" s="12" t="s">
        <v>18</v>
      </c>
      <c r="F691" s="11">
        <v>5</v>
      </c>
      <c r="G691" s="16">
        <v>0</v>
      </c>
      <c r="H691" s="16">
        <v>0</v>
      </c>
      <c r="I691" s="16">
        <v>0</v>
      </c>
      <c r="J691" s="14">
        <f>F691*(G691+ (G691= 0))*(H691+ (H691= 0))*(I691+ (I691= 0))</f>
        <v>5</v>
      </c>
      <c r="K691" s="11"/>
      <c r="L691" s="11"/>
      <c r="M691" s="11"/>
      <c r="N691"/>
    </row>
    <row r="692" spans="1:14">
      <c r="A692" s="11"/>
      <c r="B692" s="11"/>
      <c r="C692" s="11"/>
      <c r="D692" s="15"/>
      <c r="E692" s="11"/>
      <c r="F692" s="11"/>
      <c r="G692" s="11"/>
      <c r="H692" s="11"/>
      <c r="I692" s="11"/>
      <c r="J692" s="17" t="s">
        <v>588</v>
      </c>
      <c r="K692" s="18">
        <f>SUM(J691:J691)</f>
        <v>5</v>
      </c>
      <c r="L692" s="31">
        <v>0</v>
      </c>
      <c r="M692" s="10">
        <f>ROUND(L692*K692,2)</f>
        <v>0</v>
      </c>
      <c r="N692" s="30" t="s">
        <v>705</v>
      </c>
    </row>
    <row r="693" spans="1:14" ht="0.95" customHeight="1">
      <c r="A693" s="19"/>
      <c r="B693" s="19"/>
      <c r="C693" s="19"/>
      <c r="D693" s="27"/>
      <c r="E693" s="19"/>
      <c r="F693" s="19"/>
      <c r="G693" s="19"/>
      <c r="H693" s="19"/>
      <c r="I693" s="19"/>
      <c r="J693" s="19"/>
      <c r="K693" s="19"/>
      <c r="L693" s="19"/>
      <c r="M693" s="19"/>
      <c r="N693"/>
    </row>
    <row r="694" spans="1:14">
      <c r="A694" s="11"/>
      <c r="B694" s="11"/>
      <c r="C694" s="11"/>
      <c r="D694" s="15"/>
      <c r="E694" s="11"/>
      <c r="F694" s="11"/>
      <c r="G694" s="11"/>
      <c r="H694" s="11"/>
      <c r="I694" s="11"/>
      <c r="J694" s="17" t="s">
        <v>589</v>
      </c>
      <c r="K694" s="20">
        <v>1</v>
      </c>
      <c r="L694" s="10">
        <f>M663+M672+M677+M682+M687+M692</f>
        <v>899.69</v>
      </c>
      <c r="M694" s="10">
        <f>ROUND(L694*K694,2)</f>
        <v>899.69</v>
      </c>
    </row>
    <row r="695" spans="1:14" ht="0.95" customHeight="1">
      <c r="A695" s="19"/>
      <c r="B695" s="19"/>
      <c r="C695" s="19"/>
      <c r="D695" s="27"/>
      <c r="E695" s="19"/>
      <c r="F695" s="19"/>
      <c r="G695" s="19"/>
      <c r="H695" s="19"/>
      <c r="I695" s="19"/>
      <c r="J695" s="19"/>
      <c r="K695" s="19"/>
      <c r="L695" s="19"/>
      <c r="M695" s="19"/>
      <c r="N695"/>
    </row>
    <row r="696" spans="1:14">
      <c r="A696" s="7" t="s">
        <v>590</v>
      </c>
      <c r="B696" s="7" t="s">
        <v>17</v>
      </c>
      <c r="C696" s="7" t="s">
        <v>18</v>
      </c>
      <c r="D696" s="25" t="s">
        <v>591</v>
      </c>
      <c r="E696" s="8"/>
      <c r="F696" s="8"/>
      <c r="G696" s="8"/>
      <c r="H696" s="8"/>
      <c r="I696" s="8"/>
      <c r="J696" s="8"/>
      <c r="K696" s="9">
        <f>K742</f>
        <v>1</v>
      </c>
      <c r="L696" s="10">
        <f>L742</f>
        <v>5085.8</v>
      </c>
      <c r="M696" s="10">
        <f>M742</f>
        <v>5085.8</v>
      </c>
    </row>
    <row r="697" spans="1:14">
      <c r="A697" s="12" t="s">
        <v>592</v>
      </c>
      <c r="B697" s="12" t="s">
        <v>21</v>
      </c>
      <c r="C697" s="12" t="s">
        <v>6</v>
      </c>
      <c r="D697" s="26" t="s">
        <v>593</v>
      </c>
      <c r="E697" s="11"/>
      <c r="F697" s="11"/>
      <c r="G697" s="11"/>
      <c r="H697" s="11"/>
      <c r="I697" s="11"/>
      <c r="J697" s="11"/>
      <c r="K697" s="13">
        <f>K700</f>
        <v>1</v>
      </c>
      <c r="L697" s="14">
        <f>L700</f>
        <v>601.79999999999995</v>
      </c>
      <c r="M697" s="14">
        <f>M700</f>
        <v>601.79999999999995</v>
      </c>
    </row>
    <row r="698" spans="1:14" ht="101.25">
      <c r="A698" s="11"/>
      <c r="B698" s="11"/>
      <c r="C698" s="11"/>
      <c r="D698" s="15" t="s">
        <v>594</v>
      </c>
      <c r="E698" s="11"/>
      <c r="F698" s="11"/>
      <c r="G698" s="11"/>
      <c r="H698" s="11"/>
      <c r="I698" s="11"/>
      <c r="J698" s="11"/>
      <c r="K698" s="11"/>
      <c r="L698" s="11"/>
      <c r="M698" s="11"/>
      <c r="N698"/>
    </row>
    <row r="699" spans="1:14">
      <c r="A699" s="11"/>
      <c r="B699" s="11"/>
      <c r="C699" s="11"/>
      <c r="D699" s="15"/>
      <c r="E699" s="12" t="s">
        <v>18</v>
      </c>
      <c r="F699" s="11">
        <v>1</v>
      </c>
      <c r="G699" s="16">
        <v>0</v>
      </c>
      <c r="H699" s="16">
        <v>0</v>
      </c>
      <c r="I699" s="16">
        <v>0</v>
      </c>
      <c r="J699" s="14">
        <f>F699*(G699+ (G699= 0))*(H699+ (H699= 0))*(I699+ (I699= 0))</f>
        <v>1</v>
      </c>
      <c r="K699" s="11"/>
      <c r="L699" s="11"/>
      <c r="M699" s="11"/>
      <c r="N699"/>
    </row>
    <row r="700" spans="1:14">
      <c r="A700" s="11"/>
      <c r="B700" s="11"/>
      <c r="C700" s="11"/>
      <c r="D700" s="15"/>
      <c r="E700" s="11"/>
      <c r="F700" s="11"/>
      <c r="G700" s="11"/>
      <c r="H700" s="11"/>
      <c r="I700" s="11"/>
      <c r="J700" s="17" t="s">
        <v>595</v>
      </c>
      <c r="K700" s="18">
        <f>SUM(J699:J699)</f>
        <v>1</v>
      </c>
      <c r="L700" s="16">
        <v>601.79999999999995</v>
      </c>
      <c r="M700" s="10">
        <f>ROUND(L700*K700,2)</f>
        <v>601.79999999999995</v>
      </c>
    </row>
    <row r="701" spans="1:14" ht="0.95" customHeight="1">
      <c r="A701" s="19"/>
      <c r="B701" s="19"/>
      <c r="C701" s="19"/>
      <c r="D701" s="27"/>
      <c r="E701" s="19"/>
      <c r="F701" s="19"/>
      <c r="G701" s="19"/>
      <c r="H701" s="19"/>
      <c r="I701" s="19"/>
      <c r="J701" s="19"/>
      <c r="K701" s="19"/>
      <c r="L701" s="19"/>
      <c r="M701" s="19"/>
      <c r="N701"/>
    </row>
    <row r="702" spans="1:14" ht="22.5">
      <c r="A702" s="12" t="s">
        <v>596</v>
      </c>
      <c r="B702" s="12" t="s">
        <v>21</v>
      </c>
      <c r="C702" s="12" t="s">
        <v>318</v>
      </c>
      <c r="D702" s="26" t="s">
        <v>597</v>
      </c>
      <c r="E702" s="11"/>
      <c r="F702" s="11"/>
      <c r="G702" s="11"/>
      <c r="H702" s="11"/>
      <c r="I702" s="11"/>
      <c r="J702" s="11"/>
      <c r="K702" s="13">
        <f>K705</f>
        <v>1</v>
      </c>
      <c r="L702" s="14">
        <f>L705</f>
        <v>631.29999999999995</v>
      </c>
      <c r="M702" s="14">
        <f>M705</f>
        <v>631.29999999999995</v>
      </c>
    </row>
    <row r="703" spans="1:14">
      <c r="A703" s="11"/>
      <c r="B703" s="11"/>
      <c r="C703" s="11"/>
      <c r="D703" s="15"/>
      <c r="E703" s="11"/>
      <c r="F703" s="11"/>
      <c r="G703" s="11"/>
      <c r="H703" s="11"/>
      <c r="I703" s="11"/>
      <c r="J703" s="11"/>
      <c r="K703" s="11"/>
      <c r="L703" s="11"/>
      <c r="M703" s="11"/>
      <c r="N703"/>
    </row>
    <row r="704" spans="1:14">
      <c r="A704" s="11"/>
      <c r="B704" s="11"/>
      <c r="C704" s="11"/>
      <c r="D704" s="15"/>
      <c r="E704" s="12" t="s">
        <v>18</v>
      </c>
      <c r="F704" s="11">
        <v>1</v>
      </c>
      <c r="G704" s="16">
        <v>0</v>
      </c>
      <c r="H704" s="16">
        <v>0</v>
      </c>
      <c r="I704" s="16">
        <v>0</v>
      </c>
      <c r="J704" s="14">
        <f>F704*(G704+ (G704= 0))*(H704+ (H704= 0))*(I704+ (I704= 0))</f>
        <v>1</v>
      </c>
      <c r="K704" s="11"/>
      <c r="L704" s="11"/>
      <c r="M704" s="11"/>
      <c r="N704"/>
    </row>
    <row r="705" spans="1:14">
      <c r="A705" s="11"/>
      <c r="B705" s="11"/>
      <c r="C705" s="11"/>
      <c r="D705" s="15"/>
      <c r="E705" s="11"/>
      <c r="F705" s="11"/>
      <c r="G705" s="11"/>
      <c r="H705" s="11"/>
      <c r="I705" s="11"/>
      <c r="J705" s="17" t="s">
        <v>598</v>
      </c>
      <c r="K705" s="18">
        <f>SUM(J704:J704)</f>
        <v>1</v>
      </c>
      <c r="L705" s="16">
        <v>631.29999999999995</v>
      </c>
      <c r="M705" s="10">
        <f>ROUND(L705*K705,2)</f>
        <v>631.29999999999995</v>
      </c>
    </row>
    <row r="706" spans="1:14" ht="0.95" customHeight="1">
      <c r="A706" s="19"/>
      <c r="B706" s="19"/>
      <c r="C706" s="19"/>
      <c r="D706" s="27"/>
      <c r="E706" s="19"/>
      <c r="F706" s="19"/>
      <c r="G706" s="19"/>
      <c r="H706" s="19"/>
      <c r="I706" s="19"/>
      <c r="J706" s="19"/>
      <c r="K706" s="19"/>
      <c r="L706" s="19"/>
      <c r="M706" s="19"/>
      <c r="N706"/>
    </row>
    <row r="707" spans="1:14" ht="22.5">
      <c r="A707" s="12" t="s">
        <v>599</v>
      </c>
      <c r="B707" s="12" t="s">
        <v>21</v>
      </c>
      <c r="C707" s="12" t="s">
        <v>318</v>
      </c>
      <c r="D707" s="26" t="s">
        <v>600</v>
      </c>
      <c r="E707" s="11"/>
      <c r="F707" s="11"/>
      <c r="G707" s="11"/>
      <c r="H707" s="11"/>
      <c r="I707" s="11"/>
      <c r="J707" s="11"/>
      <c r="K707" s="13">
        <f>K710</f>
        <v>1</v>
      </c>
      <c r="L707" s="14">
        <f>L710</f>
        <v>696.2</v>
      </c>
      <c r="M707" s="14">
        <f>M710</f>
        <v>696.2</v>
      </c>
    </row>
    <row r="708" spans="1:14" ht="135">
      <c r="A708" s="11"/>
      <c r="B708" s="11"/>
      <c r="C708" s="11"/>
      <c r="D708" s="15" t="s">
        <v>601</v>
      </c>
      <c r="E708" s="11"/>
      <c r="F708" s="11"/>
      <c r="G708" s="11"/>
      <c r="H708" s="11"/>
      <c r="I708" s="11"/>
      <c r="J708" s="11"/>
      <c r="K708" s="11"/>
      <c r="L708" s="11"/>
      <c r="M708" s="11"/>
      <c r="N708"/>
    </row>
    <row r="709" spans="1:14">
      <c r="A709" s="11"/>
      <c r="B709" s="11"/>
      <c r="C709" s="11"/>
      <c r="D709" s="15"/>
      <c r="E709" s="12" t="s">
        <v>18</v>
      </c>
      <c r="F709" s="11">
        <v>1</v>
      </c>
      <c r="G709" s="16">
        <v>0</v>
      </c>
      <c r="H709" s="16">
        <v>0</v>
      </c>
      <c r="I709" s="16">
        <v>0</v>
      </c>
      <c r="J709" s="14">
        <f>F709*(G709+ (G709= 0))*(H709+ (H709= 0))*(I709+ (I709= 0))</f>
        <v>1</v>
      </c>
      <c r="K709" s="11"/>
      <c r="L709" s="11"/>
      <c r="M709" s="11"/>
      <c r="N709"/>
    </row>
    <row r="710" spans="1:14">
      <c r="A710" s="11"/>
      <c r="B710" s="11"/>
      <c r="C710" s="11"/>
      <c r="D710" s="15"/>
      <c r="E710" s="11"/>
      <c r="F710" s="11"/>
      <c r="G710" s="11"/>
      <c r="H710" s="11"/>
      <c r="I710" s="11"/>
      <c r="J710" s="17" t="s">
        <v>602</v>
      </c>
      <c r="K710" s="18">
        <f>SUM(J709:J709)</f>
        <v>1</v>
      </c>
      <c r="L710" s="16">
        <v>696.2</v>
      </c>
      <c r="M710" s="10">
        <f>ROUND(L710*K710,2)</f>
        <v>696.2</v>
      </c>
    </row>
    <row r="711" spans="1:14" ht="0.95" customHeight="1">
      <c r="A711" s="19"/>
      <c r="B711" s="19"/>
      <c r="C711" s="19"/>
      <c r="D711" s="27"/>
      <c r="E711" s="19"/>
      <c r="F711" s="19"/>
      <c r="G711" s="19"/>
      <c r="H711" s="19"/>
      <c r="I711" s="19"/>
      <c r="J711" s="19"/>
      <c r="K711" s="19"/>
      <c r="L711" s="19"/>
      <c r="M711" s="19"/>
      <c r="N711"/>
    </row>
    <row r="712" spans="1:14" ht="22.5">
      <c r="A712" s="12" t="s">
        <v>603</v>
      </c>
      <c r="B712" s="12" t="s">
        <v>21</v>
      </c>
      <c r="C712" s="12" t="s">
        <v>318</v>
      </c>
      <c r="D712" s="26" t="s">
        <v>604</v>
      </c>
      <c r="E712" s="11"/>
      <c r="F712" s="11"/>
      <c r="G712" s="11"/>
      <c r="H712" s="11"/>
      <c r="I712" s="11"/>
      <c r="J712" s="11"/>
      <c r="K712" s="13">
        <f>K715</f>
        <v>1</v>
      </c>
      <c r="L712" s="14">
        <f>L715</f>
        <v>377.6</v>
      </c>
      <c r="M712" s="14">
        <f>M715</f>
        <v>377.6</v>
      </c>
    </row>
    <row r="713" spans="1:14" ht="168.75">
      <c r="A713" s="11"/>
      <c r="B713" s="11"/>
      <c r="C713" s="11"/>
      <c r="D713" s="15" t="s">
        <v>605</v>
      </c>
      <c r="E713" s="11"/>
      <c r="F713" s="11"/>
      <c r="G713" s="11"/>
      <c r="H713" s="11"/>
      <c r="I713" s="11"/>
      <c r="J713" s="11"/>
      <c r="K713" s="11"/>
      <c r="L713" s="11"/>
      <c r="M713" s="11"/>
      <c r="N713"/>
    </row>
    <row r="714" spans="1:14">
      <c r="A714" s="11"/>
      <c r="B714" s="11"/>
      <c r="C714" s="11"/>
      <c r="D714" s="15"/>
      <c r="E714" s="12" t="s">
        <v>18</v>
      </c>
      <c r="F714" s="11">
        <v>1</v>
      </c>
      <c r="G714" s="16">
        <v>0</v>
      </c>
      <c r="H714" s="16">
        <v>0</v>
      </c>
      <c r="I714" s="16">
        <v>0</v>
      </c>
      <c r="J714" s="14">
        <f>F714*(G714+ (G714= 0))*(H714+ (H714= 0))*(I714+ (I714= 0))</f>
        <v>1</v>
      </c>
      <c r="K714" s="11"/>
      <c r="L714" s="11"/>
      <c r="M714" s="11"/>
      <c r="N714"/>
    </row>
    <row r="715" spans="1:14">
      <c r="A715" s="11"/>
      <c r="B715" s="11"/>
      <c r="C715" s="11"/>
      <c r="D715" s="15"/>
      <c r="E715" s="11"/>
      <c r="F715" s="11"/>
      <c r="G715" s="11"/>
      <c r="H715" s="11"/>
      <c r="I715" s="11"/>
      <c r="J715" s="17" t="s">
        <v>606</v>
      </c>
      <c r="K715" s="18">
        <f>SUM(J714:J714)</f>
        <v>1</v>
      </c>
      <c r="L715" s="16">
        <v>377.6</v>
      </c>
      <c r="M715" s="10">
        <f>ROUND(L715*K715,2)</f>
        <v>377.6</v>
      </c>
    </row>
    <row r="716" spans="1:14" ht="0.95" customHeight="1">
      <c r="A716" s="19"/>
      <c r="B716" s="19"/>
      <c r="C716" s="19"/>
      <c r="D716" s="27"/>
      <c r="E716" s="19"/>
      <c r="F716" s="19"/>
      <c r="G716" s="19"/>
      <c r="H716" s="19"/>
      <c r="I716" s="19"/>
      <c r="J716" s="19"/>
      <c r="K716" s="19"/>
      <c r="L716" s="19"/>
      <c r="M716" s="19"/>
      <c r="N716"/>
    </row>
    <row r="717" spans="1:14" ht="22.5">
      <c r="A717" s="12" t="s">
        <v>607</v>
      </c>
      <c r="B717" s="12" t="s">
        <v>21</v>
      </c>
      <c r="C717" s="12" t="s">
        <v>318</v>
      </c>
      <c r="D717" s="26" t="s">
        <v>608</v>
      </c>
      <c r="E717" s="11"/>
      <c r="F717" s="11"/>
      <c r="G717" s="11"/>
      <c r="H717" s="11"/>
      <c r="I717" s="11"/>
      <c r="J717" s="11"/>
      <c r="K717" s="13">
        <f>K720</f>
        <v>1</v>
      </c>
      <c r="L717" s="14">
        <f>L720</f>
        <v>436.6</v>
      </c>
      <c r="M717" s="14">
        <f>M720</f>
        <v>436.6</v>
      </c>
    </row>
    <row r="718" spans="1:14" ht="112.5">
      <c r="A718" s="11"/>
      <c r="B718" s="11"/>
      <c r="C718" s="11"/>
      <c r="D718" s="15" t="s">
        <v>609</v>
      </c>
      <c r="E718" s="11"/>
      <c r="F718" s="11"/>
      <c r="G718" s="11"/>
      <c r="H718" s="11"/>
      <c r="I718" s="11"/>
      <c r="J718" s="11"/>
      <c r="K718" s="11"/>
      <c r="L718" s="11"/>
      <c r="M718" s="11"/>
      <c r="N718"/>
    </row>
    <row r="719" spans="1:14">
      <c r="A719" s="11"/>
      <c r="B719" s="11"/>
      <c r="C719" s="11"/>
      <c r="D719" s="15"/>
      <c r="E719" s="12" t="s">
        <v>18</v>
      </c>
      <c r="F719" s="11">
        <v>1</v>
      </c>
      <c r="G719" s="16">
        <v>0</v>
      </c>
      <c r="H719" s="16">
        <v>0</v>
      </c>
      <c r="I719" s="16">
        <v>0</v>
      </c>
      <c r="J719" s="14">
        <f>F719*(G719+ (G719= 0))*(H719+ (H719= 0))*(I719+ (I719= 0))</f>
        <v>1</v>
      </c>
      <c r="K719" s="11"/>
      <c r="L719" s="11"/>
      <c r="M719" s="11"/>
      <c r="N719"/>
    </row>
    <row r="720" spans="1:14">
      <c r="A720" s="11"/>
      <c r="B720" s="11"/>
      <c r="C720" s="11"/>
      <c r="D720" s="15"/>
      <c r="E720" s="11"/>
      <c r="F720" s="11"/>
      <c r="G720" s="11"/>
      <c r="H720" s="11"/>
      <c r="I720" s="11"/>
      <c r="J720" s="17" t="s">
        <v>610</v>
      </c>
      <c r="K720" s="18">
        <f>SUM(J719:J719)</f>
        <v>1</v>
      </c>
      <c r="L720" s="16">
        <v>436.6</v>
      </c>
      <c r="M720" s="10">
        <f>ROUND(L720*K720,2)</f>
        <v>436.6</v>
      </c>
    </row>
    <row r="721" spans="1:14" ht="0.95" customHeight="1">
      <c r="A721" s="19"/>
      <c r="B721" s="19"/>
      <c r="C721" s="19"/>
      <c r="D721" s="27"/>
      <c r="E721" s="19"/>
      <c r="F721" s="19"/>
      <c r="G721" s="19"/>
      <c r="H721" s="19"/>
      <c r="I721" s="19"/>
      <c r="J721" s="19"/>
      <c r="K721" s="19"/>
      <c r="L721" s="19"/>
      <c r="M721" s="19"/>
      <c r="N721"/>
    </row>
    <row r="722" spans="1:14" ht="22.5">
      <c r="A722" s="12" t="s">
        <v>611</v>
      </c>
      <c r="B722" s="12" t="s">
        <v>21</v>
      </c>
      <c r="C722" s="12" t="s">
        <v>318</v>
      </c>
      <c r="D722" s="26" t="s">
        <v>612</v>
      </c>
      <c r="E722" s="11"/>
      <c r="F722" s="11"/>
      <c r="G722" s="11"/>
      <c r="H722" s="11"/>
      <c r="I722" s="11"/>
      <c r="J722" s="11"/>
      <c r="K722" s="13">
        <f>K725</f>
        <v>2</v>
      </c>
      <c r="L722" s="14">
        <f>L725</f>
        <v>348.1</v>
      </c>
      <c r="M722" s="14">
        <f>M725</f>
        <v>696.2</v>
      </c>
    </row>
    <row r="723" spans="1:14" ht="135">
      <c r="A723" s="11"/>
      <c r="B723" s="11"/>
      <c r="C723" s="11"/>
      <c r="D723" s="15" t="s">
        <v>613</v>
      </c>
      <c r="E723" s="11"/>
      <c r="F723" s="11"/>
      <c r="G723" s="11"/>
      <c r="H723" s="11"/>
      <c r="I723" s="11"/>
      <c r="J723" s="11"/>
      <c r="K723" s="11"/>
      <c r="L723" s="11"/>
      <c r="M723" s="11"/>
      <c r="N723"/>
    </row>
    <row r="724" spans="1:14">
      <c r="A724" s="11"/>
      <c r="B724" s="11"/>
      <c r="C724" s="11"/>
      <c r="D724" s="15"/>
      <c r="E724" s="12" t="s">
        <v>18</v>
      </c>
      <c r="F724" s="11">
        <v>2</v>
      </c>
      <c r="G724" s="16">
        <v>0</v>
      </c>
      <c r="H724" s="16">
        <v>0</v>
      </c>
      <c r="I724" s="16">
        <v>0</v>
      </c>
      <c r="J724" s="14">
        <f>F724*(G724+ (G724= 0))*(H724+ (H724= 0))*(I724+ (I724= 0))</f>
        <v>2</v>
      </c>
      <c r="K724" s="11"/>
      <c r="L724" s="11"/>
      <c r="M724" s="11"/>
      <c r="N724"/>
    </row>
    <row r="725" spans="1:14">
      <c r="A725" s="11"/>
      <c r="B725" s="11"/>
      <c r="C725" s="11"/>
      <c r="D725" s="15"/>
      <c r="E725" s="11"/>
      <c r="F725" s="11"/>
      <c r="G725" s="11"/>
      <c r="H725" s="11"/>
      <c r="I725" s="11"/>
      <c r="J725" s="17" t="s">
        <v>614</v>
      </c>
      <c r="K725" s="18">
        <f>SUM(J724:J724)</f>
        <v>2</v>
      </c>
      <c r="L725" s="16">
        <v>348.1</v>
      </c>
      <c r="M725" s="10">
        <f>ROUND(L725*K725,2)</f>
        <v>696.2</v>
      </c>
    </row>
    <row r="726" spans="1:14" ht="0.95" customHeight="1">
      <c r="A726" s="19"/>
      <c r="B726" s="19"/>
      <c r="C726" s="19"/>
      <c r="D726" s="27"/>
      <c r="E726" s="19"/>
      <c r="F726" s="19"/>
      <c r="G726" s="19"/>
      <c r="H726" s="19"/>
      <c r="I726" s="19"/>
      <c r="J726" s="19"/>
      <c r="K726" s="19"/>
      <c r="L726" s="19"/>
      <c r="M726" s="19"/>
      <c r="N726"/>
    </row>
    <row r="727" spans="1:14">
      <c r="A727" s="12" t="s">
        <v>615</v>
      </c>
      <c r="B727" s="12" t="s">
        <v>21</v>
      </c>
      <c r="C727" s="12" t="s">
        <v>6</v>
      </c>
      <c r="D727" s="26" t="s">
        <v>616</v>
      </c>
      <c r="E727" s="11"/>
      <c r="F727" s="11"/>
      <c r="G727" s="11"/>
      <c r="H727" s="11"/>
      <c r="I727" s="11"/>
      <c r="J727" s="11"/>
      <c r="K727" s="23">
        <v>1</v>
      </c>
      <c r="L727" s="16">
        <v>631.29999999999995</v>
      </c>
      <c r="M727" s="14">
        <f>ROUND(K727*L727,2)</f>
        <v>631.29999999999995</v>
      </c>
    </row>
    <row r="728" spans="1:14" ht="45">
      <c r="A728" s="11"/>
      <c r="B728" s="11"/>
      <c r="C728" s="11"/>
      <c r="D728" s="15" t="s">
        <v>617</v>
      </c>
      <c r="E728" s="11"/>
      <c r="F728" s="11"/>
      <c r="G728" s="11"/>
      <c r="H728" s="11"/>
      <c r="I728" s="11"/>
      <c r="J728" s="11"/>
      <c r="K728" s="11"/>
      <c r="L728" s="11"/>
      <c r="M728" s="11"/>
      <c r="N728"/>
    </row>
    <row r="729" spans="1:14">
      <c r="A729" s="12" t="s">
        <v>618</v>
      </c>
      <c r="B729" s="12" t="s">
        <v>21</v>
      </c>
      <c r="C729" s="12" t="s">
        <v>6</v>
      </c>
      <c r="D729" s="26" t="s">
        <v>619</v>
      </c>
      <c r="E729" s="11"/>
      <c r="F729" s="11"/>
      <c r="G729" s="11"/>
      <c r="H729" s="11"/>
      <c r="I729" s="11"/>
      <c r="J729" s="11"/>
      <c r="K729" s="13">
        <f>K731</f>
        <v>2</v>
      </c>
      <c r="L729" s="14">
        <f>L731</f>
        <v>247.8</v>
      </c>
      <c r="M729" s="14">
        <f>M731</f>
        <v>495.6</v>
      </c>
    </row>
    <row r="730" spans="1:14">
      <c r="A730" s="11"/>
      <c r="B730" s="11"/>
      <c r="C730" s="11"/>
      <c r="D730" s="15"/>
      <c r="E730" s="12" t="s">
        <v>18</v>
      </c>
      <c r="F730" s="11">
        <v>2</v>
      </c>
      <c r="G730" s="16">
        <v>0</v>
      </c>
      <c r="H730" s="16">
        <v>0</v>
      </c>
      <c r="I730" s="16">
        <v>0</v>
      </c>
      <c r="J730" s="14">
        <f>F730*(G730+ (G730= 0))*(H730+ (H730= 0))*(I730+ (I730= 0))</f>
        <v>2</v>
      </c>
      <c r="K730" s="11"/>
      <c r="L730" s="11"/>
      <c r="M730" s="11"/>
      <c r="N730"/>
    </row>
    <row r="731" spans="1:14">
      <c r="A731" s="11"/>
      <c r="B731" s="11"/>
      <c r="C731" s="11"/>
      <c r="D731" s="15"/>
      <c r="E731" s="11"/>
      <c r="F731" s="11"/>
      <c r="G731" s="11"/>
      <c r="H731" s="11"/>
      <c r="I731" s="11"/>
      <c r="J731" s="17" t="s">
        <v>620</v>
      </c>
      <c r="K731" s="18">
        <f>SUM(J730:J730)</f>
        <v>2</v>
      </c>
      <c r="L731" s="16">
        <v>247.8</v>
      </c>
      <c r="M731" s="10">
        <f>ROUND(L731*K731,2)</f>
        <v>495.6</v>
      </c>
    </row>
    <row r="732" spans="1:14" ht="0.95" customHeight="1">
      <c r="A732" s="19"/>
      <c r="B732" s="19"/>
      <c r="C732" s="19"/>
      <c r="D732" s="27"/>
      <c r="E732" s="19"/>
      <c r="F732" s="19"/>
      <c r="G732" s="19"/>
      <c r="H732" s="19"/>
      <c r="I732" s="19"/>
      <c r="J732" s="19"/>
      <c r="K732" s="19"/>
      <c r="L732" s="19"/>
      <c r="M732" s="19"/>
      <c r="N732"/>
    </row>
    <row r="733" spans="1:14" ht="22.5">
      <c r="A733" s="12" t="s">
        <v>621</v>
      </c>
      <c r="B733" s="12" t="s">
        <v>21</v>
      </c>
      <c r="C733" s="12" t="s">
        <v>6</v>
      </c>
      <c r="D733" s="26" t="s">
        <v>622</v>
      </c>
      <c r="E733" s="11"/>
      <c r="F733" s="11"/>
      <c r="G733" s="11"/>
      <c r="H733" s="11"/>
      <c r="I733" s="11"/>
      <c r="J733" s="11"/>
      <c r="K733" s="13">
        <f>K736</f>
        <v>2</v>
      </c>
      <c r="L733" s="14">
        <f>L736</f>
        <v>212.4</v>
      </c>
      <c r="M733" s="14">
        <f>M736</f>
        <v>424.8</v>
      </c>
    </row>
    <row r="734" spans="1:14" ht="78.75">
      <c r="A734" s="11"/>
      <c r="B734" s="11"/>
      <c r="C734" s="11"/>
      <c r="D734" s="15" t="s">
        <v>623</v>
      </c>
      <c r="E734" s="11"/>
      <c r="F734" s="11"/>
      <c r="G734" s="11"/>
      <c r="H734" s="11"/>
      <c r="I734" s="11"/>
      <c r="J734" s="11"/>
      <c r="K734" s="11"/>
      <c r="L734" s="11"/>
      <c r="M734" s="11"/>
      <c r="N734"/>
    </row>
    <row r="735" spans="1:14">
      <c r="A735" s="11"/>
      <c r="B735" s="11"/>
      <c r="C735" s="11"/>
      <c r="D735" s="15"/>
      <c r="E735" s="12" t="s">
        <v>18</v>
      </c>
      <c r="F735" s="11">
        <v>2</v>
      </c>
      <c r="G735" s="16">
        <v>0</v>
      </c>
      <c r="H735" s="16">
        <v>0</v>
      </c>
      <c r="I735" s="16">
        <v>0</v>
      </c>
      <c r="J735" s="14">
        <f>F735*(G735+ (G735= 0))*(H735+ (H735= 0))*(I735+ (I735= 0))</f>
        <v>2</v>
      </c>
      <c r="K735" s="11"/>
      <c r="L735" s="11"/>
      <c r="M735" s="11"/>
      <c r="N735"/>
    </row>
    <row r="736" spans="1:14">
      <c r="A736" s="11"/>
      <c r="B736" s="11"/>
      <c r="C736" s="11"/>
      <c r="D736" s="15"/>
      <c r="E736" s="11"/>
      <c r="F736" s="11"/>
      <c r="G736" s="11"/>
      <c r="H736" s="11"/>
      <c r="I736" s="11"/>
      <c r="J736" s="17" t="s">
        <v>624</v>
      </c>
      <c r="K736" s="18">
        <f>SUM(J735:J735)</f>
        <v>2</v>
      </c>
      <c r="L736" s="16">
        <v>212.4</v>
      </c>
      <c r="M736" s="10">
        <f>ROUND(L736*K736,2)</f>
        <v>424.8</v>
      </c>
    </row>
    <row r="737" spans="1:14" ht="0.95" customHeight="1">
      <c r="A737" s="19"/>
      <c r="B737" s="19"/>
      <c r="C737" s="19"/>
      <c r="D737" s="27"/>
      <c r="E737" s="19"/>
      <c r="F737" s="19"/>
      <c r="G737" s="19"/>
      <c r="H737" s="19"/>
      <c r="I737" s="19"/>
      <c r="J737" s="19"/>
      <c r="K737" s="19"/>
      <c r="L737" s="19"/>
      <c r="M737" s="19"/>
      <c r="N737"/>
    </row>
    <row r="738" spans="1:14">
      <c r="A738" s="12" t="s">
        <v>625</v>
      </c>
      <c r="B738" s="12" t="s">
        <v>21</v>
      </c>
      <c r="C738" s="12" t="s">
        <v>6</v>
      </c>
      <c r="D738" s="26" t="s">
        <v>626</v>
      </c>
      <c r="E738" s="11"/>
      <c r="F738" s="11"/>
      <c r="G738" s="11"/>
      <c r="H738" s="11"/>
      <c r="I738" s="11"/>
      <c r="J738" s="11"/>
      <c r="K738" s="13">
        <f>K740</f>
        <v>1</v>
      </c>
      <c r="L738" s="14">
        <f>L740</f>
        <v>94.4</v>
      </c>
      <c r="M738" s="14">
        <f>M740</f>
        <v>94.4</v>
      </c>
    </row>
    <row r="739" spans="1:14">
      <c r="A739" s="11"/>
      <c r="B739" s="11"/>
      <c r="C739" s="11"/>
      <c r="D739" s="15"/>
      <c r="E739" s="12" t="s">
        <v>18</v>
      </c>
      <c r="F739" s="11">
        <v>1</v>
      </c>
      <c r="G739" s="16">
        <v>0</v>
      </c>
      <c r="H739" s="16">
        <v>0</v>
      </c>
      <c r="I739" s="16">
        <v>0</v>
      </c>
      <c r="J739" s="14">
        <f>F739*(G739+ (G739= 0))*(H739+ (H739= 0))*(I739+ (I739= 0))</f>
        <v>1</v>
      </c>
      <c r="K739" s="11"/>
      <c r="L739" s="11"/>
      <c r="M739" s="11"/>
      <c r="N739"/>
    </row>
    <row r="740" spans="1:14">
      <c r="A740" s="11"/>
      <c r="B740" s="11"/>
      <c r="C740" s="11"/>
      <c r="D740" s="15"/>
      <c r="E740" s="11"/>
      <c r="F740" s="11"/>
      <c r="G740" s="11"/>
      <c r="H740" s="11"/>
      <c r="I740" s="11"/>
      <c r="J740" s="17" t="s">
        <v>627</v>
      </c>
      <c r="K740" s="18">
        <f>SUM(J739:J739)</f>
        <v>1</v>
      </c>
      <c r="L740" s="16">
        <v>94.4</v>
      </c>
      <c r="M740" s="10">
        <f>ROUND(L740*K740,2)</f>
        <v>94.4</v>
      </c>
    </row>
    <row r="741" spans="1:14" ht="0.95" customHeight="1">
      <c r="A741" s="19"/>
      <c r="B741" s="19"/>
      <c r="C741" s="19"/>
      <c r="D741" s="27"/>
      <c r="E741" s="19"/>
      <c r="F741" s="19"/>
      <c r="G741" s="19"/>
      <c r="H741" s="19"/>
      <c r="I741" s="19"/>
      <c r="J741" s="19"/>
      <c r="K741" s="19"/>
      <c r="L741" s="19"/>
      <c r="M741" s="19"/>
      <c r="N741"/>
    </row>
    <row r="742" spans="1:14">
      <c r="A742" s="11"/>
      <c r="B742" s="11"/>
      <c r="C742" s="11"/>
      <c r="D742" s="15"/>
      <c r="E742" s="11"/>
      <c r="F742" s="11"/>
      <c r="G742" s="11"/>
      <c r="H742" s="11"/>
      <c r="I742" s="11"/>
      <c r="J742" s="17" t="s">
        <v>628</v>
      </c>
      <c r="K742" s="20">
        <v>1</v>
      </c>
      <c r="L742" s="10">
        <f>M700+M705+M710+M715+M720+M725+M727+M731+M736+M740</f>
        <v>5085.8</v>
      </c>
      <c r="M742" s="10">
        <f>ROUND(L742*K742,2)</f>
        <v>5085.8</v>
      </c>
    </row>
    <row r="743" spans="1:14" ht="0.95" customHeight="1">
      <c r="A743" s="19"/>
      <c r="B743" s="19"/>
      <c r="C743" s="19"/>
      <c r="D743" s="27"/>
      <c r="E743" s="19"/>
      <c r="F743" s="19"/>
      <c r="G743" s="19"/>
      <c r="H743" s="19"/>
      <c r="I743" s="19"/>
      <c r="J743" s="19"/>
      <c r="K743" s="19"/>
      <c r="L743" s="19"/>
      <c r="M743" s="19"/>
      <c r="N743"/>
    </row>
    <row r="744" spans="1:14">
      <c r="A744" s="7" t="s">
        <v>629</v>
      </c>
      <c r="B744" s="7" t="s">
        <v>17</v>
      </c>
      <c r="C744" s="7" t="s">
        <v>18</v>
      </c>
      <c r="D744" s="25" t="s">
        <v>630</v>
      </c>
      <c r="E744" s="8"/>
      <c r="F744" s="8"/>
      <c r="G744" s="8"/>
      <c r="H744" s="8"/>
      <c r="I744" s="8"/>
      <c r="J744" s="8"/>
      <c r="K744" s="9">
        <f>K765</f>
        <v>1</v>
      </c>
      <c r="L744" s="10">
        <f>L765</f>
        <v>3920.86</v>
      </c>
      <c r="M744" s="10">
        <f>M765</f>
        <v>3920.86</v>
      </c>
    </row>
    <row r="745" spans="1:14" ht="22.5">
      <c r="A745" s="12" t="s">
        <v>631</v>
      </c>
      <c r="B745" s="12" t="s">
        <v>21</v>
      </c>
      <c r="C745" s="12" t="s">
        <v>57</v>
      </c>
      <c r="D745" s="26" t="s">
        <v>632</v>
      </c>
      <c r="E745" s="11"/>
      <c r="F745" s="11"/>
      <c r="G745" s="11"/>
      <c r="H745" s="11"/>
      <c r="I745" s="11"/>
      <c r="J745" s="11"/>
      <c r="K745" s="13">
        <f>K763</f>
        <v>511.1939999999999</v>
      </c>
      <c r="L745" s="14">
        <f>L763</f>
        <v>7.67</v>
      </c>
      <c r="M745" s="14">
        <f>M763</f>
        <v>3920.86</v>
      </c>
    </row>
    <row r="746" spans="1:14" ht="247.5">
      <c r="A746" s="11"/>
      <c r="B746" s="11"/>
      <c r="C746" s="11"/>
      <c r="D746" s="15" t="s">
        <v>633</v>
      </c>
      <c r="E746" s="11"/>
      <c r="F746" s="11"/>
      <c r="G746" s="11"/>
      <c r="H746" s="11"/>
      <c r="I746" s="11"/>
      <c r="J746" s="11"/>
      <c r="K746" s="11"/>
      <c r="L746" s="11"/>
      <c r="M746" s="11"/>
      <c r="N746"/>
    </row>
    <row r="747" spans="1:14">
      <c r="A747" s="11"/>
      <c r="B747" s="11"/>
      <c r="C747" s="11"/>
      <c r="D747" s="15"/>
      <c r="E747" s="12" t="s">
        <v>634</v>
      </c>
      <c r="F747" s="11">
        <v>0</v>
      </c>
      <c r="G747" s="16">
        <v>0</v>
      </c>
      <c r="H747" s="16">
        <v>0</v>
      </c>
      <c r="I747" s="16">
        <v>0</v>
      </c>
      <c r="J747" s="14">
        <f t="shared" ref="J747:J760" si="5">F747*(G747+ (G747= 0))*(H747+ (H747= 0))*(I747+ (I747= 0))</f>
        <v>0</v>
      </c>
      <c r="K747" s="11"/>
      <c r="L747" s="11"/>
      <c r="M747" s="11"/>
      <c r="N747"/>
    </row>
    <row r="748" spans="1:14">
      <c r="A748" s="11"/>
      <c r="B748" s="11"/>
      <c r="C748" s="11"/>
      <c r="D748" s="15"/>
      <c r="E748" s="12" t="s">
        <v>306</v>
      </c>
      <c r="F748" s="11">
        <v>1</v>
      </c>
      <c r="G748" s="16">
        <v>43.29</v>
      </c>
      <c r="H748" s="16">
        <v>0</v>
      </c>
      <c r="I748" s="16">
        <v>3</v>
      </c>
      <c r="J748" s="14">
        <f t="shared" si="5"/>
        <v>129.87</v>
      </c>
      <c r="K748" s="11"/>
      <c r="L748" s="11"/>
      <c r="M748" s="11"/>
      <c r="N748"/>
    </row>
    <row r="749" spans="1:14">
      <c r="A749" s="11"/>
      <c r="B749" s="11"/>
      <c r="C749" s="11"/>
      <c r="D749" s="15"/>
      <c r="E749" s="12" t="s">
        <v>193</v>
      </c>
      <c r="F749" s="11">
        <v>1</v>
      </c>
      <c r="G749" s="16">
        <v>11.22</v>
      </c>
      <c r="H749" s="16">
        <v>0</v>
      </c>
      <c r="I749" s="16">
        <v>2.5</v>
      </c>
      <c r="J749" s="14">
        <f t="shared" si="5"/>
        <v>28.05</v>
      </c>
      <c r="K749" s="11"/>
      <c r="L749" s="11"/>
      <c r="M749" s="11"/>
      <c r="N749"/>
    </row>
    <row r="750" spans="1:14">
      <c r="A750" s="11"/>
      <c r="B750" s="11"/>
      <c r="C750" s="11"/>
      <c r="D750" s="15"/>
      <c r="E750" s="12" t="s">
        <v>202</v>
      </c>
      <c r="F750" s="11">
        <v>1</v>
      </c>
      <c r="G750" s="16">
        <v>6.5</v>
      </c>
      <c r="H750" s="16">
        <v>0</v>
      </c>
      <c r="I750" s="16">
        <v>2.5</v>
      </c>
      <c r="J750" s="14">
        <f t="shared" si="5"/>
        <v>16.25</v>
      </c>
      <c r="K750" s="11"/>
      <c r="L750" s="11"/>
      <c r="M750" s="11"/>
      <c r="N750"/>
    </row>
    <row r="751" spans="1:14">
      <c r="A751" s="11"/>
      <c r="B751" s="11"/>
      <c r="C751" s="11"/>
      <c r="D751" s="15"/>
      <c r="E751" s="12" t="s">
        <v>635</v>
      </c>
      <c r="F751" s="11">
        <v>1</v>
      </c>
      <c r="G751" s="16">
        <v>18.25</v>
      </c>
      <c r="H751" s="16">
        <v>0</v>
      </c>
      <c r="I751" s="16">
        <v>2.8</v>
      </c>
      <c r="J751" s="14">
        <f t="shared" si="5"/>
        <v>51.099999999999994</v>
      </c>
      <c r="K751" s="11"/>
      <c r="L751" s="11"/>
      <c r="M751" s="11"/>
      <c r="N751"/>
    </row>
    <row r="752" spans="1:14">
      <c r="A752" s="11"/>
      <c r="B752" s="11"/>
      <c r="C752" s="11"/>
      <c r="D752" s="15"/>
      <c r="E752" s="12" t="s">
        <v>18</v>
      </c>
      <c r="F752" s="11">
        <v>1</v>
      </c>
      <c r="G752" s="16">
        <v>14.6</v>
      </c>
      <c r="H752" s="16">
        <v>0</v>
      </c>
      <c r="I752" s="16">
        <v>2.8</v>
      </c>
      <c r="J752" s="14">
        <f t="shared" si="5"/>
        <v>40.879999999999995</v>
      </c>
      <c r="K752" s="11"/>
      <c r="L752" s="11"/>
      <c r="M752" s="11"/>
      <c r="N752"/>
    </row>
    <row r="753" spans="1:14">
      <c r="A753" s="11"/>
      <c r="B753" s="11"/>
      <c r="C753" s="11"/>
      <c r="D753" s="15"/>
      <c r="E753" s="12" t="s">
        <v>636</v>
      </c>
      <c r="F753" s="11">
        <v>1</v>
      </c>
      <c r="G753" s="16">
        <v>2.23</v>
      </c>
      <c r="H753" s="16">
        <v>0</v>
      </c>
      <c r="I753" s="16">
        <v>3.2</v>
      </c>
      <c r="J753" s="14">
        <f t="shared" si="5"/>
        <v>7.1360000000000001</v>
      </c>
      <c r="K753" s="11"/>
      <c r="L753" s="11"/>
      <c r="M753" s="11"/>
      <c r="N753"/>
    </row>
    <row r="754" spans="1:14">
      <c r="A754" s="11"/>
      <c r="B754" s="11"/>
      <c r="C754" s="11"/>
      <c r="D754" s="15"/>
      <c r="E754" s="12" t="s">
        <v>18</v>
      </c>
      <c r="F754" s="11">
        <v>1</v>
      </c>
      <c r="G754" s="16">
        <v>24.2</v>
      </c>
      <c r="H754" s="16">
        <v>0</v>
      </c>
      <c r="I754" s="16">
        <v>3.2</v>
      </c>
      <c r="J754" s="14">
        <f t="shared" si="5"/>
        <v>77.44</v>
      </c>
      <c r="K754" s="11"/>
      <c r="L754" s="11"/>
      <c r="M754" s="11"/>
      <c r="N754"/>
    </row>
    <row r="755" spans="1:14">
      <c r="A755" s="11"/>
      <c r="B755" s="11"/>
      <c r="C755" s="11"/>
      <c r="D755" s="15"/>
      <c r="E755" s="12" t="s">
        <v>18</v>
      </c>
      <c r="F755" s="11">
        <v>1</v>
      </c>
      <c r="G755" s="16">
        <v>2.79</v>
      </c>
      <c r="H755" s="16">
        <v>0</v>
      </c>
      <c r="I755" s="16">
        <v>3.2</v>
      </c>
      <c r="J755" s="14">
        <f t="shared" si="5"/>
        <v>8.9280000000000008</v>
      </c>
      <c r="K755" s="11"/>
      <c r="L755" s="11"/>
      <c r="M755" s="11"/>
      <c r="N755"/>
    </row>
    <row r="756" spans="1:14">
      <c r="A756" s="11"/>
      <c r="B756" s="11"/>
      <c r="C756" s="11"/>
      <c r="D756" s="15"/>
      <c r="E756" s="12" t="s">
        <v>18</v>
      </c>
      <c r="F756" s="11">
        <v>1</v>
      </c>
      <c r="G756" s="16">
        <v>1.2</v>
      </c>
      <c r="H756" s="16">
        <v>0</v>
      </c>
      <c r="I756" s="16">
        <v>3.2</v>
      </c>
      <c r="J756" s="14">
        <f t="shared" si="5"/>
        <v>3.84</v>
      </c>
      <c r="K756" s="11"/>
      <c r="L756" s="11"/>
      <c r="M756" s="11"/>
      <c r="N756"/>
    </row>
    <row r="757" spans="1:14">
      <c r="A757" s="11"/>
      <c r="B757" s="11"/>
      <c r="C757" s="11"/>
      <c r="D757" s="15"/>
      <c r="E757" s="12" t="s">
        <v>637</v>
      </c>
      <c r="F757" s="11">
        <v>-1</v>
      </c>
      <c r="G757" s="16">
        <v>1.22</v>
      </c>
      <c r="H757" s="16">
        <v>0</v>
      </c>
      <c r="I757" s="16">
        <v>3</v>
      </c>
      <c r="J757" s="14">
        <f t="shared" si="5"/>
        <v>-3.66</v>
      </c>
      <c r="K757" s="11"/>
      <c r="L757" s="11"/>
      <c r="M757" s="11"/>
      <c r="N757"/>
    </row>
    <row r="758" spans="1:14">
      <c r="A758" s="11"/>
      <c r="B758" s="11"/>
      <c r="C758" s="11"/>
      <c r="D758" s="15"/>
      <c r="E758" s="12" t="s">
        <v>18</v>
      </c>
      <c r="F758" s="11">
        <v>-1</v>
      </c>
      <c r="G758" s="16">
        <v>2.98</v>
      </c>
      <c r="H758" s="16">
        <v>0</v>
      </c>
      <c r="I758" s="16">
        <v>3</v>
      </c>
      <c r="J758" s="14">
        <f t="shared" si="5"/>
        <v>-8.94</v>
      </c>
      <c r="K758" s="11"/>
      <c r="L758" s="11"/>
      <c r="M758" s="11"/>
      <c r="N758"/>
    </row>
    <row r="759" spans="1:14">
      <c r="A759" s="11"/>
      <c r="B759" s="11"/>
      <c r="C759" s="11"/>
      <c r="D759" s="15"/>
      <c r="E759" s="12" t="s">
        <v>18</v>
      </c>
      <c r="F759" s="11">
        <v>-1</v>
      </c>
      <c r="G759" s="16">
        <v>1.37</v>
      </c>
      <c r="H759" s="16">
        <v>0</v>
      </c>
      <c r="I759" s="16">
        <v>3</v>
      </c>
      <c r="J759" s="14">
        <f t="shared" si="5"/>
        <v>-4.1100000000000003</v>
      </c>
      <c r="K759" s="11"/>
      <c r="L759" s="11"/>
      <c r="M759" s="11"/>
      <c r="N759"/>
    </row>
    <row r="760" spans="1:14">
      <c r="A760" s="11"/>
      <c r="B760" s="11"/>
      <c r="C760" s="11"/>
      <c r="D760" s="15"/>
      <c r="E760" s="12" t="s">
        <v>172</v>
      </c>
      <c r="F760" s="11">
        <v>0</v>
      </c>
      <c r="G760" s="16">
        <v>0</v>
      </c>
      <c r="H760" s="16">
        <v>0</v>
      </c>
      <c r="I760" s="16">
        <v>0</v>
      </c>
      <c r="J760" s="14">
        <f t="shared" si="5"/>
        <v>0</v>
      </c>
      <c r="K760" s="11"/>
      <c r="L760" s="11"/>
      <c r="M760" s="11"/>
      <c r="N760"/>
    </row>
    <row r="761" spans="1:14">
      <c r="A761" s="11"/>
      <c r="B761" s="11"/>
      <c r="C761" s="11"/>
      <c r="D761" s="15"/>
      <c r="E761" s="12" t="s">
        <v>18</v>
      </c>
      <c r="F761" s="11">
        <v>1</v>
      </c>
      <c r="G761" s="16">
        <v>0</v>
      </c>
      <c r="H761" s="16">
        <v>0</v>
      </c>
      <c r="I761" s="16">
        <v>0</v>
      </c>
      <c r="J761" s="16">
        <v>11.65</v>
      </c>
      <c r="K761" s="12" t="s">
        <v>638</v>
      </c>
      <c r="L761" s="11"/>
      <c r="M761" s="11"/>
      <c r="N761"/>
    </row>
    <row r="762" spans="1:14">
      <c r="A762" s="11"/>
      <c r="B762" s="11"/>
      <c r="C762" s="11"/>
      <c r="D762" s="15"/>
      <c r="E762" s="12" t="s">
        <v>18</v>
      </c>
      <c r="F762" s="11">
        <v>1</v>
      </c>
      <c r="G762" s="16">
        <v>0</v>
      </c>
      <c r="H762" s="16">
        <v>0</v>
      </c>
      <c r="I762" s="16">
        <v>0</v>
      </c>
      <c r="J762" s="16">
        <v>152.76</v>
      </c>
      <c r="K762" s="12" t="s">
        <v>639</v>
      </c>
      <c r="L762" s="11"/>
      <c r="M762" s="11"/>
      <c r="N762"/>
    </row>
    <row r="763" spans="1:14">
      <c r="A763" s="11"/>
      <c r="B763" s="11"/>
      <c r="C763" s="11"/>
      <c r="D763" s="15"/>
      <c r="E763" s="11"/>
      <c r="F763" s="11"/>
      <c r="G763" s="11"/>
      <c r="H763" s="11"/>
      <c r="I763" s="11"/>
      <c r="J763" s="17" t="s">
        <v>640</v>
      </c>
      <c r="K763" s="18">
        <f>SUM(J747:J762)</f>
        <v>511.1939999999999</v>
      </c>
      <c r="L763" s="16">
        <v>7.67</v>
      </c>
      <c r="M763" s="10">
        <f>ROUND(L763*K763,2)</f>
        <v>3920.86</v>
      </c>
    </row>
    <row r="764" spans="1:14" ht="0.95" customHeight="1">
      <c r="A764" s="19"/>
      <c r="B764" s="19"/>
      <c r="C764" s="19"/>
      <c r="D764" s="27"/>
      <c r="E764" s="19"/>
      <c r="F764" s="19"/>
      <c r="G764" s="19"/>
      <c r="H764" s="19"/>
      <c r="I764" s="19"/>
      <c r="J764" s="19"/>
      <c r="K764" s="19"/>
      <c r="L764" s="19"/>
      <c r="M764" s="19"/>
      <c r="N764"/>
    </row>
    <row r="765" spans="1:14">
      <c r="A765" s="11"/>
      <c r="B765" s="11"/>
      <c r="C765" s="11"/>
      <c r="D765" s="15"/>
      <c r="E765" s="11"/>
      <c r="F765" s="11"/>
      <c r="G765" s="11"/>
      <c r="H765" s="11"/>
      <c r="I765" s="11"/>
      <c r="J765" s="17" t="s">
        <v>641</v>
      </c>
      <c r="K765" s="20">
        <v>1</v>
      </c>
      <c r="L765" s="10">
        <f>M763</f>
        <v>3920.86</v>
      </c>
      <c r="M765" s="10">
        <f>ROUND(L765*K765,2)</f>
        <v>3920.86</v>
      </c>
    </row>
    <row r="766" spans="1:14" ht="0.95" customHeight="1">
      <c r="A766" s="19"/>
      <c r="B766" s="19"/>
      <c r="C766" s="19"/>
      <c r="D766" s="27"/>
      <c r="E766" s="19"/>
      <c r="F766" s="19"/>
      <c r="G766" s="19"/>
      <c r="H766" s="19"/>
      <c r="I766" s="19"/>
      <c r="J766" s="19"/>
      <c r="K766" s="19"/>
      <c r="L766" s="19"/>
      <c r="M766" s="19"/>
      <c r="N766"/>
    </row>
    <row r="767" spans="1:14">
      <c r="A767" s="7" t="s">
        <v>642</v>
      </c>
      <c r="B767" s="7" t="s">
        <v>17</v>
      </c>
      <c r="C767" s="7" t="s">
        <v>18</v>
      </c>
      <c r="D767" s="25" t="s">
        <v>643</v>
      </c>
      <c r="E767" s="8"/>
      <c r="F767" s="8"/>
      <c r="G767" s="8"/>
      <c r="H767" s="8"/>
      <c r="I767" s="8"/>
      <c r="J767" s="8"/>
      <c r="K767" s="9">
        <f>K778</f>
        <v>1</v>
      </c>
      <c r="L767" s="10">
        <f>L778</f>
        <v>201.19</v>
      </c>
      <c r="M767" s="10">
        <f>M778</f>
        <v>201.19</v>
      </c>
    </row>
    <row r="768" spans="1:14">
      <c r="A768" s="12" t="s">
        <v>644</v>
      </c>
      <c r="B768" s="12" t="s">
        <v>21</v>
      </c>
      <c r="C768" s="12" t="s">
        <v>6</v>
      </c>
      <c r="D768" s="26" t="s">
        <v>645</v>
      </c>
      <c r="E768" s="11"/>
      <c r="F768" s="11"/>
      <c r="G768" s="11"/>
      <c r="H768" s="11"/>
      <c r="I768" s="11"/>
      <c r="J768" s="11"/>
      <c r="K768" s="13">
        <f>K771</f>
        <v>2</v>
      </c>
      <c r="L768" s="14">
        <f>L771</f>
        <v>53.1</v>
      </c>
      <c r="M768" s="14">
        <f>M771</f>
        <v>106.2</v>
      </c>
    </row>
    <row r="769" spans="1:14" ht="112.5">
      <c r="A769" s="11"/>
      <c r="B769" s="11"/>
      <c r="C769" s="11"/>
      <c r="D769" s="15" t="s">
        <v>646</v>
      </c>
      <c r="E769" s="11"/>
      <c r="F769" s="11"/>
      <c r="G769" s="11"/>
      <c r="H769" s="11"/>
      <c r="I769" s="11"/>
      <c r="J769" s="11"/>
      <c r="K769" s="11"/>
      <c r="L769" s="11"/>
      <c r="M769" s="11"/>
      <c r="N769"/>
    </row>
    <row r="770" spans="1:14">
      <c r="A770" s="11"/>
      <c r="B770" s="11"/>
      <c r="C770" s="11"/>
      <c r="D770" s="15"/>
      <c r="E770" s="12" t="s">
        <v>18</v>
      </c>
      <c r="F770" s="11">
        <v>2</v>
      </c>
      <c r="G770" s="16">
        <v>0</v>
      </c>
      <c r="H770" s="16">
        <v>0</v>
      </c>
      <c r="I770" s="16">
        <v>0</v>
      </c>
      <c r="J770" s="14">
        <f>F770*(G770+ (G770= 0))*(H770+ (H770= 0))*(I770+ (I770= 0))</f>
        <v>2</v>
      </c>
      <c r="K770" s="11"/>
      <c r="L770" s="11"/>
      <c r="M770" s="11"/>
      <c r="N770"/>
    </row>
    <row r="771" spans="1:14">
      <c r="A771" s="11"/>
      <c r="B771" s="11"/>
      <c r="C771" s="11"/>
      <c r="D771" s="15"/>
      <c r="E771" s="11"/>
      <c r="F771" s="11"/>
      <c r="G771" s="11"/>
      <c r="H771" s="11"/>
      <c r="I771" s="11"/>
      <c r="J771" s="17" t="s">
        <v>647</v>
      </c>
      <c r="K771" s="18">
        <f>SUM(J770:J770)</f>
        <v>2</v>
      </c>
      <c r="L771" s="16">
        <v>53.1</v>
      </c>
      <c r="M771" s="10">
        <f>ROUND(L771*K771,2)</f>
        <v>106.2</v>
      </c>
    </row>
    <row r="772" spans="1:14" ht="0.95" customHeight="1">
      <c r="A772" s="19"/>
      <c r="B772" s="19"/>
      <c r="C772" s="19"/>
      <c r="D772" s="27"/>
      <c r="E772" s="19"/>
      <c r="F772" s="19"/>
      <c r="G772" s="19"/>
      <c r="H772" s="19"/>
      <c r="I772" s="19"/>
      <c r="J772" s="19"/>
      <c r="K772" s="19"/>
      <c r="L772" s="19"/>
      <c r="M772" s="19"/>
      <c r="N772"/>
    </row>
    <row r="773" spans="1:14" ht="22.5">
      <c r="A773" s="12" t="s">
        <v>648</v>
      </c>
      <c r="B773" s="12" t="s">
        <v>21</v>
      </c>
      <c r="C773" s="12" t="s">
        <v>318</v>
      </c>
      <c r="D773" s="26" t="s">
        <v>649</v>
      </c>
      <c r="E773" s="11"/>
      <c r="F773" s="11"/>
      <c r="G773" s="11"/>
      <c r="H773" s="11"/>
      <c r="I773" s="11"/>
      <c r="J773" s="11"/>
      <c r="K773" s="13">
        <f>K776</f>
        <v>7</v>
      </c>
      <c r="L773" s="14">
        <f>L776</f>
        <v>13.57</v>
      </c>
      <c r="M773" s="14">
        <f>M776</f>
        <v>94.99</v>
      </c>
    </row>
    <row r="774" spans="1:14" ht="112.5">
      <c r="A774" s="11"/>
      <c r="B774" s="11"/>
      <c r="C774" s="11"/>
      <c r="D774" s="15" t="s">
        <v>650</v>
      </c>
      <c r="E774" s="11"/>
      <c r="F774" s="11"/>
      <c r="G774" s="11"/>
      <c r="H774" s="11"/>
      <c r="I774" s="11"/>
      <c r="J774" s="11"/>
      <c r="K774" s="11"/>
      <c r="L774" s="11"/>
      <c r="M774" s="11"/>
      <c r="N774"/>
    </row>
    <row r="775" spans="1:14">
      <c r="A775" s="11"/>
      <c r="B775" s="11"/>
      <c r="C775" s="11"/>
      <c r="D775" s="15"/>
      <c r="E775" s="12" t="s">
        <v>18</v>
      </c>
      <c r="F775" s="11">
        <v>7</v>
      </c>
      <c r="G775" s="16">
        <v>0</v>
      </c>
      <c r="H775" s="16">
        <v>0</v>
      </c>
      <c r="I775" s="16">
        <v>0</v>
      </c>
      <c r="J775" s="14">
        <f>F775*(G775+ (G775= 0))*(H775+ (H775= 0))*(I775+ (I775= 0))</f>
        <v>7</v>
      </c>
      <c r="K775" s="11"/>
      <c r="L775" s="11"/>
      <c r="M775" s="11"/>
      <c r="N775"/>
    </row>
    <row r="776" spans="1:14">
      <c r="A776" s="11"/>
      <c r="B776" s="11"/>
      <c r="C776" s="11"/>
      <c r="D776" s="15"/>
      <c r="E776" s="11"/>
      <c r="F776" s="11"/>
      <c r="G776" s="11"/>
      <c r="H776" s="11"/>
      <c r="I776" s="11"/>
      <c r="J776" s="17" t="s">
        <v>651</v>
      </c>
      <c r="K776" s="18">
        <f>SUM(J775:J775)</f>
        <v>7</v>
      </c>
      <c r="L776" s="16">
        <v>13.57</v>
      </c>
      <c r="M776" s="10">
        <f>ROUND(L776*K776,2)</f>
        <v>94.99</v>
      </c>
    </row>
    <row r="777" spans="1:14" ht="0.95" customHeight="1">
      <c r="A777" s="19"/>
      <c r="B777" s="19"/>
      <c r="C777" s="19"/>
      <c r="D777" s="27"/>
      <c r="E777" s="19"/>
      <c r="F777" s="19"/>
      <c r="G777" s="19"/>
      <c r="H777" s="19"/>
      <c r="I777" s="19"/>
      <c r="J777" s="19"/>
      <c r="K777" s="19"/>
      <c r="L777" s="19"/>
      <c r="M777" s="19"/>
      <c r="N777"/>
    </row>
    <row r="778" spans="1:14">
      <c r="A778" s="11"/>
      <c r="B778" s="11"/>
      <c r="C778" s="11"/>
      <c r="D778" s="15"/>
      <c r="E778" s="11"/>
      <c r="F778" s="11"/>
      <c r="G778" s="11"/>
      <c r="H778" s="11"/>
      <c r="I778" s="11"/>
      <c r="J778" s="17" t="s">
        <v>652</v>
      </c>
      <c r="K778" s="20">
        <v>1</v>
      </c>
      <c r="L778" s="10">
        <f>M771+M776</f>
        <v>201.19</v>
      </c>
      <c r="M778" s="10">
        <f>ROUND(L778*K778,2)</f>
        <v>201.19</v>
      </c>
    </row>
    <row r="779" spans="1:14" ht="0.95" customHeight="1">
      <c r="A779" s="19"/>
      <c r="B779" s="19"/>
      <c r="C779" s="19"/>
      <c r="D779" s="27"/>
      <c r="E779" s="19"/>
      <c r="F779" s="19"/>
      <c r="G779" s="19"/>
      <c r="H779" s="19"/>
      <c r="I779" s="19"/>
      <c r="J779" s="19"/>
      <c r="K779" s="19"/>
      <c r="L779" s="19"/>
      <c r="M779" s="19"/>
      <c r="N779"/>
    </row>
    <row r="780" spans="1:14">
      <c r="A780" s="7" t="s">
        <v>653</v>
      </c>
      <c r="B780" s="7" t="s">
        <v>17</v>
      </c>
      <c r="C780" s="7" t="s">
        <v>18</v>
      </c>
      <c r="D780" s="25" t="s">
        <v>654</v>
      </c>
      <c r="E780" s="8"/>
      <c r="F780" s="8"/>
      <c r="G780" s="8"/>
      <c r="H780" s="8"/>
      <c r="I780" s="8"/>
      <c r="J780" s="8"/>
      <c r="K780" s="9">
        <f>K810</f>
        <v>1</v>
      </c>
      <c r="L780" s="10">
        <f>L810</f>
        <v>11739.39</v>
      </c>
      <c r="M780" s="10">
        <f>M810</f>
        <v>11739.39</v>
      </c>
    </row>
    <row r="781" spans="1:14">
      <c r="A781" s="11"/>
      <c r="B781" s="11"/>
      <c r="C781" s="11"/>
      <c r="D781" s="15"/>
      <c r="E781" s="11"/>
      <c r="F781" s="11"/>
      <c r="G781" s="11"/>
      <c r="H781" s="11"/>
      <c r="I781" s="11"/>
      <c r="J781" s="11"/>
      <c r="K781" s="11"/>
      <c r="L781" s="11"/>
      <c r="M781" s="11"/>
      <c r="N781"/>
    </row>
    <row r="782" spans="1:14" ht="22.5">
      <c r="A782" s="12" t="s">
        <v>655</v>
      </c>
      <c r="B782" s="12" t="s">
        <v>21</v>
      </c>
      <c r="C782" s="12" t="s">
        <v>211</v>
      </c>
      <c r="D782" s="26" t="s">
        <v>656</v>
      </c>
      <c r="E782" s="11"/>
      <c r="F782" s="11"/>
      <c r="G782" s="11"/>
      <c r="H782" s="11"/>
      <c r="I782" s="11"/>
      <c r="J782" s="11"/>
      <c r="K782" s="13">
        <f>K785</f>
        <v>30</v>
      </c>
      <c r="L782" s="14">
        <f>L785</f>
        <v>19.22</v>
      </c>
      <c r="M782" s="14">
        <f>M785</f>
        <v>576.6</v>
      </c>
    </row>
    <row r="783" spans="1:14" ht="112.5">
      <c r="A783" s="11"/>
      <c r="B783" s="11"/>
      <c r="C783" s="11"/>
      <c r="D783" s="15" t="s">
        <v>657</v>
      </c>
      <c r="E783" s="11"/>
      <c r="F783" s="11"/>
      <c r="G783" s="11"/>
      <c r="H783" s="11"/>
      <c r="I783" s="11"/>
      <c r="J783" s="11"/>
      <c r="K783" s="11"/>
      <c r="L783" s="11"/>
      <c r="M783" s="11"/>
      <c r="N783"/>
    </row>
    <row r="784" spans="1:14">
      <c r="A784" s="11"/>
      <c r="B784" s="11"/>
      <c r="C784" s="11"/>
      <c r="D784" s="15"/>
      <c r="E784" s="12" t="s">
        <v>18</v>
      </c>
      <c r="F784" s="11">
        <v>1</v>
      </c>
      <c r="G784" s="16">
        <v>30</v>
      </c>
      <c r="H784" s="16">
        <v>0</v>
      </c>
      <c r="I784" s="16">
        <v>0</v>
      </c>
      <c r="J784" s="14">
        <f>F784*(G784+ (G784= 0))*(H784+ (H784= 0))*(I784+ (I784= 0))</f>
        <v>30</v>
      </c>
      <c r="K784" s="11"/>
      <c r="L784" s="11"/>
      <c r="M784" s="11"/>
      <c r="N784"/>
    </row>
    <row r="785" spans="1:14">
      <c r="A785" s="11"/>
      <c r="B785" s="11"/>
      <c r="C785" s="11"/>
      <c r="D785" s="15"/>
      <c r="E785" s="11"/>
      <c r="F785" s="11"/>
      <c r="G785" s="11"/>
      <c r="H785" s="11"/>
      <c r="I785" s="11"/>
      <c r="J785" s="17" t="s">
        <v>658</v>
      </c>
      <c r="K785" s="18">
        <f>SUM(J784:J784)</f>
        <v>30</v>
      </c>
      <c r="L785" s="16">
        <v>19.22</v>
      </c>
      <c r="M785" s="10">
        <f>ROUND(L785*K785,2)</f>
        <v>576.6</v>
      </c>
    </row>
    <row r="786" spans="1:14" ht="0.95" customHeight="1">
      <c r="A786" s="19"/>
      <c r="B786" s="19"/>
      <c r="C786" s="19"/>
      <c r="D786" s="27"/>
      <c r="E786" s="19"/>
      <c r="F786" s="19"/>
      <c r="G786" s="19"/>
      <c r="H786" s="19"/>
      <c r="I786" s="19"/>
      <c r="J786" s="19"/>
      <c r="K786" s="19"/>
      <c r="L786" s="19"/>
      <c r="M786" s="19"/>
      <c r="N786"/>
    </row>
    <row r="787" spans="1:14" ht="22.5">
      <c r="A787" s="12" t="s">
        <v>659</v>
      </c>
      <c r="B787" s="12" t="s">
        <v>21</v>
      </c>
      <c r="C787" s="12" t="s">
        <v>57</v>
      </c>
      <c r="D787" s="26" t="s">
        <v>660</v>
      </c>
      <c r="E787" s="11"/>
      <c r="F787" s="11"/>
      <c r="G787" s="11"/>
      <c r="H787" s="11"/>
      <c r="I787" s="11"/>
      <c r="J787" s="11"/>
      <c r="K787" s="13">
        <f>K792</f>
        <v>111.4575</v>
      </c>
      <c r="L787" s="14">
        <f>L792</f>
        <v>14.63</v>
      </c>
      <c r="M787" s="14">
        <f>M792</f>
        <v>1630.62</v>
      </c>
    </row>
    <row r="788" spans="1:14" ht="78.75">
      <c r="A788" s="11"/>
      <c r="B788" s="11"/>
      <c r="C788" s="11"/>
      <c r="D788" s="15" t="s">
        <v>661</v>
      </c>
      <c r="E788" s="11"/>
      <c r="F788" s="11"/>
      <c r="G788" s="11"/>
      <c r="H788" s="11"/>
      <c r="I788" s="11"/>
      <c r="J788" s="11"/>
      <c r="K788" s="11"/>
      <c r="L788" s="11"/>
      <c r="M788" s="11"/>
      <c r="N788"/>
    </row>
    <row r="789" spans="1:14">
      <c r="A789" s="11"/>
      <c r="B789" s="11"/>
      <c r="C789" s="11"/>
      <c r="D789" s="15"/>
      <c r="E789" s="12" t="s">
        <v>306</v>
      </c>
      <c r="F789" s="11">
        <v>1.05</v>
      </c>
      <c r="G789" s="16">
        <v>0</v>
      </c>
      <c r="H789" s="16">
        <v>0</v>
      </c>
      <c r="I789" s="16">
        <v>0</v>
      </c>
      <c r="J789" s="16">
        <v>73.195499999999996</v>
      </c>
      <c r="K789" s="12" t="s">
        <v>183</v>
      </c>
      <c r="L789" s="11"/>
      <c r="M789" s="11"/>
      <c r="N789"/>
    </row>
    <row r="790" spans="1:14">
      <c r="A790" s="11"/>
      <c r="B790" s="11"/>
      <c r="C790" s="11"/>
      <c r="D790" s="15"/>
      <c r="E790" s="12" t="s">
        <v>184</v>
      </c>
      <c r="F790" s="11">
        <v>1.05</v>
      </c>
      <c r="G790" s="16">
        <v>0</v>
      </c>
      <c r="H790" s="16">
        <v>0</v>
      </c>
      <c r="I790" s="16">
        <v>0</v>
      </c>
      <c r="J790" s="16">
        <v>26.008500000000002</v>
      </c>
      <c r="K790" s="12" t="s">
        <v>185</v>
      </c>
      <c r="L790" s="11"/>
      <c r="M790" s="11"/>
      <c r="N790"/>
    </row>
    <row r="791" spans="1:14">
      <c r="A791" s="11"/>
      <c r="B791" s="11"/>
      <c r="C791" s="11"/>
      <c r="D791" s="15"/>
      <c r="E791" s="12" t="s">
        <v>195</v>
      </c>
      <c r="F791" s="11">
        <v>1.05</v>
      </c>
      <c r="G791" s="16">
        <v>0</v>
      </c>
      <c r="H791" s="16">
        <v>0</v>
      </c>
      <c r="I791" s="16">
        <v>0</v>
      </c>
      <c r="J791" s="16">
        <v>12.253500000000001</v>
      </c>
      <c r="K791" s="12" t="s">
        <v>196</v>
      </c>
      <c r="L791" s="11"/>
      <c r="M791" s="11"/>
      <c r="N791"/>
    </row>
    <row r="792" spans="1:14">
      <c r="A792" s="11"/>
      <c r="B792" s="11"/>
      <c r="C792" s="11"/>
      <c r="D792" s="15"/>
      <c r="E792" s="11"/>
      <c r="F792" s="11"/>
      <c r="G792" s="11"/>
      <c r="H792" s="11"/>
      <c r="I792" s="11"/>
      <c r="J792" s="17" t="s">
        <v>662</v>
      </c>
      <c r="K792" s="18">
        <f>SUM(J789:J791)</f>
        <v>111.4575</v>
      </c>
      <c r="L792" s="16">
        <v>14.63</v>
      </c>
      <c r="M792" s="10">
        <f>ROUND(L792*K792,2)</f>
        <v>1630.62</v>
      </c>
    </row>
    <row r="793" spans="1:14" ht="0.95" customHeight="1">
      <c r="A793" s="19"/>
      <c r="B793" s="19"/>
      <c r="C793" s="19"/>
      <c r="D793" s="27"/>
      <c r="E793" s="19"/>
      <c r="F793" s="19"/>
      <c r="G793" s="19"/>
      <c r="H793" s="19"/>
      <c r="I793" s="19"/>
      <c r="J793" s="19"/>
      <c r="K793" s="19"/>
      <c r="L793" s="19"/>
      <c r="M793" s="19"/>
      <c r="N793"/>
    </row>
    <row r="794" spans="1:14" ht="22.5">
      <c r="A794" s="12" t="s">
        <v>663</v>
      </c>
      <c r="B794" s="12" t="s">
        <v>21</v>
      </c>
      <c r="C794" s="12" t="s">
        <v>57</v>
      </c>
      <c r="D794" s="26" t="s">
        <v>664</v>
      </c>
      <c r="E794" s="11"/>
      <c r="F794" s="11"/>
      <c r="G794" s="11"/>
      <c r="H794" s="11"/>
      <c r="I794" s="11"/>
      <c r="J794" s="11"/>
      <c r="K794" s="13">
        <f>K797</f>
        <v>5.9430000000000005</v>
      </c>
      <c r="L794" s="14">
        <f>L797</f>
        <v>27.69</v>
      </c>
      <c r="M794" s="14">
        <f>M797</f>
        <v>164.56</v>
      </c>
    </row>
    <row r="795" spans="1:14" ht="101.25">
      <c r="A795" s="11"/>
      <c r="B795" s="11"/>
      <c r="C795" s="11"/>
      <c r="D795" s="15" t="s">
        <v>665</v>
      </c>
      <c r="E795" s="11"/>
      <c r="F795" s="11"/>
      <c r="G795" s="11"/>
      <c r="H795" s="11"/>
      <c r="I795" s="11"/>
      <c r="J795" s="11"/>
      <c r="K795" s="11"/>
      <c r="L795" s="11"/>
      <c r="M795" s="11"/>
      <c r="N795"/>
    </row>
    <row r="796" spans="1:14">
      <c r="A796" s="11"/>
      <c r="B796" s="11"/>
      <c r="C796" s="11"/>
      <c r="D796" s="15"/>
      <c r="E796" s="12" t="s">
        <v>193</v>
      </c>
      <c r="F796" s="11">
        <v>1.05</v>
      </c>
      <c r="G796" s="16">
        <v>0</v>
      </c>
      <c r="H796" s="16">
        <v>0</v>
      </c>
      <c r="I796" s="16">
        <v>0</v>
      </c>
      <c r="J796" s="16">
        <v>5.9430000000000005</v>
      </c>
      <c r="K796" s="12" t="s">
        <v>666</v>
      </c>
      <c r="L796" s="11"/>
      <c r="M796" s="11"/>
      <c r="N796"/>
    </row>
    <row r="797" spans="1:14">
      <c r="A797" s="11"/>
      <c r="B797" s="11"/>
      <c r="C797" s="11"/>
      <c r="D797" s="15"/>
      <c r="E797" s="11"/>
      <c r="F797" s="11"/>
      <c r="G797" s="11"/>
      <c r="H797" s="11"/>
      <c r="I797" s="11"/>
      <c r="J797" s="17" t="s">
        <v>667</v>
      </c>
      <c r="K797" s="18">
        <f>SUM(J796:J796)</f>
        <v>5.9430000000000005</v>
      </c>
      <c r="L797" s="16">
        <v>27.69</v>
      </c>
      <c r="M797" s="10">
        <f>ROUND(L797*K797,2)</f>
        <v>164.56</v>
      </c>
    </row>
    <row r="798" spans="1:14" ht="0.95" customHeight="1">
      <c r="A798" s="19"/>
      <c r="B798" s="19"/>
      <c r="C798" s="19"/>
      <c r="D798" s="27"/>
      <c r="E798" s="19"/>
      <c r="F798" s="19"/>
      <c r="G798" s="19"/>
      <c r="H798" s="19"/>
      <c r="I798" s="19"/>
      <c r="J798" s="19"/>
      <c r="K798" s="19"/>
      <c r="L798" s="19"/>
      <c r="M798" s="19"/>
      <c r="N798"/>
    </row>
    <row r="799" spans="1:14" ht="22.5">
      <c r="A799" s="12" t="s">
        <v>668</v>
      </c>
      <c r="B799" s="12" t="s">
        <v>21</v>
      </c>
      <c r="C799" s="12" t="s">
        <v>57</v>
      </c>
      <c r="D799" s="26" t="s">
        <v>669</v>
      </c>
      <c r="E799" s="11"/>
      <c r="F799" s="11"/>
      <c r="G799" s="11"/>
      <c r="H799" s="11"/>
      <c r="I799" s="11"/>
      <c r="J799" s="11"/>
      <c r="K799" s="13">
        <f>K803</f>
        <v>185.65</v>
      </c>
      <c r="L799" s="14">
        <f>L803</f>
        <v>38</v>
      </c>
      <c r="M799" s="14">
        <f>M803</f>
        <v>7054.7</v>
      </c>
    </row>
    <row r="800" spans="1:14" ht="146.25">
      <c r="A800" s="11"/>
      <c r="B800" s="11"/>
      <c r="C800" s="11"/>
      <c r="D800" s="15" t="s">
        <v>670</v>
      </c>
      <c r="E800" s="11"/>
      <c r="F800" s="11"/>
      <c r="G800" s="11"/>
      <c r="H800" s="11"/>
      <c r="I800" s="11"/>
      <c r="J800" s="11"/>
      <c r="K800" s="11"/>
      <c r="L800" s="11"/>
      <c r="M800" s="11"/>
      <c r="N800"/>
    </row>
    <row r="801" spans="1:14">
      <c r="A801" s="11"/>
      <c r="B801" s="11"/>
      <c r="C801" s="11"/>
      <c r="D801" s="15"/>
      <c r="E801" s="12" t="s">
        <v>18</v>
      </c>
      <c r="F801" s="11">
        <v>1</v>
      </c>
      <c r="G801" s="16">
        <v>0</v>
      </c>
      <c r="H801" s="16">
        <v>0</v>
      </c>
      <c r="I801" s="16">
        <v>0</v>
      </c>
      <c r="J801" s="16">
        <v>112.37</v>
      </c>
      <c r="K801" s="12" t="s">
        <v>671</v>
      </c>
      <c r="L801" s="11"/>
      <c r="M801" s="11"/>
      <c r="N801"/>
    </row>
    <row r="802" spans="1:14">
      <c r="A802" s="11"/>
      <c r="B802" s="11"/>
      <c r="C802" s="11"/>
      <c r="D802" s="15"/>
      <c r="E802" s="12" t="s">
        <v>18</v>
      </c>
      <c r="F802" s="11">
        <v>1</v>
      </c>
      <c r="G802" s="16">
        <v>0</v>
      </c>
      <c r="H802" s="16">
        <v>0</v>
      </c>
      <c r="I802" s="16">
        <v>0</v>
      </c>
      <c r="J802" s="16">
        <v>73.28</v>
      </c>
      <c r="K802" s="12" t="s">
        <v>672</v>
      </c>
      <c r="L802" s="11"/>
      <c r="M802" s="11"/>
      <c r="N802"/>
    </row>
    <row r="803" spans="1:14">
      <c r="A803" s="11"/>
      <c r="B803" s="11"/>
      <c r="C803" s="11"/>
      <c r="D803" s="15"/>
      <c r="E803" s="11"/>
      <c r="F803" s="11"/>
      <c r="G803" s="11"/>
      <c r="H803" s="11"/>
      <c r="I803" s="11"/>
      <c r="J803" s="17" t="s">
        <v>673</v>
      </c>
      <c r="K803" s="18">
        <f>SUM(J801:J802)</f>
        <v>185.65</v>
      </c>
      <c r="L803" s="16">
        <v>38</v>
      </c>
      <c r="M803" s="10">
        <f>ROUND(L803*K803,2)</f>
        <v>7054.7</v>
      </c>
    </row>
    <row r="804" spans="1:14" ht="0.95" customHeight="1">
      <c r="A804" s="19"/>
      <c r="B804" s="19"/>
      <c r="C804" s="19"/>
      <c r="D804" s="27"/>
      <c r="E804" s="19"/>
      <c r="F804" s="19"/>
      <c r="G804" s="19"/>
      <c r="H804" s="19"/>
      <c r="I804" s="19"/>
      <c r="J804" s="19"/>
      <c r="K804" s="19"/>
      <c r="L804" s="19"/>
      <c r="M804" s="19"/>
      <c r="N804"/>
    </row>
    <row r="805" spans="1:14" ht="22.5">
      <c r="A805" s="12" t="s">
        <v>674</v>
      </c>
      <c r="B805" s="12" t="s">
        <v>21</v>
      </c>
      <c r="C805" s="12" t="s">
        <v>57</v>
      </c>
      <c r="D805" s="26" t="s">
        <v>675</v>
      </c>
      <c r="E805" s="11"/>
      <c r="F805" s="11"/>
      <c r="G805" s="11"/>
      <c r="H805" s="11"/>
      <c r="I805" s="11"/>
      <c r="J805" s="11"/>
      <c r="K805" s="13">
        <f>K808</f>
        <v>55.8</v>
      </c>
      <c r="L805" s="14">
        <f>L808</f>
        <v>41.45</v>
      </c>
      <c r="M805" s="14">
        <f>M808</f>
        <v>2312.91</v>
      </c>
    </row>
    <row r="806" spans="1:14">
      <c r="A806" s="11"/>
      <c r="B806" s="11"/>
      <c r="C806" s="11"/>
      <c r="D806" s="15"/>
      <c r="E806" s="12" t="s">
        <v>676</v>
      </c>
      <c r="F806" s="11">
        <v>1</v>
      </c>
      <c r="G806" s="16">
        <v>13.95</v>
      </c>
      <c r="H806" s="16">
        <v>0</v>
      </c>
      <c r="I806" s="16">
        <v>4</v>
      </c>
      <c r="J806" s="14">
        <f>F806*(G806+ (G806= 0))*(H806+ (H806= 0))*(I806+ (I806= 0))</f>
        <v>55.8</v>
      </c>
      <c r="K806" s="11"/>
      <c r="L806" s="11"/>
      <c r="M806" s="11"/>
      <c r="N806"/>
    </row>
    <row r="807" spans="1:14">
      <c r="A807" s="11"/>
      <c r="B807" s="11"/>
      <c r="C807" s="11"/>
      <c r="D807" s="15"/>
      <c r="E807" s="12" t="s">
        <v>677</v>
      </c>
      <c r="F807" s="11">
        <v>0</v>
      </c>
      <c r="G807" s="16">
        <v>3.5</v>
      </c>
      <c r="H807" s="16">
        <v>0</v>
      </c>
      <c r="I807" s="16">
        <v>4</v>
      </c>
      <c r="J807" s="14">
        <f>F807*(G807+ (G807= 0))*(H807+ (H807= 0))*(I807+ (I807= 0))</f>
        <v>0</v>
      </c>
      <c r="K807" s="11"/>
      <c r="L807" s="11"/>
      <c r="M807" s="11"/>
      <c r="N807"/>
    </row>
    <row r="808" spans="1:14">
      <c r="A808" s="11"/>
      <c r="B808" s="11"/>
      <c r="C808" s="11"/>
      <c r="D808" s="15"/>
      <c r="E808" s="11"/>
      <c r="F808" s="11"/>
      <c r="G808" s="11"/>
      <c r="H808" s="11"/>
      <c r="I808" s="11"/>
      <c r="J808" s="17" t="s">
        <v>678</v>
      </c>
      <c r="K808" s="18">
        <f>SUM(J806:J807)</f>
        <v>55.8</v>
      </c>
      <c r="L808" s="16">
        <v>41.45</v>
      </c>
      <c r="M808" s="10">
        <f>ROUND(L808*K808,2)</f>
        <v>2312.91</v>
      </c>
    </row>
    <row r="809" spans="1:14" ht="0.95" customHeight="1">
      <c r="A809" s="19"/>
      <c r="B809" s="19"/>
      <c r="C809" s="19"/>
      <c r="D809" s="27"/>
      <c r="E809" s="19"/>
      <c r="F809" s="19"/>
      <c r="G809" s="19"/>
      <c r="H809" s="19"/>
      <c r="I809" s="19"/>
      <c r="J809" s="19"/>
      <c r="K809" s="19"/>
      <c r="L809" s="19"/>
      <c r="M809" s="19"/>
      <c r="N809"/>
    </row>
    <row r="810" spans="1:14">
      <c r="A810" s="11"/>
      <c r="B810" s="11"/>
      <c r="C810" s="11"/>
      <c r="D810" s="15"/>
      <c r="E810" s="11"/>
      <c r="F810" s="11"/>
      <c r="G810" s="11"/>
      <c r="H810" s="11"/>
      <c r="I810" s="11"/>
      <c r="J810" s="17" t="s">
        <v>679</v>
      </c>
      <c r="K810" s="20">
        <v>1</v>
      </c>
      <c r="L810" s="10">
        <f>M785+M792+M797+M803+M808</f>
        <v>11739.39</v>
      </c>
      <c r="M810" s="10">
        <f>ROUND(L810*K810,2)</f>
        <v>11739.39</v>
      </c>
    </row>
    <row r="811" spans="1:14" ht="0.95" customHeight="1">
      <c r="A811" s="19"/>
      <c r="B811" s="19"/>
      <c r="C811" s="19"/>
      <c r="D811" s="27"/>
      <c r="E811" s="19"/>
      <c r="F811" s="19"/>
      <c r="G811" s="19"/>
      <c r="H811" s="19"/>
      <c r="I811" s="19"/>
      <c r="J811" s="19"/>
      <c r="K811" s="19"/>
      <c r="L811" s="19"/>
      <c r="M811" s="19"/>
      <c r="N811"/>
    </row>
    <row r="812" spans="1:14">
      <c r="A812" s="7" t="s">
        <v>680</v>
      </c>
      <c r="B812" s="7" t="s">
        <v>17</v>
      </c>
      <c r="C812" s="7" t="s">
        <v>18</v>
      </c>
      <c r="D812" s="25" t="s">
        <v>681</v>
      </c>
      <c r="E812" s="8"/>
      <c r="F812" s="8"/>
      <c r="G812" s="8"/>
      <c r="H812" s="8"/>
      <c r="I812" s="8"/>
      <c r="J812" s="8"/>
      <c r="K812" s="9">
        <f>K818</f>
        <v>1</v>
      </c>
      <c r="L812" s="10">
        <f>L818</f>
        <v>324.5</v>
      </c>
      <c r="M812" s="10">
        <f>M818</f>
        <v>324.5</v>
      </c>
    </row>
    <row r="813" spans="1:14">
      <c r="A813" s="12" t="s">
        <v>682</v>
      </c>
      <c r="B813" s="12" t="s">
        <v>21</v>
      </c>
      <c r="C813" s="12" t="s">
        <v>6</v>
      </c>
      <c r="D813" s="26" t="s">
        <v>683</v>
      </c>
      <c r="E813" s="11"/>
      <c r="F813" s="11"/>
      <c r="G813" s="11"/>
      <c r="H813" s="11"/>
      <c r="I813" s="11"/>
      <c r="J813" s="11"/>
      <c r="K813" s="13">
        <f>K816</f>
        <v>5</v>
      </c>
      <c r="L813" s="14">
        <f>L816</f>
        <v>64.900000000000006</v>
      </c>
      <c r="M813" s="14">
        <f>M816</f>
        <v>324.5</v>
      </c>
    </row>
    <row r="814" spans="1:14" ht="101.25">
      <c r="A814" s="11"/>
      <c r="B814" s="11"/>
      <c r="C814" s="11"/>
      <c r="D814" s="15" t="s">
        <v>684</v>
      </c>
      <c r="E814" s="11"/>
      <c r="F814" s="11"/>
      <c r="G814" s="11"/>
      <c r="H814" s="11"/>
      <c r="I814" s="11"/>
      <c r="J814" s="11"/>
      <c r="K814" s="11"/>
      <c r="L814" s="11"/>
      <c r="M814" s="11"/>
      <c r="N814"/>
    </row>
    <row r="815" spans="1:14">
      <c r="A815" s="11"/>
      <c r="B815" s="11"/>
      <c r="C815" s="11"/>
      <c r="D815" s="15"/>
      <c r="E815" s="12" t="s">
        <v>685</v>
      </c>
      <c r="F815" s="11">
        <v>5</v>
      </c>
      <c r="G815" s="16">
        <v>0</v>
      </c>
      <c r="H815" s="16">
        <v>0</v>
      </c>
      <c r="I815" s="16">
        <v>0</v>
      </c>
      <c r="J815" s="14">
        <f>F815*(G815+ (G815= 0))*(H815+ (H815= 0))*(I815+ (I815= 0))</f>
        <v>5</v>
      </c>
      <c r="K815" s="11"/>
      <c r="L815" s="11"/>
      <c r="M815" s="11"/>
      <c r="N815"/>
    </row>
    <row r="816" spans="1:14">
      <c r="A816" s="11"/>
      <c r="B816" s="11"/>
      <c r="C816" s="11"/>
      <c r="D816" s="15"/>
      <c r="E816" s="11"/>
      <c r="F816" s="11"/>
      <c r="G816" s="11"/>
      <c r="H816" s="11"/>
      <c r="I816" s="11"/>
      <c r="J816" s="17" t="s">
        <v>686</v>
      </c>
      <c r="K816" s="18">
        <f>SUM(J815:J815)</f>
        <v>5</v>
      </c>
      <c r="L816" s="16">
        <v>64.900000000000006</v>
      </c>
      <c r="M816" s="10">
        <f>ROUND(L816*K816,2)</f>
        <v>324.5</v>
      </c>
    </row>
    <row r="817" spans="1:14" ht="0.95" customHeight="1">
      <c r="A817" s="19"/>
      <c r="B817" s="19"/>
      <c r="C817" s="19"/>
      <c r="D817" s="27"/>
      <c r="E817" s="19"/>
      <c r="F817" s="19"/>
      <c r="G817" s="19"/>
      <c r="H817" s="19"/>
      <c r="I817" s="19"/>
      <c r="J817" s="19"/>
      <c r="K817" s="19"/>
      <c r="L817" s="19"/>
      <c r="M817" s="19"/>
      <c r="N817"/>
    </row>
    <row r="818" spans="1:14">
      <c r="A818" s="11"/>
      <c r="B818" s="11"/>
      <c r="C818" s="11"/>
      <c r="D818" s="15"/>
      <c r="E818" s="11"/>
      <c r="F818" s="11"/>
      <c r="G818" s="11"/>
      <c r="H818" s="11"/>
      <c r="I818" s="11"/>
      <c r="J818" s="17" t="s">
        <v>687</v>
      </c>
      <c r="K818" s="20">
        <v>1</v>
      </c>
      <c r="L818" s="10">
        <f>M816</f>
        <v>324.5</v>
      </c>
      <c r="M818" s="10">
        <f>ROUND(L818*K818,2)</f>
        <v>324.5</v>
      </c>
    </row>
    <row r="819" spans="1:14" ht="0.95" customHeight="1">
      <c r="A819" s="19"/>
      <c r="B819" s="19"/>
      <c r="C819" s="19"/>
      <c r="D819" s="27"/>
      <c r="E819" s="19"/>
      <c r="F819" s="19"/>
      <c r="G819" s="19"/>
      <c r="H819" s="19"/>
      <c r="I819" s="19"/>
      <c r="J819" s="19"/>
      <c r="K819" s="19"/>
      <c r="L819" s="19"/>
      <c r="M819" s="19"/>
      <c r="N819"/>
    </row>
    <row r="820" spans="1:14">
      <c r="A820" s="7" t="s">
        <v>688</v>
      </c>
      <c r="B820" s="7" t="s">
        <v>17</v>
      </c>
      <c r="C820" s="7" t="s">
        <v>18</v>
      </c>
      <c r="D820" s="25" t="s">
        <v>689</v>
      </c>
      <c r="E820" s="8"/>
      <c r="F820" s="8"/>
      <c r="G820" s="8"/>
      <c r="H820" s="8"/>
      <c r="I820" s="8"/>
      <c r="J820" s="8"/>
      <c r="K820" s="9">
        <f>K827</f>
        <v>1</v>
      </c>
      <c r="L820" s="10">
        <f>L827</f>
        <v>1368.8</v>
      </c>
      <c r="M820" s="10">
        <f>M827</f>
        <v>1368.8</v>
      </c>
    </row>
    <row r="821" spans="1:14">
      <c r="A821" s="11"/>
      <c r="B821" s="11"/>
      <c r="C821" s="11"/>
      <c r="D821" s="15" t="s">
        <v>689</v>
      </c>
      <c r="E821" s="11"/>
      <c r="F821" s="11"/>
      <c r="G821" s="11"/>
      <c r="H821" s="11"/>
      <c r="I821" s="11"/>
      <c r="J821" s="11"/>
      <c r="K821" s="11"/>
      <c r="L821" s="11"/>
      <c r="M821" s="11"/>
      <c r="N821"/>
    </row>
    <row r="822" spans="1:14">
      <c r="A822" s="12" t="s">
        <v>690</v>
      </c>
      <c r="B822" s="12" t="s">
        <v>21</v>
      </c>
      <c r="C822" s="12" t="s">
        <v>692</v>
      </c>
      <c r="D822" s="26" t="s">
        <v>691</v>
      </c>
      <c r="E822" s="11"/>
      <c r="F822" s="11"/>
      <c r="G822" s="11"/>
      <c r="H822" s="11"/>
      <c r="I822" s="11"/>
      <c r="J822" s="11"/>
      <c r="K822" s="13">
        <f>K825</f>
        <v>1</v>
      </c>
      <c r="L822" s="14">
        <f>L825</f>
        <v>1368.8</v>
      </c>
      <c r="M822" s="14">
        <f>M825</f>
        <v>1368.8</v>
      </c>
    </row>
    <row r="823" spans="1:14" ht="45">
      <c r="A823" s="11"/>
      <c r="B823" s="11"/>
      <c r="C823" s="11"/>
      <c r="D823" s="15" t="s">
        <v>693</v>
      </c>
      <c r="E823" s="11"/>
      <c r="F823" s="11"/>
      <c r="G823" s="11"/>
      <c r="H823" s="11"/>
      <c r="I823" s="11"/>
      <c r="J823" s="11"/>
      <c r="K823" s="11"/>
      <c r="L823" s="11"/>
      <c r="M823" s="11"/>
      <c r="N823"/>
    </row>
    <row r="824" spans="1:14">
      <c r="A824" s="11"/>
      <c r="B824" s="11"/>
      <c r="C824" s="11"/>
      <c r="D824" s="15"/>
      <c r="E824" s="12" t="s">
        <v>18</v>
      </c>
      <c r="F824" s="11">
        <v>1</v>
      </c>
      <c r="G824" s="16">
        <v>0</v>
      </c>
      <c r="H824" s="16">
        <v>0</v>
      </c>
      <c r="I824" s="16">
        <v>0</v>
      </c>
      <c r="J824" s="14">
        <f>F824*(G824+ (G824= 0))*(H824+ (H824= 0))*(I824+ (I824= 0))</f>
        <v>1</v>
      </c>
      <c r="K824" s="11"/>
      <c r="L824" s="11"/>
      <c r="M824" s="11"/>
      <c r="N824"/>
    </row>
    <row r="825" spans="1:14">
      <c r="A825" s="11"/>
      <c r="B825" s="11"/>
      <c r="C825" s="11"/>
      <c r="D825" s="15"/>
      <c r="E825" s="11"/>
      <c r="F825" s="11"/>
      <c r="G825" s="11"/>
      <c r="H825" s="11"/>
      <c r="I825" s="11"/>
      <c r="J825" s="17" t="s">
        <v>694</v>
      </c>
      <c r="K825" s="18">
        <f>SUM(J824:J824)</f>
        <v>1</v>
      </c>
      <c r="L825" s="16">
        <v>1368.8</v>
      </c>
      <c r="M825" s="10">
        <f>ROUND(L825*K825,2)</f>
        <v>1368.8</v>
      </c>
    </row>
    <row r="826" spans="1:14" ht="0.95" customHeight="1">
      <c r="A826" s="19"/>
      <c r="B826" s="19"/>
      <c r="C826" s="19"/>
      <c r="D826" s="27"/>
      <c r="E826" s="19"/>
      <c r="F826" s="19"/>
      <c r="G826" s="19"/>
      <c r="H826" s="19"/>
      <c r="I826" s="19"/>
      <c r="J826" s="19"/>
      <c r="K826" s="19"/>
      <c r="L826" s="19"/>
      <c r="M826" s="19"/>
      <c r="N826"/>
    </row>
    <row r="827" spans="1:14">
      <c r="A827" s="11"/>
      <c r="B827" s="11"/>
      <c r="C827" s="11"/>
      <c r="D827" s="15"/>
      <c r="E827" s="11"/>
      <c r="F827" s="11"/>
      <c r="G827" s="11"/>
      <c r="H827" s="11"/>
      <c r="I827" s="11"/>
      <c r="J827" s="17" t="s">
        <v>695</v>
      </c>
      <c r="K827" s="20">
        <v>1</v>
      </c>
      <c r="L827" s="10">
        <f>M825</f>
        <v>1368.8</v>
      </c>
      <c r="M827" s="10">
        <f>ROUND(L827*K827,2)</f>
        <v>1368.8</v>
      </c>
    </row>
    <row r="828" spans="1:14" ht="0.95" customHeight="1">
      <c r="A828" s="19"/>
      <c r="B828" s="19"/>
      <c r="C828" s="19"/>
      <c r="D828" s="27"/>
      <c r="E828" s="19"/>
      <c r="F828" s="19"/>
      <c r="G828" s="19"/>
      <c r="H828" s="19"/>
      <c r="I828" s="19"/>
      <c r="J828" s="19"/>
      <c r="K828" s="19"/>
      <c r="L828" s="19"/>
      <c r="M828" s="19"/>
      <c r="N828"/>
    </row>
    <row r="829" spans="1:14">
      <c r="A829" s="7" t="s">
        <v>696</v>
      </c>
      <c r="B829" s="7" t="s">
        <v>17</v>
      </c>
      <c r="C829" s="7" t="s">
        <v>18</v>
      </c>
      <c r="D829" s="25" t="s">
        <v>697</v>
      </c>
      <c r="E829" s="8"/>
      <c r="F829" s="8"/>
      <c r="G829" s="8"/>
      <c r="H829" s="8"/>
      <c r="I829" s="8"/>
      <c r="J829" s="8"/>
      <c r="K829" s="9">
        <f>K836</f>
        <v>1</v>
      </c>
      <c r="L829" s="10">
        <f>L836</f>
        <v>1416</v>
      </c>
      <c r="M829" s="10">
        <f>M836</f>
        <v>1416</v>
      </c>
    </row>
    <row r="830" spans="1:14">
      <c r="A830" s="11"/>
      <c r="B830" s="11"/>
      <c r="C830" s="11"/>
      <c r="D830" s="15" t="s">
        <v>697</v>
      </c>
      <c r="E830" s="11"/>
      <c r="F830" s="11"/>
      <c r="G830" s="11"/>
      <c r="H830" s="11"/>
      <c r="I830" s="11"/>
      <c r="J830" s="11"/>
      <c r="K830" s="11"/>
      <c r="L830" s="11"/>
      <c r="M830" s="11"/>
      <c r="N830"/>
    </row>
    <row r="831" spans="1:14">
      <c r="A831" s="12" t="s">
        <v>698</v>
      </c>
      <c r="B831" s="12" t="s">
        <v>21</v>
      </c>
      <c r="C831" s="12" t="s">
        <v>6</v>
      </c>
      <c r="D831" s="26" t="s">
        <v>699</v>
      </c>
      <c r="E831" s="11"/>
      <c r="F831" s="11"/>
      <c r="G831" s="11"/>
      <c r="H831" s="11"/>
      <c r="I831" s="11"/>
      <c r="J831" s="11"/>
      <c r="K831" s="13">
        <f>K834</f>
        <v>1</v>
      </c>
      <c r="L831" s="14">
        <f>L834</f>
        <v>1416</v>
      </c>
      <c r="M831" s="14">
        <f>M834</f>
        <v>1416</v>
      </c>
    </row>
    <row r="832" spans="1:14" ht="135">
      <c r="A832" s="11"/>
      <c r="B832" s="11"/>
      <c r="C832" s="11"/>
      <c r="D832" s="15" t="s">
        <v>700</v>
      </c>
      <c r="E832" s="11"/>
      <c r="F832" s="11"/>
      <c r="G832" s="11"/>
      <c r="H832" s="11"/>
      <c r="I832" s="11"/>
      <c r="J832" s="11"/>
      <c r="K832" s="11"/>
      <c r="L832" s="11"/>
      <c r="M832" s="11"/>
      <c r="N832"/>
    </row>
    <row r="833" spans="1:14">
      <c r="A833" s="11"/>
      <c r="B833" s="11"/>
      <c r="C833" s="11"/>
      <c r="D833" s="15"/>
      <c r="E833" s="12" t="s">
        <v>18</v>
      </c>
      <c r="F833" s="11">
        <v>1</v>
      </c>
      <c r="G833" s="16">
        <v>0</v>
      </c>
      <c r="H833" s="16">
        <v>0</v>
      </c>
      <c r="I833" s="16">
        <v>0</v>
      </c>
      <c r="J833" s="14">
        <f>F833*(G833+ (G833= 0))*(H833+ (H833= 0))*(I833+ (I833= 0))</f>
        <v>1</v>
      </c>
      <c r="K833" s="11"/>
      <c r="L833" s="11"/>
      <c r="M833" s="11"/>
      <c r="N833"/>
    </row>
    <row r="834" spans="1:14">
      <c r="A834" s="11"/>
      <c r="B834" s="11"/>
      <c r="C834" s="11"/>
      <c r="D834" s="15"/>
      <c r="E834" s="11"/>
      <c r="F834" s="11"/>
      <c r="G834" s="11"/>
      <c r="H834" s="11"/>
      <c r="I834" s="11"/>
      <c r="J834" s="17" t="s">
        <v>701</v>
      </c>
      <c r="K834" s="18">
        <f>SUM(J833:J833)</f>
        <v>1</v>
      </c>
      <c r="L834" s="16">
        <v>1416</v>
      </c>
      <c r="M834" s="10">
        <f>ROUND(L834*K834,2)</f>
        <v>1416</v>
      </c>
    </row>
    <row r="835" spans="1:14" ht="0.95" customHeight="1">
      <c r="A835" s="19"/>
      <c r="B835" s="19"/>
      <c r="C835" s="19"/>
      <c r="D835" s="27"/>
      <c r="E835" s="19"/>
      <c r="F835" s="19"/>
      <c r="G835" s="19"/>
      <c r="H835" s="19"/>
      <c r="I835" s="19"/>
      <c r="J835" s="19"/>
      <c r="K835" s="19"/>
      <c r="L835" s="19"/>
      <c r="M835" s="19"/>
      <c r="N835"/>
    </row>
    <row r="836" spans="1:14">
      <c r="A836" s="11"/>
      <c r="B836" s="11"/>
      <c r="C836" s="11"/>
      <c r="D836" s="15"/>
      <c r="E836" s="11"/>
      <c r="F836" s="11"/>
      <c r="G836" s="11"/>
      <c r="H836" s="11"/>
      <c r="I836" s="11"/>
      <c r="J836" s="17" t="s">
        <v>702</v>
      </c>
      <c r="K836" s="20">
        <v>1</v>
      </c>
      <c r="L836" s="10">
        <f>M834</f>
        <v>1416</v>
      </c>
      <c r="M836" s="10">
        <f>ROUND(L836*K836,2)</f>
        <v>1416</v>
      </c>
    </row>
    <row r="837" spans="1:14" ht="0.95" customHeight="1">
      <c r="A837" s="19"/>
      <c r="B837" s="19"/>
      <c r="C837" s="19"/>
      <c r="D837" s="27"/>
      <c r="E837" s="19"/>
      <c r="F837" s="19"/>
      <c r="G837" s="19"/>
      <c r="H837" s="19"/>
      <c r="I837" s="19"/>
      <c r="J837" s="19"/>
      <c r="K837" s="19"/>
      <c r="L837" s="19"/>
      <c r="M837" s="19"/>
      <c r="N837"/>
    </row>
    <row r="838" spans="1:14">
      <c r="A838" s="11"/>
      <c r="B838" s="11"/>
      <c r="C838" s="11"/>
      <c r="D838" s="15"/>
      <c r="E838" s="11"/>
      <c r="F838" s="11"/>
      <c r="G838" s="11"/>
      <c r="H838" s="11"/>
      <c r="I838" s="11"/>
      <c r="J838" s="17" t="s">
        <v>703</v>
      </c>
      <c r="K838" s="20">
        <v>1</v>
      </c>
      <c r="L838" s="10">
        <f>M89+M142+M206+M241+M303+M343+M357+M396+M473+M597+M619+M657+M694+M742+M765+M778+M810+M818+M827+M836</f>
        <v>180862.66999999998</v>
      </c>
      <c r="M838" s="10">
        <f>ROUND(L838*K838,2)</f>
        <v>180862.67</v>
      </c>
    </row>
    <row r="839" spans="1:14">
      <c r="A839" s="11"/>
      <c r="B839" s="11"/>
      <c r="C839" s="11"/>
      <c r="D839" s="15"/>
      <c r="E839" s="11"/>
      <c r="F839" s="11"/>
      <c r="G839" s="11"/>
      <c r="H839" s="11"/>
      <c r="I839" s="11"/>
      <c r="J839" s="11"/>
      <c r="K839" s="11"/>
      <c r="L839" s="11"/>
      <c r="M839" s="11"/>
      <c r="N839"/>
    </row>
  </sheetData>
  <dataValidations count="1">
    <dataValidation type="list" allowBlank="1" showInputMessage="1" showErrorMessage="1" sqref="B4:B839">
      <formula1>"Capítulo,Partida,Mano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Dominguez</dc:creator>
  <cp:lastModifiedBy>Marta Miralles</cp:lastModifiedBy>
  <dcterms:created xsi:type="dcterms:W3CDTF">2026-06-17T11:59:20Z</dcterms:created>
  <dcterms:modified xsi:type="dcterms:W3CDTF">2026-06-24T15:01:42Z</dcterms:modified>
</cp:coreProperties>
</file>